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519"/>
  <workbookPr showInkAnnotation="0" autoCompressPictures="0"/>
  <bookViews>
    <workbookView xWindow="880" yWindow="3800" windowWidth="25600" windowHeight="16060" tabRatio="770" activeTab="1"/>
  </bookViews>
  <sheets>
    <sheet name="t15_esipos_response" sheetId="8" r:id="rId1"/>
    <sheet name="t16_esineg_response" sheetId="9" r:id="rId2"/>
    <sheet name="T17_lims_2437_mdl_mrl" sheetId="4" r:id="rId3"/>
    <sheet name="T18_esipos_mdl_low_summary" sheetId="5" r:id="rId4"/>
    <sheet name="T19_esipos_mdl_high_summary" sheetId="6" r:id="rId5"/>
    <sheet name="T20_esineg_mdl_summary" sheetId="7" r:id="rId6"/>
  </sheets>
  <definedNames>
    <definedName name="_xlnm.Print_Area" localSheetId="0">t15_esipos_response!$A$1:$O$210</definedName>
    <definedName name="_xlnm.Print_Area" localSheetId="3">T18_esipos_mdl_low_summary!$A$1:$L$421</definedName>
    <definedName name="_xlnm.Print_Area" localSheetId="4">T19_esipos_mdl_high_summary!$A$1:$L$918</definedName>
    <definedName name="_xlnm.Print_Area" localSheetId="5">T20_esineg_mdl_summary!$A$1:$M$211</definedName>
    <definedName name="_xlnm.Print_Titles" localSheetId="0">t15_esipos_response!$2:$2</definedName>
    <definedName name="_xlnm.Print_Titles" localSheetId="1">t16_esineg_response!$2:$2</definedName>
    <definedName name="_xlnm.Print_Titles" localSheetId="2">T17_lims_2437_mdl_mrl!$2:$2</definedName>
    <definedName name="_xlnm.Print_Titles" localSheetId="3">T18_esipos_mdl_low_summary!$3:$3</definedName>
    <definedName name="_xlnm.Print_Titles" localSheetId="4">T19_esipos_mdl_high_summary!$3:$3</definedName>
    <definedName name="_xlnm.Print_Titles" localSheetId="5">T20_esineg_mdl_summary!$3:$3</definedName>
  </definedNam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H60" i="9" l="1"/>
  <c r="H59" i="9"/>
  <c r="H211" i="8"/>
  <c r="H210" i="8"/>
  <c r="C245" i="4"/>
  <c r="C246" i="4"/>
  <c r="C247" i="4"/>
  <c r="C248" i="4"/>
  <c r="C244" i="4"/>
  <c r="C240" i="4"/>
  <c r="C241" i="4"/>
  <c r="C242" i="4"/>
  <c r="C243" i="4"/>
  <c r="C239" i="4"/>
  <c r="H4" i="7"/>
  <c r="H5" i="7"/>
  <c r="H6" i="7"/>
  <c r="H7" i="7"/>
  <c r="H8" i="7"/>
  <c r="H9" i="7"/>
  <c r="H10" i="7"/>
  <c r="H11" i="7"/>
  <c r="H12" i="7"/>
  <c r="H13" i="7"/>
  <c r="H14" i="7"/>
  <c r="H15" i="7"/>
  <c r="H16" i="7"/>
  <c r="H17" i="7"/>
  <c r="H18" i="7"/>
  <c r="H19" i="7"/>
  <c r="H20" i="7"/>
  <c r="H21" i="7"/>
  <c r="H22" i="7"/>
  <c r="H23" i="7"/>
  <c r="H24" i="7"/>
  <c r="H25" i="7"/>
  <c r="H26" i="7"/>
  <c r="H27" i="7"/>
  <c r="H28" i="7"/>
  <c r="H29" i="7"/>
  <c r="H30" i="7"/>
  <c r="H31" i="7"/>
  <c r="H32" i="7"/>
  <c r="H33" i="7"/>
  <c r="H34" i="7"/>
  <c r="H35" i="7"/>
  <c r="H36" i="7"/>
  <c r="H37" i="7"/>
  <c r="H38" i="7"/>
  <c r="H39" i="7"/>
  <c r="H40" i="7"/>
  <c r="H41" i="7"/>
  <c r="H42" i="7"/>
  <c r="H43" i="7"/>
  <c r="H44" i="7"/>
  <c r="H45" i="7"/>
  <c r="H46" i="7"/>
  <c r="H47" i="7"/>
  <c r="H48" i="7"/>
  <c r="H49" i="7"/>
  <c r="H50" i="7"/>
  <c r="H51" i="7"/>
  <c r="H52" i="7"/>
  <c r="H53" i="7"/>
  <c r="H54" i="7"/>
  <c r="H55" i="7"/>
  <c r="H56" i="7"/>
  <c r="H57" i="7"/>
  <c r="H58" i="7"/>
  <c r="H59" i="7"/>
  <c r="H60" i="7"/>
  <c r="H61" i="7"/>
  <c r="H62" i="7"/>
  <c r="H63" i="7"/>
  <c r="H64" i="7"/>
  <c r="H65" i="7"/>
  <c r="H66" i="7"/>
  <c r="H67" i="7"/>
  <c r="H68" i="7"/>
  <c r="H69" i="7"/>
  <c r="H70" i="7"/>
  <c r="H71" i="7"/>
  <c r="H72" i="7"/>
  <c r="H73" i="7"/>
  <c r="H74" i="7"/>
  <c r="H75" i="7"/>
  <c r="H76" i="7"/>
  <c r="H77" i="7"/>
  <c r="H78" i="7"/>
  <c r="H79" i="7"/>
  <c r="H80" i="7"/>
  <c r="H81" i="7"/>
  <c r="H82" i="7"/>
  <c r="H83" i="7"/>
  <c r="H84" i="7"/>
  <c r="H85" i="7"/>
  <c r="H86" i="7"/>
  <c r="H87" i="7"/>
  <c r="H88" i="7"/>
  <c r="H89" i="7"/>
  <c r="H90" i="7"/>
  <c r="H91" i="7"/>
  <c r="H92" i="7"/>
  <c r="H93" i="7"/>
  <c r="H94" i="7"/>
  <c r="H95" i="7"/>
  <c r="H96" i="7"/>
  <c r="H97" i="7"/>
  <c r="H98" i="7"/>
  <c r="H99" i="7"/>
  <c r="H100" i="7"/>
  <c r="H101" i="7"/>
  <c r="H102" i="7"/>
  <c r="H103" i="7"/>
  <c r="H104" i="7"/>
  <c r="H105" i="7"/>
  <c r="H106" i="7"/>
  <c r="H107" i="7"/>
  <c r="H108" i="7"/>
  <c r="H109" i="7"/>
  <c r="H110" i="7"/>
  <c r="H111" i="7"/>
  <c r="H112" i="7"/>
  <c r="H113" i="7"/>
  <c r="H114" i="7"/>
  <c r="H115" i="7"/>
  <c r="H116" i="7"/>
  <c r="H117" i="7"/>
  <c r="H118" i="7"/>
  <c r="H119" i="7"/>
  <c r="H120" i="7"/>
  <c r="H121" i="7"/>
  <c r="H122" i="7"/>
  <c r="H123" i="7"/>
  <c r="H124" i="7"/>
  <c r="H125" i="7"/>
  <c r="H126" i="7"/>
  <c r="H127" i="7"/>
  <c r="H128" i="7"/>
  <c r="H129" i="7"/>
  <c r="H130" i="7"/>
  <c r="H131" i="7"/>
  <c r="H132" i="7"/>
  <c r="H133" i="7"/>
  <c r="H134" i="7"/>
  <c r="H135" i="7"/>
  <c r="H136" i="7"/>
  <c r="H137" i="7"/>
  <c r="H138" i="7"/>
  <c r="H139" i="7"/>
  <c r="H140" i="7"/>
  <c r="H141" i="7"/>
  <c r="H142" i="7"/>
  <c r="H143" i="7"/>
  <c r="H144" i="7"/>
  <c r="H145" i="7"/>
  <c r="H146" i="7"/>
  <c r="H147" i="7"/>
  <c r="H148" i="7"/>
  <c r="H149" i="7"/>
  <c r="H150" i="7"/>
  <c r="H151" i="7"/>
  <c r="H152" i="7"/>
  <c r="H153" i="7"/>
  <c r="H154" i="7"/>
  <c r="H155" i="7"/>
  <c r="H156" i="7"/>
  <c r="H157" i="7"/>
  <c r="H158" i="7"/>
  <c r="H159" i="7"/>
  <c r="H160" i="7"/>
  <c r="H161" i="7"/>
  <c r="H162" i="7"/>
  <c r="H163" i="7"/>
  <c r="H164" i="7"/>
  <c r="H165" i="7"/>
  <c r="H166" i="7"/>
  <c r="H167" i="7"/>
  <c r="H168" i="7"/>
  <c r="H169" i="7"/>
  <c r="H170" i="7"/>
  <c r="H171" i="7"/>
  <c r="H172" i="7"/>
  <c r="H173" i="7"/>
  <c r="H174" i="7"/>
  <c r="H175" i="7"/>
  <c r="H176" i="7"/>
  <c r="H177" i="7"/>
  <c r="H178" i="7"/>
  <c r="H179" i="7"/>
  <c r="H180" i="7"/>
  <c r="H181" i="7"/>
  <c r="H182" i="7"/>
  <c r="H183" i="7"/>
  <c r="H184" i="7"/>
  <c r="H185" i="7"/>
  <c r="H186" i="7"/>
  <c r="H187" i="7"/>
  <c r="H188" i="7"/>
  <c r="H189" i="7"/>
  <c r="H190" i="7"/>
  <c r="H191" i="7"/>
  <c r="H192" i="7"/>
  <c r="H193" i="7"/>
  <c r="H194" i="7"/>
  <c r="H195" i="7"/>
  <c r="H196" i="7"/>
  <c r="H197" i="7"/>
  <c r="H198" i="7"/>
  <c r="H199" i="7"/>
  <c r="H200" i="7"/>
  <c r="H201" i="7"/>
  <c r="H202" i="7"/>
  <c r="H203" i="7"/>
  <c r="H204" i="7"/>
  <c r="H205" i="7"/>
  <c r="H206" i="7"/>
  <c r="H207" i="7"/>
  <c r="H208" i="7"/>
  <c r="H209" i="7"/>
  <c r="H210" i="7"/>
  <c r="H211" i="7"/>
  <c r="R5" i="7"/>
  <c r="R6" i="7"/>
  <c r="R7" i="7"/>
  <c r="R8" i="7"/>
  <c r="R9" i="7"/>
  <c r="R10" i="7"/>
  <c r="R11" i="7"/>
  <c r="R12" i="7"/>
  <c r="R13" i="7"/>
  <c r="R14" i="7"/>
  <c r="R15" i="7"/>
  <c r="R16" i="7"/>
  <c r="R17" i="7"/>
  <c r="R18" i="7"/>
  <c r="R19" i="7"/>
  <c r="R20" i="7"/>
  <c r="R21" i="7"/>
  <c r="R22" i="7"/>
  <c r="R23" i="7"/>
  <c r="R24" i="7"/>
  <c r="R25" i="7"/>
  <c r="R26" i="7"/>
  <c r="R27" i="7"/>
  <c r="R28" i="7"/>
  <c r="R29" i="7"/>
  <c r="R30" i="7"/>
  <c r="R31" i="7"/>
  <c r="R32" i="7"/>
  <c r="R33" i="7"/>
  <c r="R34" i="7"/>
  <c r="R35" i="7"/>
  <c r="R36" i="7"/>
  <c r="R37" i="7"/>
  <c r="R38" i="7"/>
  <c r="R39" i="7"/>
  <c r="R40" i="7"/>
  <c r="R41" i="7"/>
  <c r="R42" i="7"/>
  <c r="R43" i="7"/>
  <c r="R44" i="7"/>
  <c r="R45" i="7"/>
  <c r="R46" i="7"/>
  <c r="R47" i="7"/>
  <c r="R48" i="7"/>
  <c r="R49" i="7"/>
  <c r="R50" i="7"/>
  <c r="R51" i="7"/>
  <c r="R52" i="7"/>
  <c r="R53" i="7"/>
  <c r="R54" i="7"/>
  <c r="R55" i="7"/>
  <c r="R56" i="7"/>
  <c r="R57" i="7"/>
  <c r="R58" i="7"/>
  <c r="R59" i="7"/>
  <c r="R60" i="7"/>
  <c r="R61" i="7"/>
  <c r="R62" i="7"/>
  <c r="R63" i="7"/>
  <c r="R64" i="7"/>
  <c r="R65" i="7"/>
  <c r="R66" i="7"/>
  <c r="R67" i="7"/>
  <c r="R68" i="7"/>
  <c r="R69" i="7"/>
  <c r="R70" i="7"/>
  <c r="R71" i="7"/>
  <c r="R72" i="7"/>
  <c r="R73" i="7"/>
  <c r="R74" i="7"/>
  <c r="R75" i="7"/>
  <c r="R76" i="7"/>
  <c r="R77" i="7"/>
  <c r="R78" i="7"/>
  <c r="R79" i="7"/>
  <c r="R80" i="7"/>
  <c r="R81" i="7"/>
  <c r="R82" i="7"/>
  <c r="R83" i="7"/>
  <c r="R84" i="7"/>
  <c r="R85" i="7"/>
  <c r="R86" i="7"/>
  <c r="R87" i="7"/>
  <c r="R88" i="7"/>
  <c r="R89" i="7"/>
  <c r="R90" i="7"/>
  <c r="R91" i="7"/>
  <c r="R92" i="7"/>
  <c r="R93" i="7"/>
  <c r="R94" i="7"/>
  <c r="R95" i="7"/>
  <c r="R96" i="7"/>
  <c r="R97" i="7"/>
  <c r="R98" i="7"/>
  <c r="R99" i="7"/>
  <c r="R100" i="7"/>
  <c r="R101" i="7"/>
  <c r="R102" i="7"/>
  <c r="R103" i="7"/>
  <c r="R104" i="7"/>
  <c r="R105" i="7"/>
  <c r="R106" i="7"/>
  <c r="R107" i="7"/>
  <c r="R108" i="7"/>
  <c r="R109" i="7"/>
  <c r="R110" i="7"/>
  <c r="R111" i="7"/>
  <c r="R112" i="7"/>
  <c r="R113" i="7"/>
  <c r="R114" i="7"/>
  <c r="R115" i="7"/>
  <c r="R116" i="7"/>
  <c r="R117" i="7"/>
  <c r="R118" i="7"/>
  <c r="R119" i="7"/>
  <c r="R120" i="7"/>
  <c r="R121" i="7"/>
  <c r="R122" i="7"/>
  <c r="R123" i="7"/>
  <c r="R124" i="7"/>
  <c r="R125" i="7"/>
  <c r="R126" i="7"/>
  <c r="R127" i="7"/>
  <c r="R128" i="7"/>
  <c r="R129" i="7"/>
  <c r="R130" i="7"/>
  <c r="R131" i="7"/>
  <c r="R132" i="7"/>
  <c r="R133" i="7"/>
  <c r="R134" i="7"/>
  <c r="R135" i="7"/>
  <c r="R136" i="7"/>
  <c r="R137" i="7"/>
  <c r="R138" i="7"/>
  <c r="R139" i="7"/>
  <c r="R140" i="7"/>
  <c r="R141" i="7"/>
  <c r="R142" i="7"/>
  <c r="R143" i="7"/>
  <c r="R144" i="7"/>
  <c r="R145" i="7"/>
  <c r="R146" i="7"/>
  <c r="R147" i="7"/>
  <c r="R148" i="7"/>
  <c r="R149" i="7"/>
  <c r="R150" i="7"/>
  <c r="R151" i="7"/>
  <c r="R152" i="7"/>
  <c r="R153" i="7"/>
  <c r="R154" i="7"/>
  <c r="R155" i="7"/>
  <c r="R156" i="7"/>
  <c r="R157" i="7"/>
  <c r="R158" i="7"/>
  <c r="R159" i="7"/>
  <c r="R160" i="7"/>
  <c r="R161" i="7"/>
  <c r="R162" i="7"/>
  <c r="R163" i="7"/>
  <c r="R164" i="7"/>
  <c r="R165" i="7"/>
  <c r="R166" i="7"/>
  <c r="R167" i="7"/>
  <c r="R168" i="7"/>
  <c r="R169" i="7"/>
  <c r="R170" i="7"/>
  <c r="R171" i="7"/>
  <c r="R172" i="7"/>
  <c r="R173" i="7"/>
  <c r="R174" i="7"/>
  <c r="R175" i="7"/>
  <c r="R176" i="7"/>
  <c r="R177" i="7"/>
  <c r="R178" i="7"/>
  <c r="R179" i="7"/>
  <c r="R180" i="7"/>
  <c r="R181" i="7"/>
  <c r="R182" i="7"/>
  <c r="R183" i="7"/>
  <c r="R184" i="7"/>
  <c r="R185" i="7"/>
  <c r="R186" i="7"/>
  <c r="R187" i="7"/>
  <c r="R188" i="7"/>
  <c r="R189" i="7"/>
  <c r="R190" i="7"/>
  <c r="R191" i="7"/>
  <c r="R192" i="7"/>
  <c r="R193" i="7"/>
  <c r="R194" i="7"/>
  <c r="R195" i="7"/>
  <c r="R196" i="7"/>
  <c r="R197" i="7"/>
  <c r="R198" i="7"/>
  <c r="R199" i="7"/>
  <c r="R200" i="7"/>
  <c r="R201" i="7"/>
  <c r="R202" i="7"/>
  <c r="R203" i="7"/>
  <c r="R204" i="7"/>
  <c r="R205" i="7"/>
  <c r="R206" i="7"/>
  <c r="R207" i="7"/>
  <c r="R208" i="7"/>
  <c r="R209" i="7"/>
  <c r="R210" i="7"/>
  <c r="R211" i="7"/>
  <c r="R4" i="7"/>
  <c r="Q5" i="7"/>
  <c r="Q6" i="7"/>
  <c r="Q7" i="7"/>
  <c r="Q8" i="7"/>
  <c r="Q9" i="7"/>
  <c r="Q10" i="7"/>
  <c r="Q11" i="7"/>
  <c r="Q12" i="7"/>
  <c r="Q13" i="7"/>
  <c r="Q14" i="7"/>
  <c r="Q15" i="7"/>
  <c r="Q16" i="7"/>
  <c r="Q17" i="7"/>
  <c r="Q18" i="7"/>
  <c r="Q19" i="7"/>
  <c r="Q20" i="7"/>
  <c r="Q21" i="7"/>
  <c r="Q22" i="7"/>
  <c r="Q23" i="7"/>
  <c r="Q24" i="7"/>
  <c r="Q25" i="7"/>
  <c r="Q26" i="7"/>
  <c r="Q27" i="7"/>
  <c r="Q28" i="7"/>
  <c r="Q29" i="7"/>
  <c r="Q30" i="7"/>
  <c r="Q31" i="7"/>
  <c r="Q32" i="7"/>
  <c r="Q33" i="7"/>
  <c r="Q34" i="7"/>
  <c r="Q35" i="7"/>
  <c r="Q36" i="7"/>
  <c r="Q37" i="7"/>
  <c r="Q38" i="7"/>
  <c r="Q39" i="7"/>
  <c r="Q40" i="7"/>
  <c r="Q41" i="7"/>
  <c r="Q42" i="7"/>
  <c r="Q43" i="7"/>
  <c r="Q44" i="7"/>
  <c r="Q45" i="7"/>
  <c r="Q46" i="7"/>
  <c r="Q47" i="7"/>
  <c r="Q48" i="7"/>
  <c r="Q49" i="7"/>
  <c r="Q50" i="7"/>
  <c r="Q51" i="7"/>
  <c r="Q52" i="7"/>
  <c r="Q53" i="7"/>
  <c r="Q54" i="7"/>
  <c r="Q55" i="7"/>
  <c r="Q56" i="7"/>
  <c r="Q57" i="7"/>
  <c r="Q58" i="7"/>
  <c r="Q59" i="7"/>
  <c r="Q60" i="7"/>
  <c r="Q61" i="7"/>
  <c r="Q62" i="7"/>
  <c r="Q63" i="7"/>
  <c r="Q64" i="7"/>
  <c r="Q65" i="7"/>
  <c r="Q66" i="7"/>
  <c r="Q67" i="7"/>
  <c r="Q68" i="7"/>
  <c r="Q69" i="7"/>
  <c r="Q70" i="7"/>
  <c r="Q71" i="7"/>
  <c r="Q72" i="7"/>
  <c r="Q73" i="7"/>
  <c r="Q74" i="7"/>
  <c r="Q75" i="7"/>
  <c r="Q76" i="7"/>
  <c r="Q77" i="7"/>
  <c r="Q78" i="7"/>
  <c r="Q79" i="7"/>
  <c r="Q80" i="7"/>
  <c r="Q81" i="7"/>
  <c r="Q82" i="7"/>
  <c r="Q83" i="7"/>
  <c r="Q84" i="7"/>
  <c r="Q85" i="7"/>
  <c r="Q86" i="7"/>
  <c r="Q87" i="7"/>
  <c r="Q88" i="7"/>
  <c r="Q89" i="7"/>
  <c r="Q90" i="7"/>
  <c r="Q91" i="7"/>
  <c r="Q92" i="7"/>
  <c r="Q93" i="7"/>
  <c r="Q94" i="7"/>
  <c r="Q95" i="7"/>
  <c r="Q96" i="7"/>
  <c r="Q97" i="7"/>
  <c r="Q98" i="7"/>
  <c r="Q99" i="7"/>
  <c r="Q100" i="7"/>
  <c r="Q101" i="7"/>
  <c r="Q102" i="7"/>
  <c r="Q103" i="7"/>
  <c r="Q104" i="7"/>
  <c r="Q105" i="7"/>
  <c r="Q106" i="7"/>
  <c r="Q107" i="7"/>
  <c r="Q108" i="7"/>
  <c r="Q109" i="7"/>
  <c r="Q110" i="7"/>
  <c r="Q111" i="7"/>
  <c r="Q112" i="7"/>
  <c r="Q113" i="7"/>
  <c r="Q114" i="7"/>
  <c r="Q115" i="7"/>
  <c r="Q116" i="7"/>
  <c r="Q117" i="7"/>
  <c r="Q118" i="7"/>
  <c r="Q119" i="7"/>
  <c r="Q120" i="7"/>
  <c r="Q121" i="7"/>
  <c r="Q122" i="7"/>
  <c r="Q123" i="7"/>
  <c r="Q124" i="7"/>
  <c r="Q125" i="7"/>
  <c r="Q126" i="7"/>
  <c r="Q127" i="7"/>
  <c r="Q128" i="7"/>
  <c r="Q129" i="7"/>
  <c r="Q130" i="7"/>
  <c r="Q131" i="7"/>
  <c r="Q132" i="7"/>
  <c r="Q133" i="7"/>
  <c r="Q134" i="7"/>
  <c r="Q135" i="7"/>
  <c r="Q136" i="7"/>
  <c r="Q137" i="7"/>
  <c r="Q138" i="7"/>
  <c r="Q139" i="7"/>
  <c r="Q140" i="7"/>
  <c r="Q141" i="7"/>
  <c r="Q142" i="7"/>
  <c r="Q143" i="7"/>
  <c r="Q144" i="7"/>
  <c r="Q145" i="7"/>
  <c r="Q146" i="7"/>
  <c r="Q147" i="7"/>
  <c r="Q148" i="7"/>
  <c r="Q149" i="7"/>
  <c r="Q150" i="7"/>
  <c r="Q151" i="7"/>
  <c r="Q152" i="7"/>
  <c r="Q153" i="7"/>
  <c r="Q154" i="7"/>
  <c r="Q155" i="7"/>
  <c r="Q156" i="7"/>
  <c r="Q157" i="7"/>
  <c r="Q158" i="7"/>
  <c r="Q159" i="7"/>
  <c r="Q160" i="7"/>
  <c r="Q161" i="7"/>
  <c r="Q162" i="7"/>
  <c r="Q163" i="7"/>
  <c r="Q164" i="7"/>
  <c r="Q165" i="7"/>
  <c r="Q166" i="7"/>
  <c r="Q167" i="7"/>
  <c r="Q168" i="7"/>
  <c r="Q169" i="7"/>
  <c r="Q170" i="7"/>
  <c r="Q171" i="7"/>
  <c r="Q172" i="7"/>
  <c r="Q173" i="7"/>
  <c r="Q174" i="7"/>
  <c r="Q175" i="7"/>
  <c r="Q176" i="7"/>
  <c r="Q177" i="7"/>
  <c r="Q178" i="7"/>
  <c r="Q179" i="7"/>
  <c r="Q180" i="7"/>
  <c r="Q181" i="7"/>
  <c r="Q182" i="7"/>
  <c r="Q183" i="7"/>
  <c r="Q184" i="7"/>
  <c r="Q185" i="7"/>
  <c r="Q186" i="7"/>
  <c r="Q187" i="7"/>
  <c r="Q188" i="7"/>
  <c r="Q189" i="7"/>
  <c r="Q190" i="7"/>
  <c r="Q191" i="7"/>
  <c r="Q192" i="7"/>
  <c r="Q193" i="7"/>
  <c r="Q194" i="7"/>
  <c r="Q195" i="7"/>
  <c r="Q196" i="7"/>
  <c r="Q197" i="7"/>
  <c r="Q198" i="7"/>
  <c r="Q199" i="7"/>
  <c r="Q200" i="7"/>
  <c r="Q201" i="7"/>
  <c r="Q202" i="7"/>
  <c r="Q203" i="7"/>
  <c r="Q204" i="7"/>
  <c r="Q205" i="7"/>
  <c r="Q206" i="7"/>
  <c r="Q207" i="7"/>
  <c r="Q208" i="7"/>
  <c r="Q209" i="7"/>
  <c r="Q210" i="7"/>
  <c r="Q211" i="7"/>
  <c r="Q4" i="7"/>
  <c r="P4" i="6"/>
  <c r="S5" i="7"/>
  <c r="S4" i="7"/>
  <c r="S203" i="8"/>
  <c r="R203" i="8"/>
  <c r="Q203" i="8"/>
  <c r="S202" i="8"/>
  <c r="R202" i="8"/>
  <c r="Q202" i="8"/>
  <c r="S201" i="8"/>
  <c r="R201" i="8"/>
  <c r="Q201" i="8"/>
  <c r="S200" i="8"/>
  <c r="R200" i="8"/>
  <c r="Q200" i="8"/>
  <c r="S199" i="8"/>
  <c r="R199" i="8"/>
  <c r="Q199" i="8"/>
  <c r="S198" i="8"/>
  <c r="R198" i="8"/>
  <c r="Q198" i="8"/>
  <c r="S197" i="8"/>
  <c r="R197" i="8"/>
  <c r="Q197" i="8"/>
  <c r="S196" i="8"/>
  <c r="R196" i="8"/>
  <c r="Q196" i="8"/>
  <c r="S195" i="8"/>
  <c r="R195" i="8"/>
  <c r="Q195" i="8"/>
  <c r="S194" i="8"/>
  <c r="R194" i="8"/>
  <c r="Q194" i="8"/>
  <c r="S193" i="8"/>
  <c r="R193" i="8"/>
  <c r="Q193" i="8"/>
  <c r="S192" i="8"/>
  <c r="R192" i="8"/>
  <c r="Q192" i="8"/>
  <c r="S191" i="8"/>
  <c r="R191" i="8"/>
  <c r="Q191" i="8"/>
  <c r="S190" i="8"/>
  <c r="R190" i="8"/>
  <c r="Q190" i="8"/>
  <c r="S189" i="8"/>
  <c r="R189" i="8"/>
  <c r="Q189" i="8"/>
  <c r="S188" i="8"/>
  <c r="R188" i="8"/>
  <c r="Q188" i="8"/>
  <c r="S187" i="8"/>
  <c r="R187" i="8"/>
  <c r="Q187" i="8"/>
  <c r="S186" i="8"/>
  <c r="R186" i="8"/>
  <c r="Q186" i="8"/>
  <c r="S185" i="8"/>
  <c r="R185" i="8"/>
  <c r="Q185" i="8"/>
  <c r="S184" i="8"/>
  <c r="R184" i="8"/>
  <c r="Q184" i="8"/>
  <c r="S183" i="8"/>
  <c r="R183" i="8"/>
  <c r="Q183" i="8"/>
  <c r="S182" i="8"/>
  <c r="R182" i="8"/>
  <c r="Q182" i="8"/>
  <c r="S181" i="8"/>
  <c r="R181" i="8"/>
  <c r="Q181" i="8"/>
  <c r="S180" i="8"/>
  <c r="R180" i="8"/>
  <c r="Q180" i="8"/>
  <c r="S179" i="8"/>
  <c r="R179" i="8"/>
  <c r="Q179" i="8"/>
  <c r="S178" i="8"/>
  <c r="R178" i="8"/>
  <c r="Q178" i="8"/>
  <c r="S177" i="8"/>
  <c r="R177" i="8"/>
  <c r="Q177" i="8"/>
  <c r="S176" i="8"/>
  <c r="R176" i="8"/>
  <c r="Q176" i="8"/>
  <c r="S175" i="8"/>
  <c r="R175" i="8"/>
  <c r="Q175" i="8"/>
  <c r="S174" i="8"/>
  <c r="R174" i="8"/>
  <c r="Q174" i="8"/>
  <c r="S173" i="8"/>
  <c r="R173" i="8"/>
  <c r="Q173" i="8"/>
  <c r="S172" i="8"/>
  <c r="R172" i="8"/>
  <c r="Q172" i="8"/>
  <c r="S171" i="8"/>
  <c r="R171" i="8"/>
  <c r="Q171" i="8"/>
  <c r="S170" i="8"/>
  <c r="R170" i="8"/>
  <c r="Q170" i="8"/>
  <c r="S169" i="8"/>
  <c r="R169" i="8"/>
  <c r="Q169" i="8"/>
  <c r="S168" i="8"/>
  <c r="R168" i="8"/>
  <c r="Q168" i="8"/>
  <c r="S167" i="8"/>
  <c r="R167" i="8"/>
  <c r="Q167" i="8"/>
  <c r="S166" i="8"/>
  <c r="R166" i="8"/>
  <c r="Q166" i="8"/>
  <c r="S165" i="8"/>
  <c r="R165" i="8"/>
  <c r="Q165" i="8"/>
  <c r="S164" i="8"/>
  <c r="R164" i="8"/>
  <c r="Q164" i="8"/>
  <c r="S163" i="8"/>
  <c r="R163" i="8"/>
  <c r="Q163" i="8"/>
  <c r="S162" i="8"/>
  <c r="R162" i="8"/>
  <c r="Q162" i="8"/>
  <c r="S161" i="8"/>
  <c r="R161" i="8"/>
  <c r="Q161" i="8"/>
  <c r="S160" i="8"/>
  <c r="R160" i="8"/>
  <c r="Q160" i="8"/>
  <c r="S159" i="8"/>
  <c r="R159" i="8"/>
  <c r="Q159" i="8"/>
  <c r="S158" i="8"/>
  <c r="R158" i="8"/>
  <c r="Q158" i="8"/>
  <c r="S157" i="8"/>
  <c r="R157" i="8"/>
  <c r="Q157" i="8"/>
  <c r="S156" i="8"/>
  <c r="R156" i="8"/>
  <c r="Q156" i="8"/>
  <c r="S155" i="8"/>
  <c r="R155" i="8"/>
  <c r="Q155" i="8"/>
  <c r="S154" i="8"/>
  <c r="R154" i="8"/>
  <c r="Q154" i="8"/>
  <c r="S153" i="8"/>
  <c r="R153" i="8"/>
  <c r="Q153" i="8"/>
  <c r="S152" i="8"/>
  <c r="R152" i="8"/>
  <c r="Q152" i="8"/>
  <c r="S151" i="8"/>
  <c r="R151" i="8"/>
  <c r="Q151" i="8"/>
  <c r="S150" i="8"/>
  <c r="R150" i="8"/>
  <c r="Q150" i="8"/>
  <c r="S149" i="8"/>
  <c r="R149" i="8"/>
  <c r="Q149" i="8"/>
  <c r="S148" i="8"/>
  <c r="R148" i="8"/>
  <c r="Q148" i="8"/>
  <c r="S147" i="8"/>
  <c r="R147" i="8"/>
  <c r="Q147" i="8"/>
  <c r="S146" i="8"/>
  <c r="R146" i="8"/>
  <c r="Q146" i="8"/>
  <c r="S145" i="8"/>
  <c r="R145" i="8"/>
  <c r="Q145" i="8"/>
  <c r="S144" i="8"/>
  <c r="R144" i="8"/>
  <c r="Q144" i="8"/>
  <c r="S143" i="8"/>
  <c r="R143" i="8"/>
  <c r="Q143" i="8"/>
  <c r="S142" i="8"/>
  <c r="R142" i="8"/>
  <c r="Q142" i="8"/>
  <c r="S141" i="8"/>
  <c r="R141" i="8"/>
  <c r="Q141" i="8"/>
  <c r="S140" i="8"/>
  <c r="R140" i="8"/>
  <c r="Q140" i="8"/>
  <c r="S139" i="8"/>
  <c r="R139" i="8"/>
  <c r="Q139" i="8"/>
  <c r="S138" i="8"/>
  <c r="R138" i="8"/>
  <c r="Q138" i="8"/>
  <c r="S137" i="8"/>
  <c r="R137" i="8"/>
  <c r="Q137" i="8"/>
  <c r="S136" i="8"/>
  <c r="R136" i="8"/>
  <c r="Q136" i="8"/>
  <c r="S135" i="8"/>
  <c r="R135" i="8"/>
  <c r="Q135" i="8"/>
  <c r="S134" i="8"/>
  <c r="R134" i="8"/>
  <c r="Q134" i="8"/>
  <c r="S133" i="8"/>
  <c r="R133" i="8"/>
  <c r="Q133" i="8"/>
  <c r="S132" i="8"/>
  <c r="R132" i="8"/>
  <c r="Q132" i="8"/>
  <c r="S131" i="8"/>
  <c r="R131" i="8"/>
  <c r="Q131" i="8"/>
  <c r="S130" i="8"/>
  <c r="R130" i="8"/>
  <c r="Q130" i="8"/>
  <c r="S129" i="8"/>
  <c r="R129" i="8"/>
  <c r="Q129" i="8"/>
  <c r="S128" i="8"/>
  <c r="R128" i="8"/>
  <c r="Q128" i="8"/>
  <c r="S127" i="8"/>
  <c r="R127" i="8"/>
  <c r="Q127" i="8"/>
  <c r="S126" i="8"/>
  <c r="R126" i="8"/>
  <c r="Q126" i="8"/>
  <c r="S125" i="8"/>
  <c r="R125" i="8"/>
  <c r="Q125" i="8"/>
  <c r="S124" i="8"/>
  <c r="R124" i="8"/>
  <c r="Q124" i="8"/>
  <c r="S123" i="8"/>
  <c r="R123" i="8"/>
  <c r="Q123" i="8"/>
  <c r="S122" i="8"/>
  <c r="R122" i="8"/>
  <c r="Q122" i="8"/>
  <c r="S121" i="8"/>
  <c r="R121" i="8"/>
  <c r="Q121" i="8"/>
  <c r="S120" i="8"/>
  <c r="R120" i="8"/>
  <c r="Q120" i="8"/>
  <c r="S119" i="8"/>
  <c r="R119" i="8"/>
  <c r="Q119" i="8"/>
  <c r="S118" i="8"/>
  <c r="R118" i="8"/>
  <c r="Q118" i="8"/>
  <c r="S117" i="8"/>
  <c r="R117" i="8"/>
  <c r="Q117" i="8"/>
  <c r="S116" i="8"/>
  <c r="R116" i="8"/>
  <c r="Q116" i="8"/>
  <c r="S115" i="8"/>
  <c r="R115" i="8"/>
  <c r="Q115" i="8"/>
  <c r="S114" i="8"/>
  <c r="R114" i="8"/>
  <c r="Q114" i="8"/>
  <c r="S113" i="8"/>
  <c r="R113" i="8"/>
  <c r="Q113" i="8"/>
  <c r="S112" i="8"/>
  <c r="R112" i="8"/>
  <c r="Q112" i="8"/>
  <c r="S111" i="8"/>
  <c r="R111" i="8"/>
  <c r="Q111" i="8"/>
  <c r="S110" i="8"/>
  <c r="R110" i="8"/>
  <c r="Q110" i="8"/>
  <c r="S109" i="8"/>
  <c r="R109" i="8"/>
  <c r="Q109" i="8"/>
  <c r="S108" i="8"/>
  <c r="R108" i="8"/>
  <c r="Q108" i="8"/>
  <c r="S107" i="8"/>
  <c r="R107" i="8"/>
  <c r="Q107" i="8"/>
  <c r="S106" i="8"/>
  <c r="R106" i="8"/>
  <c r="Q106" i="8"/>
  <c r="S105" i="8"/>
  <c r="R105" i="8"/>
  <c r="Q105" i="8"/>
  <c r="S104" i="8"/>
  <c r="R104" i="8"/>
  <c r="Q104" i="8"/>
  <c r="S103" i="8"/>
  <c r="R103" i="8"/>
  <c r="Q103" i="8"/>
  <c r="S102" i="8"/>
  <c r="R102" i="8"/>
  <c r="Q102" i="8"/>
  <c r="S101" i="8"/>
  <c r="R101" i="8"/>
  <c r="Q101" i="8"/>
  <c r="S100" i="8"/>
  <c r="R100" i="8"/>
  <c r="Q100" i="8"/>
  <c r="S99" i="8"/>
  <c r="R99" i="8"/>
  <c r="Q99" i="8"/>
  <c r="S98" i="8"/>
  <c r="R98" i="8"/>
  <c r="Q98" i="8"/>
  <c r="S97" i="8"/>
  <c r="R97" i="8"/>
  <c r="Q97" i="8"/>
  <c r="S96" i="8"/>
  <c r="R96" i="8"/>
  <c r="Q96" i="8"/>
  <c r="S95" i="8"/>
  <c r="R95" i="8"/>
  <c r="Q95" i="8"/>
  <c r="S94" i="8"/>
  <c r="R94" i="8"/>
  <c r="Q94" i="8"/>
  <c r="S93" i="8"/>
  <c r="R93" i="8"/>
  <c r="Q93" i="8"/>
  <c r="S92" i="8"/>
  <c r="R92" i="8"/>
  <c r="Q92" i="8"/>
  <c r="S91" i="8"/>
  <c r="R91" i="8"/>
  <c r="Q91" i="8"/>
  <c r="S90" i="8"/>
  <c r="R90" i="8"/>
  <c r="Q90" i="8"/>
  <c r="S89" i="8"/>
  <c r="R89" i="8"/>
  <c r="Q89" i="8"/>
  <c r="S88" i="8"/>
  <c r="R88" i="8"/>
  <c r="Q88" i="8"/>
  <c r="S87" i="8"/>
  <c r="R87" i="8"/>
  <c r="Q87" i="8"/>
  <c r="S86" i="8"/>
  <c r="R86" i="8"/>
  <c r="Q86" i="8"/>
  <c r="S85" i="8"/>
  <c r="R85" i="8"/>
  <c r="Q85" i="8"/>
  <c r="S84" i="8"/>
  <c r="R84" i="8"/>
  <c r="Q84" i="8"/>
  <c r="S83" i="8"/>
  <c r="R83" i="8"/>
  <c r="Q83" i="8"/>
  <c r="S82" i="8"/>
  <c r="R82" i="8"/>
  <c r="Q82" i="8"/>
  <c r="S81" i="8"/>
  <c r="R81" i="8"/>
  <c r="Q81" i="8"/>
  <c r="S80" i="8"/>
  <c r="R80" i="8"/>
  <c r="Q80" i="8"/>
  <c r="S79" i="8"/>
  <c r="R79" i="8"/>
  <c r="Q79" i="8"/>
  <c r="S78" i="8"/>
  <c r="R78" i="8"/>
  <c r="Q78" i="8"/>
  <c r="S77" i="8"/>
  <c r="R77" i="8"/>
  <c r="Q77" i="8"/>
  <c r="S76" i="8"/>
  <c r="R76" i="8"/>
  <c r="Q76" i="8"/>
  <c r="S75" i="8"/>
  <c r="R75" i="8"/>
  <c r="Q75" i="8"/>
  <c r="S74" i="8"/>
  <c r="R74" i="8"/>
  <c r="Q74" i="8"/>
  <c r="S73" i="8"/>
  <c r="R73" i="8"/>
  <c r="Q73" i="8"/>
  <c r="S72" i="8"/>
  <c r="R72" i="8"/>
  <c r="Q72" i="8"/>
  <c r="S71" i="8"/>
  <c r="R71" i="8"/>
  <c r="Q71" i="8"/>
  <c r="S70" i="8"/>
  <c r="R70" i="8"/>
  <c r="Q70" i="8"/>
  <c r="S69" i="8"/>
  <c r="R69" i="8"/>
  <c r="Q69" i="8"/>
  <c r="S68" i="8"/>
  <c r="R68" i="8"/>
  <c r="Q68" i="8"/>
  <c r="S67" i="8"/>
  <c r="R67" i="8"/>
  <c r="Q67" i="8"/>
  <c r="S66" i="8"/>
  <c r="R66" i="8"/>
  <c r="Q66" i="8"/>
  <c r="S65" i="8"/>
  <c r="R65" i="8"/>
  <c r="Q65" i="8"/>
  <c r="S64" i="8"/>
  <c r="R64" i="8"/>
  <c r="Q64" i="8"/>
  <c r="S63" i="8"/>
  <c r="R63" i="8"/>
  <c r="Q63" i="8"/>
  <c r="S62" i="8"/>
  <c r="R62" i="8"/>
  <c r="Q62" i="8"/>
  <c r="S61" i="8"/>
  <c r="R61" i="8"/>
  <c r="Q61" i="8"/>
  <c r="S60" i="8"/>
  <c r="R60" i="8"/>
  <c r="Q60" i="8"/>
  <c r="S59" i="8"/>
  <c r="R59" i="8"/>
  <c r="Q59" i="8"/>
  <c r="S58" i="8"/>
  <c r="R58" i="8"/>
  <c r="Q58" i="8"/>
  <c r="S57" i="8"/>
  <c r="R57" i="8"/>
  <c r="Q57" i="8"/>
  <c r="S56" i="8"/>
  <c r="R56" i="8"/>
  <c r="Q56" i="8"/>
  <c r="S55" i="8"/>
  <c r="R55" i="8"/>
  <c r="Q55" i="8"/>
  <c r="S54" i="8"/>
  <c r="R54" i="8"/>
  <c r="Q54" i="8"/>
  <c r="S53" i="8"/>
  <c r="R53" i="8"/>
  <c r="Q53" i="8"/>
  <c r="S52" i="8"/>
  <c r="R52" i="8"/>
  <c r="Q52" i="8"/>
  <c r="S51" i="8"/>
  <c r="R51" i="8"/>
  <c r="Q51" i="8"/>
  <c r="S50" i="8"/>
  <c r="R50" i="8"/>
  <c r="Q50" i="8"/>
  <c r="S49" i="8"/>
  <c r="R49" i="8"/>
  <c r="Q49" i="8"/>
  <c r="S48" i="8"/>
  <c r="R48" i="8"/>
  <c r="Q48" i="8"/>
  <c r="S47" i="8"/>
  <c r="R47" i="8"/>
  <c r="Q47" i="8"/>
  <c r="S46" i="8"/>
  <c r="R46" i="8"/>
  <c r="Q46" i="8"/>
  <c r="S45" i="8"/>
  <c r="R45" i="8"/>
  <c r="Q45" i="8"/>
  <c r="S44" i="8"/>
  <c r="R44" i="8"/>
  <c r="Q44" i="8"/>
  <c r="S43" i="8"/>
  <c r="R43" i="8"/>
  <c r="Q43" i="8"/>
  <c r="S42" i="8"/>
  <c r="R42" i="8"/>
  <c r="Q42" i="8"/>
  <c r="S41" i="8"/>
  <c r="R41" i="8"/>
  <c r="Q41" i="8"/>
  <c r="S40" i="8"/>
  <c r="R40" i="8"/>
  <c r="Q40" i="8"/>
  <c r="S39" i="8"/>
  <c r="R39" i="8"/>
  <c r="Q39" i="8"/>
  <c r="S38" i="8"/>
  <c r="R38" i="8"/>
  <c r="Q38" i="8"/>
  <c r="S37" i="8"/>
  <c r="R37" i="8"/>
  <c r="Q37" i="8"/>
  <c r="S36" i="8"/>
  <c r="R36" i="8"/>
  <c r="Q36" i="8"/>
  <c r="S35" i="8"/>
  <c r="R35" i="8"/>
  <c r="Q35" i="8"/>
  <c r="S34" i="8"/>
  <c r="R34" i="8"/>
  <c r="Q34" i="8"/>
  <c r="S33" i="8"/>
  <c r="R33" i="8"/>
  <c r="Q33" i="8"/>
  <c r="S32" i="8"/>
  <c r="R32" i="8"/>
  <c r="Q32" i="8"/>
  <c r="S31" i="8"/>
  <c r="R31" i="8"/>
  <c r="Q31" i="8"/>
  <c r="S30" i="8"/>
  <c r="R30" i="8"/>
  <c r="Q30" i="8"/>
  <c r="S29" i="8"/>
  <c r="R29" i="8"/>
  <c r="Q29" i="8"/>
  <c r="S28" i="8"/>
  <c r="R28" i="8"/>
  <c r="Q28" i="8"/>
  <c r="S27" i="8"/>
  <c r="R27" i="8"/>
  <c r="Q27" i="8"/>
  <c r="S26" i="8"/>
  <c r="R26" i="8"/>
  <c r="Q26" i="8"/>
  <c r="S25" i="8"/>
  <c r="R25" i="8"/>
  <c r="Q25" i="8"/>
  <c r="S24" i="8"/>
  <c r="R24" i="8"/>
  <c r="Q24" i="8"/>
  <c r="S23" i="8"/>
  <c r="R23" i="8"/>
  <c r="Q23" i="8"/>
  <c r="S22" i="8"/>
  <c r="R22" i="8"/>
  <c r="Q22" i="8"/>
  <c r="S21" i="8"/>
  <c r="R21" i="8"/>
  <c r="Q21" i="8"/>
  <c r="S20" i="8"/>
  <c r="R20" i="8"/>
  <c r="Q20" i="8"/>
  <c r="S19" i="8"/>
  <c r="R19" i="8"/>
  <c r="Q19" i="8"/>
  <c r="S18" i="8"/>
  <c r="R18" i="8"/>
  <c r="Q18" i="8"/>
  <c r="S17" i="8"/>
  <c r="R17" i="8"/>
  <c r="Q17" i="8"/>
  <c r="S16" i="8"/>
  <c r="R16" i="8"/>
  <c r="Q16" i="8"/>
  <c r="S15" i="8"/>
  <c r="R15" i="8"/>
  <c r="Q15" i="8"/>
  <c r="S14" i="8"/>
  <c r="R14" i="8"/>
  <c r="Q14" i="8"/>
  <c r="S13" i="8"/>
  <c r="R13" i="8"/>
  <c r="Q13" i="8"/>
  <c r="S12" i="8"/>
  <c r="R12" i="8"/>
  <c r="Q12" i="8"/>
  <c r="S11" i="8"/>
  <c r="R11" i="8"/>
  <c r="Q11" i="8"/>
  <c r="S10" i="8"/>
  <c r="R10" i="8"/>
  <c r="Q10" i="8"/>
  <c r="S9" i="8"/>
  <c r="R9" i="8"/>
  <c r="Q9" i="8"/>
  <c r="S8" i="8"/>
  <c r="R8" i="8"/>
  <c r="Q8" i="8"/>
  <c r="S7" i="8"/>
  <c r="R7" i="8"/>
  <c r="Q7" i="8"/>
  <c r="S6" i="8"/>
  <c r="R6" i="8"/>
  <c r="Q6" i="8"/>
  <c r="S5" i="8"/>
  <c r="R5" i="8"/>
  <c r="Q5" i="8"/>
  <c r="S4" i="8"/>
  <c r="R4" i="8"/>
  <c r="Q4" i="8"/>
  <c r="S3" i="8"/>
  <c r="R3" i="8"/>
  <c r="Q3" i="8"/>
  <c r="L6" i="6"/>
  <c r="Q6" i="6"/>
  <c r="L5" i="6"/>
  <c r="Q5" i="6"/>
  <c r="R6" i="6"/>
  <c r="L7" i="6"/>
  <c r="Q7" i="6"/>
  <c r="R7" i="6"/>
  <c r="L8" i="6"/>
  <c r="Q8" i="6"/>
  <c r="R8" i="6"/>
  <c r="L9" i="6"/>
  <c r="Q9" i="6"/>
  <c r="R9" i="6"/>
  <c r="L10" i="6"/>
  <c r="Q10" i="6"/>
  <c r="R10" i="6"/>
  <c r="L11" i="6"/>
  <c r="Q11" i="6"/>
  <c r="R11" i="6"/>
  <c r="L12" i="6"/>
  <c r="Q12" i="6"/>
  <c r="R12" i="6"/>
  <c r="L13" i="6"/>
  <c r="Q13" i="6"/>
  <c r="R13" i="6"/>
  <c r="L14" i="6"/>
  <c r="Q14" i="6"/>
  <c r="R14" i="6"/>
  <c r="L15" i="6"/>
  <c r="Q15" i="6"/>
  <c r="R15" i="6"/>
  <c r="L16" i="6"/>
  <c r="Q16" i="6"/>
  <c r="R16" i="6"/>
  <c r="L17" i="6"/>
  <c r="Q17" i="6"/>
  <c r="R17" i="6"/>
  <c r="L18" i="6"/>
  <c r="Q18" i="6"/>
  <c r="R18" i="6"/>
  <c r="L19" i="6"/>
  <c r="Q19" i="6"/>
  <c r="R19" i="6"/>
  <c r="L20" i="6"/>
  <c r="Q20" i="6"/>
  <c r="R20" i="6"/>
  <c r="L21" i="6"/>
  <c r="Q21" i="6"/>
  <c r="R21" i="6"/>
  <c r="L22" i="6"/>
  <c r="Q22" i="6"/>
  <c r="R22" i="6"/>
  <c r="L23" i="6"/>
  <c r="Q23" i="6"/>
  <c r="R23" i="6"/>
  <c r="L24" i="6"/>
  <c r="Q24" i="6"/>
  <c r="R24" i="6"/>
  <c r="L25" i="6"/>
  <c r="Q25" i="6"/>
  <c r="R25" i="6"/>
  <c r="L26" i="6"/>
  <c r="Q26" i="6"/>
  <c r="R26" i="6"/>
  <c r="L27" i="6"/>
  <c r="Q27" i="6"/>
  <c r="R27" i="6"/>
  <c r="L28" i="6"/>
  <c r="Q28" i="6"/>
  <c r="R28" i="6"/>
  <c r="L29" i="6"/>
  <c r="Q29" i="6"/>
  <c r="R29" i="6"/>
  <c r="L30" i="6"/>
  <c r="Q30" i="6"/>
  <c r="R30" i="6"/>
  <c r="L31" i="6"/>
  <c r="Q31" i="6"/>
  <c r="R31" i="6"/>
  <c r="L32" i="6"/>
  <c r="Q32" i="6"/>
  <c r="R32" i="6"/>
  <c r="L33" i="6"/>
  <c r="Q33" i="6"/>
  <c r="R33" i="6"/>
  <c r="L34" i="6"/>
  <c r="Q34" i="6"/>
  <c r="R34" i="6"/>
  <c r="L35" i="6"/>
  <c r="Q35" i="6"/>
  <c r="R35" i="6"/>
  <c r="L36" i="6"/>
  <c r="Q36" i="6"/>
  <c r="R36" i="6"/>
  <c r="L37" i="6"/>
  <c r="Q37" i="6"/>
  <c r="R37" i="6"/>
  <c r="L38" i="6"/>
  <c r="Q38" i="6"/>
  <c r="R38" i="6"/>
  <c r="L39" i="6"/>
  <c r="Q39" i="6"/>
  <c r="R39" i="6"/>
  <c r="L40" i="6"/>
  <c r="Q40" i="6"/>
  <c r="R40" i="6"/>
  <c r="L41" i="6"/>
  <c r="Q41" i="6"/>
  <c r="R41" i="6"/>
  <c r="L42" i="6"/>
  <c r="Q42" i="6"/>
  <c r="R42" i="6"/>
  <c r="L43" i="6"/>
  <c r="Q43" i="6"/>
  <c r="R43" i="6"/>
  <c r="L44" i="6"/>
  <c r="Q44" i="6"/>
  <c r="R44" i="6"/>
  <c r="L45" i="6"/>
  <c r="Q45" i="6"/>
  <c r="R45" i="6"/>
  <c r="L46" i="6"/>
  <c r="Q46" i="6"/>
  <c r="R46" i="6"/>
  <c r="L47" i="6"/>
  <c r="Q47" i="6"/>
  <c r="R47" i="6"/>
  <c r="L48" i="6"/>
  <c r="Q48" i="6"/>
  <c r="R48" i="6"/>
  <c r="L49" i="6"/>
  <c r="Q49" i="6"/>
  <c r="R49" i="6"/>
  <c r="L50" i="6"/>
  <c r="Q50" i="6"/>
  <c r="R50" i="6"/>
  <c r="L51" i="6"/>
  <c r="Q51" i="6"/>
  <c r="R51" i="6"/>
  <c r="L52" i="6"/>
  <c r="Q52" i="6"/>
  <c r="R52" i="6"/>
  <c r="L53" i="6"/>
  <c r="Q53" i="6"/>
  <c r="R53" i="6"/>
  <c r="L54" i="6"/>
  <c r="Q54" i="6"/>
  <c r="R54" i="6"/>
  <c r="L55" i="6"/>
  <c r="Q55" i="6"/>
  <c r="R55" i="6"/>
  <c r="L56" i="6"/>
  <c r="Q56" i="6"/>
  <c r="R56" i="6"/>
  <c r="L57" i="6"/>
  <c r="Q57" i="6"/>
  <c r="R57" i="6"/>
  <c r="L58" i="6"/>
  <c r="Q58" i="6"/>
  <c r="R58" i="6"/>
  <c r="L59" i="6"/>
  <c r="Q59" i="6"/>
  <c r="R59" i="6"/>
  <c r="L60" i="6"/>
  <c r="Q60" i="6"/>
  <c r="R60" i="6"/>
  <c r="L61" i="6"/>
  <c r="Q61" i="6"/>
  <c r="R61" i="6"/>
  <c r="L62" i="6"/>
  <c r="Q62" i="6"/>
  <c r="R62" i="6"/>
  <c r="L63" i="6"/>
  <c r="Q63" i="6"/>
  <c r="R63" i="6"/>
  <c r="L64" i="6"/>
  <c r="Q64" i="6"/>
  <c r="R64" i="6"/>
  <c r="L65" i="6"/>
  <c r="Q65" i="6"/>
  <c r="R65" i="6"/>
  <c r="L66" i="6"/>
  <c r="Q66" i="6"/>
  <c r="R66" i="6"/>
  <c r="L67" i="6"/>
  <c r="Q67" i="6"/>
  <c r="R67" i="6"/>
  <c r="L68" i="6"/>
  <c r="Q68" i="6"/>
  <c r="R68" i="6"/>
  <c r="L69" i="6"/>
  <c r="Q69" i="6"/>
  <c r="R69" i="6"/>
  <c r="L70" i="6"/>
  <c r="Q70" i="6"/>
  <c r="R70" i="6"/>
  <c r="L71" i="6"/>
  <c r="Q71" i="6"/>
  <c r="R71" i="6"/>
  <c r="L72" i="6"/>
  <c r="Q72" i="6"/>
  <c r="R72" i="6"/>
  <c r="L73" i="6"/>
  <c r="Q73" i="6"/>
  <c r="R73" i="6"/>
  <c r="L74" i="6"/>
  <c r="Q74" i="6"/>
  <c r="R74" i="6"/>
  <c r="L75" i="6"/>
  <c r="Q75" i="6"/>
  <c r="R75" i="6"/>
  <c r="L76" i="6"/>
  <c r="Q76" i="6"/>
  <c r="R76" i="6"/>
  <c r="L77" i="6"/>
  <c r="Q77" i="6"/>
  <c r="R77" i="6"/>
  <c r="L78" i="6"/>
  <c r="Q78" i="6"/>
  <c r="R78" i="6"/>
  <c r="L79" i="6"/>
  <c r="Q79" i="6"/>
  <c r="R79" i="6"/>
  <c r="L80" i="6"/>
  <c r="Q80" i="6"/>
  <c r="R80" i="6"/>
  <c r="L81" i="6"/>
  <c r="Q81" i="6"/>
  <c r="R81" i="6"/>
  <c r="L82" i="6"/>
  <c r="Q82" i="6"/>
  <c r="R82" i="6"/>
  <c r="L83" i="6"/>
  <c r="Q83" i="6"/>
  <c r="R83" i="6"/>
  <c r="L84" i="6"/>
  <c r="Q84" i="6"/>
  <c r="R84" i="6"/>
  <c r="L85" i="6"/>
  <c r="Q85" i="6"/>
  <c r="R85" i="6"/>
  <c r="L86" i="6"/>
  <c r="Q86" i="6"/>
  <c r="R86" i="6"/>
  <c r="L87" i="6"/>
  <c r="Q87" i="6"/>
  <c r="R87" i="6"/>
  <c r="L88" i="6"/>
  <c r="Q88" i="6"/>
  <c r="R88" i="6"/>
  <c r="L89" i="6"/>
  <c r="Q89" i="6"/>
  <c r="R89" i="6"/>
  <c r="L90" i="6"/>
  <c r="Q90" i="6"/>
  <c r="R90" i="6"/>
  <c r="L91" i="6"/>
  <c r="Q91" i="6"/>
  <c r="R91" i="6"/>
  <c r="L92" i="6"/>
  <c r="Q92" i="6"/>
  <c r="R92" i="6"/>
  <c r="L93" i="6"/>
  <c r="Q93" i="6"/>
  <c r="R93" i="6"/>
  <c r="L94" i="6"/>
  <c r="Q94" i="6"/>
  <c r="R94" i="6"/>
  <c r="L95" i="6"/>
  <c r="Q95" i="6"/>
  <c r="R95" i="6"/>
  <c r="L96" i="6"/>
  <c r="Q96" i="6"/>
  <c r="R96" i="6"/>
  <c r="L97" i="6"/>
  <c r="Q97" i="6"/>
  <c r="R97" i="6"/>
  <c r="L98" i="6"/>
  <c r="Q98" i="6"/>
  <c r="R98" i="6"/>
  <c r="L99" i="6"/>
  <c r="Q99" i="6"/>
  <c r="R99" i="6"/>
  <c r="L100" i="6"/>
  <c r="Q100" i="6"/>
  <c r="R100" i="6"/>
  <c r="L101" i="6"/>
  <c r="Q101" i="6"/>
  <c r="R101" i="6"/>
  <c r="L102" i="6"/>
  <c r="Q102" i="6"/>
  <c r="R102" i="6"/>
  <c r="L103" i="6"/>
  <c r="Q103" i="6"/>
  <c r="R103" i="6"/>
  <c r="L104" i="6"/>
  <c r="Q104" i="6"/>
  <c r="R104" i="6"/>
  <c r="L105" i="6"/>
  <c r="Q105" i="6"/>
  <c r="R105" i="6"/>
  <c r="L106" i="6"/>
  <c r="Q106" i="6"/>
  <c r="R106" i="6"/>
  <c r="L107" i="6"/>
  <c r="Q107" i="6"/>
  <c r="R107" i="6"/>
  <c r="L108" i="6"/>
  <c r="Q108" i="6"/>
  <c r="R108" i="6"/>
  <c r="L109" i="6"/>
  <c r="Q109" i="6"/>
  <c r="R109" i="6"/>
  <c r="L110" i="6"/>
  <c r="Q110" i="6"/>
  <c r="R110" i="6"/>
  <c r="L111" i="6"/>
  <c r="Q111" i="6"/>
  <c r="R111" i="6"/>
  <c r="L112" i="6"/>
  <c r="Q112" i="6"/>
  <c r="R112" i="6"/>
  <c r="L113" i="6"/>
  <c r="Q113" i="6"/>
  <c r="R113" i="6"/>
  <c r="L114" i="6"/>
  <c r="Q114" i="6"/>
  <c r="R114" i="6"/>
  <c r="L115" i="6"/>
  <c r="Q115" i="6"/>
  <c r="R115" i="6"/>
  <c r="L116" i="6"/>
  <c r="Q116" i="6"/>
  <c r="R116" i="6"/>
  <c r="L117" i="6"/>
  <c r="Q117" i="6"/>
  <c r="R117" i="6"/>
  <c r="L118" i="6"/>
  <c r="Q118" i="6"/>
  <c r="R118" i="6"/>
  <c r="L119" i="6"/>
  <c r="Q119" i="6"/>
  <c r="R119" i="6"/>
  <c r="L120" i="6"/>
  <c r="Q120" i="6"/>
  <c r="R120" i="6"/>
  <c r="L121" i="6"/>
  <c r="Q121" i="6"/>
  <c r="R121" i="6"/>
  <c r="L122" i="6"/>
  <c r="Q122" i="6"/>
  <c r="R122" i="6"/>
  <c r="L123" i="6"/>
  <c r="Q123" i="6"/>
  <c r="R123" i="6"/>
  <c r="L124" i="6"/>
  <c r="Q124" i="6"/>
  <c r="R124" i="6"/>
  <c r="L125" i="6"/>
  <c r="Q125" i="6"/>
  <c r="R125" i="6"/>
  <c r="L126" i="6"/>
  <c r="Q126" i="6"/>
  <c r="R126" i="6"/>
  <c r="L127" i="6"/>
  <c r="Q127" i="6"/>
  <c r="R127" i="6"/>
  <c r="L128" i="6"/>
  <c r="Q128" i="6"/>
  <c r="R128" i="6"/>
  <c r="L129" i="6"/>
  <c r="Q129" i="6"/>
  <c r="R129" i="6"/>
  <c r="L130" i="6"/>
  <c r="Q130" i="6"/>
  <c r="R130" i="6"/>
  <c r="L131" i="6"/>
  <c r="Q131" i="6"/>
  <c r="R131" i="6"/>
  <c r="L132" i="6"/>
  <c r="Q132" i="6"/>
  <c r="R132" i="6"/>
  <c r="L133" i="6"/>
  <c r="Q133" i="6"/>
  <c r="R133" i="6"/>
  <c r="L134" i="6"/>
  <c r="Q134" i="6"/>
  <c r="R134" i="6"/>
  <c r="L135" i="6"/>
  <c r="Q135" i="6"/>
  <c r="R135" i="6"/>
  <c r="L136" i="6"/>
  <c r="Q136" i="6"/>
  <c r="R136" i="6"/>
  <c r="L137" i="6"/>
  <c r="Q137" i="6"/>
  <c r="R137" i="6"/>
  <c r="L138" i="6"/>
  <c r="Q138" i="6"/>
  <c r="R138" i="6"/>
  <c r="L139" i="6"/>
  <c r="Q139" i="6"/>
  <c r="R139" i="6"/>
  <c r="L140" i="6"/>
  <c r="Q140" i="6"/>
  <c r="R140" i="6"/>
  <c r="L141" i="6"/>
  <c r="Q141" i="6"/>
  <c r="R141" i="6"/>
  <c r="L142" i="6"/>
  <c r="Q142" i="6"/>
  <c r="R142" i="6"/>
  <c r="L143" i="6"/>
  <c r="Q143" i="6"/>
  <c r="R143" i="6"/>
  <c r="L144" i="6"/>
  <c r="Q144" i="6"/>
  <c r="R144" i="6"/>
  <c r="L145" i="6"/>
  <c r="Q145" i="6"/>
  <c r="R145" i="6"/>
  <c r="L146" i="6"/>
  <c r="Q146" i="6"/>
  <c r="R146" i="6"/>
  <c r="L147" i="6"/>
  <c r="Q147" i="6"/>
  <c r="R147" i="6"/>
  <c r="L148" i="6"/>
  <c r="Q148" i="6"/>
  <c r="R148" i="6"/>
  <c r="L149" i="6"/>
  <c r="Q149" i="6"/>
  <c r="R149" i="6"/>
  <c r="L150" i="6"/>
  <c r="Q150" i="6"/>
  <c r="R150" i="6"/>
  <c r="L151" i="6"/>
  <c r="Q151" i="6"/>
  <c r="R151" i="6"/>
  <c r="L152" i="6"/>
  <c r="Q152" i="6"/>
  <c r="R152" i="6"/>
  <c r="L153" i="6"/>
  <c r="Q153" i="6"/>
  <c r="R153" i="6"/>
  <c r="L154" i="6"/>
  <c r="Q154" i="6"/>
  <c r="R154" i="6"/>
  <c r="L155" i="6"/>
  <c r="Q155" i="6"/>
  <c r="R155" i="6"/>
  <c r="L156" i="6"/>
  <c r="Q156" i="6"/>
  <c r="R156" i="6"/>
  <c r="L157" i="6"/>
  <c r="Q157" i="6"/>
  <c r="R157" i="6"/>
  <c r="L158" i="6"/>
  <c r="Q158" i="6"/>
  <c r="R158" i="6"/>
  <c r="L159" i="6"/>
  <c r="Q159" i="6"/>
  <c r="R159" i="6"/>
  <c r="L160" i="6"/>
  <c r="Q160" i="6"/>
  <c r="R160" i="6"/>
  <c r="L161" i="6"/>
  <c r="Q161" i="6"/>
  <c r="R161" i="6"/>
  <c r="L162" i="6"/>
  <c r="Q162" i="6"/>
  <c r="R162" i="6"/>
  <c r="L163" i="6"/>
  <c r="Q163" i="6"/>
  <c r="R163" i="6"/>
  <c r="L164" i="6"/>
  <c r="Q164" i="6"/>
  <c r="R164" i="6"/>
  <c r="L165" i="6"/>
  <c r="Q165" i="6"/>
  <c r="R165" i="6"/>
  <c r="L166" i="6"/>
  <c r="Q166" i="6"/>
  <c r="R166" i="6"/>
  <c r="L167" i="6"/>
  <c r="Q167" i="6"/>
  <c r="R167" i="6"/>
  <c r="L168" i="6"/>
  <c r="Q168" i="6"/>
  <c r="R168" i="6"/>
  <c r="L169" i="6"/>
  <c r="Q169" i="6"/>
  <c r="R169" i="6"/>
  <c r="L170" i="6"/>
  <c r="Q170" i="6"/>
  <c r="R170" i="6"/>
  <c r="L171" i="6"/>
  <c r="Q171" i="6"/>
  <c r="R171" i="6"/>
  <c r="L172" i="6"/>
  <c r="Q172" i="6"/>
  <c r="R172" i="6"/>
  <c r="L173" i="6"/>
  <c r="Q173" i="6"/>
  <c r="R173" i="6"/>
  <c r="L174" i="6"/>
  <c r="Q174" i="6"/>
  <c r="R174" i="6"/>
  <c r="L175" i="6"/>
  <c r="Q175" i="6"/>
  <c r="R175" i="6"/>
  <c r="L176" i="6"/>
  <c r="Q176" i="6"/>
  <c r="R176" i="6"/>
  <c r="L177" i="6"/>
  <c r="Q177" i="6"/>
  <c r="R177" i="6"/>
  <c r="L178" i="6"/>
  <c r="Q178" i="6"/>
  <c r="R178" i="6"/>
  <c r="L179" i="6"/>
  <c r="Q179" i="6"/>
  <c r="R179" i="6"/>
  <c r="L180" i="6"/>
  <c r="Q180" i="6"/>
  <c r="R180" i="6"/>
  <c r="L181" i="6"/>
  <c r="Q181" i="6"/>
  <c r="R181" i="6"/>
  <c r="L182" i="6"/>
  <c r="Q182" i="6"/>
  <c r="R182" i="6"/>
  <c r="L183" i="6"/>
  <c r="Q183" i="6"/>
  <c r="R183" i="6"/>
  <c r="L184" i="6"/>
  <c r="Q184" i="6"/>
  <c r="R184" i="6"/>
  <c r="L185" i="6"/>
  <c r="Q185" i="6"/>
  <c r="R185" i="6"/>
  <c r="L186" i="6"/>
  <c r="Q186" i="6"/>
  <c r="R186" i="6"/>
  <c r="L187" i="6"/>
  <c r="Q187" i="6"/>
  <c r="R187" i="6"/>
  <c r="L188" i="6"/>
  <c r="Q188" i="6"/>
  <c r="R188" i="6"/>
  <c r="L189" i="6"/>
  <c r="Q189" i="6"/>
  <c r="R189" i="6"/>
  <c r="L190" i="6"/>
  <c r="Q190" i="6"/>
  <c r="R190" i="6"/>
  <c r="L191" i="6"/>
  <c r="Q191" i="6"/>
  <c r="R191" i="6"/>
  <c r="L192" i="6"/>
  <c r="Q192" i="6"/>
  <c r="R192" i="6"/>
  <c r="L193" i="6"/>
  <c r="Q193" i="6"/>
  <c r="R193" i="6"/>
  <c r="L194" i="6"/>
  <c r="Q194" i="6"/>
  <c r="R194" i="6"/>
  <c r="L195" i="6"/>
  <c r="Q195" i="6"/>
  <c r="R195" i="6"/>
  <c r="L196" i="6"/>
  <c r="Q196" i="6"/>
  <c r="R196" i="6"/>
  <c r="L197" i="6"/>
  <c r="Q197" i="6"/>
  <c r="R197" i="6"/>
  <c r="L198" i="6"/>
  <c r="Q198" i="6"/>
  <c r="R198" i="6"/>
  <c r="L199" i="6"/>
  <c r="Q199" i="6"/>
  <c r="R199" i="6"/>
  <c r="L200" i="6"/>
  <c r="Q200" i="6"/>
  <c r="R200" i="6"/>
  <c r="L201" i="6"/>
  <c r="Q201" i="6"/>
  <c r="R201" i="6"/>
  <c r="L202" i="6"/>
  <c r="Q202" i="6"/>
  <c r="R202" i="6"/>
  <c r="L203" i="6"/>
  <c r="Q203" i="6"/>
  <c r="R203" i="6"/>
  <c r="L204" i="6"/>
  <c r="Q204" i="6"/>
  <c r="R204" i="6"/>
  <c r="L205" i="6"/>
  <c r="Q205" i="6"/>
  <c r="R205" i="6"/>
  <c r="L206" i="6"/>
  <c r="Q206" i="6"/>
  <c r="R206" i="6"/>
  <c r="L207" i="6"/>
  <c r="Q207" i="6"/>
  <c r="R207" i="6"/>
  <c r="L208" i="6"/>
  <c r="Q208" i="6"/>
  <c r="R208" i="6"/>
  <c r="L209" i="6"/>
  <c r="Q209" i="6"/>
  <c r="R209" i="6"/>
  <c r="L210" i="6"/>
  <c r="Q210" i="6"/>
  <c r="R210" i="6"/>
  <c r="L211" i="6"/>
  <c r="Q211" i="6"/>
  <c r="R211" i="6"/>
  <c r="L212" i="6"/>
  <c r="Q212" i="6"/>
  <c r="R212" i="6"/>
  <c r="L213" i="6"/>
  <c r="Q213" i="6"/>
  <c r="R213" i="6"/>
  <c r="L214" i="6"/>
  <c r="Q214" i="6"/>
  <c r="R214" i="6"/>
  <c r="L215" i="6"/>
  <c r="Q215" i="6"/>
  <c r="R215" i="6"/>
  <c r="L216" i="6"/>
  <c r="Q216" i="6"/>
  <c r="R216" i="6"/>
  <c r="L217" i="6"/>
  <c r="Q217" i="6"/>
  <c r="R217" i="6"/>
  <c r="L218" i="6"/>
  <c r="Q218" i="6"/>
  <c r="R218" i="6"/>
  <c r="L219" i="6"/>
  <c r="Q219" i="6"/>
  <c r="R219" i="6"/>
  <c r="L220" i="6"/>
  <c r="Q220" i="6"/>
  <c r="R220" i="6"/>
  <c r="L221" i="6"/>
  <c r="Q221" i="6"/>
  <c r="R221" i="6"/>
  <c r="L222" i="6"/>
  <c r="Q222" i="6"/>
  <c r="R222" i="6"/>
  <c r="L223" i="6"/>
  <c r="Q223" i="6"/>
  <c r="R223" i="6"/>
  <c r="L224" i="6"/>
  <c r="Q224" i="6"/>
  <c r="R224" i="6"/>
  <c r="L225" i="6"/>
  <c r="Q225" i="6"/>
  <c r="R225" i="6"/>
  <c r="L226" i="6"/>
  <c r="Q226" i="6"/>
  <c r="R226" i="6"/>
  <c r="L227" i="6"/>
  <c r="Q227" i="6"/>
  <c r="R227" i="6"/>
  <c r="L228" i="6"/>
  <c r="Q228" i="6"/>
  <c r="R228" i="6"/>
  <c r="L229" i="6"/>
  <c r="Q229" i="6"/>
  <c r="R229" i="6"/>
  <c r="L230" i="6"/>
  <c r="Q230" i="6"/>
  <c r="R230" i="6"/>
  <c r="L231" i="6"/>
  <c r="Q231" i="6"/>
  <c r="R231" i="6"/>
  <c r="L232" i="6"/>
  <c r="Q232" i="6"/>
  <c r="R232" i="6"/>
  <c r="L233" i="6"/>
  <c r="Q233" i="6"/>
  <c r="R233" i="6"/>
  <c r="L234" i="6"/>
  <c r="Q234" i="6"/>
  <c r="R234" i="6"/>
  <c r="L235" i="6"/>
  <c r="Q235" i="6"/>
  <c r="R235" i="6"/>
  <c r="L236" i="6"/>
  <c r="Q236" i="6"/>
  <c r="R236" i="6"/>
  <c r="L237" i="6"/>
  <c r="Q237" i="6"/>
  <c r="R237" i="6"/>
  <c r="L238" i="6"/>
  <c r="Q238" i="6"/>
  <c r="R238" i="6"/>
  <c r="L239" i="6"/>
  <c r="Q239" i="6"/>
  <c r="R239" i="6"/>
  <c r="L240" i="6"/>
  <c r="Q240" i="6"/>
  <c r="R240" i="6"/>
  <c r="L241" i="6"/>
  <c r="Q241" i="6"/>
  <c r="R241" i="6"/>
  <c r="L242" i="6"/>
  <c r="Q242" i="6"/>
  <c r="R242" i="6"/>
  <c r="L243" i="6"/>
  <c r="Q243" i="6"/>
  <c r="R243" i="6"/>
  <c r="L244" i="6"/>
  <c r="Q244" i="6"/>
  <c r="R244" i="6"/>
  <c r="L245" i="6"/>
  <c r="Q245" i="6"/>
  <c r="R245" i="6"/>
  <c r="L246" i="6"/>
  <c r="Q246" i="6"/>
  <c r="R246" i="6"/>
  <c r="L247" i="6"/>
  <c r="Q247" i="6"/>
  <c r="R247" i="6"/>
  <c r="L248" i="6"/>
  <c r="Q248" i="6"/>
  <c r="R248" i="6"/>
  <c r="L249" i="6"/>
  <c r="Q249" i="6"/>
  <c r="R249" i="6"/>
  <c r="L250" i="6"/>
  <c r="Q250" i="6"/>
  <c r="R250" i="6"/>
  <c r="L251" i="6"/>
  <c r="Q251" i="6"/>
  <c r="R251" i="6"/>
  <c r="L252" i="6"/>
  <c r="Q252" i="6"/>
  <c r="R252" i="6"/>
  <c r="L253" i="6"/>
  <c r="Q253" i="6"/>
  <c r="R253" i="6"/>
  <c r="L254" i="6"/>
  <c r="Q254" i="6"/>
  <c r="R254" i="6"/>
  <c r="L255" i="6"/>
  <c r="Q255" i="6"/>
  <c r="R255" i="6"/>
  <c r="L256" i="6"/>
  <c r="Q256" i="6"/>
  <c r="R256" i="6"/>
  <c r="L257" i="6"/>
  <c r="Q257" i="6"/>
  <c r="R257" i="6"/>
  <c r="L258" i="6"/>
  <c r="Q258" i="6"/>
  <c r="R258" i="6"/>
  <c r="L259" i="6"/>
  <c r="Q259" i="6"/>
  <c r="R259" i="6"/>
  <c r="L260" i="6"/>
  <c r="Q260" i="6"/>
  <c r="R260" i="6"/>
  <c r="L261" i="6"/>
  <c r="Q261" i="6"/>
  <c r="R261" i="6"/>
  <c r="L262" i="6"/>
  <c r="Q262" i="6"/>
  <c r="R262" i="6"/>
  <c r="L263" i="6"/>
  <c r="Q263" i="6"/>
  <c r="R263" i="6"/>
  <c r="L264" i="6"/>
  <c r="Q264" i="6"/>
  <c r="R264" i="6"/>
  <c r="L265" i="6"/>
  <c r="Q265" i="6"/>
  <c r="R265" i="6"/>
  <c r="L266" i="6"/>
  <c r="Q266" i="6"/>
  <c r="R266" i="6"/>
  <c r="L267" i="6"/>
  <c r="Q267" i="6"/>
  <c r="R267" i="6"/>
  <c r="L268" i="6"/>
  <c r="Q268" i="6"/>
  <c r="R268" i="6"/>
  <c r="L269" i="6"/>
  <c r="Q269" i="6"/>
  <c r="R269" i="6"/>
  <c r="L270" i="6"/>
  <c r="Q270" i="6"/>
  <c r="R270" i="6"/>
  <c r="L271" i="6"/>
  <c r="Q271" i="6"/>
  <c r="R271" i="6"/>
  <c r="L272" i="6"/>
  <c r="Q272" i="6"/>
  <c r="R272" i="6"/>
  <c r="L273" i="6"/>
  <c r="Q273" i="6"/>
  <c r="R273" i="6"/>
  <c r="L274" i="6"/>
  <c r="Q274" i="6"/>
  <c r="R274" i="6"/>
  <c r="L275" i="6"/>
  <c r="Q275" i="6"/>
  <c r="R275" i="6"/>
  <c r="L276" i="6"/>
  <c r="Q276" i="6"/>
  <c r="R276" i="6"/>
  <c r="L277" i="6"/>
  <c r="Q277" i="6"/>
  <c r="R277" i="6"/>
  <c r="L278" i="6"/>
  <c r="Q278" i="6"/>
  <c r="R278" i="6"/>
  <c r="L279" i="6"/>
  <c r="Q279" i="6"/>
  <c r="R279" i="6"/>
  <c r="L280" i="6"/>
  <c r="Q280" i="6"/>
  <c r="R280" i="6"/>
  <c r="L281" i="6"/>
  <c r="Q281" i="6"/>
  <c r="R281" i="6"/>
  <c r="L282" i="6"/>
  <c r="Q282" i="6"/>
  <c r="R282" i="6"/>
  <c r="L283" i="6"/>
  <c r="Q283" i="6"/>
  <c r="R283" i="6"/>
  <c r="L284" i="6"/>
  <c r="Q284" i="6"/>
  <c r="R284" i="6"/>
  <c r="L285" i="6"/>
  <c r="Q285" i="6"/>
  <c r="R285" i="6"/>
  <c r="L286" i="6"/>
  <c r="Q286" i="6"/>
  <c r="R286" i="6"/>
  <c r="L287" i="6"/>
  <c r="Q287" i="6"/>
  <c r="R287" i="6"/>
  <c r="L288" i="6"/>
  <c r="Q288" i="6"/>
  <c r="R288" i="6"/>
  <c r="L289" i="6"/>
  <c r="Q289" i="6"/>
  <c r="R289" i="6"/>
  <c r="L290" i="6"/>
  <c r="Q290" i="6"/>
  <c r="R290" i="6"/>
  <c r="L291" i="6"/>
  <c r="Q291" i="6"/>
  <c r="R291" i="6"/>
  <c r="L292" i="6"/>
  <c r="Q292" i="6"/>
  <c r="R292" i="6"/>
  <c r="L293" i="6"/>
  <c r="Q293" i="6"/>
  <c r="R293" i="6"/>
  <c r="L294" i="6"/>
  <c r="Q294" i="6"/>
  <c r="R294" i="6"/>
  <c r="L295" i="6"/>
  <c r="Q295" i="6"/>
  <c r="R295" i="6"/>
  <c r="L296" i="6"/>
  <c r="Q296" i="6"/>
  <c r="R296" i="6"/>
  <c r="L297" i="6"/>
  <c r="Q297" i="6"/>
  <c r="R297" i="6"/>
  <c r="L298" i="6"/>
  <c r="Q298" i="6"/>
  <c r="R298" i="6"/>
  <c r="L299" i="6"/>
  <c r="Q299" i="6"/>
  <c r="R299" i="6"/>
  <c r="L300" i="6"/>
  <c r="Q300" i="6"/>
  <c r="R300" i="6"/>
  <c r="L301" i="6"/>
  <c r="Q301" i="6"/>
  <c r="R301" i="6"/>
  <c r="L302" i="6"/>
  <c r="Q302" i="6"/>
  <c r="R302" i="6"/>
  <c r="L303" i="6"/>
  <c r="Q303" i="6"/>
  <c r="R303" i="6"/>
  <c r="L304" i="6"/>
  <c r="Q304" i="6"/>
  <c r="R304" i="6"/>
  <c r="L305" i="6"/>
  <c r="Q305" i="6"/>
  <c r="R305" i="6"/>
  <c r="L306" i="6"/>
  <c r="Q306" i="6"/>
  <c r="R306" i="6"/>
  <c r="L307" i="6"/>
  <c r="Q307" i="6"/>
  <c r="R307" i="6"/>
  <c r="L308" i="6"/>
  <c r="Q308" i="6"/>
  <c r="R308" i="6"/>
  <c r="L309" i="6"/>
  <c r="Q309" i="6"/>
  <c r="R309" i="6"/>
  <c r="L310" i="6"/>
  <c r="Q310" i="6"/>
  <c r="R310" i="6"/>
  <c r="L311" i="6"/>
  <c r="Q311" i="6"/>
  <c r="R311" i="6"/>
  <c r="L312" i="6"/>
  <c r="Q312" i="6"/>
  <c r="R312" i="6"/>
  <c r="L313" i="6"/>
  <c r="Q313" i="6"/>
  <c r="R313" i="6"/>
  <c r="L314" i="6"/>
  <c r="Q314" i="6"/>
  <c r="R314" i="6"/>
  <c r="L315" i="6"/>
  <c r="Q315" i="6"/>
  <c r="R315" i="6"/>
  <c r="L316" i="6"/>
  <c r="Q316" i="6"/>
  <c r="R316" i="6"/>
  <c r="L317" i="6"/>
  <c r="Q317" i="6"/>
  <c r="R317" i="6"/>
  <c r="L318" i="6"/>
  <c r="Q318" i="6"/>
  <c r="R318" i="6"/>
  <c r="L319" i="6"/>
  <c r="Q319" i="6"/>
  <c r="R319" i="6"/>
  <c r="L320" i="6"/>
  <c r="Q320" i="6"/>
  <c r="R320" i="6"/>
  <c r="L321" i="6"/>
  <c r="Q321" i="6"/>
  <c r="R321" i="6"/>
  <c r="L322" i="6"/>
  <c r="Q322" i="6"/>
  <c r="R322" i="6"/>
  <c r="L323" i="6"/>
  <c r="Q323" i="6"/>
  <c r="R323" i="6"/>
  <c r="L324" i="6"/>
  <c r="Q324" i="6"/>
  <c r="R324" i="6"/>
  <c r="L325" i="6"/>
  <c r="Q325" i="6"/>
  <c r="R325" i="6"/>
  <c r="L326" i="6"/>
  <c r="Q326" i="6"/>
  <c r="R326" i="6"/>
  <c r="L327" i="6"/>
  <c r="Q327" i="6"/>
  <c r="R327" i="6"/>
  <c r="L328" i="6"/>
  <c r="Q328" i="6"/>
  <c r="R328" i="6"/>
  <c r="L329" i="6"/>
  <c r="Q329" i="6"/>
  <c r="R329" i="6"/>
  <c r="L330" i="6"/>
  <c r="Q330" i="6"/>
  <c r="R330" i="6"/>
  <c r="L331" i="6"/>
  <c r="Q331" i="6"/>
  <c r="R331" i="6"/>
  <c r="L332" i="6"/>
  <c r="Q332" i="6"/>
  <c r="R332" i="6"/>
  <c r="L333" i="6"/>
  <c r="Q333" i="6"/>
  <c r="R333" i="6"/>
  <c r="L334" i="6"/>
  <c r="Q334" i="6"/>
  <c r="R334" i="6"/>
  <c r="L335" i="6"/>
  <c r="Q335" i="6"/>
  <c r="R335" i="6"/>
  <c r="L336" i="6"/>
  <c r="Q336" i="6"/>
  <c r="R336" i="6"/>
  <c r="L337" i="6"/>
  <c r="Q337" i="6"/>
  <c r="R337" i="6"/>
  <c r="L338" i="6"/>
  <c r="Q338" i="6"/>
  <c r="R338" i="6"/>
  <c r="L339" i="6"/>
  <c r="Q339" i="6"/>
  <c r="R339" i="6"/>
  <c r="L340" i="6"/>
  <c r="Q340" i="6"/>
  <c r="R340" i="6"/>
  <c r="L341" i="6"/>
  <c r="Q341" i="6"/>
  <c r="R341" i="6"/>
  <c r="L342" i="6"/>
  <c r="Q342" i="6"/>
  <c r="R342" i="6"/>
  <c r="L343" i="6"/>
  <c r="Q343" i="6"/>
  <c r="R343" i="6"/>
  <c r="L344" i="6"/>
  <c r="Q344" i="6"/>
  <c r="R344" i="6"/>
  <c r="L345" i="6"/>
  <c r="Q345" i="6"/>
  <c r="R345" i="6"/>
  <c r="L346" i="6"/>
  <c r="Q346" i="6"/>
  <c r="R346" i="6"/>
  <c r="L347" i="6"/>
  <c r="Q347" i="6"/>
  <c r="R347" i="6"/>
  <c r="L348" i="6"/>
  <c r="Q348" i="6"/>
  <c r="R348" i="6"/>
  <c r="L349" i="6"/>
  <c r="Q349" i="6"/>
  <c r="R349" i="6"/>
  <c r="L350" i="6"/>
  <c r="Q350" i="6"/>
  <c r="R350" i="6"/>
  <c r="L351" i="6"/>
  <c r="Q351" i="6"/>
  <c r="R351" i="6"/>
  <c r="L352" i="6"/>
  <c r="Q352" i="6"/>
  <c r="R352" i="6"/>
  <c r="L353" i="6"/>
  <c r="Q353" i="6"/>
  <c r="R353" i="6"/>
  <c r="L354" i="6"/>
  <c r="Q354" i="6"/>
  <c r="R354" i="6"/>
  <c r="L355" i="6"/>
  <c r="Q355" i="6"/>
  <c r="R355" i="6"/>
  <c r="L356" i="6"/>
  <c r="Q356" i="6"/>
  <c r="R356" i="6"/>
  <c r="L357" i="6"/>
  <c r="Q357" i="6"/>
  <c r="R357" i="6"/>
  <c r="L358" i="6"/>
  <c r="Q358" i="6"/>
  <c r="R358" i="6"/>
  <c r="L359" i="6"/>
  <c r="Q359" i="6"/>
  <c r="R359" i="6"/>
  <c r="L360" i="6"/>
  <c r="Q360" i="6"/>
  <c r="R360" i="6"/>
  <c r="L361" i="6"/>
  <c r="Q361" i="6"/>
  <c r="R361" i="6"/>
  <c r="L362" i="6"/>
  <c r="Q362" i="6"/>
  <c r="R362" i="6"/>
  <c r="L363" i="6"/>
  <c r="Q363" i="6"/>
  <c r="R363" i="6"/>
  <c r="L364" i="6"/>
  <c r="Q364" i="6"/>
  <c r="R364" i="6"/>
  <c r="L365" i="6"/>
  <c r="Q365" i="6"/>
  <c r="R365" i="6"/>
  <c r="L366" i="6"/>
  <c r="Q366" i="6"/>
  <c r="R366" i="6"/>
  <c r="L367" i="6"/>
  <c r="Q367" i="6"/>
  <c r="R367" i="6"/>
  <c r="L368" i="6"/>
  <c r="Q368" i="6"/>
  <c r="R368" i="6"/>
  <c r="L369" i="6"/>
  <c r="Q369" i="6"/>
  <c r="R369" i="6"/>
  <c r="L370" i="6"/>
  <c r="Q370" i="6"/>
  <c r="R370" i="6"/>
  <c r="L371" i="6"/>
  <c r="Q371" i="6"/>
  <c r="R371" i="6"/>
  <c r="L372" i="6"/>
  <c r="Q372" i="6"/>
  <c r="R372" i="6"/>
  <c r="L373" i="6"/>
  <c r="Q373" i="6"/>
  <c r="R373" i="6"/>
  <c r="L374" i="6"/>
  <c r="Q374" i="6"/>
  <c r="R374" i="6"/>
  <c r="L375" i="6"/>
  <c r="Q375" i="6"/>
  <c r="R375" i="6"/>
  <c r="L376" i="6"/>
  <c r="Q376" i="6"/>
  <c r="R376" i="6"/>
  <c r="L377" i="6"/>
  <c r="Q377" i="6"/>
  <c r="R377" i="6"/>
  <c r="L378" i="6"/>
  <c r="Q378" i="6"/>
  <c r="R378" i="6"/>
  <c r="L379" i="6"/>
  <c r="Q379" i="6"/>
  <c r="R379" i="6"/>
  <c r="L380" i="6"/>
  <c r="Q380" i="6"/>
  <c r="R380" i="6"/>
  <c r="L381" i="6"/>
  <c r="Q381" i="6"/>
  <c r="R381" i="6"/>
  <c r="L382" i="6"/>
  <c r="Q382" i="6"/>
  <c r="R382" i="6"/>
  <c r="L383" i="6"/>
  <c r="Q383" i="6"/>
  <c r="R383" i="6"/>
  <c r="L384" i="6"/>
  <c r="Q384" i="6"/>
  <c r="R384" i="6"/>
  <c r="L385" i="6"/>
  <c r="Q385" i="6"/>
  <c r="R385" i="6"/>
  <c r="L386" i="6"/>
  <c r="Q386" i="6"/>
  <c r="R386" i="6"/>
  <c r="L387" i="6"/>
  <c r="Q387" i="6"/>
  <c r="R387" i="6"/>
  <c r="L388" i="6"/>
  <c r="Q388" i="6"/>
  <c r="R388" i="6"/>
  <c r="L389" i="6"/>
  <c r="Q389" i="6"/>
  <c r="R389" i="6"/>
  <c r="L390" i="6"/>
  <c r="Q390" i="6"/>
  <c r="R390" i="6"/>
  <c r="L391" i="6"/>
  <c r="Q391" i="6"/>
  <c r="R391" i="6"/>
  <c r="L392" i="6"/>
  <c r="Q392" i="6"/>
  <c r="R392" i="6"/>
  <c r="L393" i="6"/>
  <c r="Q393" i="6"/>
  <c r="R393" i="6"/>
  <c r="L394" i="6"/>
  <c r="Q394" i="6"/>
  <c r="R394" i="6"/>
  <c r="L395" i="6"/>
  <c r="Q395" i="6"/>
  <c r="R395" i="6"/>
  <c r="L396" i="6"/>
  <c r="Q396" i="6"/>
  <c r="R396" i="6"/>
  <c r="L397" i="6"/>
  <c r="Q397" i="6"/>
  <c r="R397" i="6"/>
  <c r="L398" i="6"/>
  <c r="Q398" i="6"/>
  <c r="R398" i="6"/>
  <c r="L399" i="6"/>
  <c r="Q399" i="6"/>
  <c r="R399" i="6"/>
  <c r="L400" i="6"/>
  <c r="Q400" i="6"/>
  <c r="R400" i="6"/>
  <c r="L401" i="6"/>
  <c r="Q401" i="6"/>
  <c r="R401" i="6"/>
  <c r="L402" i="6"/>
  <c r="Q402" i="6"/>
  <c r="R402" i="6"/>
  <c r="L403" i="6"/>
  <c r="Q403" i="6"/>
  <c r="R403" i="6"/>
  <c r="L404" i="6"/>
  <c r="Q404" i="6"/>
  <c r="R404" i="6"/>
  <c r="L405" i="6"/>
  <c r="Q405" i="6"/>
  <c r="R405" i="6"/>
  <c r="L406" i="6"/>
  <c r="Q406" i="6"/>
  <c r="R406" i="6"/>
  <c r="L407" i="6"/>
  <c r="Q407" i="6"/>
  <c r="R407" i="6"/>
  <c r="L408" i="6"/>
  <c r="Q408" i="6"/>
  <c r="R408" i="6"/>
  <c r="L409" i="6"/>
  <c r="Q409" i="6"/>
  <c r="R409" i="6"/>
  <c r="L410" i="6"/>
  <c r="Q410" i="6"/>
  <c r="R410" i="6"/>
  <c r="L411" i="6"/>
  <c r="Q411" i="6"/>
  <c r="R411" i="6"/>
  <c r="L412" i="6"/>
  <c r="Q412" i="6"/>
  <c r="R412" i="6"/>
  <c r="L413" i="6"/>
  <c r="Q413" i="6"/>
  <c r="R413" i="6"/>
  <c r="L414" i="6"/>
  <c r="Q414" i="6"/>
  <c r="R414" i="6"/>
  <c r="L415" i="6"/>
  <c r="Q415" i="6"/>
  <c r="R415" i="6"/>
  <c r="L416" i="6"/>
  <c r="Q416" i="6"/>
  <c r="R416" i="6"/>
  <c r="L417" i="6"/>
  <c r="Q417" i="6"/>
  <c r="R417" i="6"/>
  <c r="L418" i="6"/>
  <c r="Q418" i="6"/>
  <c r="R418" i="6"/>
  <c r="L419" i="6"/>
  <c r="Q419" i="6"/>
  <c r="R419" i="6"/>
  <c r="L420" i="6"/>
  <c r="Q420" i="6"/>
  <c r="R420" i="6"/>
  <c r="L421" i="6"/>
  <c r="Q421" i="6"/>
  <c r="R421" i="6"/>
  <c r="L422" i="6"/>
  <c r="Q422" i="6"/>
  <c r="R422" i="6"/>
  <c r="L423" i="6"/>
  <c r="Q423" i="6"/>
  <c r="R423" i="6"/>
  <c r="L424" i="6"/>
  <c r="Q424" i="6"/>
  <c r="R424" i="6"/>
  <c r="L425" i="6"/>
  <c r="Q425" i="6"/>
  <c r="R425" i="6"/>
  <c r="L426" i="6"/>
  <c r="Q426" i="6"/>
  <c r="R426" i="6"/>
  <c r="L427" i="6"/>
  <c r="Q427" i="6"/>
  <c r="R427" i="6"/>
  <c r="L428" i="6"/>
  <c r="Q428" i="6"/>
  <c r="R428" i="6"/>
  <c r="L429" i="6"/>
  <c r="Q429" i="6"/>
  <c r="R429" i="6"/>
  <c r="L430" i="6"/>
  <c r="Q430" i="6"/>
  <c r="R430" i="6"/>
  <c r="L431" i="6"/>
  <c r="Q431" i="6"/>
  <c r="R431" i="6"/>
  <c r="L432" i="6"/>
  <c r="Q432" i="6"/>
  <c r="R432" i="6"/>
  <c r="L433" i="6"/>
  <c r="Q433" i="6"/>
  <c r="R433" i="6"/>
  <c r="L434" i="6"/>
  <c r="Q434" i="6"/>
  <c r="R434" i="6"/>
  <c r="L435" i="6"/>
  <c r="Q435" i="6"/>
  <c r="R435" i="6"/>
  <c r="L436" i="6"/>
  <c r="Q436" i="6"/>
  <c r="R436" i="6"/>
  <c r="L437" i="6"/>
  <c r="Q437" i="6"/>
  <c r="R437" i="6"/>
  <c r="L438" i="6"/>
  <c r="Q438" i="6"/>
  <c r="R438" i="6"/>
  <c r="L439" i="6"/>
  <c r="Q439" i="6"/>
  <c r="R439" i="6"/>
  <c r="L440" i="6"/>
  <c r="Q440" i="6"/>
  <c r="R440" i="6"/>
  <c r="L441" i="6"/>
  <c r="Q441" i="6"/>
  <c r="R441" i="6"/>
  <c r="L442" i="6"/>
  <c r="Q442" i="6"/>
  <c r="R442" i="6"/>
  <c r="L443" i="6"/>
  <c r="Q443" i="6"/>
  <c r="R443" i="6"/>
  <c r="L444" i="6"/>
  <c r="Q444" i="6"/>
  <c r="R444" i="6"/>
  <c r="L445" i="6"/>
  <c r="Q445" i="6"/>
  <c r="R445" i="6"/>
  <c r="L446" i="6"/>
  <c r="Q446" i="6"/>
  <c r="R446" i="6"/>
  <c r="L447" i="6"/>
  <c r="Q447" i="6"/>
  <c r="R447" i="6"/>
  <c r="L448" i="6"/>
  <c r="Q448" i="6"/>
  <c r="R448" i="6"/>
  <c r="L449" i="6"/>
  <c r="Q449" i="6"/>
  <c r="R449" i="6"/>
  <c r="L450" i="6"/>
  <c r="Q450" i="6"/>
  <c r="R450" i="6"/>
  <c r="L451" i="6"/>
  <c r="Q451" i="6"/>
  <c r="R451" i="6"/>
  <c r="L452" i="6"/>
  <c r="Q452" i="6"/>
  <c r="R452" i="6"/>
  <c r="L453" i="6"/>
  <c r="Q453" i="6"/>
  <c r="R453" i="6"/>
  <c r="L454" i="6"/>
  <c r="Q454" i="6"/>
  <c r="R454" i="6"/>
  <c r="L455" i="6"/>
  <c r="Q455" i="6"/>
  <c r="R455" i="6"/>
  <c r="L456" i="6"/>
  <c r="Q456" i="6"/>
  <c r="R456" i="6"/>
  <c r="L457" i="6"/>
  <c r="Q457" i="6"/>
  <c r="R457" i="6"/>
  <c r="L458" i="6"/>
  <c r="Q458" i="6"/>
  <c r="R458" i="6"/>
  <c r="L459" i="6"/>
  <c r="Q459" i="6"/>
  <c r="R459" i="6"/>
  <c r="L460" i="6"/>
  <c r="Q460" i="6"/>
  <c r="R460" i="6"/>
  <c r="L461" i="6"/>
  <c r="Q461" i="6"/>
  <c r="R461" i="6"/>
  <c r="L462" i="6"/>
  <c r="Q462" i="6"/>
  <c r="R462" i="6"/>
  <c r="L463" i="6"/>
  <c r="Q463" i="6"/>
  <c r="R463" i="6"/>
  <c r="L464" i="6"/>
  <c r="Q464" i="6"/>
  <c r="R464" i="6"/>
  <c r="L465" i="6"/>
  <c r="Q465" i="6"/>
  <c r="R465" i="6"/>
  <c r="L466" i="6"/>
  <c r="Q466" i="6"/>
  <c r="R466" i="6"/>
  <c r="L467" i="6"/>
  <c r="Q467" i="6"/>
  <c r="R467" i="6"/>
  <c r="L468" i="6"/>
  <c r="Q468" i="6"/>
  <c r="R468" i="6"/>
  <c r="L469" i="6"/>
  <c r="Q469" i="6"/>
  <c r="R469" i="6"/>
  <c r="L470" i="6"/>
  <c r="Q470" i="6"/>
  <c r="R470" i="6"/>
  <c r="L471" i="6"/>
  <c r="Q471" i="6"/>
  <c r="R471" i="6"/>
  <c r="L472" i="6"/>
  <c r="Q472" i="6"/>
  <c r="R472" i="6"/>
  <c r="L473" i="6"/>
  <c r="Q473" i="6"/>
  <c r="R473" i="6"/>
  <c r="L474" i="6"/>
  <c r="Q474" i="6"/>
  <c r="R474" i="6"/>
  <c r="L475" i="6"/>
  <c r="Q475" i="6"/>
  <c r="R475" i="6"/>
  <c r="L476" i="6"/>
  <c r="Q476" i="6"/>
  <c r="R476" i="6"/>
  <c r="L477" i="6"/>
  <c r="Q477" i="6"/>
  <c r="R477" i="6"/>
  <c r="L478" i="6"/>
  <c r="Q478" i="6"/>
  <c r="R478" i="6"/>
  <c r="L479" i="6"/>
  <c r="Q479" i="6"/>
  <c r="R479" i="6"/>
  <c r="L480" i="6"/>
  <c r="Q480" i="6"/>
  <c r="R480" i="6"/>
  <c r="L481" i="6"/>
  <c r="Q481" i="6"/>
  <c r="R481" i="6"/>
  <c r="L482" i="6"/>
  <c r="Q482" i="6"/>
  <c r="R482" i="6"/>
  <c r="L483" i="6"/>
  <c r="Q483" i="6"/>
  <c r="R483" i="6"/>
  <c r="L484" i="6"/>
  <c r="Q484" i="6"/>
  <c r="R484" i="6"/>
  <c r="L485" i="6"/>
  <c r="Q485" i="6"/>
  <c r="R485" i="6"/>
  <c r="L486" i="6"/>
  <c r="Q486" i="6"/>
  <c r="R486" i="6"/>
  <c r="L487" i="6"/>
  <c r="Q487" i="6"/>
  <c r="R487" i="6"/>
  <c r="L488" i="6"/>
  <c r="Q488" i="6"/>
  <c r="R488" i="6"/>
  <c r="L489" i="6"/>
  <c r="Q489" i="6"/>
  <c r="R489" i="6"/>
  <c r="L490" i="6"/>
  <c r="Q490" i="6"/>
  <c r="R490" i="6"/>
  <c r="L491" i="6"/>
  <c r="Q491" i="6"/>
  <c r="R491" i="6"/>
  <c r="L492" i="6"/>
  <c r="Q492" i="6"/>
  <c r="R492" i="6"/>
  <c r="L493" i="6"/>
  <c r="Q493" i="6"/>
  <c r="R493" i="6"/>
  <c r="L494" i="6"/>
  <c r="Q494" i="6"/>
  <c r="R494" i="6"/>
  <c r="L495" i="6"/>
  <c r="Q495" i="6"/>
  <c r="R495" i="6"/>
  <c r="L496" i="6"/>
  <c r="Q496" i="6"/>
  <c r="R496" i="6"/>
  <c r="L497" i="6"/>
  <c r="Q497" i="6"/>
  <c r="R497" i="6"/>
  <c r="L498" i="6"/>
  <c r="Q498" i="6"/>
  <c r="R498" i="6"/>
  <c r="L499" i="6"/>
  <c r="Q499" i="6"/>
  <c r="R499" i="6"/>
  <c r="L500" i="6"/>
  <c r="Q500" i="6"/>
  <c r="R500" i="6"/>
  <c r="L501" i="6"/>
  <c r="Q501" i="6"/>
  <c r="R501" i="6"/>
  <c r="L502" i="6"/>
  <c r="Q502" i="6"/>
  <c r="R502" i="6"/>
  <c r="L503" i="6"/>
  <c r="Q503" i="6"/>
  <c r="R503" i="6"/>
  <c r="L504" i="6"/>
  <c r="Q504" i="6"/>
  <c r="R504" i="6"/>
  <c r="L505" i="6"/>
  <c r="Q505" i="6"/>
  <c r="R505" i="6"/>
  <c r="L506" i="6"/>
  <c r="Q506" i="6"/>
  <c r="R506" i="6"/>
  <c r="L507" i="6"/>
  <c r="Q507" i="6"/>
  <c r="R507" i="6"/>
  <c r="L508" i="6"/>
  <c r="Q508" i="6"/>
  <c r="R508" i="6"/>
  <c r="L509" i="6"/>
  <c r="Q509" i="6"/>
  <c r="R509" i="6"/>
  <c r="L510" i="6"/>
  <c r="Q510" i="6"/>
  <c r="R510" i="6"/>
  <c r="L511" i="6"/>
  <c r="Q511" i="6"/>
  <c r="R511" i="6"/>
  <c r="L512" i="6"/>
  <c r="Q512" i="6"/>
  <c r="R512" i="6"/>
  <c r="L513" i="6"/>
  <c r="Q513" i="6"/>
  <c r="R513" i="6"/>
  <c r="L514" i="6"/>
  <c r="Q514" i="6"/>
  <c r="R514" i="6"/>
  <c r="L515" i="6"/>
  <c r="Q515" i="6"/>
  <c r="R515" i="6"/>
  <c r="L516" i="6"/>
  <c r="Q516" i="6"/>
  <c r="R516" i="6"/>
  <c r="L517" i="6"/>
  <c r="Q517" i="6"/>
  <c r="R517" i="6"/>
  <c r="L518" i="6"/>
  <c r="Q518" i="6"/>
  <c r="R518" i="6"/>
  <c r="L519" i="6"/>
  <c r="Q519" i="6"/>
  <c r="R519" i="6"/>
  <c r="L520" i="6"/>
  <c r="Q520" i="6"/>
  <c r="R520" i="6"/>
  <c r="L521" i="6"/>
  <c r="Q521" i="6"/>
  <c r="R521" i="6"/>
  <c r="L522" i="6"/>
  <c r="Q522" i="6"/>
  <c r="R522" i="6"/>
  <c r="L523" i="6"/>
  <c r="Q523" i="6"/>
  <c r="R523" i="6"/>
  <c r="L524" i="6"/>
  <c r="Q524" i="6"/>
  <c r="R524" i="6"/>
  <c r="L525" i="6"/>
  <c r="Q525" i="6"/>
  <c r="R525" i="6"/>
  <c r="L526" i="6"/>
  <c r="Q526" i="6"/>
  <c r="R526" i="6"/>
  <c r="L527" i="6"/>
  <c r="Q527" i="6"/>
  <c r="R527" i="6"/>
  <c r="L528" i="6"/>
  <c r="Q528" i="6"/>
  <c r="R528" i="6"/>
  <c r="L529" i="6"/>
  <c r="Q529" i="6"/>
  <c r="R529" i="6"/>
  <c r="L530" i="6"/>
  <c r="Q530" i="6"/>
  <c r="R530" i="6"/>
  <c r="L531" i="6"/>
  <c r="Q531" i="6"/>
  <c r="R531" i="6"/>
  <c r="L532" i="6"/>
  <c r="Q532" i="6"/>
  <c r="R532" i="6"/>
  <c r="L533" i="6"/>
  <c r="Q533" i="6"/>
  <c r="R533" i="6"/>
  <c r="L534" i="6"/>
  <c r="Q534" i="6"/>
  <c r="R534" i="6"/>
  <c r="L535" i="6"/>
  <c r="Q535" i="6"/>
  <c r="R535" i="6"/>
  <c r="L536" i="6"/>
  <c r="Q536" i="6"/>
  <c r="R536" i="6"/>
  <c r="L537" i="6"/>
  <c r="Q537" i="6"/>
  <c r="R537" i="6"/>
  <c r="L538" i="6"/>
  <c r="Q538" i="6"/>
  <c r="R538" i="6"/>
  <c r="L539" i="6"/>
  <c r="Q539" i="6"/>
  <c r="R539" i="6"/>
  <c r="L540" i="6"/>
  <c r="Q540" i="6"/>
  <c r="R540" i="6"/>
  <c r="L541" i="6"/>
  <c r="Q541" i="6"/>
  <c r="R541" i="6"/>
  <c r="L542" i="6"/>
  <c r="Q542" i="6"/>
  <c r="R542" i="6"/>
  <c r="L543" i="6"/>
  <c r="Q543" i="6"/>
  <c r="R543" i="6"/>
  <c r="L544" i="6"/>
  <c r="Q544" i="6"/>
  <c r="R544" i="6"/>
  <c r="L545" i="6"/>
  <c r="Q545" i="6"/>
  <c r="R545" i="6"/>
  <c r="L546" i="6"/>
  <c r="Q546" i="6"/>
  <c r="R546" i="6"/>
  <c r="L547" i="6"/>
  <c r="Q547" i="6"/>
  <c r="R547" i="6"/>
  <c r="L548" i="6"/>
  <c r="Q548" i="6"/>
  <c r="R548" i="6"/>
  <c r="L549" i="6"/>
  <c r="Q549" i="6"/>
  <c r="R549" i="6"/>
  <c r="L550" i="6"/>
  <c r="Q550" i="6"/>
  <c r="R550" i="6"/>
  <c r="L551" i="6"/>
  <c r="Q551" i="6"/>
  <c r="R551" i="6"/>
  <c r="L552" i="6"/>
  <c r="Q552" i="6"/>
  <c r="R552" i="6"/>
  <c r="L553" i="6"/>
  <c r="Q553" i="6"/>
  <c r="R553" i="6"/>
  <c r="L554" i="6"/>
  <c r="Q554" i="6"/>
  <c r="R554" i="6"/>
  <c r="L555" i="6"/>
  <c r="Q555" i="6"/>
  <c r="R555" i="6"/>
  <c r="L556" i="6"/>
  <c r="Q556" i="6"/>
  <c r="R556" i="6"/>
  <c r="L557" i="6"/>
  <c r="Q557" i="6"/>
  <c r="R557" i="6"/>
  <c r="L558" i="6"/>
  <c r="Q558" i="6"/>
  <c r="R558" i="6"/>
  <c r="L559" i="6"/>
  <c r="Q559" i="6"/>
  <c r="R559" i="6"/>
  <c r="L560" i="6"/>
  <c r="Q560" i="6"/>
  <c r="R560" i="6"/>
  <c r="L561" i="6"/>
  <c r="Q561" i="6"/>
  <c r="R561" i="6"/>
  <c r="L562" i="6"/>
  <c r="Q562" i="6"/>
  <c r="R562" i="6"/>
  <c r="L563" i="6"/>
  <c r="Q563" i="6"/>
  <c r="R563" i="6"/>
  <c r="L564" i="6"/>
  <c r="Q564" i="6"/>
  <c r="R564" i="6"/>
  <c r="L565" i="6"/>
  <c r="Q565" i="6"/>
  <c r="R565" i="6"/>
  <c r="L566" i="6"/>
  <c r="Q566" i="6"/>
  <c r="R566" i="6"/>
  <c r="L567" i="6"/>
  <c r="Q567" i="6"/>
  <c r="R567" i="6"/>
  <c r="L568" i="6"/>
  <c r="Q568" i="6"/>
  <c r="R568" i="6"/>
  <c r="L569" i="6"/>
  <c r="Q569" i="6"/>
  <c r="R569" i="6"/>
  <c r="L570" i="6"/>
  <c r="Q570" i="6"/>
  <c r="R570" i="6"/>
  <c r="L571" i="6"/>
  <c r="Q571" i="6"/>
  <c r="R571" i="6"/>
  <c r="L572" i="6"/>
  <c r="Q572" i="6"/>
  <c r="R572" i="6"/>
  <c r="L573" i="6"/>
  <c r="Q573" i="6"/>
  <c r="R573" i="6"/>
  <c r="L574" i="6"/>
  <c r="Q574" i="6"/>
  <c r="R574" i="6"/>
  <c r="L575" i="6"/>
  <c r="Q575" i="6"/>
  <c r="R575" i="6"/>
  <c r="L576" i="6"/>
  <c r="Q576" i="6"/>
  <c r="R576" i="6"/>
  <c r="L577" i="6"/>
  <c r="Q577" i="6"/>
  <c r="R577" i="6"/>
  <c r="L578" i="6"/>
  <c r="Q578" i="6"/>
  <c r="R578" i="6"/>
  <c r="L579" i="6"/>
  <c r="Q579" i="6"/>
  <c r="R579" i="6"/>
  <c r="L580" i="6"/>
  <c r="Q580" i="6"/>
  <c r="R580" i="6"/>
  <c r="L581" i="6"/>
  <c r="Q581" i="6"/>
  <c r="R581" i="6"/>
  <c r="L582" i="6"/>
  <c r="Q582" i="6"/>
  <c r="R582" i="6"/>
  <c r="L583" i="6"/>
  <c r="Q583" i="6"/>
  <c r="R583" i="6"/>
  <c r="L584" i="6"/>
  <c r="Q584" i="6"/>
  <c r="R584" i="6"/>
  <c r="L585" i="6"/>
  <c r="Q585" i="6"/>
  <c r="R585" i="6"/>
  <c r="L586" i="6"/>
  <c r="Q586" i="6"/>
  <c r="R586" i="6"/>
  <c r="L587" i="6"/>
  <c r="Q587" i="6"/>
  <c r="R587" i="6"/>
  <c r="L588" i="6"/>
  <c r="Q588" i="6"/>
  <c r="R588" i="6"/>
  <c r="L589" i="6"/>
  <c r="Q589" i="6"/>
  <c r="R589" i="6"/>
  <c r="L590" i="6"/>
  <c r="Q590" i="6"/>
  <c r="R590" i="6"/>
  <c r="L591" i="6"/>
  <c r="Q591" i="6"/>
  <c r="R591" i="6"/>
  <c r="L592" i="6"/>
  <c r="Q592" i="6"/>
  <c r="R592" i="6"/>
  <c r="L593" i="6"/>
  <c r="Q593" i="6"/>
  <c r="R593" i="6"/>
  <c r="L594" i="6"/>
  <c r="Q594" i="6"/>
  <c r="R594" i="6"/>
  <c r="L595" i="6"/>
  <c r="Q595" i="6"/>
  <c r="R595" i="6"/>
  <c r="L596" i="6"/>
  <c r="Q596" i="6"/>
  <c r="R596" i="6"/>
  <c r="L597" i="6"/>
  <c r="Q597" i="6"/>
  <c r="R597" i="6"/>
  <c r="L598" i="6"/>
  <c r="Q598" i="6"/>
  <c r="R598" i="6"/>
  <c r="L599" i="6"/>
  <c r="Q599" i="6"/>
  <c r="R599" i="6"/>
  <c r="L600" i="6"/>
  <c r="Q600" i="6"/>
  <c r="R600" i="6"/>
  <c r="L601" i="6"/>
  <c r="Q601" i="6"/>
  <c r="R601" i="6"/>
  <c r="L602" i="6"/>
  <c r="Q602" i="6"/>
  <c r="R602" i="6"/>
  <c r="L603" i="6"/>
  <c r="Q603" i="6"/>
  <c r="R603" i="6"/>
  <c r="L604" i="6"/>
  <c r="Q604" i="6"/>
  <c r="R604" i="6"/>
  <c r="L605" i="6"/>
  <c r="Q605" i="6"/>
  <c r="R605" i="6"/>
  <c r="L606" i="6"/>
  <c r="Q606" i="6"/>
  <c r="R606" i="6"/>
  <c r="L607" i="6"/>
  <c r="Q607" i="6"/>
  <c r="R607" i="6"/>
  <c r="L608" i="6"/>
  <c r="Q608" i="6"/>
  <c r="R608" i="6"/>
  <c r="L609" i="6"/>
  <c r="Q609" i="6"/>
  <c r="R609" i="6"/>
  <c r="L610" i="6"/>
  <c r="Q610" i="6"/>
  <c r="R610" i="6"/>
  <c r="L611" i="6"/>
  <c r="Q611" i="6"/>
  <c r="R611" i="6"/>
  <c r="L612" i="6"/>
  <c r="Q612" i="6"/>
  <c r="R612" i="6"/>
  <c r="L613" i="6"/>
  <c r="Q613" i="6"/>
  <c r="R613" i="6"/>
  <c r="L614" i="6"/>
  <c r="Q614" i="6"/>
  <c r="R614" i="6"/>
  <c r="L615" i="6"/>
  <c r="Q615" i="6"/>
  <c r="R615" i="6"/>
  <c r="L616" i="6"/>
  <c r="Q616" i="6"/>
  <c r="R616" i="6"/>
  <c r="L617" i="6"/>
  <c r="Q617" i="6"/>
  <c r="R617" i="6"/>
  <c r="L618" i="6"/>
  <c r="Q618" i="6"/>
  <c r="R618" i="6"/>
  <c r="L619" i="6"/>
  <c r="Q619" i="6"/>
  <c r="R619" i="6"/>
  <c r="L620" i="6"/>
  <c r="Q620" i="6"/>
  <c r="R620" i="6"/>
  <c r="L621" i="6"/>
  <c r="Q621" i="6"/>
  <c r="R621" i="6"/>
  <c r="L622" i="6"/>
  <c r="Q622" i="6"/>
  <c r="R622" i="6"/>
  <c r="L623" i="6"/>
  <c r="Q623" i="6"/>
  <c r="R623" i="6"/>
  <c r="L624" i="6"/>
  <c r="Q624" i="6"/>
  <c r="R624" i="6"/>
  <c r="L625" i="6"/>
  <c r="Q625" i="6"/>
  <c r="R625" i="6"/>
  <c r="L626" i="6"/>
  <c r="Q626" i="6"/>
  <c r="R626" i="6"/>
  <c r="L627" i="6"/>
  <c r="Q627" i="6"/>
  <c r="R627" i="6"/>
  <c r="L628" i="6"/>
  <c r="Q628" i="6"/>
  <c r="R628" i="6"/>
  <c r="L629" i="6"/>
  <c r="Q629" i="6"/>
  <c r="R629" i="6"/>
  <c r="L630" i="6"/>
  <c r="Q630" i="6"/>
  <c r="R630" i="6"/>
  <c r="L631" i="6"/>
  <c r="Q631" i="6"/>
  <c r="R631" i="6"/>
  <c r="L632" i="6"/>
  <c r="Q632" i="6"/>
  <c r="R632" i="6"/>
  <c r="L633" i="6"/>
  <c r="Q633" i="6"/>
  <c r="R633" i="6"/>
  <c r="L634" i="6"/>
  <c r="Q634" i="6"/>
  <c r="R634" i="6"/>
  <c r="L635" i="6"/>
  <c r="Q635" i="6"/>
  <c r="R635" i="6"/>
  <c r="L636" i="6"/>
  <c r="Q636" i="6"/>
  <c r="R636" i="6"/>
  <c r="L637" i="6"/>
  <c r="Q637" i="6"/>
  <c r="R637" i="6"/>
  <c r="L638" i="6"/>
  <c r="Q638" i="6"/>
  <c r="R638" i="6"/>
  <c r="L639" i="6"/>
  <c r="Q639" i="6"/>
  <c r="R639" i="6"/>
  <c r="L640" i="6"/>
  <c r="Q640" i="6"/>
  <c r="R640" i="6"/>
  <c r="L641" i="6"/>
  <c r="Q641" i="6"/>
  <c r="R641" i="6"/>
  <c r="L642" i="6"/>
  <c r="Q642" i="6"/>
  <c r="R642" i="6"/>
  <c r="L643" i="6"/>
  <c r="Q643" i="6"/>
  <c r="R643" i="6"/>
  <c r="L644" i="6"/>
  <c r="Q644" i="6"/>
  <c r="R644" i="6"/>
  <c r="L645" i="6"/>
  <c r="Q645" i="6"/>
  <c r="R645" i="6"/>
  <c r="L646" i="6"/>
  <c r="Q646" i="6"/>
  <c r="R646" i="6"/>
  <c r="L647" i="6"/>
  <c r="Q647" i="6"/>
  <c r="R647" i="6"/>
  <c r="L648" i="6"/>
  <c r="Q648" i="6"/>
  <c r="R648" i="6"/>
  <c r="L649" i="6"/>
  <c r="Q649" i="6"/>
  <c r="R649" i="6"/>
  <c r="L650" i="6"/>
  <c r="Q650" i="6"/>
  <c r="R650" i="6"/>
  <c r="L651" i="6"/>
  <c r="Q651" i="6"/>
  <c r="R651" i="6"/>
  <c r="L652" i="6"/>
  <c r="Q652" i="6"/>
  <c r="R652" i="6"/>
  <c r="L653" i="6"/>
  <c r="Q653" i="6"/>
  <c r="R653" i="6"/>
  <c r="L654" i="6"/>
  <c r="Q654" i="6"/>
  <c r="R654" i="6"/>
  <c r="L655" i="6"/>
  <c r="Q655" i="6"/>
  <c r="R655" i="6"/>
  <c r="L656" i="6"/>
  <c r="Q656" i="6"/>
  <c r="R656" i="6"/>
  <c r="L657" i="6"/>
  <c r="Q657" i="6"/>
  <c r="R657" i="6"/>
  <c r="L658" i="6"/>
  <c r="Q658" i="6"/>
  <c r="R658" i="6"/>
  <c r="L659" i="6"/>
  <c r="Q659" i="6"/>
  <c r="R659" i="6"/>
  <c r="L660" i="6"/>
  <c r="Q660" i="6"/>
  <c r="R660" i="6"/>
  <c r="L661" i="6"/>
  <c r="Q661" i="6"/>
  <c r="R661" i="6"/>
  <c r="L662" i="6"/>
  <c r="Q662" i="6"/>
  <c r="R662" i="6"/>
  <c r="L663" i="6"/>
  <c r="Q663" i="6"/>
  <c r="R663" i="6"/>
  <c r="L664" i="6"/>
  <c r="Q664" i="6"/>
  <c r="R664" i="6"/>
  <c r="L665" i="6"/>
  <c r="Q665" i="6"/>
  <c r="R665" i="6"/>
  <c r="L666" i="6"/>
  <c r="Q666" i="6"/>
  <c r="R666" i="6"/>
  <c r="L667" i="6"/>
  <c r="Q667" i="6"/>
  <c r="R667" i="6"/>
  <c r="L668" i="6"/>
  <c r="Q668" i="6"/>
  <c r="R668" i="6"/>
  <c r="L669" i="6"/>
  <c r="Q669" i="6"/>
  <c r="R669" i="6"/>
  <c r="L670" i="6"/>
  <c r="Q670" i="6"/>
  <c r="R670" i="6"/>
  <c r="L671" i="6"/>
  <c r="Q671" i="6"/>
  <c r="R671" i="6"/>
  <c r="L672" i="6"/>
  <c r="Q672" i="6"/>
  <c r="R672" i="6"/>
  <c r="L673" i="6"/>
  <c r="Q673" i="6"/>
  <c r="R673" i="6"/>
  <c r="L674" i="6"/>
  <c r="Q674" i="6"/>
  <c r="R674" i="6"/>
  <c r="L675" i="6"/>
  <c r="Q675" i="6"/>
  <c r="R675" i="6"/>
  <c r="L676" i="6"/>
  <c r="Q676" i="6"/>
  <c r="R676" i="6"/>
  <c r="L677" i="6"/>
  <c r="Q677" i="6"/>
  <c r="R677" i="6"/>
  <c r="L678" i="6"/>
  <c r="Q678" i="6"/>
  <c r="R678" i="6"/>
  <c r="L679" i="6"/>
  <c r="Q679" i="6"/>
  <c r="R679" i="6"/>
  <c r="L680" i="6"/>
  <c r="Q680" i="6"/>
  <c r="R680" i="6"/>
  <c r="L681" i="6"/>
  <c r="Q681" i="6"/>
  <c r="R681" i="6"/>
  <c r="L682" i="6"/>
  <c r="Q682" i="6"/>
  <c r="R682" i="6"/>
  <c r="L683" i="6"/>
  <c r="Q683" i="6"/>
  <c r="R683" i="6"/>
  <c r="L684" i="6"/>
  <c r="Q684" i="6"/>
  <c r="R684" i="6"/>
  <c r="L685" i="6"/>
  <c r="Q685" i="6"/>
  <c r="R685" i="6"/>
  <c r="L686" i="6"/>
  <c r="Q686" i="6"/>
  <c r="R686" i="6"/>
  <c r="L687" i="6"/>
  <c r="Q687" i="6"/>
  <c r="R687" i="6"/>
  <c r="L688" i="6"/>
  <c r="Q688" i="6"/>
  <c r="R688" i="6"/>
  <c r="L689" i="6"/>
  <c r="Q689" i="6"/>
  <c r="R689" i="6"/>
  <c r="L690" i="6"/>
  <c r="Q690" i="6"/>
  <c r="R690" i="6"/>
  <c r="L691" i="6"/>
  <c r="Q691" i="6"/>
  <c r="R691" i="6"/>
  <c r="L692" i="6"/>
  <c r="Q692" i="6"/>
  <c r="R692" i="6"/>
  <c r="L693" i="6"/>
  <c r="Q693" i="6"/>
  <c r="R693" i="6"/>
  <c r="L694" i="6"/>
  <c r="Q694" i="6"/>
  <c r="R694" i="6"/>
  <c r="L695" i="6"/>
  <c r="Q695" i="6"/>
  <c r="R695" i="6"/>
  <c r="L696" i="6"/>
  <c r="Q696" i="6"/>
  <c r="R696" i="6"/>
  <c r="L697" i="6"/>
  <c r="Q697" i="6"/>
  <c r="R697" i="6"/>
  <c r="L698" i="6"/>
  <c r="Q698" i="6"/>
  <c r="R698" i="6"/>
  <c r="L699" i="6"/>
  <c r="Q699" i="6"/>
  <c r="R699" i="6"/>
  <c r="L700" i="6"/>
  <c r="Q700" i="6"/>
  <c r="R700" i="6"/>
  <c r="L701" i="6"/>
  <c r="Q701" i="6"/>
  <c r="R701" i="6"/>
  <c r="L702" i="6"/>
  <c r="Q702" i="6"/>
  <c r="R702" i="6"/>
  <c r="L703" i="6"/>
  <c r="Q703" i="6"/>
  <c r="R703" i="6"/>
  <c r="L704" i="6"/>
  <c r="Q704" i="6"/>
  <c r="R704" i="6"/>
  <c r="L705" i="6"/>
  <c r="Q705" i="6"/>
  <c r="R705" i="6"/>
  <c r="L706" i="6"/>
  <c r="Q706" i="6"/>
  <c r="R706" i="6"/>
  <c r="L707" i="6"/>
  <c r="Q707" i="6"/>
  <c r="R707" i="6"/>
  <c r="L708" i="6"/>
  <c r="Q708" i="6"/>
  <c r="R708" i="6"/>
  <c r="L709" i="6"/>
  <c r="Q709" i="6"/>
  <c r="R709" i="6"/>
  <c r="L710" i="6"/>
  <c r="Q710" i="6"/>
  <c r="R710" i="6"/>
  <c r="L711" i="6"/>
  <c r="Q711" i="6"/>
  <c r="R711" i="6"/>
  <c r="L712" i="6"/>
  <c r="Q712" i="6"/>
  <c r="R712" i="6"/>
  <c r="L713" i="6"/>
  <c r="Q713" i="6"/>
  <c r="R713" i="6"/>
  <c r="L714" i="6"/>
  <c r="Q714" i="6"/>
  <c r="R714" i="6"/>
  <c r="L715" i="6"/>
  <c r="Q715" i="6"/>
  <c r="R715" i="6"/>
  <c r="L716" i="6"/>
  <c r="Q716" i="6"/>
  <c r="R716" i="6"/>
  <c r="L717" i="6"/>
  <c r="Q717" i="6"/>
  <c r="R717" i="6"/>
  <c r="L718" i="6"/>
  <c r="Q718" i="6"/>
  <c r="R718" i="6"/>
  <c r="L719" i="6"/>
  <c r="Q719" i="6"/>
  <c r="R719" i="6"/>
  <c r="L720" i="6"/>
  <c r="Q720" i="6"/>
  <c r="R720" i="6"/>
  <c r="L721" i="6"/>
  <c r="Q721" i="6"/>
  <c r="R721" i="6"/>
  <c r="L722" i="6"/>
  <c r="Q722" i="6"/>
  <c r="R722" i="6"/>
  <c r="L723" i="6"/>
  <c r="Q723" i="6"/>
  <c r="R723" i="6"/>
  <c r="L724" i="6"/>
  <c r="Q724" i="6"/>
  <c r="R724" i="6"/>
  <c r="L725" i="6"/>
  <c r="Q725" i="6"/>
  <c r="R725" i="6"/>
  <c r="L726" i="6"/>
  <c r="Q726" i="6"/>
  <c r="R726" i="6"/>
  <c r="L727" i="6"/>
  <c r="Q727" i="6"/>
  <c r="R727" i="6"/>
  <c r="L728" i="6"/>
  <c r="Q728" i="6"/>
  <c r="R728" i="6"/>
  <c r="L729" i="6"/>
  <c r="Q729" i="6"/>
  <c r="R729" i="6"/>
  <c r="L730" i="6"/>
  <c r="Q730" i="6"/>
  <c r="R730" i="6"/>
  <c r="L731" i="6"/>
  <c r="Q731" i="6"/>
  <c r="R731" i="6"/>
  <c r="L732" i="6"/>
  <c r="Q732" i="6"/>
  <c r="R732" i="6"/>
  <c r="L733" i="6"/>
  <c r="Q733" i="6"/>
  <c r="R733" i="6"/>
  <c r="L734" i="6"/>
  <c r="Q734" i="6"/>
  <c r="R734" i="6"/>
  <c r="L735" i="6"/>
  <c r="Q735" i="6"/>
  <c r="R735" i="6"/>
  <c r="L736" i="6"/>
  <c r="Q736" i="6"/>
  <c r="R736" i="6"/>
  <c r="L737" i="6"/>
  <c r="Q737" i="6"/>
  <c r="R737" i="6"/>
  <c r="L738" i="6"/>
  <c r="Q738" i="6"/>
  <c r="R738" i="6"/>
  <c r="L739" i="6"/>
  <c r="Q739" i="6"/>
  <c r="R739" i="6"/>
  <c r="L740" i="6"/>
  <c r="Q740" i="6"/>
  <c r="R740" i="6"/>
  <c r="L741" i="6"/>
  <c r="Q741" i="6"/>
  <c r="R741" i="6"/>
  <c r="L742" i="6"/>
  <c r="Q742" i="6"/>
  <c r="R742" i="6"/>
  <c r="L743" i="6"/>
  <c r="Q743" i="6"/>
  <c r="R743" i="6"/>
  <c r="L744" i="6"/>
  <c r="Q744" i="6"/>
  <c r="R744" i="6"/>
  <c r="L745" i="6"/>
  <c r="Q745" i="6"/>
  <c r="R745" i="6"/>
  <c r="L746" i="6"/>
  <c r="Q746" i="6"/>
  <c r="R746" i="6"/>
  <c r="L747" i="6"/>
  <c r="Q747" i="6"/>
  <c r="R747" i="6"/>
  <c r="L748" i="6"/>
  <c r="Q748" i="6"/>
  <c r="R748" i="6"/>
  <c r="L749" i="6"/>
  <c r="Q749" i="6"/>
  <c r="R749" i="6"/>
  <c r="L750" i="6"/>
  <c r="Q750" i="6"/>
  <c r="R750" i="6"/>
  <c r="L751" i="6"/>
  <c r="Q751" i="6"/>
  <c r="R751" i="6"/>
  <c r="L752" i="6"/>
  <c r="Q752" i="6"/>
  <c r="R752" i="6"/>
  <c r="L753" i="6"/>
  <c r="Q753" i="6"/>
  <c r="R753" i="6"/>
  <c r="L754" i="6"/>
  <c r="Q754" i="6"/>
  <c r="R754" i="6"/>
  <c r="L755" i="6"/>
  <c r="Q755" i="6"/>
  <c r="R755" i="6"/>
  <c r="L756" i="6"/>
  <c r="Q756" i="6"/>
  <c r="R756" i="6"/>
  <c r="L757" i="6"/>
  <c r="Q757" i="6"/>
  <c r="R757" i="6"/>
  <c r="L758" i="6"/>
  <c r="Q758" i="6"/>
  <c r="R758" i="6"/>
  <c r="L759" i="6"/>
  <c r="Q759" i="6"/>
  <c r="R759" i="6"/>
  <c r="L760" i="6"/>
  <c r="Q760" i="6"/>
  <c r="R760" i="6"/>
  <c r="L761" i="6"/>
  <c r="Q761" i="6"/>
  <c r="R761" i="6"/>
  <c r="L762" i="6"/>
  <c r="Q762" i="6"/>
  <c r="R762" i="6"/>
  <c r="L763" i="6"/>
  <c r="Q763" i="6"/>
  <c r="R763" i="6"/>
  <c r="L764" i="6"/>
  <c r="Q764" i="6"/>
  <c r="R764" i="6"/>
  <c r="L765" i="6"/>
  <c r="Q765" i="6"/>
  <c r="R765" i="6"/>
  <c r="L766" i="6"/>
  <c r="Q766" i="6"/>
  <c r="R766" i="6"/>
  <c r="L767" i="6"/>
  <c r="Q767" i="6"/>
  <c r="R767" i="6"/>
  <c r="L768" i="6"/>
  <c r="Q768" i="6"/>
  <c r="R768" i="6"/>
  <c r="L769" i="6"/>
  <c r="Q769" i="6"/>
  <c r="R769" i="6"/>
  <c r="L770" i="6"/>
  <c r="Q770" i="6"/>
  <c r="R770" i="6"/>
  <c r="L771" i="6"/>
  <c r="Q771" i="6"/>
  <c r="R771" i="6"/>
  <c r="L772" i="6"/>
  <c r="Q772" i="6"/>
  <c r="R772" i="6"/>
  <c r="L773" i="6"/>
  <c r="Q773" i="6"/>
  <c r="R773" i="6"/>
  <c r="L774" i="6"/>
  <c r="Q774" i="6"/>
  <c r="R774" i="6"/>
  <c r="L775" i="6"/>
  <c r="Q775" i="6"/>
  <c r="R775" i="6"/>
  <c r="L776" i="6"/>
  <c r="Q776" i="6"/>
  <c r="R776" i="6"/>
  <c r="L777" i="6"/>
  <c r="Q777" i="6"/>
  <c r="R777" i="6"/>
  <c r="L778" i="6"/>
  <c r="Q778" i="6"/>
  <c r="R778" i="6"/>
  <c r="L779" i="6"/>
  <c r="Q779" i="6"/>
  <c r="R779" i="6"/>
  <c r="L780" i="6"/>
  <c r="Q780" i="6"/>
  <c r="R780" i="6"/>
  <c r="L781" i="6"/>
  <c r="Q781" i="6"/>
  <c r="R781" i="6"/>
  <c r="L782" i="6"/>
  <c r="Q782" i="6"/>
  <c r="R782" i="6"/>
  <c r="L783" i="6"/>
  <c r="Q783" i="6"/>
  <c r="R783" i="6"/>
  <c r="L784" i="6"/>
  <c r="Q784" i="6"/>
  <c r="R784" i="6"/>
  <c r="L785" i="6"/>
  <c r="Q785" i="6"/>
  <c r="R785" i="6"/>
  <c r="L786" i="6"/>
  <c r="Q786" i="6"/>
  <c r="R786" i="6"/>
  <c r="L787" i="6"/>
  <c r="Q787" i="6"/>
  <c r="R787" i="6"/>
  <c r="L788" i="6"/>
  <c r="Q788" i="6"/>
  <c r="R788" i="6"/>
  <c r="L789" i="6"/>
  <c r="Q789" i="6"/>
  <c r="R789" i="6"/>
  <c r="L790" i="6"/>
  <c r="Q790" i="6"/>
  <c r="R790" i="6"/>
  <c r="L791" i="6"/>
  <c r="Q791" i="6"/>
  <c r="R791" i="6"/>
  <c r="L792" i="6"/>
  <c r="Q792" i="6"/>
  <c r="R792" i="6"/>
  <c r="L793" i="6"/>
  <c r="Q793" i="6"/>
  <c r="R793" i="6"/>
  <c r="L794" i="6"/>
  <c r="Q794" i="6"/>
  <c r="R794" i="6"/>
  <c r="L795" i="6"/>
  <c r="Q795" i="6"/>
  <c r="R795" i="6"/>
  <c r="L796" i="6"/>
  <c r="Q796" i="6"/>
  <c r="R796" i="6"/>
  <c r="L797" i="6"/>
  <c r="Q797" i="6"/>
  <c r="R797" i="6"/>
  <c r="L798" i="6"/>
  <c r="Q798" i="6"/>
  <c r="R798" i="6"/>
  <c r="L799" i="6"/>
  <c r="Q799" i="6"/>
  <c r="R799" i="6"/>
  <c r="L800" i="6"/>
  <c r="Q800" i="6"/>
  <c r="R800" i="6"/>
  <c r="L801" i="6"/>
  <c r="Q801" i="6"/>
  <c r="R801" i="6"/>
  <c r="L802" i="6"/>
  <c r="Q802" i="6"/>
  <c r="R802" i="6"/>
  <c r="L803" i="6"/>
  <c r="Q803" i="6"/>
  <c r="R803" i="6"/>
  <c r="L804" i="6"/>
  <c r="Q804" i="6"/>
  <c r="R804" i="6"/>
  <c r="L805" i="6"/>
  <c r="Q805" i="6"/>
  <c r="R805" i="6"/>
  <c r="L806" i="6"/>
  <c r="Q806" i="6"/>
  <c r="R806" i="6"/>
  <c r="L807" i="6"/>
  <c r="Q807" i="6"/>
  <c r="R807" i="6"/>
  <c r="L808" i="6"/>
  <c r="Q808" i="6"/>
  <c r="R808" i="6"/>
  <c r="L809" i="6"/>
  <c r="Q809" i="6"/>
  <c r="R809" i="6"/>
  <c r="L810" i="6"/>
  <c r="Q810" i="6"/>
  <c r="R810" i="6"/>
  <c r="L811" i="6"/>
  <c r="Q811" i="6"/>
  <c r="R811" i="6"/>
  <c r="L812" i="6"/>
  <c r="Q812" i="6"/>
  <c r="R812" i="6"/>
  <c r="L813" i="6"/>
  <c r="Q813" i="6"/>
  <c r="R813" i="6"/>
  <c r="L814" i="6"/>
  <c r="Q814" i="6"/>
  <c r="R814" i="6"/>
  <c r="L815" i="6"/>
  <c r="Q815" i="6"/>
  <c r="R815" i="6"/>
  <c r="L816" i="6"/>
  <c r="Q816" i="6"/>
  <c r="R816" i="6"/>
  <c r="L817" i="6"/>
  <c r="Q817" i="6"/>
  <c r="R817" i="6"/>
  <c r="L818" i="6"/>
  <c r="Q818" i="6"/>
  <c r="R818" i="6"/>
  <c r="L819" i="6"/>
  <c r="Q819" i="6"/>
  <c r="R819" i="6"/>
  <c r="L820" i="6"/>
  <c r="Q820" i="6"/>
  <c r="R820" i="6"/>
  <c r="L821" i="6"/>
  <c r="Q821" i="6"/>
  <c r="R821" i="6"/>
  <c r="L822" i="6"/>
  <c r="Q822" i="6"/>
  <c r="R822" i="6"/>
  <c r="L823" i="6"/>
  <c r="Q823" i="6"/>
  <c r="R823" i="6"/>
  <c r="L824" i="6"/>
  <c r="Q824" i="6"/>
  <c r="R824" i="6"/>
  <c r="L825" i="6"/>
  <c r="Q825" i="6"/>
  <c r="R825" i="6"/>
  <c r="L826" i="6"/>
  <c r="Q826" i="6"/>
  <c r="R826" i="6"/>
  <c r="L827" i="6"/>
  <c r="Q827" i="6"/>
  <c r="R827" i="6"/>
  <c r="L828" i="6"/>
  <c r="Q828" i="6"/>
  <c r="R828" i="6"/>
  <c r="L829" i="6"/>
  <c r="Q829" i="6"/>
  <c r="R829" i="6"/>
  <c r="L830" i="6"/>
  <c r="Q830" i="6"/>
  <c r="R830" i="6"/>
  <c r="L831" i="6"/>
  <c r="Q831" i="6"/>
  <c r="R831" i="6"/>
  <c r="L832" i="6"/>
  <c r="Q832" i="6"/>
  <c r="R832" i="6"/>
  <c r="L833" i="6"/>
  <c r="Q833" i="6"/>
  <c r="R833" i="6"/>
  <c r="L834" i="6"/>
  <c r="Q834" i="6"/>
  <c r="R834" i="6"/>
  <c r="L835" i="6"/>
  <c r="Q835" i="6"/>
  <c r="R835" i="6"/>
  <c r="L836" i="6"/>
  <c r="Q836" i="6"/>
  <c r="R836" i="6"/>
  <c r="L837" i="6"/>
  <c r="Q837" i="6"/>
  <c r="R837" i="6"/>
  <c r="L838" i="6"/>
  <c r="Q838" i="6"/>
  <c r="R838" i="6"/>
  <c r="L839" i="6"/>
  <c r="Q839" i="6"/>
  <c r="R839" i="6"/>
  <c r="L840" i="6"/>
  <c r="Q840" i="6"/>
  <c r="R840" i="6"/>
  <c r="L841" i="6"/>
  <c r="Q841" i="6"/>
  <c r="R841" i="6"/>
  <c r="L842" i="6"/>
  <c r="Q842" i="6"/>
  <c r="R842" i="6"/>
  <c r="L843" i="6"/>
  <c r="Q843" i="6"/>
  <c r="R843" i="6"/>
  <c r="L844" i="6"/>
  <c r="Q844" i="6"/>
  <c r="R844" i="6"/>
  <c r="L845" i="6"/>
  <c r="Q845" i="6"/>
  <c r="R845" i="6"/>
  <c r="L846" i="6"/>
  <c r="Q846" i="6"/>
  <c r="R846" i="6"/>
  <c r="L847" i="6"/>
  <c r="Q847" i="6"/>
  <c r="R847" i="6"/>
  <c r="L848" i="6"/>
  <c r="Q848" i="6"/>
  <c r="R848" i="6"/>
  <c r="L849" i="6"/>
  <c r="Q849" i="6"/>
  <c r="R849" i="6"/>
  <c r="L850" i="6"/>
  <c r="Q850" i="6"/>
  <c r="R850" i="6"/>
  <c r="L851" i="6"/>
  <c r="Q851" i="6"/>
  <c r="R851" i="6"/>
  <c r="L852" i="6"/>
  <c r="Q852" i="6"/>
  <c r="R852" i="6"/>
  <c r="L853" i="6"/>
  <c r="Q853" i="6"/>
  <c r="R853" i="6"/>
  <c r="L854" i="6"/>
  <c r="Q854" i="6"/>
  <c r="R854" i="6"/>
  <c r="L855" i="6"/>
  <c r="Q855" i="6"/>
  <c r="R855" i="6"/>
  <c r="L856" i="6"/>
  <c r="Q856" i="6"/>
  <c r="R856" i="6"/>
  <c r="L857" i="6"/>
  <c r="Q857" i="6"/>
  <c r="R857" i="6"/>
  <c r="L858" i="6"/>
  <c r="Q858" i="6"/>
  <c r="R858" i="6"/>
  <c r="L859" i="6"/>
  <c r="Q859" i="6"/>
  <c r="R859" i="6"/>
  <c r="L860" i="6"/>
  <c r="Q860" i="6"/>
  <c r="R860" i="6"/>
  <c r="L861" i="6"/>
  <c r="Q861" i="6"/>
  <c r="R861" i="6"/>
  <c r="L862" i="6"/>
  <c r="Q862" i="6"/>
  <c r="R862" i="6"/>
  <c r="L863" i="6"/>
  <c r="Q863" i="6"/>
  <c r="R863" i="6"/>
  <c r="L864" i="6"/>
  <c r="Q864" i="6"/>
  <c r="R864" i="6"/>
  <c r="L865" i="6"/>
  <c r="Q865" i="6"/>
  <c r="R865" i="6"/>
  <c r="L866" i="6"/>
  <c r="Q866" i="6"/>
  <c r="R866" i="6"/>
  <c r="L867" i="6"/>
  <c r="Q867" i="6"/>
  <c r="R867" i="6"/>
  <c r="L868" i="6"/>
  <c r="Q868" i="6"/>
  <c r="R868" i="6"/>
  <c r="L869" i="6"/>
  <c r="Q869" i="6"/>
  <c r="R869" i="6"/>
  <c r="L870" i="6"/>
  <c r="Q870" i="6"/>
  <c r="R870" i="6"/>
  <c r="L871" i="6"/>
  <c r="Q871" i="6"/>
  <c r="R871" i="6"/>
  <c r="L872" i="6"/>
  <c r="Q872" i="6"/>
  <c r="R872" i="6"/>
  <c r="L873" i="6"/>
  <c r="Q873" i="6"/>
  <c r="R873" i="6"/>
  <c r="L874" i="6"/>
  <c r="Q874" i="6"/>
  <c r="R874" i="6"/>
  <c r="L875" i="6"/>
  <c r="Q875" i="6"/>
  <c r="R875" i="6"/>
  <c r="L876" i="6"/>
  <c r="Q876" i="6"/>
  <c r="R876" i="6"/>
  <c r="L877" i="6"/>
  <c r="Q877" i="6"/>
  <c r="R877" i="6"/>
  <c r="L878" i="6"/>
  <c r="Q878" i="6"/>
  <c r="R878" i="6"/>
  <c r="L879" i="6"/>
  <c r="Q879" i="6"/>
  <c r="R879" i="6"/>
  <c r="L880" i="6"/>
  <c r="Q880" i="6"/>
  <c r="R880" i="6"/>
  <c r="L881" i="6"/>
  <c r="Q881" i="6"/>
  <c r="R881" i="6"/>
  <c r="L882" i="6"/>
  <c r="Q882" i="6"/>
  <c r="R882" i="6"/>
  <c r="Q883" i="6"/>
  <c r="R883" i="6"/>
  <c r="L884" i="6"/>
  <c r="Q884" i="6"/>
  <c r="R884" i="6"/>
  <c r="L885" i="6"/>
  <c r="Q885" i="6"/>
  <c r="R885" i="6"/>
  <c r="L886" i="6"/>
  <c r="Q886" i="6"/>
  <c r="R886" i="6"/>
  <c r="L887" i="6"/>
  <c r="Q887" i="6"/>
  <c r="R887" i="6"/>
  <c r="L888" i="6"/>
  <c r="Q888" i="6"/>
  <c r="R888" i="6"/>
  <c r="L889" i="6"/>
  <c r="Q889" i="6"/>
  <c r="R889" i="6"/>
  <c r="L890" i="6"/>
  <c r="Q890" i="6"/>
  <c r="R890" i="6"/>
  <c r="L891" i="6"/>
  <c r="Q891" i="6"/>
  <c r="R891" i="6"/>
  <c r="L892" i="6"/>
  <c r="Q892" i="6"/>
  <c r="R892" i="6"/>
  <c r="L893" i="6"/>
  <c r="Q893" i="6"/>
  <c r="R893" i="6"/>
  <c r="L894" i="6"/>
  <c r="Q894" i="6"/>
  <c r="R894" i="6"/>
  <c r="L895" i="6"/>
  <c r="Q895" i="6"/>
  <c r="R895" i="6"/>
  <c r="L896" i="6"/>
  <c r="Q896" i="6"/>
  <c r="R896" i="6"/>
  <c r="L897" i="6"/>
  <c r="Q897" i="6"/>
  <c r="R897" i="6"/>
  <c r="L898" i="6"/>
  <c r="Q898" i="6"/>
  <c r="R898" i="6"/>
  <c r="L899" i="6"/>
  <c r="Q899" i="6"/>
  <c r="R899" i="6"/>
  <c r="L900" i="6"/>
  <c r="Q900" i="6"/>
  <c r="R900" i="6"/>
  <c r="L901" i="6"/>
  <c r="Q901" i="6"/>
  <c r="R901" i="6"/>
  <c r="L902" i="6"/>
  <c r="Q902" i="6"/>
  <c r="R902" i="6"/>
  <c r="L903" i="6"/>
  <c r="Q903" i="6"/>
  <c r="R903" i="6"/>
  <c r="L904" i="6"/>
  <c r="Q904" i="6"/>
  <c r="R904" i="6"/>
  <c r="L905" i="6"/>
  <c r="Q905" i="6"/>
  <c r="R905" i="6"/>
  <c r="L906" i="6"/>
  <c r="Q906" i="6"/>
  <c r="R906" i="6"/>
  <c r="L907" i="6"/>
  <c r="Q907" i="6"/>
  <c r="R907" i="6"/>
  <c r="L908" i="6"/>
  <c r="Q908" i="6"/>
  <c r="R908" i="6"/>
  <c r="L909" i="6"/>
  <c r="Q909" i="6"/>
  <c r="R909" i="6"/>
  <c r="L910" i="6"/>
  <c r="Q910" i="6"/>
  <c r="R910" i="6"/>
  <c r="L911" i="6"/>
  <c r="Q911" i="6"/>
  <c r="R911" i="6"/>
  <c r="L912" i="6"/>
  <c r="Q912" i="6"/>
  <c r="R912" i="6"/>
  <c r="L913" i="6"/>
  <c r="Q913" i="6"/>
  <c r="R913" i="6"/>
  <c r="L914" i="6"/>
  <c r="Q914" i="6"/>
  <c r="R914" i="6"/>
  <c r="L4" i="6"/>
  <c r="Q4" i="6"/>
  <c r="R5" i="6"/>
  <c r="R4" i="6"/>
  <c r="L8" i="5"/>
  <c r="O8" i="5"/>
  <c r="P8" i="5"/>
  <c r="P5" i="6"/>
  <c r="P6" i="6"/>
  <c r="P7" i="6"/>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P53" i="6"/>
  <c r="P54" i="6"/>
  <c r="P55" i="6"/>
  <c r="P56" i="6"/>
  <c r="P57" i="6"/>
  <c r="P58" i="6"/>
  <c r="P59" i="6"/>
  <c r="P60" i="6"/>
  <c r="P61" i="6"/>
  <c r="P62" i="6"/>
  <c r="P63" i="6"/>
  <c r="P64" i="6"/>
  <c r="P65" i="6"/>
  <c r="P66" i="6"/>
  <c r="P67" i="6"/>
  <c r="P68" i="6"/>
  <c r="P69" i="6"/>
  <c r="P70" i="6"/>
  <c r="P71" i="6"/>
  <c r="P72" i="6"/>
  <c r="P73" i="6"/>
  <c r="P74" i="6"/>
  <c r="P75" i="6"/>
  <c r="P76" i="6"/>
  <c r="P77" i="6"/>
  <c r="P78" i="6"/>
  <c r="P79" i="6"/>
  <c r="P80" i="6"/>
  <c r="P81" i="6"/>
  <c r="P82" i="6"/>
  <c r="P83" i="6"/>
  <c r="P84" i="6"/>
  <c r="P85" i="6"/>
  <c r="P86" i="6"/>
  <c r="P87" i="6"/>
  <c r="P88" i="6"/>
  <c r="P89" i="6"/>
  <c r="P90" i="6"/>
  <c r="P91" i="6"/>
  <c r="P92" i="6"/>
  <c r="P93" i="6"/>
  <c r="P94" i="6"/>
  <c r="P95" i="6"/>
  <c r="P96" i="6"/>
  <c r="P97" i="6"/>
  <c r="P98" i="6"/>
  <c r="P99" i="6"/>
  <c r="P100" i="6"/>
  <c r="P101" i="6"/>
  <c r="P102" i="6"/>
  <c r="P103" i="6"/>
  <c r="P104" i="6"/>
  <c r="P105" i="6"/>
  <c r="P106" i="6"/>
  <c r="P107" i="6"/>
  <c r="P108" i="6"/>
  <c r="P109" i="6"/>
  <c r="P110" i="6"/>
  <c r="P111" i="6"/>
  <c r="P112" i="6"/>
  <c r="P113" i="6"/>
  <c r="P114" i="6"/>
  <c r="P115" i="6"/>
  <c r="P116" i="6"/>
  <c r="P117" i="6"/>
  <c r="P118" i="6"/>
  <c r="P119" i="6"/>
  <c r="P120" i="6"/>
  <c r="P121" i="6"/>
  <c r="P122" i="6"/>
  <c r="P123" i="6"/>
  <c r="P124" i="6"/>
  <c r="P125" i="6"/>
  <c r="P126" i="6"/>
  <c r="P127" i="6"/>
  <c r="P128" i="6"/>
  <c r="P129" i="6"/>
  <c r="P130" i="6"/>
  <c r="P131" i="6"/>
  <c r="P132" i="6"/>
  <c r="P133" i="6"/>
  <c r="P134" i="6"/>
  <c r="P135" i="6"/>
  <c r="P136" i="6"/>
  <c r="P137" i="6"/>
  <c r="P138" i="6"/>
  <c r="P139" i="6"/>
  <c r="P140" i="6"/>
  <c r="P141" i="6"/>
  <c r="P142" i="6"/>
  <c r="P143" i="6"/>
  <c r="P144" i="6"/>
  <c r="P145" i="6"/>
  <c r="P146" i="6"/>
  <c r="P147" i="6"/>
  <c r="P148" i="6"/>
  <c r="P149" i="6"/>
  <c r="P150" i="6"/>
  <c r="P151" i="6"/>
  <c r="P152" i="6"/>
  <c r="P153" i="6"/>
  <c r="P154" i="6"/>
  <c r="P155" i="6"/>
  <c r="P156" i="6"/>
  <c r="P157" i="6"/>
  <c r="P158" i="6"/>
  <c r="P159" i="6"/>
  <c r="P160" i="6"/>
  <c r="P161" i="6"/>
  <c r="P162" i="6"/>
  <c r="P163" i="6"/>
  <c r="P164" i="6"/>
  <c r="P165" i="6"/>
  <c r="P166" i="6"/>
  <c r="P167" i="6"/>
  <c r="P168" i="6"/>
  <c r="P169" i="6"/>
  <c r="P170" i="6"/>
  <c r="P171" i="6"/>
  <c r="P172" i="6"/>
  <c r="P173" i="6"/>
  <c r="P174" i="6"/>
  <c r="P175" i="6"/>
  <c r="P176" i="6"/>
  <c r="P177" i="6"/>
  <c r="P178" i="6"/>
  <c r="P179" i="6"/>
  <c r="P180" i="6"/>
  <c r="P181" i="6"/>
  <c r="P182" i="6"/>
  <c r="P183" i="6"/>
  <c r="P184" i="6"/>
  <c r="P185" i="6"/>
  <c r="P186" i="6"/>
  <c r="P187" i="6"/>
  <c r="P188" i="6"/>
  <c r="P189" i="6"/>
  <c r="P190" i="6"/>
  <c r="P191" i="6"/>
  <c r="P192" i="6"/>
  <c r="P193" i="6"/>
  <c r="P194" i="6"/>
  <c r="P195" i="6"/>
  <c r="P196" i="6"/>
  <c r="P197" i="6"/>
  <c r="P198" i="6"/>
  <c r="P199" i="6"/>
  <c r="P200" i="6"/>
  <c r="P201" i="6"/>
  <c r="P202" i="6"/>
  <c r="P203" i="6"/>
  <c r="P204" i="6"/>
  <c r="P205" i="6"/>
  <c r="P206" i="6"/>
  <c r="P207" i="6"/>
  <c r="P208" i="6"/>
  <c r="P209" i="6"/>
  <c r="P210" i="6"/>
  <c r="P211" i="6"/>
  <c r="P212" i="6"/>
  <c r="P213" i="6"/>
  <c r="P214" i="6"/>
  <c r="P215" i="6"/>
  <c r="P216" i="6"/>
  <c r="P217" i="6"/>
  <c r="P218" i="6"/>
  <c r="P219" i="6"/>
  <c r="P220" i="6"/>
  <c r="P221" i="6"/>
  <c r="P222" i="6"/>
  <c r="P223" i="6"/>
  <c r="P224" i="6"/>
  <c r="P225" i="6"/>
  <c r="P226" i="6"/>
  <c r="P227" i="6"/>
  <c r="P228" i="6"/>
  <c r="P229" i="6"/>
  <c r="P230" i="6"/>
  <c r="P231" i="6"/>
  <c r="P232" i="6"/>
  <c r="P233" i="6"/>
  <c r="P234" i="6"/>
  <c r="P235" i="6"/>
  <c r="P236" i="6"/>
  <c r="P237" i="6"/>
  <c r="P238" i="6"/>
  <c r="P239" i="6"/>
  <c r="P240" i="6"/>
  <c r="P241" i="6"/>
  <c r="P242" i="6"/>
  <c r="P243" i="6"/>
  <c r="P244" i="6"/>
  <c r="P245" i="6"/>
  <c r="P246" i="6"/>
  <c r="P247" i="6"/>
  <c r="P248" i="6"/>
  <c r="P249" i="6"/>
  <c r="P250" i="6"/>
  <c r="P251" i="6"/>
  <c r="P252" i="6"/>
  <c r="P253" i="6"/>
  <c r="P254" i="6"/>
  <c r="P255" i="6"/>
  <c r="P256" i="6"/>
  <c r="P257" i="6"/>
  <c r="P258" i="6"/>
  <c r="P259" i="6"/>
  <c r="P260" i="6"/>
  <c r="P261" i="6"/>
  <c r="P262" i="6"/>
  <c r="P263" i="6"/>
  <c r="P264" i="6"/>
  <c r="P265" i="6"/>
  <c r="P266" i="6"/>
  <c r="P267" i="6"/>
  <c r="P268" i="6"/>
  <c r="P269" i="6"/>
  <c r="P270" i="6"/>
  <c r="P271" i="6"/>
  <c r="P272" i="6"/>
  <c r="P273" i="6"/>
  <c r="P274" i="6"/>
  <c r="P275" i="6"/>
  <c r="P276" i="6"/>
  <c r="P277" i="6"/>
  <c r="P278" i="6"/>
  <c r="P279" i="6"/>
  <c r="P280" i="6"/>
  <c r="P281" i="6"/>
  <c r="P282" i="6"/>
  <c r="P283" i="6"/>
  <c r="P284" i="6"/>
  <c r="P285" i="6"/>
  <c r="P286" i="6"/>
  <c r="P287" i="6"/>
  <c r="P288" i="6"/>
  <c r="P289" i="6"/>
  <c r="P290" i="6"/>
  <c r="P291" i="6"/>
  <c r="P292" i="6"/>
  <c r="P293" i="6"/>
  <c r="P294" i="6"/>
  <c r="P295" i="6"/>
  <c r="P296" i="6"/>
  <c r="P297" i="6"/>
  <c r="P298" i="6"/>
  <c r="P299" i="6"/>
  <c r="P300" i="6"/>
  <c r="P301" i="6"/>
  <c r="P302" i="6"/>
  <c r="P303" i="6"/>
  <c r="P304" i="6"/>
  <c r="P305" i="6"/>
  <c r="P306" i="6"/>
  <c r="P307" i="6"/>
  <c r="P308" i="6"/>
  <c r="P309" i="6"/>
  <c r="P310" i="6"/>
  <c r="P311" i="6"/>
  <c r="P312" i="6"/>
  <c r="P313" i="6"/>
  <c r="P314" i="6"/>
  <c r="P315" i="6"/>
  <c r="P316" i="6"/>
  <c r="P317" i="6"/>
  <c r="P318" i="6"/>
  <c r="P319" i="6"/>
  <c r="P320" i="6"/>
  <c r="P321" i="6"/>
  <c r="P322" i="6"/>
  <c r="P323" i="6"/>
  <c r="P324" i="6"/>
  <c r="P325" i="6"/>
  <c r="P326" i="6"/>
  <c r="P327" i="6"/>
  <c r="P328" i="6"/>
  <c r="P329" i="6"/>
  <c r="P330" i="6"/>
  <c r="P331" i="6"/>
  <c r="P332" i="6"/>
  <c r="P333" i="6"/>
  <c r="P334" i="6"/>
  <c r="P335" i="6"/>
  <c r="P336" i="6"/>
  <c r="P337" i="6"/>
  <c r="P338" i="6"/>
  <c r="P339" i="6"/>
  <c r="P340" i="6"/>
  <c r="P341" i="6"/>
  <c r="P342" i="6"/>
  <c r="P343" i="6"/>
  <c r="P344" i="6"/>
  <c r="P345" i="6"/>
  <c r="P346" i="6"/>
  <c r="P347" i="6"/>
  <c r="P348" i="6"/>
  <c r="P349" i="6"/>
  <c r="P350" i="6"/>
  <c r="P351" i="6"/>
  <c r="P352" i="6"/>
  <c r="P353" i="6"/>
  <c r="P354" i="6"/>
  <c r="P355" i="6"/>
  <c r="P356" i="6"/>
  <c r="P357" i="6"/>
  <c r="P358" i="6"/>
  <c r="P359" i="6"/>
  <c r="P360" i="6"/>
  <c r="P361" i="6"/>
  <c r="P362" i="6"/>
  <c r="P363" i="6"/>
  <c r="P364" i="6"/>
  <c r="P365" i="6"/>
  <c r="P366" i="6"/>
  <c r="P367" i="6"/>
  <c r="P368" i="6"/>
  <c r="P369" i="6"/>
  <c r="P370" i="6"/>
  <c r="P371" i="6"/>
  <c r="P372" i="6"/>
  <c r="P373" i="6"/>
  <c r="P374" i="6"/>
  <c r="P375" i="6"/>
  <c r="P376" i="6"/>
  <c r="P377" i="6"/>
  <c r="P378" i="6"/>
  <c r="P379" i="6"/>
  <c r="P380" i="6"/>
  <c r="P381" i="6"/>
  <c r="P382" i="6"/>
  <c r="P383" i="6"/>
  <c r="P384" i="6"/>
  <c r="P385" i="6"/>
  <c r="P386" i="6"/>
  <c r="P387" i="6"/>
  <c r="P388" i="6"/>
  <c r="P389" i="6"/>
  <c r="P390" i="6"/>
  <c r="P391" i="6"/>
  <c r="P392" i="6"/>
  <c r="P393" i="6"/>
  <c r="P394" i="6"/>
  <c r="P395" i="6"/>
  <c r="P396" i="6"/>
  <c r="P397" i="6"/>
  <c r="P398" i="6"/>
  <c r="P399" i="6"/>
  <c r="P400" i="6"/>
  <c r="P401" i="6"/>
  <c r="P402" i="6"/>
  <c r="P403" i="6"/>
  <c r="P404" i="6"/>
  <c r="P405" i="6"/>
  <c r="P406" i="6"/>
  <c r="P407" i="6"/>
  <c r="P408" i="6"/>
  <c r="P409" i="6"/>
  <c r="P410" i="6"/>
  <c r="P411" i="6"/>
  <c r="P412" i="6"/>
  <c r="P413" i="6"/>
  <c r="P414" i="6"/>
  <c r="P415" i="6"/>
  <c r="P416" i="6"/>
  <c r="P417" i="6"/>
  <c r="P418" i="6"/>
  <c r="P419" i="6"/>
  <c r="P420" i="6"/>
  <c r="P421" i="6"/>
  <c r="P422" i="6"/>
  <c r="P423" i="6"/>
  <c r="P424" i="6"/>
  <c r="P425" i="6"/>
  <c r="P426" i="6"/>
  <c r="P427" i="6"/>
  <c r="P428" i="6"/>
  <c r="P429" i="6"/>
  <c r="P430" i="6"/>
  <c r="P431" i="6"/>
  <c r="P432" i="6"/>
  <c r="P433" i="6"/>
  <c r="P434" i="6"/>
  <c r="P435" i="6"/>
  <c r="P436" i="6"/>
  <c r="P437" i="6"/>
  <c r="P438" i="6"/>
  <c r="P439" i="6"/>
  <c r="P440" i="6"/>
  <c r="P441" i="6"/>
  <c r="P442" i="6"/>
  <c r="P443" i="6"/>
  <c r="P444" i="6"/>
  <c r="P445" i="6"/>
  <c r="P446" i="6"/>
  <c r="P447" i="6"/>
  <c r="P448" i="6"/>
  <c r="P449" i="6"/>
  <c r="P450" i="6"/>
  <c r="P451" i="6"/>
  <c r="P452" i="6"/>
  <c r="P453" i="6"/>
  <c r="P454" i="6"/>
  <c r="P455" i="6"/>
  <c r="P456" i="6"/>
  <c r="P457" i="6"/>
  <c r="P458" i="6"/>
  <c r="P459" i="6"/>
  <c r="P460" i="6"/>
  <c r="P461" i="6"/>
  <c r="P462" i="6"/>
  <c r="P463" i="6"/>
  <c r="P464" i="6"/>
  <c r="P465" i="6"/>
  <c r="P466" i="6"/>
  <c r="P467" i="6"/>
  <c r="P468" i="6"/>
  <c r="P469" i="6"/>
  <c r="P470" i="6"/>
  <c r="P471" i="6"/>
  <c r="P472" i="6"/>
  <c r="P473" i="6"/>
  <c r="P474" i="6"/>
  <c r="P475" i="6"/>
  <c r="P476" i="6"/>
  <c r="P477" i="6"/>
  <c r="P478" i="6"/>
  <c r="P479" i="6"/>
  <c r="P480" i="6"/>
  <c r="P481" i="6"/>
  <c r="P482" i="6"/>
  <c r="P483" i="6"/>
  <c r="P484" i="6"/>
  <c r="P485" i="6"/>
  <c r="P486" i="6"/>
  <c r="P487" i="6"/>
  <c r="P488" i="6"/>
  <c r="P489" i="6"/>
  <c r="P490" i="6"/>
  <c r="P491" i="6"/>
  <c r="P492" i="6"/>
  <c r="P493" i="6"/>
  <c r="P494" i="6"/>
  <c r="P495" i="6"/>
  <c r="P496" i="6"/>
  <c r="P497" i="6"/>
  <c r="P498" i="6"/>
  <c r="P499" i="6"/>
  <c r="P500" i="6"/>
  <c r="P501" i="6"/>
  <c r="P502" i="6"/>
  <c r="P503" i="6"/>
  <c r="P504" i="6"/>
  <c r="P505" i="6"/>
  <c r="P506" i="6"/>
  <c r="P507" i="6"/>
  <c r="P508" i="6"/>
  <c r="P509" i="6"/>
  <c r="P510" i="6"/>
  <c r="P511" i="6"/>
  <c r="P512" i="6"/>
  <c r="P513" i="6"/>
  <c r="P514" i="6"/>
  <c r="P515" i="6"/>
  <c r="P516" i="6"/>
  <c r="P517" i="6"/>
  <c r="P518" i="6"/>
  <c r="P519" i="6"/>
  <c r="P520" i="6"/>
  <c r="P521" i="6"/>
  <c r="P522" i="6"/>
  <c r="P523" i="6"/>
  <c r="P524" i="6"/>
  <c r="P525" i="6"/>
  <c r="P526" i="6"/>
  <c r="P527" i="6"/>
  <c r="P528" i="6"/>
  <c r="P529" i="6"/>
  <c r="P530" i="6"/>
  <c r="P531" i="6"/>
  <c r="P532" i="6"/>
  <c r="P533" i="6"/>
  <c r="P534" i="6"/>
  <c r="P535" i="6"/>
  <c r="P536" i="6"/>
  <c r="P537" i="6"/>
  <c r="P538" i="6"/>
  <c r="P539" i="6"/>
  <c r="P540" i="6"/>
  <c r="P541" i="6"/>
  <c r="P542" i="6"/>
  <c r="P543" i="6"/>
  <c r="P544" i="6"/>
  <c r="P545" i="6"/>
  <c r="P546" i="6"/>
  <c r="P547" i="6"/>
  <c r="P548" i="6"/>
  <c r="P549" i="6"/>
  <c r="P550" i="6"/>
  <c r="P551" i="6"/>
  <c r="P552" i="6"/>
  <c r="P553" i="6"/>
  <c r="P554" i="6"/>
  <c r="P555" i="6"/>
  <c r="P556" i="6"/>
  <c r="P557" i="6"/>
  <c r="P558" i="6"/>
  <c r="P559" i="6"/>
  <c r="P560" i="6"/>
  <c r="P561" i="6"/>
  <c r="P562" i="6"/>
  <c r="P563" i="6"/>
  <c r="P564" i="6"/>
  <c r="P565" i="6"/>
  <c r="P566" i="6"/>
  <c r="P567" i="6"/>
  <c r="P568" i="6"/>
  <c r="P569" i="6"/>
  <c r="P570" i="6"/>
  <c r="P571" i="6"/>
  <c r="P572" i="6"/>
  <c r="P573" i="6"/>
  <c r="P574" i="6"/>
  <c r="P575" i="6"/>
  <c r="P576" i="6"/>
  <c r="P577" i="6"/>
  <c r="P578" i="6"/>
  <c r="P579" i="6"/>
  <c r="P580" i="6"/>
  <c r="P581" i="6"/>
  <c r="P582" i="6"/>
  <c r="P583" i="6"/>
  <c r="P584" i="6"/>
  <c r="P585" i="6"/>
  <c r="P586" i="6"/>
  <c r="P587" i="6"/>
  <c r="P588" i="6"/>
  <c r="P589" i="6"/>
  <c r="P590" i="6"/>
  <c r="P591" i="6"/>
  <c r="P592" i="6"/>
  <c r="P593" i="6"/>
  <c r="P594" i="6"/>
  <c r="P595" i="6"/>
  <c r="P596" i="6"/>
  <c r="P597" i="6"/>
  <c r="P598" i="6"/>
  <c r="P599" i="6"/>
  <c r="P600" i="6"/>
  <c r="P601" i="6"/>
  <c r="P602" i="6"/>
  <c r="P603" i="6"/>
  <c r="P604" i="6"/>
  <c r="P605" i="6"/>
  <c r="P606" i="6"/>
  <c r="P607" i="6"/>
  <c r="P608" i="6"/>
  <c r="P609" i="6"/>
  <c r="P610" i="6"/>
  <c r="P611" i="6"/>
  <c r="P612" i="6"/>
  <c r="P613" i="6"/>
  <c r="P614" i="6"/>
  <c r="P615" i="6"/>
  <c r="P616" i="6"/>
  <c r="P617" i="6"/>
  <c r="P618" i="6"/>
  <c r="P619" i="6"/>
  <c r="P620" i="6"/>
  <c r="P621" i="6"/>
  <c r="P622" i="6"/>
  <c r="P623" i="6"/>
  <c r="P624" i="6"/>
  <c r="P625" i="6"/>
  <c r="P626" i="6"/>
  <c r="P627" i="6"/>
  <c r="P628" i="6"/>
  <c r="P629" i="6"/>
  <c r="P630" i="6"/>
  <c r="P631" i="6"/>
  <c r="P632" i="6"/>
  <c r="P633" i="6"/>
  <c r="P634" i="6"/>
  <c r="P635" i="6"/>
  <c r="P636" i="6"/>
  <c r="P637" i="6"/>
  <c r="P638" i="6"/>
  <c r="P639" i="6"/>
  <c r="P640" i="6"/>
  <c r="P641" i="6"/>
  <c r="P642" i="6"/>
  <c r="P643" i="6"/>
  <c r="P644" i="6"/>
  <c r="P645" i="6"/>
  <c r="P646" i="6"/>
  <c r="P647" i="6"/>
  <c r="P648" i="6"/>
  <c r="P649" i="6"/>
  <c r="P650" i="6"/>
  <c r="P651" i="6"/>
  <c r="P652" i="6"/>
  <c r="P653" i="6"/>
  <c r="P654" i="6"/>
  <c r="P655" i="6"/>
  <c r="P656" i="6"/>
  <c r="P657" i="6"/>
  <c r="P658" i="6"/>
  <c r="P659" i="6"/>
  <c r="P660" i="6"/>
  <c r="P661" i="6"/>
  <c r="P662" i="6"/>
  <c r="P663" i="6"/>
  <c r="P664" i="6"/>
  <c r="P665" i="6"/>
  <c r="P666" i="6"/>
  <c r="P667" i="6"/>
  <c r="P668" i="6"/>
  <c r="P669" i="6"/>
  <c r="P670" i="6"/>
  <c r="P671" i="6"/>
  <c r="P672" i="6"/>
  <c r="P673" i="6"/>
  <c r="P674" i="6"/>
  <c r="P675" i="6"/>
  <c r="P676" i="6"/>
  <c r="P677" i="6"/>
  <c r="P678" i="6"/>
  <c r="P679" i="6"/>
  <c r="P680" i="6"/>
  <c r="P681" i="6"/>
  <c r="P682" i="6"/>
  <c r="P683" i="6"/>
  <c r="P684" i="6"/>
  <c r="P685" i="6"/>
  <c r="P686" i="6"/>
  <c r="P687" i="6"/>
  <c r="P688" i="6"/>
  <c r="P689" i="6"/>
  <c r="P690" i="6"/>
  <c r="P691" i="6"/>
  <c r="P692" i="6"/>
  <c r="P693" i="6"/>
  <c r="P694" i="6"/>
  <c r="P695" i="6"/>
  <c r="P696" i="6"/>
  <c r="P697" i="6"/>
  <c r="P698" i="6"/>
  <c r="P699" i="6"/>
  <c r="P700" i="6"/>
  <c r="P701" i="6"/>
  <c r="P702" i="6"/>
  <c r="P703" i="6"/>
  <c r="P704" i="6"/>
  <c r="P705" i="6"/>
  <c r="P706" i="6"/>
  <c r="P707" i="6"/>
  <c r="P708" i="6"/>
  <c r="P709" i="6"/>
  <c r="P710" i="6"/>
  <c r="P711" i="6"/>
  <c r="P712" i="6"/>
  <c r="P713" i="6"/>
  <c r="P714" i="6"/>
  <c r="P715" i="6"/>
  <c r="P716" i="6"/>
  <c r="P717" i="6"/>
  <c r="P718" i="6"/>
  <c r="P719" i="6"/>
  <c r="P720" i="6"/>
  <c r="P721" i="6"/>
  <c r="P722" i="6"/>
  <c r="P723" i="6"/>
  <c r="P724" i="6"/>
  <c r="P725" i="6"/>
  <c r="P726" i="6"/>
  <c r="P727" i="6"/>
  <c r="P728" i="6"/>
  <c r="P729" i="6"/>
  <c r="P730" i="6"/>
  <c r="P731" i="6"/>
  <c r="P732" i="6"/>
  <c r="P733" i="6"/>
  <c r="P734" i="6"/>
  <c r="P735" i="6"/>
  <c r="P736" i="6"/>
  <c r="P737" i="6"/>
  <c r="P738" i="6"/>
  <c r="P739" i="6"/>
  <c r="P740" i="6"/>
  <c r="P741" i="6"/>
  <c r="P742" i="6"/>
  <c r="P743" i="6"/>
  <c r="P744" i="6"/>
  <c r="P745" i="6"/>
  <c r="P746" i="6"/>
  <c r="P747" i="6"/>
  <c r="P748" i="6"/>
  <c r="P749" i="6"/>
  <c r="P750" i="6"/>
  <c r="P751" i="6"/>
  <c r="P752" i="6"/>
  <c r="P753" i="6"/>
  <c r="P754" i="6"/>
  <c r="P755" i="6"/>
  <c r="P756" i="6"/>
  <c r="P757" i="6"/>
  <c r="P758" i="6"/>
  <c r="P759" i="6"/>
  <c r="P760" i="6"/>
  <c r="P761" i="6"/>
  <c r="P762" i="6"/>
  <c r="P763" i="6"/>
  <c r="P764" i="6"/>
  <c r="P765" i="6"/>
  <c r="P766" i="6"/>
  <c r="P767" i="6"/>
  <c r="P768" i="6"/>
  <c r="P769" i="6"/>
  <c r="P770" i="6"/>
  <c r="P771" i="6"/>
  <c r="P772" i="6"/>
  <c r="P773" i="6"/>
  <c r="P774" i="6"/>
  <c r="P775" i="6"/>
  <c r="P776" i="6"/>
  <c r="P777" i="6"/>
  <c r="P778" i="6"/>
  <c r="P779" i="6"/>
  <c r="P780" i="6"/>
  <c r="P781" i="6"/>
  <c r="P782" i="6"/>
  <c r="P783" i="6"/>
  <c r="P784" i="6"/>
  <c r="P785" i="6"/>
  <c r="P786" i="6"/>
  <c r="P787" i="6"/>
  <c r="P788" i="6"/>
  <c r="P789" i="6"/>
  <c r="P790" i="6"/>
  <c r="P791" i="6"/>
  <c r="P792" i="6"/>
  <c r="P793" i="6"/>
  <c r="P794" i="6"/>
  <c r="P795" i="6"/>
  <c r="P796" i="6"/>
  <c r="P797" i="6"/>
  <c r="P798" i="6"/>
  <c r="P799" i="6"/>
  <c r="P800" i="6"/>
  <c r="P801" i="6"/>
  <c r="P802" i="6"/>
  <c r="P803" i="6"/>
  <c r="P804" i="6"/>
  <c r="P805" i="6"/>
  <c r="P806" i="6"/>
  <c r="P807" i="6"/>
  <c r="P808" i="6"/>
  <c r="P809" i="6"/>
  <c r="P810" i="6"/>
  <c r="P811" i="6"/>
  <c r="P812" i="6"/>
  <c r="P813" i="6"/>
  <c r="P814" i="6"/>
  <c r="P815" i="6"/>
  <c r="P816" i="6"/>
  <c r="P817" i="6"/>
  <c r="P818" i="6"/>
  <c r="P819" i="6"/>
  <c r="P820" i="6"/>
  <c r="P821" i="6"/>
  <c r="P822" i="6"/>
  <c r="P823" i="6"/>
  <c r="P824" i="6"/>
  <c r="P825" i="6"/>
  <c r="P826" i="6"/>
  <c r="P827" i="6"/>
  <c r="P828" i="6"/>
  <c r="P829" i="6"/>
  <c r="P830" i="6"/>
  <c r="P831" i="6"/>
  <c r="P832" i="6"/>
  <c r="P833" i="6"/>
  <c r="P834" i="6"/>
  <c r="P835" i="6"/>
  <c r="P836" i="6"/>
  <c r="P837" i="6"/>
  <c r="P838" i="6"/>
  <c r="P839" i="6"/>
  <c r="P840" i="6"/>
  <c r="P841" i="6"/>
  <c r="P842" i="6"/>
  <c r="P843" i="6"/>
  <c r="P844" i="6"/>
  <c r="P845" i="6"/>
  <c r="P846" i="6"/>
  <c r="P847" i="6"/>
  <c r="P848" i="6"/>
  <c r="P849" i="6"/>
  <c r="P850" i="6"/>
  <c r="P851" i="6"/>
  <c r="P852" i="6"/>
  <c r="P853" i="6"/>
  <c r="P854" i="6"/>
  <c r="P855" i="6"/>
  <c r="P856" i="6"/>
  <c r="P857" i="6"/>
  <c r="P858" i="6"/>
  <c r="P859" i="6"/>
  <c r="P860" i="6"/>
  <c r="P861" i="6"/>
  <c r="P862" i="6"/>
  <c r="P863" i="6"/>
  <c r="P864" i="6"/>
  <c r="P865" i="6"/>
  <c r="P866" i="6"/>
  <c r="P867" i="6"/>
  <c r="P868" i="6"/>
  <c r="P869" i="6"/>
  <c r="P870" i="6"/>
  <c r="P871" i="6"/>
  <c r="P872" i="6"/>
  <c r="P873" i="6"/>
  <c r="P874" i="6"/>
  <c r="P875" i="6"/>
  <c r="P876" i="6"/>
  <c r="P877" i="6"/>
  <c r="P878" i="6"/>
  <c r="P879" i="6"/>
  <c r="P880" i="6"/>
  <c r="P881" i="6"/>
  <c r="P882" i="6"/>
  <c r="P883" i="6"/>
  <c r="P884" i="6"/>
  <c r="P885" i="6"/>
  <c r="P886" i="6"/>
  <c r="P887" i="6"/>
  <c r="P888" i="6"/>
  <c r="P889" i="6"/>
  <c r="P890" i="6"/>
  <c r="P891" i="6"/>
  <c r="P892" i="6"/>
  <c r="P893" i="6"/>
  <c r="P894" i="6"/>
  <c r="P895" i="6"/>
  <c r="P896" i="6"/>
  <c r="P897" i="6"/>
  <c r="P898" i="6"/>
  <c r="P899" i="6"/>
  <c r="P900" i="6"/>
  <c r="P901" i="6"/>
  <c r="P902" i="6"/>
  <c r="P903" i="6"/>
  <c r="P904" i="6"/>
  <c r="P905" i="6"/>
  <c r="P906" i="6"/>
  <c r="P907" i="6"/>
  <c r="P908" i="6"/>
  <c r="P909" i="6"/>
  <c r="P910" i="6"/>
  <c r="P911" i="6"/>
  <c r="P912" i="6"/>
  <c r="P913" i="6"/>
  <c r="P914" i="6"/>
  <c r="L344" i="5"/>
  <c r="O344" i="5"/>
  <c r="P344" i="5"/>
  <c r="L9" i="5"/>
  <c r="O9" i="5"/>
  <c r="P9" i="5"/>
  <c r="L10" i="5"/>
  <c r="O10" i="5"/>
  <c r="P10" i="5"/>
  <c r="L11" i="5"/>
  <c r="O11" i="5"/>
  <c r="P11" i="5"/>
  <c r="L12" i="5"/>
  <c r="O12" i="5"/>
  <c r="P12" i="5"/>
  <c r="L13" i="5"/>
  <c r="O13" i="5"/>
  <c r="P13" i="5"/>
  <c r="L14" i="5"/>
  <c r="O14" i="5"/>
  <c r="P14" i="5"/>
  <c r="L15" i="5"/>
  <c r="O15" i="5"/>
  <c r="P15" i="5"/>
  <c r="L16" i="5"/>
  <c r="O16" i="5"/>
  <c r="P16" i="5"/>
  <c r="L17" i="5"/>
  <c r="O17" i="5"/>
  <c r="P17" i="5"/>
  <c r="L18" i="5"/>
  <c r="O18" i="5"/>
  <c r="P18" i="5"/>
  <c r="L19" i="5"/>
  <c r="O19" i="5"/>
  <c r="P19" i="5"/>
  <c r="L20" i="5"/>
  <c r="O20" i="5"/>
  <c r="P20" i="5"/>
  <c r="L21" i="5"/>
  <c r="O21" i="5"/>
  <c r="P21" i="5"/>
  <c r="L22" i="5"/>
  <c r="O22" i="5"/>
  <c r="P22" i="5"/>
  <c r="L23" i="5"/>
  <c r="O23" i="5"/>
  <c r="P23" i="5"/>
  <c r="L24" i="5"/>
  <c r="O24" i="5"/>
  <c r="P24" i="5"/>
  <c r="L25" i="5"/>
  <c r="O25" i="5"/>
  <c r="P25" i="5"/>
  <c r="L26" i="5"/>
  <c r="O26" i="5"/>
  <c r="P26" i="5"/>
  <c r="L27" i="5"/>
  <c r="O27" i="5"/>
  <c r="P27" i="5"/>
  <c r="L28" i="5"/>
  <c r="O28" i="5"/>
  <c r="P28" i="5"/>
  <c r="L29" i="5"/>
  <c r="O29" i="5"/>
  <c r="P29" i="5"/>
  <c r="L30" i="5"/>
  <c r="O30" i="5"/>
  <c r="P30" i="5"/>
  <c r="L31" i="5"/>
  <c r="O31" i="5"/>
  <c r="P31" i="5"/>
  <c r="L32" i="5"/>
  <c r="O32" i="5"/>
  <c r="P32" i="5"/>
  <c r="L33" i="5"/>
  <c r="O33" i="5"/>
  <c r="P33" i="5"/>
  <c r="L34" i="5"/>
  <c r="O34" i="5"/>
  <c r="P34" i="5"/>
  <c r="L35" i="5"/>
  <c r="O35" i="5"/>
  <c r="P35" i="5"/>
  <c r="L36" i="5"/>
  <c r="O36" i="5"/>
  <c r="P36" i="5"/>
  <c r="L37" i="5"/>
  <c r="O37" i="5"/>
  <c r="P37" i="5"/>
  <c r="L38" i="5"/>
  <c r="O38" i="5"/>
  <c r="P38" i="5"/>
  <c r="L39" i="5"/>
  <c r="O39" i="5"/>
  <c r="P39" i="5"/>
  <c r="L40" i="5"/>
  <c r="O40" i="5"/>
  <c r="P40" i="5"/>
  <c r="L41" i="5"/>
  <c r="O41" i="5"/>
  <c r="P41" i="5"/>
  <c r="L42" i="5"/>
  <c r="O42" i="5"/>
  <c r="P42" i="5"/>
  <c r="L43" i="5"/>
  <c r="O43" i="5"/>
  <c r="P43" i="5"/>
  <c r="L44" i="5"/>
  <c r="O44" i="5"/>
  <c r="P44" i="5"/>
  <c r="L45" i="5"/>
  <c r="O45" i="5"/>
  <c r="P45" i="5"/>
  <c r="L46" i="5"/>
  <c r="O46" i="5"/>
  <c r="P46" i="5"/>
  <c r="L47" i="5"/>
  <c r="O47" i="5"/>
  <c r="P47" i="5"/>
  <c r="L48" i="5"/>
  <c r="O48" i="5"/>
  <c r="P48" i="5"/>
  <c r="L49" i="5"/>
  <c r="O49" i="5"/>
  <c r="P49" i="5"/>
  <c r="L50" i="5"/>
  <c r="O50" i="5"/>
  <c r="P50" i="5"/>
  <c r="L51" i="5"/>
  <c r="O51" i="5"/>
  <c r="P51" i="5"/>
  <c r="L52" i="5"/>
  <c r="O52" i="5"/>
  <c r="P52" i="5"/>
  <c r="L53" i="5"/>
  <c r="O53" i="5"/>
  <c r="P53" i="5"/>
  <c r="L54" i="5"/>
  <c r="O54" i="5"/>
  <c r="P54" i="5"/>
  <c r="L55" i="5"/>
  <c r="O55" i="5"/>
  <c r="P55" i="5"/>
  <c r="L56" i="5"/>
  <c r="O56" i="5"/>
  <c r="P56" i="5"/>
  <c r="L57" i="5"/>
  <c r="O57" i="5"/>
  <c r="P57" i="5"/>
  <c r="L58" i="5"/>
  <c r="O58" i="5"/>
  <c r="P58" i="5"/>
  <c r="L59" i="5"/>
  <c r="O59" i="5"/>
  <c r="P59" i="5"/>
  <c r="L60" i="5"/>
  <c r="O60" i="5"/>
  <c r="P60" i="5"/>
  <c r="L61" i="5"/>
  <c r="O61" i="5"/>
  <c r="P61" i="5"/>
  <c r="L62" i="5"/>
  <c r="O62" i="5"/>
  <c r="P62" i="5"/>
  <c r="L63" i="5"/>
  <c r="O63" i="5"/>
  <c r="P63" i="5"/>
  <c r="L64" i="5"/>
  <c r="O64" i="5"/>
  <c r="P64" i="5"/>
  <c r="L65" i="5"/>
  <c r="O65" i="5"/>
  <c r="P65" i="5"/>
  <c r="L66" i="5"/>
  <c r="O66" i="5"/>
  <c r="P66" i="5"/>
  <c r="L67" i="5"/>
  <c r="O67" i="5"/>
  <c r="P67" i="5"/>
  <c r="L68" i="5"/>
  <c r="O68" i="5"/>
  <c r="P68" i="5"/>
  <c r="L69" i="5"/>
  <c r="O69" i="5"/>
  <c r="P69" i="5"/>
  <c r="L70" i="5"/>
  <c r="O70" i="5"/>
  <c r="P70" i="5"/>
  <c r="L71" i="5"/>
  <c r="O71" i="5"/>
  <c r="P71" i="5"/>
  <c r="L72" i="5"/>
  <c r="O72" i="5"/>
  <c r="P72" i="5"/>
  <c r="L73" i="5"/>
  <c r="O73" i="5"/>
  <c r="P73" i="5"/>
  <c r="L74" i="5"/>
  <c r="O74" i="5"/>
  <c r="P74" i="5"/>
  <c r="L75" i="5"/>
  <c r="O75" i="5"/>
  <c r="P75" i="5"/>
  <c r="L76" i="5"/>
  <c r="O76" i="5"/>
  <c r="P76" i="5"/>
  <c r="L77" i="5"/>
  <c r="O77" i="5"/>
  <c r="P77" i="5"/>
  <c r="L78" i="5"/>
  <c r="O78" i="5"/>
  <c r="P78" i="5"/>
  <c r="L79" i="5"/>
  <c r="O79" i="5"/>
  <c r="P79" i="5"/>
  <c r="L80" i="5"/>
  <c r="O80" i="5"/>
  <c r="P80" i="5"/>
  <c r="L81" i="5"/>
  <c r="O81" i="5"/>
  <c r="P81" i="5"/>
  <c r="L82" i="5"/>
  <c r="O82" i="5"/>
  <c r="P82" i="5"/>
  <c r="L83" i="5"/>
  <c r="O83" i="5"/>
  <c r="P83" i="5"/>
  <c r="L84" i="5"/>
  <c r="O84" i="5"/>
  <c r="P84" i="5"/>
  <c r="L85" i="5"/>
  <c r="O85" i="5"/>
  <c r="P85" i="5"/>
  <c r="L86" i="5"/>
  <c r="O86" i="5"/>
  <c r="P86" i="5"/>
  <c r="L87" i="5"/>
  <c r="O87" i="5"/>
  <c r="P87" i="5"/>
  <c r="L88" i="5"/>
  <c r="O88" i="5"/>
  <c r="P88" i="5"/>
  <c r="L89" i="5"/>
  <c r="O89" i="5"/>
  <c r="P89" i="5"/>
  <c r="L90" i="5"/>
  <c r="O90" i="5"/>
  <c r="P90" i="5"/>
  <c r="L91" i="5"/>
  <c r="O91" i="5"/>
  <c r="P91" i="5"/>
  <c r="L92" i="5"/>
  <c r="O92" i="5"/>
  <c r="P92" i="5"/>
  <c r="L93" i="5"/>
  <c r="O93" i="5"/>
  <c r="P93" i="5"/>
  <c r="L94" i="5"/>
  <c r="O94" i="5"/>
  <c r="P94" i="5"/>
  <c r="L95" i="5"/>
  <c r="O95" i="5"/>
  <c r="P95" i="5"/>
  <c r="L96" i="5"/>
  <c r="O96" i="5"/>
  <c r="P96" i="5"/>
  <c r="L97" i="5"/>
  <c r="O97" i="5"/>
  <c r="P97" i="5"/>
  <c r="L98" i="5"/>
  <c r="O98" i="5"/>
  <c r="P98" i="5"/>
  <c r="L99" i="5"/>
  <c r="O99" i="5"/>
  <c r="P99" i="5"/>
  <c r="L100" i="5"/>
  <c r="O100" i="5"/>
  <c r="P100" i="5"/>
  <c r="L101" i="5"/>
  <c r="O101" i="5"/>
  <c r="P101" i="5"/>
  <c r="L102" i="5"/>
  <c r="O102" i="5"/>
  <c r="P102" i="5"/>
  <c r="L103" i="5"/>
  <c r="O103" i="5"/>
  <c r="P103" i="5"/>
  <c r="L104" i="5"/>
  <c r="O104" i="5"/>
  <c r="P104" i="5"/>
  <c r="L105" i="5"/>
  <c r="O105" i="5"/>
  <c r="P105" i="5"/>
  <c r="L106" i="5"/>
  <c r="O106" i="5"/>
  <c r="P106" i="5"/>
  <c r="L107" i="5"/>
  <c r="O107" i="5"/>
  <c r="P107" i="5"/>
  <c r="L108" i="5"/>
  <c r="O108" i="5"/>
  <c r="P108" i="5"/>
  <c r="L109" i="5"/>
  <c r="O109" i="5"/>
  <c r="P109" i="5"/>
  <c r="L110" i="5"/>
  <c r="O110" i="5"/>
  <c r="P110" i="5"/>
  <c r="L111" i="5"/>
  <c r="O111" i="5"/>
  <c r="P111" i="5"/>
  <c r="L112" i="5"/>
  <c r="O112" i="5"/>
  <c r="P112" i="5"/>
  <c r="L113" i="5"/>
  <c r="O113" i="5"/>
  <c r="P113" i="5"/>
  <c r="L114" i="5"/>
  <c r="O114" i="5"/>
  <c r="P114" i="5"/>
  <c r="L115" i="5"/>
  <c r="O115" i="5"/>
  <c r="P115" i="5"/>
  <c r="L116" i="5"/>
  <c r="O116" i="5"/>
  <c r="P116" i="5"/>
  <c r="L117" i="5"/>
  <c r="O117" i="5"/>
  <c r="P117" i="5"/>
  <c r="L118" i="5"/>
  <c r="O118" i="5"/>
  <c r="P118" i="5"/>
  <c r="L119" i="5"/>
  <c r="O119" i="5"/>
  <c r="P119" i="5"/>
  <c r="L120" i="5"/>
  <c r="O120" i="5"/>
  <c r="P120" i="5"/>
  <c r="L121" i="5"/>
  <c r="O121" i="5"/>
  <c r="P121" i="5"/>
  <c r="L122" i="5"/>
  <c r="O122" i="5"/>
  <c r="P122" i="5"/>
  <c r="L123" i="5"/>
  <c r="O123" i="5"/>
  <c r="P123" i="5"/>
  <c r="L124" i="5"/>
  <c r="O124" i="5"/>
  <c r="P124" i="5"/>
  <c r="L125" i="5"/>
  <c r="O125" i="5"/>
  <c r="P125" i="5"/>
  <c r="L126" i="5"/>
  <c r="O126" i="5"/>
  <c r="P126" i="5"/>
  <c r="L127" i="5"/>
  <c r="O127" i="5"/>
  <c r="P127" i="5"/>
  <c r="L128" i="5"/>
  <c r="O128" i="5"/>
  <c r="P128" i="5"/>
  <c r="L129" i="5"/>
  <c r="O129" i="5"/>
  <c r="P129" i="5"/>
  <c r="L130" i="5"/>
  <c r="O130" i="5"/>
  <c r="P130" i="5"/>
  <c r="L131" i="5"/>
  <c r="O131" i="5"/>
  <c r="P131" i="5"/>
  <c r="L132" i="5"/>
  <c r="O132" i="5"/>
  <c r="P132" i="5"/>
  <c r="L133" i="5"/>
  <c r="O133" i="5"/>
  <c r="P133" i="5"/>
  <c r="L134" i="5"/>
  <c r="O134" i="5"/>
  <c r="P134" i="5"/>
  <c r="L135" i="5"/>
  <c r="O135" i="5"/>
  <c r="P135" i="5"/>
  <c r="L136" i="5"/>
  <c r="O136" i="5"/>
  <c r="P136" i="5"/>
  <c r="L137" i="5"/>
  <c r="O137" i="5"/>
  <c r="P137" i="5"/>
  <c r="L138" i="5"/>
  <c r="O138" i="5"/>
  <c r="P138" i="5"/>
  <c r="L139" i="5"/>
  <c r="O139" i="5"/>
  <c r="P139" i="5"/>
  <c r="L140" i="5"/>
  <c r="O140" i="5"/>
  <c r="P140" i="5"/>
  <c r="L141" i="5"/>
  <c r="O141" i="5"/>
  <c r="P141" i="5"/>
  <c r="L142" i="5"/>
  <c r="O142" i="5"/>
  <c r="P142" i="5"/>
  <c r="L143" i="5"/>
  <c r="O143" i="5"/>
  <c r="P143" i="5"/>
  <c r="L144" i="5"/>
  <c r="O144" i="5"/>
  <c r="P144" i="5"/>
  <c r="L145" i="5"/>
  <c r="O145" i="5"/>
  <c r="P145" i="5"/>
  <c r="L146" i="5"/>
  <c r="O146" i="5"/>
  <c r="P146" i="5"/>
  <c r="L147" i="5"/>
  <c r="O147" i="5"/>
  <c r="P147" i="5"/>
  <c r="L148" i="5"/>
  <c r="O148" i="5"/>
  <c r="P148" i="5"/>
  <c r="L149" i="5"/>
  <c r="O149" i="5"/>
  <c r="P149" i="5"/>
  <c r="L150" i="5"/>
  <c r="O150" i="5"/>
  <c r="P150" i="5"/>
  <c r="L151" i="5"/>
  <c r="O151" i="5"/>
  <c r="P151" i="5"/>
  <c r="L152" i="5"/>
  <c r="O152" i="5"/>
  <c r="P152" i="5"/>
  <c r="L153" i="5"/>
  <c r="O153" i="5"/>
  <c r="P153" i="5"/>
  <c r="L154" i="5"/>
  <c r="O154" i="5"/>
  <c r="P154" i="5"/>
  <c r="L155" i="5"/>
  <c r="O155" i="5"/>
  <c r="P155" i="5"/>
  <c r="L156" i="5"/>
  <c r="O156" i="5"/>
  <c r="P156" i="5"/>
  <c r="L157" i="5"/>
  <c r="O157" i="5"/>
  <c r="P157" i="5"/>
  <c r="L158" i="5"/>
  <c r="O158" i="5"/>
  <c r="P158" i="5"/>
  <c r="L159" i="5"/>
  <c r="O159" i="5"/>
  <c r="P159" i="5"/>
  <c r="L160" i="5"/>
  <c r="O160" i="5"/>
  <c r="P160" i="5"/>
  <c r="L161" i="5"/>
  <c r="O161" i="5"/>
  <c r="P161" i="5"/>
  <c r="L162" i="5"/>
  <c r="O162" i="5"/>
  <c r="P162" i="5"/>
  <c r="L163" i="5"/>
  <c r="O163" i="5"/>
  <c r="P163" i="5"/>
  <c r="L164" i="5"/>
  <c r="O164" i="5"/>
  <c r="P164" i="5"/>
  <c r="L165" i="5"/>
  <c r="O165" i="5"/>
  <c r="P165" i="5"/>
  <c r="L166" i="5"/>
  <c r="O166" i="5"/>
  <c r="P166" i="5"/>
  <c r="L167" i="5"/>
  <c r="O167" i="5"/>
  <c r="P167" i="5"/>
  <c r="L168" i="5"/>
  <c r="O168" i="5"/>
  <c r="P168" i="5"/>
  <c r="L169" i="5"/>
  <c r="O169" i="5"/>
  <c r="P169" i="5"/>
  <c r="L170" i="5"/>
  <c r="O170" i="5"/>
  <c r="P170" i="5"/>
  <c r="L171" i="5"/>
  <c r="O171" i="5"/>
  <c r="P171" i="5"/>
  <c r="L172" i="5"/>
  <c r="O172" i="5"/>
  <c r="P172" i="5"/>
  <c r="L173" i="5"/>
  <c r="O173" i="5"/>
  <c r="P173" i="5"/>
  <c r="L174" i="5"/>
  <c r="O174" i="5"/>
  <c r="P174" i="5"/>
  <c r="L175" i="5"/>
  <c r="O175" i="5"/>
  <c r="P175" i="5"/>
  <c r="L176" i="5"/>
  <c r="O176" i="5"/>
  <c r="P176" i="5"/>
  <c r="L177" i="5"/>
  <c r="O177" i="5"/>
  <c r="P177" i="5"/>
  <c r="L178" i="5"/>
  <c r="O178" i="5"/>
  <c r="P178" i="5"/>
  <c r="L179" i="5"/>
  <c r="O179" i="5"/>
  <c r="P179" i="5"/>
  <c r="L180" i="5"/>
  <c r="O180" i="5"/>
  <c r="P180" i="5"/>
  <c r="L181" i="5"/>
  <c r="O181" i="5"/>
  <c r="P181" i="5"/>
  <c r="L182" i="5"/>
  <c r="O182" i="5"/>
  <c r="P182" i="5"/>
  <c r="L183" i="5"/>
  <c r="O183" i="5"/>
  <c r="P183" i="5"/>
  <c r="L184" i="5"/>
  <c r="O184" i="5"/>
  <c r="P184" i="5"/>
  <c r="L185" i="5"/>
  <c r="O185" i="5"/>
  <c r="P185" i="5"/>
  <c r="L186" i="5"/>
  <c r="O186" i="5"/>
  <c r="P186" i="5"/>
  <c r="L187" i="5"/>
  <c r="O187" i="5"/>
  <c r="P187" i="5"/>
  <c r="L188" i="5"/>
  <c r="O188" i="5"/>
  <c r="P188" i="5"/>
  <c r="L189" i="5"/>
  <c r="O189" i="5"/>
  <c r="P189" i="5"/>
  <c r="L190" i="5"/>
  <c r="O190" i="5"/>
  <c r="P190" i="5"/>
  <c r="L191" i="5"/>
  <c r="O191" i="5"/>
  <c r="P191" i="5"/>
  <c r="L192" i="5"/>
  <c r="O192" i="5"/>
  <c r="P192" i="5"/>
  <c r="L193" i="5"/>
  <c r="O193" i="5"/>
  <c r="P193" i="5"/>
  <c r="L194" i="5"/>
  <c r="O194" i="5"/>
  <c r="P194" i="5"/>
  <c r="L195" i="5"/>
  <c r="O195" i="5"/>
  <c r="P195" i="5"/>
  <c r="L196" i="5"/>
  <c r="O196" i="5"/>
  <c r="P196" i="5"/>
  <c r="L197" i="5"/>
  <c r="O197" i="5"/>
  <c r="P197" i="5"/>
  <c r="L198" i="5"/>
  <c r="O198" i="5"/>
  <c r="P198" i="5"/>
  <c r="L199" i="5"/>
  <c r="O199" i="5"/>
  <c r="P199" i="5"/>
  <c r="L200" i="5"/>
  <c r="O200" i="5"/>
  <c r="P200" i="5"/>
  <c r="L201" i="5"/>
  <c r="O201" i="5"/>
  <c r="P201" i="5"/>
  <c r="L202" i="5"/>
  <c r="O202" i="5"/>
  <c r="P202" i="5"/>
  <c r="L203" i="5"/>
  <c r="O203" i="5"/>
  <c r="P203" i="5"/>
  <c r="L204" i="5"/>
  <c r="O204" i="5"/>
  <c r="P204" i="5"/>
  <c r="L205" i="5"/>
  <c r="O205" i="5"/>
  <c r="P205" i="5"/>
  <c r="L206" i="5"/>
  <c r="O206" i="5"/>
  <c r="P206" i="5"/>
  <c r="L207" i="5"/>
  <c r="O207" i="5"/>
  <c r="P207" i="5"/>
  <c r="L208" i="5"/>
  <c r="O208" i="5"/>
  <c r="P208" i="5"/>
  <c r="L209" i="5"/>
  <c r="O209" i="5"/>
  <c r="P209" i="5"/>
  <c r="L210" i="5"/>
  <c r="O210" i="5"/>
  <c r="P210" i="5"/>
  <c r="L211" i="5"/>
  <c r="O211" i="5"/>
  <c r="P211" i="5"/>
  <c r="L212" i="5"/>
  <c r="O212" i="5"/>
  <c r="P212" i="5"/>
  <c r="L213" i="5"/>
  <c r="O213" i="5"/>
  <c r="P213" i="5"/>
  <c r="L214" i="5"/>
  <c r="O214" i="5"/>
  <c r="P214" i="5"/>
  <c r="L215" i="5"/>
  <c r="O215" i="5"/>
  <c r="P215" i="5"/>
  <c r="L216" i="5"/>
  <c r="O216" i="5"/>
  <c r="P216" i="5"/>
  <c r="L217" i="5"/>
  <c r="O217" i="5"/>
  <c r="P217" i="5"/>
  <c r="L218" i="5"/>
  <c r="O218" i="5"/>
  <c r="P218" i="5"/>
  <c r="L219" i="5"/>
  <c r="O219" i="5"/>
  <c r="P219" i="5"/>
  <c r="L220" i="5"/>
  <c r="O220" i="5"/>
  <c r="P220" i="5"/>
  <c r="L221" i="5"/>
  <c r="O221" i="5"/>
  <c r="P221" i="5"/>
  <c r="L222" i="5"/>
  <c r="O222" i="5"/>
  <c r="P222" i="5"/>
  <c r="L223" i="5"/>
  <c r="O223" i="5"/>
  <c r="P223" i="5"/>
  <c r="L224" i="5"/>
  <c r="O224" i="5"/>
  <c r="P224" i="5"/>
  <c r="L225" i="5"/>
  <c r="O225" i="5"/>
  <c r="P225" i="5"/>
  <c r="L226" i="5"/>
  <c r="O226" i="5"/>
  <c r="P226" i="5"/>
  <c r="L227" i="5"/>
  <c r="O227" i="5"/>
  <c r="P227" i="5"/>
  <c r="L228" i="5"/>
  <c r="O228" i="5"/>
  <c r="P228" i="5"/>
  <c r="L229" i="5"/>
  <c r="O229" i="5"/>
  <c r="P229" i="5"/>
  <c r="L230" i="5"/>
  <c r="O230" i="5"/>
  <c r="P230" i="5"/>
  <c r="L231" i="5"/>
  <c r="O231" i="5"/>
  <c r="P231" i="5"/>
  <c r="L232" i="5"/>
  <c r="O232" i="5"/>
  <c r="P232" i="5"/>
  <c r="L233" i="5"/>
  <c r="O233" i="5"/>
  <c r="P233" i="5"/>
  <c r="L234" i="5"/>
  <c r="O234" i="5"/>
  <c r="P234" i="5"/>
  <c r="L235" i="5"/>
  <c r="O235" i="5"/>
  <c r="P235" i="5"/>
  <c r="L236" i="5"/>
  <c r="O236" i="5"/>
  <c r="P236" i="5"/>
  <c r="L237" i="5"/>
  <c r="O237" i="5"/>
  <c r="P237" i="5"/>
  <c r="L238" i="5"/>
  <c r="O238" i="5"/>
  <c r="P238" i="5"/>
  <c r="L239" i="5"/>
  <c r="O239" i="5"/>
  <c r="P239" i="5"/>
  <c r="L240" i="5"/>
  <c r="O240" i="5"/>
  <c r="P240" i="5"/>
  <c r="L241" i="5"/>
  <c r="O241" i="5"/>
  <c r="P241" i="5"/>
  <c r="L242" i="5"/>
  <c r="O242" i="5"/>
  <c r="P242" i="5"/>
  <c r="L243" i="5"/>
  <c r="O243" i="5"/>
  <c r="P243" i="5"/>
  <c r="L244" i="5"/>
  <c r="O244" i="5"/>
  <c r="P244" i="5"/>
  <c r="L245" i="5"/>
  <c r="O245" i="5"/>
  <c r="P245" i="5"/>
  <c r="L246" i="5"/>
  <c r="O246" i="5"/>
  <c r="P246" i="5"/>
  <c r="L247" i="5"/>
  <c r="O247" i="5"/>
  <c r="P247" i="5"/>
  <c r="L248" i="5"/>
  <c r="O248" i="5"/>
  <c r="P248" i="5"/>
  <c r="L249" i="5"/>
  <c r="O249" i="5"/>
  <c r="P249" i="5"/>
  <c r="L250" i="5"/>
  <c r="O250" i="5"/>
  <c r="P250" i="5"/>
  <c r="L251" i="5"/>
  <c r="O251" i="5"/>
  <c r="P251" i="5"/>
  <c r="L252" i="5"/>
  <c r="O252" i="5"/>
  <c r="P252" i="5"/>
  <c r="L253" i="5"/>
  <c r="O253" i="5"/>
  <c r="P253" i="5"/>
  <c r="L254" i="5"/>
  <c r="O254" i="5"/>
  <c r="P254" i="5"/>
  <c r="L255" i="5"/>
  <c r="O255" i="5"/>
  <c r="P255" i="5"/>
  <c r="L256" i="5"/>
  <c r="O256" i="5"/>
  <c r="P256" i="5"/>
  <c r="L257" i="5"/>
  <c r="O257" i="5"/>
  <c r="P257" i="5"/>
  <c r="L258" i="5"/>
  <c r="O258" i="5"/>
  <c r="P258" i="5"/>
  <c r="L259" i="5"/>
  <c r="O259" i="5"/>
  <c r="P259" i="5"/>
  <c r="L260" i="5"/>
  <c r="O260" i="5"/>
  <c r="P260" i="5"/>
  <c r="L261" i="5"/>
  <c r="O261" i="5"/>
  <c r="P261" i="5"/>
  <c r="L262" i="5"/>
  <c r="O262" i="5"/>
  <c r="P262" i="5"/>
  <c r="L263" i="5"/>
  <c r="O263" i="5"/>
  <c r="P263" i="5"/>
  <c r="L264" i="5"/>
  <c r="O264" i="5"/>
  <c r="P264" i="5"/>
  <c r="L265" i="5"/>
  <c r="O265" i="5"/>
  <c r="P265" i="5"/>
  <c r="L266" i="5"/>
  <c r="O266" i="5"/>
  <c r="P266" i="5"/>
  <c r="L267" i="5"/>
  <c r="O267" i="5"/>
  <c r="P267" i="5"/>
  <c r="L268" i="5"/>
  <c r="O268" i="5"/>
  <c r="P268" i="5"/>
  <c r="L269" i="5"/>
  <c r="O269" i="5"/>
  <c r="P269" i="5"/>
  <c r="L270" i="5"/>
  <c r="O270" i="5"/>
  <c r="P270" i="5"/>
  <c r="L271" i="5"/>
  <c r="O271" i="5"/>
  <c r="P271" i="5"/>
  <c r="L272" i="5"/>
  <c r="O272" i="5"/>
  <c r="P272" i="5"/>
  <c r="L273" i="5"/>
  <c r="O273" i="5"/>
  <c r="P273" i="5"/>
  <c r="L274" i="5"/>
  <c r="O274" i="5"/>
  <c r="P274" i="5"/>
  <c r="L275" i="5"/>
  <c r="O275" i="5"/>
  <c r="P275" i="5"/>
  <c r="L276" i="5"/>
  <c r="O276" i="5"/>
  <c r="P276" i="5"/>
  <c r="L277" i="5"/>
  <c r="O277" i="5"/>
  <c r="P277" i="5"/>
  <c r="L278" i="5"/>
  <c r="O278" i="5"/>
  <c r="P278" i="5"/>
  <c r="L279" i="5"/>
  <c r="O279" i="5"/>
  <c r="P279" i="5"/>
  <c r="L280" i="5"/>
  <c r="O280" i="5"/>
  <c r="P280" i="5"/>
  <c r="L281" i="5"/>
  <c r="O281" i="5"/>
  <c r="P281" i="5"/>
  <c r="L282" i="5"/>
  <c r="O282" i="5"/>
  <c r="P282" i="5"/>
  <c r="L283" i="5"/>
  <c r="O283" i="5"/>
  <c r="P283" i="5"/>
  <c r="L284" i="5"/>
  <c r="O284" i="5"/>
  <c r="P284" i="5"/>
  <c r="L285" i="5"/>
  <c r="O285" i="5"/>
  <c r="P285" i="5"/>
  <c r="L286" i="5"/>
  <c r="O286" i="5"/>
  <c r="P286" i="5"/>
  <c r="L287" i="5"/>
  <c r="O287" i="5"/>
  <c r="P287" i="5"/>
  <c r="L288" i="5"/>
  <c r="O288" i="5"/>
  <c r="P288" i="5"/>
  <c r="L289" i="5"/>
  <c r="O289" i="5"/>
  <c r="P289" i="5"/>
  <c r="L290" i="5"/>
  <c r="O290" i="5"/>
  <c r="P290" i="5"/>
  <c r="L291" i="5"/>
  <c r="O291" i="5"/>
  <c r="P291" i="5"/>
  <c r="L292" i="5"/>
  <c r="O292" i="5"/>
  <c r="P292" i="5"/>
  <c r="L293" i="5"/>
  <c r="O293" i="5"/>
  <c r="P293" i="5"/>
  <c r="L294" i="5"/>
  <c r="O294" i="5"/>
  <c r="P294" i="5"/>
  <c r="L295" i="5"/>
  <c r="O295" i="5"/>
  <c r="P295" i="5"/>
  <c r="L296" i="5"/>
  <c r="O296" i="5"/>
  <c r="P296" i="5"/>
  <c r="L297" i="5"/>
  <c r="O297" i="5"/>
  <c r="P297" i="5"/>
  <c r="L298" i="5"/>
  <c r="O298" i="5"/>
  <c r="P298" i="5"/>
  <c r="L299" i="5"/>
  <c r="O299" i="5"/>
  <c r="P299" i="5"/>
  <c r="L300" i="5"/>
  <c r="O300" i="5"/>
  <c r="P300" i="5"/>
  <c r="L301" i="5"/>
  <c r="O301" i="5"/>
  <c r="P301" i="5"/>
  <c r="L302" i="5"/>
  <c r="O302" i="5"/>
  <c r="P302" i="5"/>
  <c r="L303" i="5"/>
  <c r="O303" i="5"/>
  <c r="P303" i="5"/>
  <c r="L304" i="5"/>
  <c r="O304" i="5"/>
  <c r="P304" i="5"/>
  <c r="L305" i="5"/>
  <c r="O305" i="5"/>
  <c r="P305" i="5"/>
  <c r="L306" i="5"/>
  <c r="O306" i="5"/>
  <c r="P306" i="5"/>
  <c r="L307" i="5"/>
  <c r="O307" i="5"/>
  <c r="P307" i="5"/>
  <c r="L308" i="5"/>
  <c r="O308" i="5"/>
  <c r="P308" i="5"/>
  <c r="L309" i="5"/>
  <c r="O309" i="5"/>
  <c r="P309" i="5"/>
  <c r="L310" i="5"/>
  <c r="O310" i="5"/>
  <c r="P310" i="5"/>
  <c r="L311" i="5"/>
  <c r="O311" i="5"/>
  <c r="P311" i="5"/>
  <c r="L312" i="5"/>
  <c r="O312" i="5"/>
  <c r="P312" i="5"/>
  <c r="L313" i="5"/>
  <c r="O313" i="5"/>
  <c r="P313" i="5"/>
  <c r="L314" i="5"/>
  <c r="O314" i="5"/>
  <c r="P314" i="5"/>
  <c r="L315" i="5"/>
  <c r="O315" i="5"/>
  <c r="P315" i="5"/>
  <c r="L316" i="5"/>
  <c r="O316" i="5"/>
  <c r="P316" i="5"/>
  <c r="L317" i="5"/>
  <c r="O317" i="5"/>
  <c r="P317" i="5"/>
  <c r="L318" i="5"/>
  <c r="O318" i="5"/>
  <c r="P318" i="5"/>
  <c r="L319" i="5"/>
  <c r="O319" i="5"/>
  <c r="P319" i="5"/>
  <c r="L320" i="5"/>
  <c r="O320" i="5"/>
  <c r="P320" i="5"/>
  <c r="L321" i="5"/>
  <c r="O321" i="5"/>
  <c r="P321" i="5"/>
  <c r="L322" i="5"/>
  <c r="O322" i="5"/>
  <c r="P322" i="5"/>
  <c r="L323" i="5"/>
  <c r="O323" i="5"/>
  <c r="P323" i="5"/>
  <c r="L324" i="5"/>
  <c r="O324" i="5"/>
  <c r="P324" i="5"/>
  <c r="L325" i="5"/>
  <c r="O325" i="5"/>
  <c r="P325" i="5"/>
  <c r="L326" i="5"/>
  <c r="O326" i="5"/>
  <c r="P326" i="5"/>
  <c r="L327" i="5"/>
  <c r="O327" i="5"/>
  <c r="P327" i="5"/>
  <c r="L328" i="5"/>
  <c r="O328" i="5"/>
  <c r="P328" i="5"/>
  <c r="L329" i="5"/>
  <c r="O329" i="5"/>
  <c r="P329" i="5"/>
  <c r="L330" i="5"/>
  <c r="O330" i="5"/>
  <c r="P330" i="5"/>
  <c r="L331" i="5"/>
  <c r="O331" i="5"/>
  <c r="P331" i="5"/>
  <c r="L332" i="5"/>
  <c r="O332" i="5"/>
  <c r="P332" i="5"/>
  <c r="L333" i="5"/>
  <c r="O333" i="5"/>
  <c r="P333" i="5"/>
  <c r="L334" i="5"/>
  <c r="O334" i="5"/>
  <c r="P334" i="5"/>
  <c r="L335" i="5"/>
  <c r="O335" i="5"/>
  <c r="P335" i="5"/>
  <c r="L336" i="5"/>
  <c r="O336" i="5"/>
  <c r="P336" i="5"/>
  <c r="L337" i="5"/>
  <c r="O337" i="5"/>
  <c r="P337" i="5"/>
  <c r="L338" i="5"/>
  <c r="O338" i="5"/>
  <c r="P338" i="5"/>
  <c r="L339" i="5"/>
  <c r="O339" i="5"/>
  <c r="P339" i="5"/>
  <c r="L340" i="5"/>
  <c r="O340" i="5"/>
  <c r="P340" i="5"/>
  <c r="L341" i="5"/>
  <c r="O341" i="5"/>
  <c r="P341" i="5"/>
  <c r="L342" i="5"/>
  <c r="O342" i="5"/>
  <c r="P342" i="5"/>
  <c r="L343" i="5"/>
  <c r="O343" i="5"/>
  <c r="P343" i="5"/>
  <c r="L345" i="5"/>
  <c r="O345" i="5"/>
  <c r="P345" i="5"/>
  <c r="L346" i="5"/>
  <c r="O346" i="5"/>
  <c r="P346" i="5"/>
  <c r="L347" i="5"/>
  <c r="O347" i="5"/>
  <c r="P347" i="5"/>
  <c r="L348" i="5"/>
  <c r="O348" i="5"/>
  <c r="P348" i="5"/>
  <c r="L349" i="5"/>
  <c r="O349" i="5"/>
  <c r="P349" i="5"/>
  <c r="L350" i="5"/>
  <c r="O350" i="5"/>
  <c r="P350" i="5"/>
  <c r="L351" i="5"/>
  <c r="O351" i="5"/>
  <c r="P351" i="5"/>
  <c r="L352" i="5"/>
  <c r="O352" i="5"/>
  <c r="P352" i="5"/>
  <c r="L353" i="5"/>
  <c r="O353" i="5"/>
  <c r="P353" i="5"/>
  <c r="L354" i="5"/>
  <c r="O354" i="5"/>
  <c r="P354" i="5"/>
  <c r="L355" i="5"/>
  <c r="O355" i="5"/>
  <c r="P355" i="5"/>
  <c r="L356" i="5"/>
  <c r="O356" i="5"/>
  <c r="P356" i="5"/>
  <c r="L357" i="5"/>
  <c r="O357" i="5"/>
  <c r="P357" i="5"/>
  <c r="L358" i="5"/>
  <c r="O358" i="5"/>
  <c r="P358" i="5"/>
  <c r="L359" i="5"/>
  <c r="O359" i="5"/>
  <c r="P359" i="5"/>
  <c r="L360" i="5"/>
  <c r="O360" i="5"/>
  <c r="P360" i="5"/>
  <c r="L361" i="5"/>
  <c r="O361" i="5"/>
  <c r="P361" i="5"/>
  <c r="L362" i="5"/>
  <c r="O362" i="5"/>
  <c r="P362" i="5"/>
  <c r="L363" i="5"/>
  <c r="O363" i="5"/>
  <c r="P363" i="5"/>
  <c r="O364" i="5"/>
  <c r="P364" i="5"/>
  <c r="O365" i="5"/>
  <c r="P365" i="5"/>
  <c r="L366" i="5"/>
  <c r="O366" i="5"/>
  <c r="P366" i="5"/>
  <c r="L367" i="5"/>
  <c r="O367" i="5"/>
  <c r="P367" i="5"/>
  <c r="L368" i="5"/>
  <c r="O368" i="5"/>
  <c r="P368" i="5"/>
  <c r="L369" i="5"/>
  <c r="O369" i="5"/>
  <c r="P369" i="5"/>
  <c r="L370" i="5"/>
  <c r="O370" i="5"/>
  <c r="P370" i="5"/>
  <c r="L371" i="5"/>
  <c r="O371" i="5"/>
  <c r="P371" i="5"/>
  <c r="L372" i="5"/>
  <c r="O372" i="5"/>
  <c r="P372" i="5"/>
  <c r="L373" i="5"/>
  <c r="O373" i="5"/>
  <c r="P373" i="5"/>
  <c r="L374" i="5"/>
  <c r="O374" i="5"/>
  <c r="P374" i="5"/>
  <c r="L375" i="5"/>
  <c r="O375" i="5"/>
  <c r="P375" i="5"/>
  <c r="L376" i="5"/>
  <c r="O376" i="5"/>
  <c r="P376" i="5"/>
  <c r="L377" i="5"/>
  <c r="O377" i="5"/>
  <c r="P377" i="5"/>
  <c r="L378" i="5"/>
  <c r="O378" i="5"/>
  <c r="P378" i="5"/>
  <c r="L379" i="5"/>
  <c r="O379" i="5"/>
  <c r="P379" i="5"/>
  <c r="L380" i="5"/>
  <c r="O380" i="5"/>
  <c r="P380" i="5"/>
  <c r="L381" i="5"/>
  <c r="O381" i="5"/>
  <c r="P381" i="5"/>
  <c r="L382" i="5"/>
  <c r="O382" i="5"/>
  <c r="P382" i="5"/>
  <c r="L383" i="5"/>
  <c r="O383" i="5"/>
  <c r="P383" i="5"/>
  <c r="L384" i="5"/>
  <c r="O384" i="5"/>
  <c r="P384" i="5"/>
  <c r="L385" i="5"/>
  <c r="O385" i="5"/>
  <c r="P385" i="5"/>
  <c r="L386" i="5"/>
  <c r="O386" i="5"/>
  <c r="P386" i="5"/>
  <c r="L387" i="5"/>
  <c r="O387" i="5"/>
  <c r="P387" i="5"/>
  <c r="L388" i="5"/>
  <c r="O388" i="5"/>
  <c r="P388" i="5"/>
  <c r="L389" i="5"/>
  <c r="O389" i="5"/>
  <c r="P389" i="5"/>
  <c r="L390" i="5"/>
  <c r="O390" i="5"/>
  <c r="P390" i="5"/>
  <c r="L391" i="5"/>
  <c r="O391" i="5"/>
  <c r="P391" i="5"/>
  <c r="L392" i="5"/>
  <c r="O392" i="5"/>
  <c r="P392" i="5"/>
  <c r="L393" i="5"/>
  <c r="O393" i="5"/>
  <c r="P393" i="5"/>
  <c r="L394" i="5"/>
  <c r="O394" i="5"/>
  <c r="P394" i="5"/>
  <c r="L395" i="5"/>
  <c r="O395" i="5"/>
  <c r="P395" i="5"/>
  <c r="L396" i="5"/>
  <c r="O396" i="5"/>
  <c r="P396" i="5"/>
  <c r="L397" i="5"/>
  <c r="O397" i="5"/>
  <c r="P397" i="5"/>
  <c r="L398" i="5"/>
  <c r="O398" i="5"/>
  <c r="P398" i="5"/>
  <c r="L399" i="5"/>
  <c r="O399" i="5"/>
  <c r="P399" i="5"/>
  <c r="L400" i="5"/>
  <c r="O400" i="5"/>
  <c r="P400" i="5"/>
  <c r="L401" i="5"/>
  <c r="O401" i="5"/>
  <c r="P401" i="5"/>
  <c r="L402" i="5"/>
  <c r="O402" i="5"/>
  <c r="P402" i="5"/>
  <c r="L403" i="5"/>
  <c r="O403" i="5"/>
  <c r="P403" i="5"/>
  <c r="L404" i="5"/>
  <c r="O404" i="5"/>
  <c r="P404" i="5"/>
  <c r="L405" i="5"/>
  <c r="O405" i="5"/>
  <c r="P405" i="5"/>
  <c r="L406" i="5"/>
  <c r="O406" i="5"/>
  <c r="P406" i="5"/>
  <c r="L407" i="5"/>
  <c r="O407" i="5"/>
  <c r="P407" i="5"/>
  <c r="L408" i="5"/>
  <c r="O408" i="5"/>
  <c r="P408" i="5"/>
  <c r="L409" i="5"/>
  <c r="O409" i="5"/>
  <c r="P409" i="5"/>
  <c r="L410" i="5"/>
  <c r="O410" i="5"/>
  <c r="P410" i="5"/>
  <c r="L411" i="5"/>
  <c r="O411" i="5"/>
  <c r="P411" i="5"/>
  <c r="L5" i="5"/>
  <c r="O5" i="5"/>
  <c r="L4" i="5"/>
  <c r="O4" i="5"/>
  <c r="P5" i="5"/>
  <c r="L6" i="5"/>
  <c r="O6" i="5"/>
  <c r="P6" i="5"/>
  <c r="L7" i="5"/>
  <c r="O7" i="5"/>
  <c r="P7" i="5"/>
  <c r="P4" i="5"/>
  <c r="L416" i="5"/>
  <c r="L417" i="5"/>
  <c r="L418" i="5"/>
  <c r="L419" i="5"/>
  <c r="Q4" i="5"/>
  <c r="R5" i="5"/>
  <c r="R6" i="5"/>
  <c r="R7" i="5"/>
  <c r="Q8" i="5"/>
  <c r="R8" i="5"/>
  <c r="R9" i="5"/>
  <c r="Q10" i="5"/>
  <c r="R10" i="5"/>
  <c r="R11" i="5"/>
  <c r="Q12" i="5"/>
  <c r="R12" i="5"/>
  <c r="R13" i="5"/>
  <c r="Q14" i="5"/>
  <c r="R14" i="5"/>
  <c r="R15" i="5"/>
  <c r="Q16" i="5"/>
  <c r="R16" i="5"/>
  <c r="R17" i="5"/>
  <c r="Q18" i="5"/>
  <c r="R18" i="5"/>
  <c r="R19" i="5"/>
  <c r="Q20" i="5"/>
  <c r="R20" i="5"/>
  <c r="R21" i="5"/>
  <c r="R22" i="5"/>
  <c r="R23" i="5"/>
  <c r="R24" i="5"/>
  <c r="Q25" i="5"/>
  <c r="R25" i="5"/>
  <c r="R26" i="5"/>
  <c r="R27" i="5"/>
  <c r="Q28" i="5"/>
  <c r="R28" i="5"/>
  <c r="R29" i="5"/>
  <c r="Q30" i="5"/>
  <c r="R30" i="5"/>
  <c r="R31" i="5"/>
  <c r="R32" i="5"/>
  <c r="Q33" i="5"/>
  <c r="R33" i="5"/>
  <c r="Q34" i="5"/>
  <c r="R34" i="5"/>
  <c r="R35" i="5"/>
  <c r="Q36" i="5"/>
  <c r="R36" i="5"/>
  <c r="R37" i="5"/>
  <c r="Q38" i="5"/>
  <c r="R38" i="5"/>
  <c r="R39" i="5"/>
  <c r="Q40" i="5"/>
  <c r="R40" i="5"/>
  <c r="R41" i="5"/>
  <c r="Q42" i="5"/>
  <c r="R42" i="5"/>
  <c r="R43" i="5"/>
  <c r="Q44" i="5"/>
  <c r="R44" i="5"/>
  <c r="R45" i="5"/>
  <c r="Q46" i="5"/>
  <c r="R46" i="5"/>
  <c r="R47" i="5"/>
  <c r="R48" i="5"/>
  <c r="R49" i="5"/>
  <c r="Q50" i="5"/>
  <c r="R50" i="5"/>
  <c r="R51" i="5"/>
  <c r="Q52" i="5"/>
  <c r="R52" i="5"/>
  <c r="R53" i="5"/>
  <c r="R54" i="5"/>
  <c r="Q55" i="5"/>
  <c r="R55" i="5"/>
  <c r="Q56" i="5"/>
  <c r="R56" i="5"/>
  <c r="Q57" i="5"/>
  <c r="R57" i="5"/>
  <c r="R58" i="5"/>
  <c r="Q59" i="5"/>
  <c r="R59" i="5"/>
  <c r="Q60" i="5"/>
  <c r="R60" i="5"/>
  <c r="R61" i="5"/>
  <c r="Q62" i="5"/>
  <c r="R62" i="5"/>
  <c r="R63" i="5"/>
  <c r="Q64" i="5"/>
  <c r="R64" i="5"/>
  <c r="R65" i="5"/>
  <c r="Q66" i="5"/>
  <c r="R66" i="5"/>
  <c r="R67" i="5"/>
  <c r="Q68" i="5"/>
  <c r="R68" i="5"/>
  <c r="R69" i="5"/>
  <c r="Q70" i="5"/>
  <c r="R70" i="5"/>
  <c r="R71" i="5"/>
  <c r="R72" i="5"/>
  <c r="R73" i="5"/>
  <c r="R74" i="5"/>
  <c r="R75" i="5"/>
  <c r="Q76" i="5"/>
  <c r="R76" i="5"/>
  <c r="R77" i="5"/>
  <c r="Q78" i="5"/>
  <c r="R78" i="5"/>
  <c r="R79" i="5"/>
  <c r="R80" i="5"/>
  <c r="R81" i="5"/>
  <c r="R82" i="5"/>
  <c r="Q83" i="5"/>
  <c r="R83" i="5"/>
  <c r="Q84" i="5"/>
  <c r="R84" i="5"/>
  <c r="R85" i="5"/>
  <c r="R86" i="5"/>
  <c r="Q87" i="5"/>
  <c r="R87" i="5"/>
  <c r="Q88" i="5"/>
  <c r="R88" i="5"/>
  <c r="R89" i="5"/>
  <c r="Q90" i="5"/>
  <c r="R90" i="5"/>
  <c r="R91" i="5"/>
  <c r="Q92" i="5"/>
  <c r="R92" i="5"/>
  <c r="R93" i="5"/>
  <c r="Q94" i="5"/>
  <c r="R94" i="5"/>
  <c r="R95" i="5"/>
  <c r="Q96" i="5"/>
  <c r="R96" i="5"/>
  <c r="R97" i="5"/>
  <c r="Q98" i="5"/>
  <c r="R98" i="5"/>
  <c r="R99" i="5"/>
  <c r="Q100" i="5"/>
  <c r="R100" i="5"/>
  <c r="R101" i="5"/>
  <c r="R102" i="5"/>
  <c r="R103" i="5"/>
  <c r="R104" i="5"/>
  <c r="R105" i="5"/>
  <c r="Q106" i="5"/>
  <c r="R106" i="5"/>
  <c r="R107" i="5"/>
  <c r="R108" i="5"/>
  <c r="R109" i="5"/>
  <c r="Q110" i="5"/>
  <c r="R110" i="5"/>
  <c r="R111" i="5"/>
  <c r="Q112" i="5"/>
  <c r="R112" i="5"/>
  <c r="R113" i="5"/>
  <c r="Q114" i="5"/>
  <c r="R114" i="5"/>
  <c r="R115" i="5"/>
  <c r="Q116" i="5"/>
  <c r="R116" i="5"/>
  <c r="R117" i="5"/>
  <c r="R118" i="5"/>
  <c r="Q119" i="5"/>
  <c r="R119" i="5"/>
  <c r="Q120" i="5"/>
  <c r="R120" i="5"/>
  <c r="R121" i="5"/>
  <c r="Q122" i="5"/>
  <c r="R122" i="5"/>
  <c r="R123" i="5"/>
  <c r="Q124" i="5"/>
  <c r="R124" i="5"/>
  <c r="Q125" i="5"/>
  <c r="R125" i="5"/>
  <c r="Q126" i="5"/>
  <c r="R126" i="5"/>
  <c r="R127" i="5"/>
  <c r="Q128" i="5"/>
  <c r="R128" i="5"/>
  <c r="R129" i="5"/>
  <c r="Q130" i="5"/>
  <c r="R130" i="5"/>
  <c r="R131" i="5"/>
  <c r="R132" i="5"/>
  <c r="R133" i="5"/>
  <c r="Q134" i="5"/>
  <c r="R134" i="5"/>
  <c r="R135" i="5"/>
  <c r="Q136" i="5"/>
  <c r="R136" i="5"/>
  <c r="R137" i="5"/>
  <c r="Q138" i="5"/>
  <c r="R138" i="5"/>
  <c r="R139" i="5"/>
  <c r="R140" i="5"/>
  <c r="R141" i="5"/>
  <c r="Q142" i="5"/>
  <c r="R142" i="5"/>
  <c r="Q143" i="5"/>
  <c r="R143" i="5"/>
  <c r="Q144" i="5"/>
  <c r="R144" i="5"/>
  <c r="R145" i="5"/>
  <c r="Q146" i="5"/>
  <c r="R146" i="5"/>
  <c r="R147" i="5"/>
  <c r="R148" i="5"/>
  <c r="R149" i="5"/>
  <c r="R150" i="5"/>
  <c r="Q151" i="5"/>
  <c r="R151" i="5"/>
  <c r="R152" i="5"/>
  <c r="Q153" i="5"/>
  <c r="R153" i="5"/>
  <c r="Q154" i="5"/>
  <c r="R154" i="5"/>
  <c r="Q155" i="5"/>
  <c r="R155" i="5"/>
  <c r="Q156" i="5"/>
  <c r="R156" i="5"/>
  <c r="R157" i="5"/>
  <c r="R158" i="5"/>
  <c r="Q159" i="5"/>
  <c r="R159" i="5"/>
  <c r="Q160" i="5"/>
  <c r="R160" i="5"/>
  <c r="R161" i="5"/>
  <c r="Q162" i="5"/>
  <c r="R162" i="5"/>
  <c r="R163" i="5"/>
  <c r="Q164" i="5"/>
  <c r="R164" i="5"/>
  <c r="R165" i="5"/>
  <c r="R166" i="5"/>
  <c r="R167" i="5"/>
  <c r="Q168" i="5"/>
  <c r="R168" i="5"/>
  <c r="R169" i="5"/>
  <c r="Q170" i="5"/>
  <c r="R170" i="5"/>
  <c r="R171" i="5"/>
  <c r="Q172" i="5"/>
  <c r="R172" i="5"/>
  <c r="R173" i="5"/>
  <c r="Q174" i="5"/>
  <c r="R174" i="5"/>
  <c r="R175" i="5"/>
  <c r="Q176" i="5"/>
  <c r="R176" i="5"/>
  <c r="R177" i="5"/>
  <c r="Q178" i="5"/>
  <c r="R178" i="5"/>
  <c r="R179" i="5"/>
  <c r="R180" i="5"/>
  <c r="R181" i="5"/>
  <c r="Q182" i="5"/>
  <c r="R182" i="5"/>
  <c r="R183" i="5"/>
  <c r="Q184" i="5"/>
  <c r="R184" i="5"/>
  <c r="R185" i="5"/>
  <c r="R186" i="5"/>
  <c r="R187" i="5"/>
  <c r="R188" i="5"/>
  <c r="Q189" i="5"/>
  <c r="R189" i="5"/>
  <c r="R190" i="5"/>
  <c r="Q191" i="5"/>
  <c r="R191" i="5"/>
  <c r="Q192" i="5"/>
  <c r="R192" i="5"/>
  <c r="R193" i="5"/>
  <c r="Q194" i="5"/>
  <c r="R194" i="5"/>
  <c r="R195" i="5"/>
  <c r="R196" i="5"/>
  <c r="Q197" i="5"/>
  <c r="R197" i="5"/>
  <c r="Q198" i="5"/>
  <c r="R198" i="5"/>
  <c r="R199" i="5"/>
  <c r="Q200" i="5"/>
  <c r="R200" i="5"/>
  <c r="R201" i="5"/>
  <c r="Q202" i="5"/>
  <c r="R202" i="5"/>
  <c r="R203" i="5"/>
  <c r="Q204" i="5"/>
  <c r="R204" i="5"/>
  <c r="R205" i="5"/>
  <c r="Q206" i="5"/>
  <c r="R206" i="5"/>
  <c r="Q207" i="5"/>
  <c r="R207" i="5"/>
  <c r="Q208" i="5"/>
  <c r="R208" i="5"/>
  <c r="R209" i="5"/>
  <c r="Q210" i="5"/>
  <c r="R210" i="5"/>
  <c r="R211" i="5"/>
  <c r="Q212" i="5"/>
  <c r="R212" i="5"/>
  <c r="R213" i="5"/>
  <c r="Q214" i="5"/>
  <c r="R214" i="5"/>
  <c r="R215" i="5"/>
  <c r="Q216" i="5"/>
  <c r="R216" i="5"/>
  <c r="R217" i="5"/>
  <c r="R218" i="5"/>
  <c r="R219" i="5"/>
  <c r="Q220" i="5"/>
  <c r="R220" i="5"/>
  <c r="R221" i="5"/>
  <c r="Q222" i="5"/>
  <c r="R222" i="5"/>
  <c r="R223" i="5"/>
  <c r="Q224" i="5"/>
  <c r="R224" i="5"/>
  <c r="R225" i="5"/>
  <c r="R226" i="5"/>
  <c r="Q227" i="5"/>
  <c r="R227" i="5"/>
  <c r="Q228" i="5"/>
  <c r="R228" i="5"/>
  <c r="R229" i="5"/>
  <c r="R230" i="5"/>
  <c r="Q231" i="5"/>
  <c r="R231" i="5"/>
  <c r="Q232" i="5"/>
  <c r="R232" i="5"/>
  <c r="R233" i="5"/>
  <c r="Q234" i="5"/>
  <c r="R234" i="5"/>
  <c r="R235" i="5"/>
  <c r="R236" i="5"/>
  <c r="R237" i="5"/>
  <c r="R238" i="5"/>
  <c r="R239" i="5"/>
  <c r="Q240" i="5"/>
  <c r="R240" i="5"/>
  <c r="R241" i="5"/>
  <c r="Q242" i="5"/>
  <c r="R242" i="5"/>
  <c r="R243" i="5"/>
  <c r="Q244" i="5"/>
  <c r="R244" i="5"/>
  <c r="Q245" i="5"/>
  <c r="R245" i="5"/>
  <c r="Q246" i="5"/>
  <c r="R246" i="5"/>
  <c r="R247" i="5"/>
  <c r="R248" i="5"/>
  <c r="R249" i="5"/>
  <c r="R250" i="5"/>
  <c r="R251" i="5"/>
  <c r="Q252" i="5"/>
  <c r="R252" i="5"/>
  <c r="R253" i="5"/>
  <c r="Q254" i="5"/>
  <c r="R254" i="5"/>
  <c r="R255" i="5"/>
  <c r="R256" i="5"/>
  <c r="R257" i="5"/>
  <c r="Q258" i="5"/>
  <c r="R258" i="5"/>
  <c r="R259" i="5"/>
  <c r="R260" i="5"/>
  <c r="Q261" i="5"/>
  <c r="R261" i="5"/>
  <c r="R262" i="5"/>
  <c r="R263" i="5"/>
  <c r="Q264" i="5"/>
  <c r="R264" i="5"/>
  <c r="R265" i="5"/>
  <c r="Q266" i="5"/>
  <c r="R266" i="5"/>
  <c r="R267" i="5"/>
  <c r="R268" i="5"/>
  <c r="R269" i="5"/>
  <c r="R270" i="5"/>
  <c r="Q271" i="5"/>
  <c r="R271" i="5"/>
  <c r="Q272" i="5"/>
  <c r="R272" i="5"/>
  <c r="R273" i="5"/>
  <c r="Q274" i="5"/>
  <c r="R274" i="5"/>
  <c r="R275" i="5"/>
  <c r="Q276" i="5"/>
  <c r="R276" i="5"/>
  <c r="R277" i="5"/>
  <c r="Q278" i="5"/>
  <c r="R278" i="5"/>
  <c r="R279" i="5"/>
  <c r="Q280" i="5"/>
  <c r="R280" i="5"/>
  <c r="R281" i="5"/>
  <c r="Q282" i="5"/>
  <c r="R282" i="5"/>
  <c r="R283" i="5"/>
  <c r="Q284" i="5"/>
  <c r="R284" i="5"/>
  <c r="R285" i="5"/>
  <c r="Q286" i="5"/>
  <c r="R286" i="5"/>
  <c r="R287" i="5"/>
  <c r="Q288" i="5"/>
  <c r="R288" i="5"/>
  <c r="R289" i="5"/>
  <c r="Q290" i="5"/>
  <c r="R290" i="5"/>
  <c r="R291" i="5"/>
  <c r="Q292" i="5"/>
  <c r="R292" i="5"/>
  <c r="R293" i="5"/>
  <c r="Q294" i="5"/>
  <c r="R294" i="5"/>
  <c r="R295" i="5"/>
  <c r="Q296" i="5"/>
  <c r="R296" i="5"/>
  <c r="R297" i="5"/>
  <c r="Q298" i="5"/>
  <c r="R298" i="5"/>
  <c r="Q299" i="5"/>
  <c r="R299" i="5"/>
  <c r="Q300" i="5"/>
  <c r="R300" i="5"/>
  <c r="R301" i="5"/>
  <c r="Q302" i="5"/>
  <c r="R302" i="5"/>
  <c r="R303" i="5"/>
  <c r="Q304" i="5"/>
  <c r="R304" i="5"/>
  <c r="R305" i="5"/>
  <c r="R306" i="5"/>
  <c r="Q307" i="5"/>
  <c r="R307" i="5"/>
  <c r="Q308" i="5"/>
  <c r="R308" i="5"/>
  <c r="Q309" i="5"/>
  <c r="R309" i="5"/>
  <c r="Q310" i="5"/>
  <c r="R310" i="5"/>
  <c r="R311" i="5"/>
  <c r="Q312" i="5"/>
  <c r="R312" i="5"/>
  <c r="R313" i="5"/>
  <c r="Q314" i="5"/>
  <c r="R314" i="5"/>
  <c r="R315" i="5"/>
  <c r="Q316" i="5"/>
  <c r="R316" i="5"/>
  <c r="R317" i="5"/>
  <c r="Q318" i="5"/>
  <c r="R318" i="5"/>
  <c r="R319" i="5"/>
  <c r="Q320" i="5"/>
  <c r="R320" i="5"/>
  <c r="R321" i="5"/>
  <c r="Q322" i="5"/>
  <c r="R322" i="5"/>
  <c r="R323" i="5"/>
  <c r="Q324" i="5"/>
  <c r="R324" i="5"/>
  <c r="R325" i="5"/>
  <c r="Q326" i="5"/>
  <c r="R326" i="5"/>
  <c r="R327" i="5"/>
  <c r="Q328" i="5"/>
  <c r="R328" i="5"/>
  <c r="R329" i="5"/>
  <c r="Q330" i="5"/>
  <c r="R330" i="5"/>
  <c r="R331" i="5"/>
  <c r="R332" i="5"/>
  <c r="R333" i="5"/>
  <c r="Q334" i="5"/>
  <c r="R334" i="5"/>
  <c r="R335" i="5"/>
  <c r="R336" i="5"/>
  <c r="Q337" i="5"/>
  <c r="R337" i="5"/>
  <c r="R338" i="5"/>
  <c r="Q339" i="5"/>
  <c r="R339" i="5"/>
  <c r="Q340" i="5"/>
  <c r="R340" i="5"/>
  <c r="R341" i="5"/>
  <c r="Q342" i="5"/>
  <c r="R342" i="5"/>
  <c r="R343" i="5"/>
  <c r="Q344" i="5"/>
  <c r="R344" i="5"/>
  <c r="R345" i="5"/>
  <c r="Q346" i="5"/>
  <c r="R346" i="5"/>
  <c r="R347" i="5"/>
  <c r="Q348" i="5"/>
  <c r="R348" i="5"/>
  <c r="R349" i="5"/>
  <c r="Q350" i="5"/>
  <c r="R350" i="5"/>
  <c r="Q351" i="5"/>
  <c r="R351" i="5"/>
  <c r="Q352" i="5"/>
  <c r="R352" i="5"/>
  <c r="R353" i="5"/>
  <c r="Q354" i="5"/>
  <c r="R354" i="5"/>
  <c r="R355" i="5"/>
  <c r="Q356" i="5"/>
  <c r="R356" i="5"/>
  <c r="R357" i="5"/>
  <c r="R358" i="5"/>
  <c r="Q359" i="5"/>
  <c r="R359" i="5"/>
  <c r="Q360" i="5"/>
  <c r="R360" i="5"/>
  <c r="R361" i="5"/>
  <c r="Q362" i="5"/>
  <c r="R362" i="5"/>
  <c r="R363" i="5"/>
  <c r="Q364" i="5"/>
  <c r="R364" i="5"/>
  <c r="Q365" i="5"/>
  <c r="R365" i="5"/>
  <c r="R366" i="5"/>
  <c r="R367" i="5"/>
  <c r="R368" i="5"/>
  <c r="R369" i="5"/>
  <c r="R370" i="5"/>
  <c r="R371" i="5"/>
  <c r="Q372" i="5"/>
  <c r="R372" i="5"/>
  <c r="R373" i="5"/>
  <c r="Q374" i="5"/>
  <c r="R374" i="5"/>
  <c r="R375" i="5"/>
  <c r="R376" i="5"/>
  <c r="R377" i="5"/>
  <c r="R378" i="5"/>
  <c r="R379" i="5"/>
  <c r="R380" i="5"/>
  <c r="R381" i="5"/>
  <c r="R382" i="5"/>
  <c r="R383" i="5"/>
  <c r="R384" i="5"/>
  <c r="R385" i="5"/>
  <c r="R386" i="5"/>
  <c r="R387" i="5"/>
  <c r="R388" i="5"/>
  <c r="R389" i="5"/>
  <c r="R390" i="5"/>
  <c r="R391" i="5"/>
  <c r="R392" i="5"/>
  <c r="R393" i="5"/>
  <c r="Q394" i="5"/>
  <c r="R394" i="5"/>
  <c r="R395" i="5"/>
  <c r="Q396" i="5"/>
  <c r="R396" i="5"/>
  <c r="R397" i="5"/>
  <c r="R398" i="5"/>
  <c r="R399" i="5"/>
  <c r="R400" i="5"/>
  <c r="R401" i="5"/>
  <c r="R402" i="5"/>
  <c r="R403" i="5"/>
  <c r="R404" i="5"/>
  <c r="R405" i="5"/>
  <c r="R406" i="5"/>
  <c r="R407" i="5"/>
  <c r="R408" i="5"/>
  <c r="Q409" i="5"/>
  <c r="R409" i="5"/>
  <c r="R410" i="5"/>
  <c r="R411" i="5"/>
  <c r="R4" i="5"/>
  <c r="Q5" i="5"/>
  <c r="Q6" i="5"/>
  <c r="Q7" i="5"/>
  <c r="Q9" i="5"/>
  <c r="Q11" i="5"/>
  <c r="Q13" i="5"/>
  <c r="Q15" i="5"/>
  <c r="Q17" i="5"/>
  <c r="Q19" i="5"/>
  <c r="Q21" i="5"/>
  <c r="Q22" i="5"/>
  <c r="Q23" i="5"/>
  <c r="Q24" i="5"/>
  <c r="Q26" i="5"/>
  <c r="Q27" i="5"/>
  <c r="Q29" i="5"/>
  <c r="Q31" i="5"/>
  <c r="Q32" i="5"/>
  <c r="Q35" i="5"/>
  <c r="Q37" i="5"/>
  <c r="Q39" i="5"/>
  <c r="Q41" i="5"/>
  <c r="Q43" i="5"/>
  <c r="Q45" i="5"/>
  <c r="Q47" i="5"/>
  <c r="Q48" i="5"/>
  <c r="Q49" i="5"/>
  <c r="Q51" i="5"/>
  <c r="Q53" i="5"/>
  <c r="Q54" i="5"/>
  <c r="Q58" i="5"/>
  <c r="Q61" i="5"/>
  <c r="Q63" i="5"/>
  <c r="Q65" i="5"/>
  <c r="Q67" i="5"/>
  <c r="Q69" i="5"/>
  <c r="Q71" i="5"/>
  <c r="Q72" i="5"/>
  <c r="Q73" i="5"/>
  <c r="Q74" i="5"/>
  <c r="Q75" i="5"/>
  <c r="Q77" i="5"/>
  <c r="Q79" i="5"/>
  <c r="Q80" i="5"/>
  <c r="Q81" i="5"/>
  <c r="Q82" i="5"/>
  <c r="Q85" i="5"/>
  <c r="Q86" i="5"/>
  <c r="Q89" i="5"/>
  <c r="Q91" i="5"/>
  <c r="Q93" i="5"/>
  <c r="Q95" i="5"/>
  <c r="Q97" i="5"/>
  <c r="Q99" i="5"/>
  <c r="Q101" i="5"/>
  <c r="Q102" i="5"/>
  <c r="Q103" i="5"/>
  <c r="Q104" i="5"/>
  <c r="Q105" i="5"/>
  <c r="Q107" i="5"/>
  <c r="Q108" i="5"/>
  <c r="Q109" i="5"/>
  <c r="Q111" i="5"/>
  <c r="Q113" i="5"/>
  <c r="Q115" i="5"/>
  <c r="Q117" i="5"/>
  <c r="Q118" i="5"/>
  <c r="Q121" i="5"/>
  <c r="Q123" i="5"/>
  <c r="Q127" i="5"/>
  <c r="Q129" i="5"/>
  <c r="Q131" i="5"/>
  <c r="Q132" i="5"/>
  <c r="Q133" i="5"/>
  <c r="Q135" i="5"/>
  <c r="Q137" i="5"/>
  <c r="Q139" i="5"/>
  <c r="Q140" i="5"/>
  <c r="Q141" i="5"/>
  <c r="Q145" i="5"/>
  <c r="Q147" i="5"/>
  <c r="Q148" i="5"/>
  <c r="Q149" i="5"/>
  <c r="Q150" i="5"/>
  <c r="Q152" i="5"/>
  <c r="Q157" i="5"/>
  <c r="Q158" i="5"/>
  <c r="Q161" i="5"/>
  <c r="Q163" i="5"/>
  <c r="Q165" i="5"/>
  <c r="Q166" i="5"/>
  <c r="Q167" i="5"/>
  <c r="Q169" i="5"/>
  <c r="Q171" i="5"/>
  <c r="Q173" i="5"/>
  <c r="Q175" i="5"/>
  <c r="Q177" i="5"/>
  <c r="Q179" i="5"/>
  <c r="Q180" i="5"/>
  <c r="Q181" i="5"/>
  <c r="Q183" i="5"/>
  <c r="Q185" i="5"/>
  <c r="Q186" i="5"/>
  <c r="Q187" i="5"/>
  <c r="Q188" i="5"/>
  <c r="Q190" i="5"/>
  <c r="Q193" i="5"/>
  <c r="Q195" i="5"/>
  <c r="Q196" i="5"/>
  <c r="Q199" i="5"/>
  <c r="Q201" i="5"/>
  <c r="Q203" i="5"/>
  <c r="Q205" i="5"/>
  <c r="Q209" i="5"/>
  <c r="Q211" i="5"/>
  <c r="Q213" i="5"/>
  <c r="Q215" i="5"/>
  <c r="Q217" i="5"/>
  <c r="Q218" i="5"/>
  <c r="Q219" i="5"/>
  <c r="Q221" i="5"/>
  <c r="Q223" i="5"/>
  <c r="Q225" i="5"/>
  <c r="Q226" i="5"/>
  <c r="Q229" i="5"/>
  <c r="Q230" i="5"/>
  <c r="Q233" i="5"/>
  <c r="Q235" i="5"/>
  <c r="Q236" i="5"/>
  <c r="Q237" i="5"/>
  <c r="Q238" i="5"/>
  <c r="Q239" i="5"/>
  <c r="Q241" i="5"/>
  <c r="Q243" i="5"/>
  <c r="Q247" i="5"/>
  <c r="Q248" i="5"/>
  <c r="Q249" i="5"/>
  <c r="Q250" i="5"/>
  <c r="Q251" i="5"/>
  <c r="Q253" i="5"/>
  <c r="Q255" i="5"/>
  <c r="Q256" i="5"/>
  <c r="Q257" i="5"/>
  <c r="Q259" i="5"/>
  <c r="Q260" i="5"/>
  <c r="Q262" i="5"/>
  <c r="Q263" i="5"/>
  <c r="Q265" i="5"/>
  <c r="Q267" i="5"/>
  <c r="Q268" i="5"/>
  <c r="Q269" i="5"/>
  <c r="Q270" i="5"/>
  <c r="Q273" i="5"/>
  <c r="Q275" i="5"/>
  <c r="Q277" i="5"/>
  <c r="Q279" i="5"/>
  <c r="Q281" i="5"/>
  <c r="Q283" i="5"/>
  <c r="Q285" i="5"/>
  <c r="Q287" i="5"/>
  <c r="Q289" i="5"/>
  <c r="Q291" i="5"/>
  <c r="Q293" i="5"/>
  <c r="Q295" i="5"/>
  <c r="Q297" i="5"/>
  <c r="Q301" i="5"/>
  <c r="Q303" i="5"/>
  <c r="Q305" i="5"/>
  <c r="Q306" i="5"/>
  <c r="Q311" i="5"/>
  <c r="Q313" i="5"/>
  <c r="Q315" i="5"/>
  <c r="Q317" i="5"/>
  <c r="Q319" i="5"/>
  <c r="Q321" i="5"/>
  <c r="Q323" i="5"/>
  <c r="Q325" i="5"/>
  <c r="Q327" i="5"/>
  <c r="Q329" i="5"/>
  <c r="Q331" i="5"/>
  <c r="Q332" i="5"/>
  <c r="Q333" i="5"/>
  <c r="Q335" i="5"/>
  <c r="Q336" i="5"/>
  <c r="Q338" i="5"/>
  <c r="Q341" i="5"/>
  <c r="Q343" i="5"/>
  <c r="Q345" i="5"/>
  <c r="Q347" i="5"/>
  <c r="Q349" i="5"/>
  <c r="Q353" i="5"/>
  <c r="Q355" i="5"/>
  <c r="Q357" i="5"/>
  <c r="Q358" i="5"/>
  <c r="Q361" i="5"/>
  <c r="Q363" i="5"/>
  <c r="Q366" i="5"/>
  <c r="Q367" i="5"/>
  <c r="Q368" i="5"/>
  <c r="Q369" i="5"/>
  <c r="Q370" i="5"/>
  <c r="Q371" i="5"/>
  <c r="Q373" i="5"/>
  <c r="Q375" i="5"/>
  <c r="Q376" i="5"/>
  <c r="Q377" i="5"/>
  <c r="Q378" i="5"/>
  <c r="Q379" i="5"/>
  <c r="Q380" i="5"/>
  <c r="Q381" i="5"/>
  <c r="Q382" i="5"/>
  <c r="Q383" i="5"/>
  <c r="Q384" i="5"/>
  <c r="Q385" i="5"/>
  <c r="Q386" i="5"/>
  <c r="Q387" i="5"/>
  <c r="Q388" i="5"/>
  <c r="Q389" i="5"/>
  <c r="Q390" i="5"/>
  <c r="Q391" i="5"/>
  <c r="Q392" i="5"/>
  <c r="Q393" i="5"/>
  <c r="Q395" i="5"/>
  <c r="Q397" i="5"/>
  <c r="Q398" i="5"/>
  <c r="Q399" i="5"/>
  <c r="Q400" i="5"/>
  <c r="Q401" i="5"/>
  <c r="Q402" i="5"/>
  <c r="Q403" i="5"/>
  <c r="Q404" i="5"/>
  <c r="Q405" i="5"/>
  <c r="Q406" i="5"/>
  <c r="Q407" i="5"/>
  <c r="Q408" i="5"/>
  <c r="Q410" i="5"/>
  <c r="Q411" i="5"/>
  <c r="I916" i="6"/>
  <c r="I915" i="6"/>
  <c r="I4" i="6"/>
  <c r="H5" i="6"/>
  <c r="H6" i="6"/>
  <c r="H7"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884" i="6"/>
  <c r="H54" i="6"/>
  <c r="H55" i="6"/>
  <c r="H56" i="6"/>
  <c r="H57" i="6"/>
  <c r="H58" i="6"/>
  <c r="H59" i="6"/>
  <c r="H60" i="6"/>
  <c r="H61" i="6"/>
  <c r="H62" i="6"/>
  <c r="H63" i="6"/>
  <c r="H64" i="6"/>
  <c r="H65" i="6"/>
  <c r="H66" i="6"/>
  <c r="H67" i="6"/>
  <c r="H68" i="6"/>
  <c r="H69" i="6"/>
  <c r="H70" i="6"/>
  <c r="H71" i="6"/>
  <c r="H72" i="6"/>
  <c r="H73" i="6"/>
  <c r="H74" i="6"/>
  <c r="H885" i="6"/>
  <c r="H75" i="6"/>
  <c r="H76" i="6"/>
  <c r="H77" i="6"/>
  <c r="H78" i="6"/>
  <c r="H79" i="6"/>
  <c r="H80"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886" i="6"/>
  <c r="H110" i="6"/>
  <c r="H111" i="6"/>
  <c r="H112" i="6"/>
  <c r="H113" i="6"/>
  <c r="H114" i="6"/>
  <c r="H115" i="6"/>
  <c r="H116" i="6"/>
  <c r="H117" i="6"/>
  <c r="H118" i="6"/>
  <c r="H119" i="6"/>
  <c r="H120" i="6"/>
  <c r="H121" i="6"/>
  <c r="H122" i="6"/>
  <c r="H123" i="6"/>
  <c r="H124" i="6"/>
  <c r="H125" i="6"/>
  <c r="H126" i="6"/>
  <c r="H127" i="6"/>
  <c r="H128" i="6"/>
  <c r="H129" i="6"/>
  <c r="H130" i="6"/>
  <c r="H131" i="6"/>
  <c r="H132" i="6"/>
  <c r="H887" i="6"/>
  <c r="H888" i="6"/>
  <c r="H889" i="6"/>
  <c r="H890" i="6"/>
  <c r="H891" i="6"/>
  <c r="H892" i="6"/>
  <c r="H893" i="6"/>
  <c r="H894" i="6"/>
  <c r="H895" i="6"/>
  <c r="H896" i="6"/>
  <c r="H133" i="6"/>
  <c r="H134" i="6"/>
  <c r="H135" i="6"/>
  <c r="H136" i="6"/>
  <c r="H137" i="6"/>
  <c r="H138" i="6"/>
  <c r="H139" i="6"/>
  <c r="H140" i="6"/>
  <c r="H141" i="6"/>
  <c r="H142" i="6"/>
  <c r="H143" i="6"/>
  <c r="H144" i="6"/>
  <c r="H145" i="6"/>
  <c r="H146" i="6"/>
  <c r="H147" i="6"/>
  <c r="H148" i="6"/>
  <c r="H149" i="6"/>
  <c r="H150" i="6"/>
  <c r="H151" i="6"/>
  <c r="H152" i="6"/>
  <c r="H153" i="6"/>
  <c r="H154" i="6"/>
  <c r="H155" i="6"/>
  <c r="H156" i="6"/>
  <c r="H157" i="6"/>
  <c r="H158" i="6"/>
  <c r="H159" i="6"/>
  <c r="H160" i="6"/>
  <c r="H161" i="6"/>
  <c r="H162" i="6"/>
  <c r="H163" i="6"/>
  <c r="H164" i="6"/>
  <c r="H165" i="6"/>
  <c r="H166" i="6"/>
  <c r="H167" i="6"/>
  <c r="H168" i="6"/>
  <c r="H169" i="6"/>
  <c r="H170" i="6"/>
  <c r="H171" i="6"/>
  <c r="H172" i="6"/>
  <c r="H173" i="6"/>
  <c r="H174" i="6"/>
  <c r="H175" i="6"/>
  <c r="H176" i="6"/>
  <c r="H177" i="6"/>
  <c r="H178" i="6"/>
  <c r="H179" i="6"/>
  <c r="H180" i="6"/>
  <c r="H181" i="6"/>
  <c r="H182" i="6"/>
  <c r="H183" i="6"/>
  <c r="H184" i="6"/>
  <c r="H185" i="6"/>
  <c r="H186" i="6"/>
  <c r="H188" i="6"/>
  <c r="H189" i="6"/>
  <c r="H190" i="6"/>
  <c r="H191" i="6"/>
  <c r="H192" i="6"/>
  <c r="H193" i="6"/>
  <c r="H194" i="6"/>
  <c r="H195" i="6"/>
  <c r="H196" i="6"/>
  <c r="H197" i="6"/>
  <c r="H198" i="6"/>
  <c r="H199" i="6"/>
  <c r="H200" i="6"/>
  <c r="H201" i="6"/>
  <c r="H202" i="6"/>
  <c r="H203" i="6"/>
  <c r="H204" i="6"/>
  <c r="H205" i="6"/>
  <c r="H206" i="6"/>
  <c r="H207" i="6"/>
  <c r="H208" i="6"/>
  <c r="H209" i="6"/>
  <c r="H210" i="6"/>
  <c r="H211" i="6"/>
  <c r="H212" i="6"/>
  <c r="H213" i="6"/>
  <c r="H214" i="6"/>
  <c r="H215" i="6"/>
  <c r="H216" i="6"/>
  <c r="H217" i="6"/>
  <c r="H218" i="6"/>
  <c r="H219" i="6"/>
  <c r="H220" i="6"/>
  <c r="H221" i="6"/>
  <c r="H222" i="6"/>
  <c r="H223" i="6"/>
  <c r="H224" i="6"/>
  <c r="H225" i="6"/>
  <c r="H226" i="6"/>
  <c r="H227" i="6"/>
  <c r="H228" i="6"/>
  <c r="H229" i="6"/>
  <c r="H230" i="6"/>
  <c r="H231" i="6"/>
  <c r="H232" i="6"/>
  <c r="H233" i="6"/>
  <c r="H234" i="6"/>
  <c r="H235" i="6"/>
  <c r="H236" i="6"/>
  <c r="H237" i="6"/>
  <c r="H238" i="6"/>
  <c r="H239" i="6"/>
  <c r="H240" i="6"/>
  <c r="H241" i="6"/>
  <c r="H242" i="6"/>
  <c r="H243" i="6"/>
  <c r="H244" i="6"/>
  <c r="H245" i="6"/>
  <c r="H246" i="6"/>
  <c r="H247" i="6"/>
  <c r="H248" i="6"/>
  <c r="H249" i="6"/>
  <c r="H250" i="6"/>
  <c r="H251" i="6"/>
  <c r="H252" i="6"/>
  <c r="H253" i="6"/>
  <c r="H254" i="6"/>
  <c r="H255" i="6"/>
  <c r="H256" i="6"/>
  <c r="H257" i="6"/>
  <c r="H258" i="6"/>
  <c r="H259" i="6"/>
  <c r="H260" i="6"/>
  <c r="H261" i="6"/>
  <c r="H262" i="6"/>
  <c r="H263" i="6"/>
  <c r="H264" i="6"/>
  <c r="H265" i="6"/>
  <c r="H266" i="6"/>
  <c r="H267" i="6"/>
  <c r="H268" i="6"/>
  <c r="H269" i="6"/>
  <c r="H270" i="6"/>
  <c r="H897" i="6"/>
  <c r="H271" i="6"/>
  <c r="H272" i="6"/>
  <c r="H273" i="6"/>
  <c r="H274" i="6"/>
  <c r="H275" i="6"/>
  <c r="H276" i="6"/>
  <c r="H277" i="6"/>
  <c r="H278" i="6"/>
  <c r="H279" i="6"/>
  <c r="H280" i="6"/>
  <c r="H281" i="6"/>
  <c r="H282" i="6"/>
  <c r="H283" i="6"/>
  <c r="H284" i="6"/>
  <c r="H285" i="6"/>
  <c r="H286" i="6"/>
  <c r="H287" i="6"/>
  <c r="H288" i="6"/>
  <c r="H289" i="6"/>
  <c r="H290" i="6"/>
  <c r="H291" i="6"/>
  <c r="H292" i="6"/>
  <c r="H293" i="6"/>
  <c r="H294" i="6"/>
  <c r="H295" i="6"/>
  <c r="H296" i="6"/>
  <c r="H297" i="6"/>
  <c r="H298" i="6"/>
  <c r="H299" i="6"/>
  <c r="H300" i="6"/>
  <c r="H301" i="6"/>
  <c r="H302" i="6"/>
  <c r="H303" i="6"/>
  <c r="H304" i="6"/>
  <c r="H305" i="6"/>
  <c r="H306" i="6"/>
  <c r="H307" i="6"/>
  <c r="H308" i="6"/>
  <c r="H309" i="6"/>
  <c r="H310" i="6"/>
  <c r="H311" i="6"/>
  <c r="H312" i="6"/>
  <c r="H313" i="6"/>
  <c r="H314" i="6"/>
  <c r="H315" i="6"/>
  <c r="H316" i="6"/>
  <c r="H317" i="6"/>
  <c r="H318" i="6"/>
  <c r="H319" i="6"/>
  <c r="H320" i="6"/>
  <c r="H321" i="6"/>
  <c r="H322" i="6"/>
  <c r="H323" i="6"/>
  <c r="H324" i="6"/>
  <c r="H325" i="6"/>
  <c r="H326" i="6"/>
  <c r="H327" i="6"/>
  <c r="H328" i="6"/>
  <c r="H329" i="6"/>
  <c r="H330" i="6"/>
  <c r="H331" i="6"/>
  <c r="H898" i="6"/>
  <c r="H899" i="6"/>
  <c r="H900" i="6"/>
  <c r="H332" i="6"/>
  <c r="H333" i="6"/>
  <c r="H334" i="6"/>
  <c r="H335" i="6"/>
  <c r="H336" i="6"/>
  <c r="H337" i="6"/>
  <c r="H338" i="6"/>
  <c r="H339" i="6"/>
  <c r="H340" i="6"/>
  <c r="H341" i="6"/>
  <c r="H342" i="6"/>
  <c r="H343" i="6"/>
  <c r="H344" i="6"/>
  <c r="H345" i="6"/>
  <c r="H346" i="6"/>
  <c r="H347" i="6"/>
  <c r="H348" i="6"/>
  <c r="H349" i="6"/>
  <c r="H350" i="6"/>
  <c r="H351" i="6"/>
  <c r="H352" i="6"/>
  <c r="H353" i="6"/>
  <c r="H354" i="6"/>
  <c r="H355" i="6"/>
  <c r="H356" i="6"/>
  <c r="H357" i="6"/>
  <c r="H358" i="6"/>
  <c r="H359" i="6"/>
  <c r="H360" i="6"/>
  <c r="H361" i="6"/>
  <c r="H362" i="6"/>
  <c r="H363" i="6"/>
  <c r="H364" i="6"/>
  <c r="H365" i="6"/>
  <c r="H366" i="6"/>
  <c r="H367" i="6"/>
  <c r="H368" i="6"/>
  <c r="H369" i="6"/>
  <c r="H370" i="6"/>
  <c r="H371" i="6"/>
  <c r="H372" i="6"/>
  <c r="H373" i="6"/>
  <c r="H374" i="6"/>
  <c r="H375" i="6"/>
  <c r="H901" i="6"/>
  <c r="H902" i="6"/>
  <c r="H903" i="6"/>
  <c r="H904" i="6"/>
  <c r="H905" i="6"/>
  <c r="H376" i="6"/>
  <c r="H377" i="6"/>
  <c r="H378" i="6"/>
  <c r="H379" i="6"/>
  <c r="H380" i="6"/>
  <c r="H381" i="6"/>
  <c r="H382" i="6"/>
  <c r="H383" i="6"/>
  <c r="H384" i="6"/>
  <c r="H385" i="6"/>
  <c r="H386" i="6"/>
  <c r="H387" i="6"/>
  <c r="H388" i="6"/>
  <c r="H389" i="6"/>
  <c r="H390" i="6"/>
  <c r="H391" i="6"/>
  <c r="H392" i="6"/>
  <c r="H393" i="6"/>
  <c r="H394" i="6"/>
  <c r="H395" i="6"/>
  <c r="H396" i="6"/>
  <c r="H397" i="6"/>
  <c r="H398" i="6"/>
  <c r="H399" i="6"/>
  <c r="H400" i="6"/>
  <c r="H401" i="6"/>
  <c r="H402" i="6"/>
  <c r="H403" i="6"/>
  <c r="H404" i="6"/>
  <c r="H405" i="6"/>
  <c r="H406" i="6"/>
  <c r="H407" i="6"/>
  <c r="H408" i="6"/>
  <c r="H409" i="6"/>
  <c r="H410" i="6"/>
  <c r="H411" i="6"/>
  <c r="H412" i="6"/>
  <c r="H413" i="6"/>
  <c r="H414" i="6"/>
  <c r="H415" i="6"/>
  <c r="H416" i="6"/>
  <c r="H417" i="6"/>
  <c r="H418" i="6"/>
  <c r="H419" i="6"/>
  <c r="H420" i="6"/>
  <c r="H421" i="6"/>
  <c r="H422" i="6"/>
  <c r="H423" i="6"/>
  <c r="H424" i="6"/>
  <c r="H425" i="6"/>
  <c r="H426" i="6"/>
  <c r="H427" i="6"/>
  <c r="H428" i="6"/>
  <c r="H429" i="6"/>
  <c r="H430" i="6"/>
  <c r="H431" i="6"/>
  <c r="H432" i="6"/>
  <c r="H433" i="6"/>
  <c r="H434" i="6"/>
  <c r="H435" i="6"/>
  <c r="H436" i="6"/>
  <c r="H437" i="6"/>
  <c r="H438" i="6"/>
  <c r="H439" i="6"/>
  <c r="H440" i="6"/>
  <c r="H442" i="6"/>
  <c r="H443" i="6"/>
  <c r="H444" i="6"/>
  <c r="H445" i="6"/>
  <c r="H446" i="6"/>
  <c r="H447" i="6"/>
  <c r="H448" i="6"/>
  <c r="H449" i="6"/>
  <c r="H450" i="6"/>
  <c r="H451" i="6"/>
  <c r="H452" i="6"/>
  <c r="H453" i="6"/>
  <c r="H454" i="6"/>
  <c r="H455" i="6"/>
  <c r="H456" i="6"/>
  <c r="H457" i="6"/>
  <c r="H458" i="6"/>
  <c r="H459" i="6"/>
  <c r="H460" i="6"/>
  <c r="H461" i="6"/>
  <c r="H462" i="6"/>
  <c r="H463" i="6"/>
  <c r="H464" i="6"/>
  <c r="H465" i="6"/>
  <c r="H466" i="6"/>
  <c r="H467" i="6"/>
  <c r="H468" i="6"/>
  <c r="H469" i="6"/>
  <c r="H470" i="6"/>
  <c r="H471" i="6"/>
  <c r="H472" i="6"/>
  <c r="H473" i="6"/>
  <c r="H474" i="6"/>
  <c r="H475" i="6"/>
  <c r="H476" i="6"/>
  <c r="H477" i="6"/>
  <c r="H478" i="6"/>
  <c r="H479" i="6"/>
  <c r="H480" i="6"/>
  <c r="H481" i="6"/>
  <c r="H482" i="6"/>
  <c r="H483" i="6"/>
  <c r="H484" i="6"/>
  <c r="H485" i="6"/>
  <c r="H486" i="6"/>
  <c r="H487" i="6"/>
  <c r="H488" i="6"/>
  <c r="H489" i="6"/>
  <c r="H490" i="6"/>
  <c r="H491" i="6"/>
  <c r="H492" i="6"/>
  <c r="H493" i="6"/>
  <c r="H494" i="6"/>
  <c r="H495" i="6"/>
  <c r="H496" i="6"/>
  <c r="H497" i="6"/>
  <c r="H498" i="6"/>
  <c r="H499" i="6"/>
  <c r="H500" i="6"/>
  <c r="H501" i="6"/>
  <c r="H502" i="6"/>
  <c r="H503" i="6"/>
  <c r="H504" i="6"/>
  <c r="H505" i="6"/>
  <c r="H506" i="6"/>
  <c r="H507" i="6"/>
  <c r="H508" i="6"/>
  <c r="H509" i="6"/>
  <c r="H510" i="6"/>
  <c r="H511" i="6"/>
  <c r="H512" i="6"/>
  <c r="H513" i="6"/>
  <c r="H514" i="6"/>
  <c r="H515" i="6"/>
  <c r="H516" i="6"/>
  <c r="H517" i="6"/>
  <c r="H518" i="6"/>
  <c r="H519" i="6"/>
  <c r="H520" i="6"/>
  <c r="H524" i="6"/>
  <c r="H525" i="6"/>
  <c r="H526" i="6"/>
  <c r="H527" i="6"/>
  <c r="H528" i="6"/>
  <c r="H529" i="6"/>
  <c r="H530" i="6"/>
  <c r="H531" i="6"/>
  <c r="H532" i="6"/>
  <c r="H533" i="6"/>
  <c r="H534" i="6"/>
  <c r="H535" i="6"/>
  <c r="H536" i="6"/>
  <c r="H537" i="6"/>
  <c r="H538" i="6"/>
  <c r="H539" i="6"/>
  <c r="H540" i="6"/>
  <c r="H541" i="6"/>
  <c r="H542" i="6"/>
  <c r="H543" i="6"/>
  <c r="H544" i="6"/>
  <c r="H545" i="6"/>
  <c r="H546" i="6"/>
  <c r="H547" i="6"/>
  <c r="H548" i="6"/>
  <c r="H549" i="6"/>
  <c r="H550" i="6"/>
  <c r="H906" i="6"/>
  <c r="H907" i="6"/>
  <c r="H908" i="6"/>
  <c r="H909" i="6"/>
  <c r="H551" i="6"/>
  <c r="H552" i="6"/>
  <c r="H553" i="6"/>
  <c r="H554" i="6"/>
  <c r="H555" i="6"/>
  <c r="H556" i="6"/>
  <c r="H557" i="6"/>
  <c r="H558" i="6"/>
  <c r="H559" i="6"/>
  <c r="H560" i="6"/>
  <c r="H561" i="6"/>
  <c r="H562" i="6"/>
  <c r="H563" i="6"/>
  <c r="H564" i="6"/>
  <c r="H565" i="6"/>
  <c r="H566" i="6"/>
  <c r="H567" i="6"/>
  <c r="H568" i="6"/>
  <c r="H569" i="6"/>
  <c r="H570" i="6"/>
  <c r="H571" i="6"/>
  <c r="H572" i="6"/>
  <c r="H573" i="6"/>
  <c r="H574" i="6"/>
  <c r="H575" i="6"/>
  <c r="H576" i="6"/>
  <c r="H577" i="6"/>
  <c r="H578" i="6"/>
  <c r="H579" i="6"/>
  <c r="H580" i="6"/>
  <c r="H581" i="6"/>
  <c r="H582" i="6"/>
  <c r="H583" i="6"/>
  <c r="H584" i="6"/>
  <c r="H585" i="6"/>
  <c r="H586" i="6"/>
  <c r="H587" i="6"/>
  <c r="H588" i="6"/>
  <c r="H589" i="6"/>
  <c r="H590" i="6"/>
  <c r="H591" i="6"/>
  <c r="H592" i="6"/>
  <c r="H593" i="6"/>
  <c r="H594" i="6"/>
  <c r="H595" i="6"/>
  <c r="H596" i="6"/>
  <c r="H597" i="6"/>
  <c r="H598" i="6"/>
  <c r="H599" i="6"/>
  <c r="H600" i="6"/>
  <c r="H601" i="6"/>
  <c r="H602" i="6"/>
  <c r="H603" i="6"/>
  <c r="H604" i="6"/>
  <c r="H605" i="6"/>
  <c r="H606" i="6"/>
  <c r="H607" i="6"/>
  <c r="H608" i="6"/>
  <c r="H609" i="6"/>
  <c r="H610" i="6"/>
  <c r="H611" i="6"/>
  <c r="H612" i="6"/>
  <c r="H613" i="6"/>
  <c r="H614" i="6"/>
  <c r="H615" i="6"/>
  <c r="H616" i="6"/>
  <c r="H617" i="6"/>
  <c r="H618" i="6"/>
  <c r="H619" i="6"/>
  <c r="H620" i="6"/>
  <c r="H621" i="6"/>
  <c r="H622" i="6"/>
  <c r="H623" i="6"/>
  <c r="H624" i="6"/>
  <c r="H625" i="6"/>
  <c r="H626" i="6"/>
  <c r="H627" i="6"/>
  <c r="H628" i="6"/>
  <c r="H629" i="6"/>
  <c r="H630" i="6"/>
  <c r="H631" i="6"/>
  <c r="H632" i="6"/>
  <c r="H633" i="6"/>
  <c r="H634" i="6"/>
  <c r="H635" i="6"/>
  <c r="H636" i="6"/>
  <c r="H637" i="6"/>
  <c r="H638" i="6"/>
  <c r="H639" i="6"/>
  <c r="H640" i="6"/>
  <c r="H641" i="6"/>
  <c r="H642" i="6"/>
  <c r="H643" i="6"/>
  <c r="H644" i="6"/>
  <c r="H645" i="6"/>
  <c r="H646" i="6"/>
  <c r="H647" i="6"/>
  <c r="H648" i="6"/>
  <c r="H649" i="6"/>
  <c r="H650" i="6"/>
  <c r="H651" i="6"/>
  <c r="H652" i="6"/>
  <c r="H653" i="6"/>
  <c r="H654" i="6"/>
  <c r="H655" i="6"/>
  <c r="H656" i="6"/>
  <c r="H657" i="6"/>
  <c r="H658" i="6"/>
  <c r="H659" i="6"/>
  <c r="H660" i="6"/>
  <c r="H910" i="6"/>
  <c r="H911" i="6"/>
  <c r="H912" i="6"/>
  <c r="H913" i="6"/>
  <c r="H914" i="6"/>
  <c r="H661" i="6"/>
  <c r="H662" i="6"/>
  <c r="H663" i="6"/>
  <c r="H664" i="6"/>
  <c r="H665" i="6"/>
  <c r="H666" i="6"/>
  <c r="H667" i="6"/>
  <c r="H668" i="6"/>
  <c r="H669" i="6"/>
  <c r="H670" i="6"/>
  <c r="H671" i="6"/>
  <c r="H672" i="6"/>
  <c r="H673" i="6"/>
  <c r="H674" i="6"/>
  <c r="H675" i="6"/>
  <c r="H676" i="6"/>
  <c r="H677" i="6"/>
  <c r="H678" i="6"/>
  <c r="H679" i="6"/>
  <c r="H680" i="6"/>
  <c r="H681" i="6"/>
  <c r="H682" i="6"/>
  <c r="H683" i="6"/>
  <c r="H684" i="6"/>
  <c r="H685" i="6"/>
  <c r="H686" i="6"/>
  <c r="H687" i="6"/>
  <c r="H688" i="6"/>
  <c r="H689" i="6"/>
  <c r="H690" i="6"/>
  <c r="H691" i="6"/>
  <c r="H692" i="6"/>
  <c r="H693" i="6"/>
  <c r="H694" i="6"/>
  <c r="H695" i="6"/>
  <c r="H696" i="6"/>
  <c r="H697" i="6"/>
  <c r="H698" i="6"/>
  <c r="H699" i="6"/>
  <c r="H700" i="6"/>
  <c r="H701" i="6"/>
  <c r="H702" i="6"/>
  <c r="H703" i="6"/>
  <c r="H704" i="6"/>
  <c r="H705" i="6"/>
  <c r="H706" i="6"/>
  <c r="H707" i="6"/>
  <c r="H708" i="6"/>
  <c r="H709" i="6"/>
  <c r="H710" i="6"/>
  <c r="H711" i="6"/>
  <c r="H712" i="6"/>
  <c r="H713" i="6"/>
  <c r="H714" i="6"/>
  <c r="H715" i="6"/>
  <c r="H716" i="6"/>
  <c r="H717" i="6"/>
  <c r="H718" i="6"/>
  <c r="H719" i="6"/>
  <c r="H720" i="6"/>
  <c r="H721" i="6"/>
  <c r="H722" i="6"/>
  <c r="H723" i="6"/>
  <c r="H724" i="6"/>
  <c r="H725" i="6"/>
  <c r="H726" i="6"/>
  <c r="H727" i="6"/>
  <c r="H728" i="6"/>
  <c r="H729" i="6"/>
  <c r="H730" i="6"/>
  <c r="H731" i="6"/>
  <c r="H732" i="6"/>
  <c r="H733" i="6"/>
  <c r="H734" i="6"/>
  <c r="H735" i="6"/>
  <c r="H736" i="6"/>
  <c r="H737" i="6"/>
  <c r="H738" i="6"/>
  <c r="H739" i="6"/>
  <c r="H740" i="6"/>
  <c r="H741" i="6"/>
  <c r="H742" i="6"/>
  <c r="H743" i="6"/>
  <c r="H744" i="6"/>
  <c r="H745" i="6"/>
  <c r="H746" i="6"/>
  <c r="H747" i="6"/>
  <c r="H748" i="6"/>
  <c r="H749" i="6"/>
  <c r="H750" i="6"/>
  <c r="H751" i="6"/>
  <c r="H752" i="6"/>
  <c r="H753" i="6"/>
  <c r="H754" i="6"/>
  <c r="H755" i="6"/>
  <c r="H756" i="6"/>
  <c r="H757" i="6"/>
  <c r="H758" i="6"/>
  <c r="H759" i="6"/>
  <c r="H760" i="6"/>
  <c r="H761" i="6"/>
  <c r="H762" i="6"/>
  <c r="H763" i="6"/>
  <c r="H764" i="6"/>
  <c r="H765" i="6"/>
  <c r="H766" i="6"/>
  <c r="H767" i="6"/>
  <c r="H768" i="6"/>
  <c r="H769" i="6"/>
  <c r="H770" i="6"/>
  <c r="H771" i="6"/>
  <c r="H772" i="6"/>
  <c r="H773" i="6"/>
  <c r="H774" i="6"/>
  <c r="H775" i="6"/>
  <c r="H776" i="6"/>
  <c r="H777" i="6"/>
  <c r="H778" i="6"/>
  <c r="H779" i="6"/>
  <c r="H780" i="6"/>
  <c r="H781" i="6"/>
  <c r="H782" i="6"/>
  <c r="H783" i="6"/>
  <c r="H784" i="6"/>
  <c r="H785" i="6"/>
  <c r="H786" i="6"/>
  <c r="H787" i="6"/>
  <c r="H788" i="6"/>
  <c r="H789" i="6"/>
  <c r="H790" i="6"/>
  <c r="H791" i="6"/>
  <c r="H792" i="6"/>
  <c r="H793" i="6"/>
  <c r="H794" i="6"/>
  <c r="H795" i="6"/>
  <c r="H796" i="6"/>
  <c r="H797" i="6"/>
  <c r="H798" i="6"/>
  <c r="H799" i="6"/>
  <c r="H800" i="6"/>
  <c r="H801" i="6"/>
  <c r="H802" i="6"/>
  <c r="H803" i="6"/>
  <c r="H804" i="6"/>
  <c r="H805" i="6"/>
  <c r="H806" i="6"/>
  <c r="H807" i="6"/>
  <c r="H808" i="6"/>
  <c r="H809" i="6"/>
  <c r="H810" i="6"/>
  <c r="H811" i="6"/>
  <c r="H812" i="6"/>
  <c r="H813" i="6"/>
  <c r="H814" i="6"/>
  <c r="H815" i="6"/>
  <c r="H816" i="6"/>
  <c r="H817" i="6"/>
  <c r="H818" i="6"/>
  <c r="H819" i="6"/>
  <c r="H820" i="6"/>
  <c r="H821" i="6"/>
  <c r="H822" i="6"/>
  <c r="H823" i="6"/>
  <c r="H824" i="6"/>
  <c r="H825" i="6"/>
  <c r="H826" i="6"/>
  <c r="H827" i="6"/>
  <c r="H828" i="6"/>
  <c r="H829" i="6"/>
  <c r="H830" i="6"/>
  <c r="H831" i="6"/>
  <c r="H832" i="6"/>
  <c r="H833" i="6"/>
  <c r="H834" i="6"/>
  <c r="H835" i="6"/>
  <c r="H836" i="6"/>
  <c r="H837" i="6"/>
  <c r="H838" i="6"/>
  <c r="H839" i="6"/>
  <c r="H840" i="6"/>
  <c r="H841" i="6"/>
  <c r="H842" i="6"/>
  <c r="H843" i="6"/>
  <c r="H844" i="6"/>
  <c r="H845" i="6"/>
  <c r="H846" i="6"/>
  <c r="H847" i="6"/>
  <c r="H848" i="6"/>
  <c r="H849" i="6"/>
  <c r="H850" i="6"/>
  <c r="H851" i="6"/>
  <c r="H852" i="6"/>
  <c r="H853" i="6"/>
  <c r="H854" i="6"/>
  <c r="H855" i="6"/>
  <c r="H856" i="6"/>
  <c r="H857" i="6"/>
  <c r="H858" i="6"/>
  <c r="H859" i="6"/>
  <c r="H860" i="6"/>
  <c r="H861" i="6"/>
  <c r="H862" i="6"/>
  <c r="H863" i="6"/>
  <c r="H864" i="6"/>
  <c r="H865" i="6"/>
  <c r="H866" i="6"/>
  <c r="H867" i="6"/>
  <c r="H868" i="6"/>
  <c r="H869" i="6"/>
  <c r="H870" i="6"/>
  <c r="H871" i="6"/>
  <c r="H872" i="6"/>
  <c r="H873" i="6"/>
  <c r="H874" i="6"/>
  <c r="H875" i="6"/>
  <c r="H876" i="6"/>
  <c r="H877" i="6"/>
  <c r="H878" i="6"/>
  <c r="H879" i="6"/>
  <c r="H880" i="6"/>
  <c r="H881" i="6"/>
  <c r="H882" i="6"/>
  <c r="H4" i="6"/>
  <c r="I418" i="5"/>
  <c r="I419" i="5"/>
  <c r="I414" i="5"/>
  <c r="I416" i="5"/>
  <c r="I417" i="5"/>
  <c r="C414" i="5"/>
  <c r="M211" i="7"/>
  <c r="O211" i="7"/>
  <c r="M210" i="7"/>
  <c r="O210" i="7"/>
  <c r="P210" i="7"/>
  <c r="M209" i="7"/>
  <c r="O209" i="7"/>
  <c r="M208" i="7"/>
  <c r="O208" i="7"/>
  <c r="M207" i="7"/>
  <c r="O207" i="7"/>
  <c r="M206" i="7"/>
  <c r="O206" i="7"/>
  <c r="M205" i="7"/>
  <c r="O205" i="7"/>
  <c r="M204" i="7"/>
  <c r="O204" i="7"/>
  <c r="P204" i="7"/>
  <c r="M203" i="7"/>
  <c r="O203" i="7"/>
  <c r="P203" i="7"/>
  <c r="M202" i="7"/>
  <c r="O202" i="7"/>
  <c r="M201" i="7"/>
  <c r="O201" i="7"/>
  <c r="M200" i="7"/>
  <c r="O200" i="7"/>
  <c r="M199" i="7"/>
  <c r="O199" i="7"/>
  <c r="M198" i="7"/>
  <c r="O198" i="7"/>
  <c r="P198" i="7"/>
  <c r="M197" i="7"/>
  <c r="O197" i="7"/>
  <c r="M196" i="7"/>
  <c r="O196" i="7"/>
  <c r="M195" i="7"/>
  <c r="O195" i="7"/>
  <c r="M194" i="7"/>
  <c r="O194" i="7"/>
  <c r="M193" i="7"/>
  <c r="O193" i="7"/>
  <c r="M192" i="7"/>
  <c r="O192" i="7"/>
  <c r="P192" i="7"/>
  <c r="M191" i="7"/>
  <c r="O191" i="7"/>
  <c r="M190" i="7"/>
  <c r="O190" i="7"/>
  <c r="P190" i="7"/>
  <c r="M189" i="7"/>
  <c r="O189" i="7"/>
  <c r="M188" i="7"/>
  <c r="O188" i="7"/>
  <c r="M187" i="7"/>
  <c r="O187" i="7"/>
  <c r="M186" i="7"/>
  <c r="O186" i="7"/>
  <c r="M185" i="7"/>
  <c r="O185" i="7"/>
  <c r="M184" i="7"/>
  <c r="O184" i="7"/>
  <c r="P184" i="7"/>
  <c r="M183" i="7"/>
  <c r="O183" i="7"/>
  <c r="M182" i="7"/>
  <c r="O182" i="7"/>
  <c r="M181" i="7"/>
  <c r="O181" i="7"/>
  <c r="M180" i="7"/>
  <c r="O180" i="7"/>
  <c r="P180" i="7"/>
  <c r="M179" i="7"/>
  <c r="O179" i="7"/>
  <c r="P179" i="7"/>
  <c r="M178" i="7"/>
  <c r="O178" i="7"/>
  <c r="M177" i="7"/>
  <c r="O177" i="7"/>
  <c r="M176" i="7"/>
  <c r="O176" i="7"/>
  <c r="M175" i="7"/>
  <c r="O175" i="7"/>
  <c r="P175" i="7"/>
  <c r="M174" i="7"/>
  <c r="O174" i="7"/>
  <c r="M173" i="7"/>
  <c r="O173" i="7"/>
  <c r="M172" i="7"/>
  <c r="O172" i="7"/>
  <c r="M171" i="7"/>
  <c r="O171" i="7"/>
  <c r="M170" i="7"/>
  <c r="O170" i="7"/>
  <c r="P170" i="7"/>
  <c r="M169" i="7"/>
  <c r="O169" i="7"/>
  <c r="M168" i="7"/>
  <c r="O168" i="7"/>
  <c r="M167" i="7"/>
  <c r="O167" i="7"/>
  <c r="P167" i="7"/>
  <c r="M166" i="7"/>
  <c r="O166" i="7"/>
  <c r="M165" i="7"/>
  <c r="O165" i="7"/>
  <c r="M164" i="7"/>
  <c r="O164" i="7"/>
  <c r="M163" i="7"/>
  <c r="O163" i="7"/>
  <c r="M162" i="7"/>
  <c r="O162" i="7"/>
  <c r="P162" i="7"/>
  <c r="M161" i="7"/>
  <c r="O161" i="7"/>
  <c r="M160" i="7"/>
  <c r="O160" i="7"/>
  <c r="M159" i="7"/>
  <c r="O159" i="7"/>
  <c r="M158" i="7"/>
  <c r="O158" i="7"/>
  <c r="M157" i="7"/>
  <c r="O157" i="7"/>
  <c r="M156" i="7"/>
  <c r="O156" i="7"/>
  <c r="P156" i="7"/>
  <c r="M155" i="7"/>
  <c r="O155" i="7"/>
  <c r="M154" i="7"/>
  <c r="O154" i="7"/>
  <c r="M153" i="7"/>
  <c r="O153" i="7"/>
  <c r="M152" i="7"/>
  <c r="O152" i="7"/>
  <c r="M151" i="7"/>
  <c r="O151" i="7"/>
  <c r="M150" i="7"/>
  <c r="O150" i="7"/>
  <c r="P150" i="7"/>
  <c r="M149" i="7"/>
  <c r="O149" i="7"/>
  <c r="M148" i="7"/>
  <c r="O148" i="7"/>
  <c r="M147" i="7"/>
  <c r="O147" i="7"/>
  <c r="M146" i="7"/>
  <c r="O146" i="7"/>
  <c r="M145" i="7"/>
  <c r="O145" i="7"/>
  <c r="M144" i="7"/>
  <c r="O144" i="7"/>
  <c r="M143" i="7"/>
  <c r="O143" i="7"/>
  <c r="M142" i="7"/>
  <c r="O142" i="7"/>
  <c r="M141" i="7"/>
  <c r="O141" i="7"/>
  <c r="M140" i="7"/>
  <c r="O140" i="7"/>
  <c r="P140" i="7"/>
  <c r="M139" i="7"/>
  <c r="O139" i="7"/>
  <c r="M138" i="7"/>
  <c r="O138" i="7"/>
  <c r="M137" i="7"/>
  <c r="O137" i="7"/>
  <c r="M136" i="7"/>
  <c r="O136" i="7"/>
  <c r="P136" i="7"/>
  <c r="M135" i="7"/>
  <c r="O135" i="7"/>
  <c r="M134" i="7"/>
  <c r="O134" i="7"/>
  <c r="P134" i="7"/>
  <c r="M133" i="7"/>
  <c r="O133" i="7"/>
  <c r="M132" i="7"/>
  <c r="O132" i="7"/>
  <c r="M131" i="7"/>
  <c r="O131" i="7"/>
  <c r="M130" i="7"/>
  <c r="O130" i="7"/>
  <c r="M129" i="7"/>
  <c r="O129" i="7"/>
  <c r="M128" i="7"/>
  <c r="O128" i="7"/>
  <c r="P128" i="7"/>
  <c r="M127" i="7"/>
  <c r="O127" i="7"/>
  <c r="M126" i="7"/>
  <c r="O126" i="7"/>
  <c r="M125" i="7"/>
  <c r="O125" i="7"/>
  <c r="M124" i="7"/>
  <c r="O124" i="7"/>
  <c r="P124" i="7"/>
  <c r="M123" i="7"/>
  <c r="O123" i="7"/>
  <c r="M122" i="7"/>
  <c r="O122" i="7"/>
  <c r="M121" i="7"/>
  <c r="O121" i="7"/>
  <c r="M120" i="7"/>
  <c r="O120" i="7"/>
  <c r="P120" i="7"/>
  <c r="M119" i="7"/>
  <c r="O119" i="7"/>
  <c r="P119" i="7"/>
  <c r="M118" i="7"/>
  <c r="O118" i="7"/>
  <c r="M117" i="7"/>
  <c r="O117" i="7"/>
  <c r="M116" i="7"/>
  <c r="O116" i="7"/>
  <c r="M115" i="7"/>
  <c r="O115" i="7"/>
  <c r="M114" i="7"/>
  <c r="O114" i="7"/>
  <c r="P114" i="7"/>
  <c r="M113" i="7"/>
  <c r="O113" i="7"/>
  <c r="M112" i="7"/>
  <c r="O112" i="7"/>
  <c r="M111" i="7"/>
  <c r="O111" i="7"/>
  <c r="M110" i="7"/>
  <c r="O110" i="7"/>
  <c r="P110" i="7"/>
  <c r="M109" i="7"/>
  <c r="O109" i="7"/>
  <c r="M108" i="7"/>
  <c r="O108" i="7"/>
  <c r="M107" i="7"/>
  <c r="O107" i="7"/>
  <c r="M106" i="7"/>
  <c r="O106" i="7"/>
  <c r="P106" i="7"/>
  <c r="M105" i="7"/>
  <c r="O105" i="7"/>
  <c r="M104" i="7"/>
  <c r="O104" i="7"/>
  <c r="M103" i="7"/>
  <c r="O103" i="7"/>
  <c r="M102" i="7"/>
  <c r="O102" i="7"/>
  <c r="P102" i="7"/>
  <c r="M101" i="7"/>
  <c r="O101" i="7"/>
  <c r="M100" i="7"/>
  <c r="O100" i="7"/>
  <c r="M99" i="7"/>
  <c r="O99" i="7"/>
  <c r="M98" i="7"/>
  <c r="O98" i="7"/>
  <c r="M97" i="7"/>
  <c r="O97" i="7"/>
  <c r="M96" i="7"/>
  <c r="O96" i="7"/>
  <c r="M95" i="7"/>
  <c r="O95" i="7"/>
  <c r="M94" i="7"/>
  <c r="O94" i="7"/>
  <c r="M93" i="7"/>
  <c r="O93" i="7"/>
  <c r="M92" i="7"/>
  <c r="O92" i="7"/>
  <c r="P92" i="7"/>
  <c r="M91" i="7"/>
  <c r="O91" i="7"/>
  <c r="M90" i="7"/>
  <c r="O90" i="7"/>
  <c r="M89" i="7"/>
  <c r="O89" i="7"/>
  <c r="M88" i="7"/>
  <c r="O88" i="7"/>
  <c r="P88" i="7"/>
  <c r="M87" i="7"/>
  <c r="O87" i="7"/>
  <c r="M86" i="7"/>
  <c r="O86" i="7"/>
  <c r="M85" i="7"/>
  <c r="O85" i="7"/>
  <c r="M84" i="7"/>
  <c r="O84" i="7"/>
  <c r="M83" i="7"/>
  <c r="O83" i="7"/>
  <c r="M82" i="7"/>
  <c r="O82" i="7"/>
  <c r="M81" i="7"/>
  <c r="O81" i="7"/>
  <c r="M80" i="7"/>
  <c r="O80" i="7"/>
  <c r="M79" i="7"/>
  <c r="O79" i="7"/>
  <c r="M78" i="7"/>
  <c r="O78" i="7"/>
  <c r="M77" i="7"/>
  <c r="O77" i="7"/>
  <c r="M76" i="7"/>
  <c r="O76" i="7"/>
  <c r="M75" i="7"/>
  <c r="O75" i="7"/>
  <c r="M74" i="7"/>
  <c r="O74" i="7"/>
  <c r="M73" i="7"/>
  <c r="O73" i="7"/>
  <c r="M72" i="7"/>
  <c r="O72" i="7"/>
  <c r="M71" i="7"/>
  <c r="O71" i="7"/>
  <c r="M70" i="7"/>
  <c r="O70" i="7"/>
  <c r="P70" i="7"/>
  <c r="M69" i="7"/>
  <c r="O69" i="7"/>
  <c r="M68" i="7"/>
  <c r="O68" i="7"/>
  <c r="M67" i="7"/>
  <c r="O67" i="7"/>
  <c r="M66" i="7"/>
  <c r="O66" i="7"/>
  <c r="P66" i="7"/>
  <c r="M65" i="7"/>
  <c r="O65" i="7"/>
  <c r="M64" i="7"/>
  <c r="O64" i="7"/>
  <c r="M63" i="7"/>
  <c r="O63" i="7"/>
  <c r="M62" i="7"/>
  <c r="O62" i="7"/>
  <c r="M61" i="7"/>
  <c r="O61" i="7"/>
  <c r="M60" i="7"/>
  <c r="O60" i="7"/>
  <c r="P60" i="7"/>
  <c r="M59" i="7"/>
  <c r="O59" i="7"/>
  <c r="M58" i="7"/>
  <c r="O58" i="7"/>
  <c r="P58" i="7"/>
  <c r="M57" i="7"/>
  <c r="O57" i="7"/>
  <c r="M56" i="7"/>
  <c r="O56" i="7"/>
  <c r="M55" i="7"/>
  <c r="O55" i="7"/>
  <c r="M54" i="7"/>
  <c r="O54" i="7"/>
  <c r="M53" i="7"/>
  <c r="O53" i="7"/>
  <c r="M52" i="7"/>
  <c r="O52" i="7"/>
  <c r="P52" i="7"/>
  <c r="M51" i="7"/>
  <c r="O51" i="7"/>
  <c r="M50" i="7"/>
  <c r="O50" i="7"/>
  <c r="P50" i="7"/>
  <c r="M49" i="7"/>
  <c r="O49" i="7"/>
  <c r="M48" i="7"/>
  <c r="O48" i="7"/>
  <c r="M47" i="7"/>
  <c r="O47" i="7"/>
  <c r="P47" i="7"/>
  <c r="M46" i="7"/>
  <c r="O46" i="7"/>
  <c r="M45" i="7"/>
  <c r="O45" i="7"/>
  <c r="M44" i="7"/>
  <c r="O44" i="7"/>
  <c r="M43" i="7"/>
  <c r="O43" i="7"/>
  <c r="M42" i="7"/>
  <c r="O42" i="7"/>
  <c r="P42" i="7"/>
  <c r="M41" i="7"/>
  <c r="O41" i="7"/>
  <c r="M40" i="7"/>
  <c r="O40" i="7"/>
  <c r="M39" i="7"/>
  <c r="O39" i="7"/>
  <c r="M38" i="7"/>
  <c r="O38" i="7"/>
  <c r="P38" i="7"/>
  <c r="M37" i="7"/>
  <c r="O37" i="7"/>
  <c r="M36" i="7"/>
  <c r="O36" i="7"/>
  <c r="M35" i="7"/>
  <c r="O35" i="7"/>
  <c r="P35" i="7"/>
  <c r="M34" i="7"/>
  <c r="O34" i="7"/>
  <c r="M33" i="7"/>
  <c r="O33" i="7"/>
  <c r="M32" i="7"/>
  <c r="O32" i="7"/>
  <c r="M31" i="7"/>
  <c r="O31" i="7"/>
  <c r="M30" i="7"/>
  <c r="O30" i="7"/>
  <c r="P30" i="7"/>
  <c r="M29" i="7"/>
  <c r="O29" i="7"/>
  <c r="M28" i="7"/>
  <c r="O28" i="7"/>
  <c r="M27" i="7"/>
  <c r="O27" i="7"/>
  <c r="M26" i="7"/>
  <c r="O26" i="7"/>
  <c r="P26" i="7"/>
  <c r="M25" i="7"/>
  <c r="O25" i="7"/>
  <c r="M24" i="7"/>
  <c r="O24" i="7"/>
  <c r="M23" i="7"/>
  <c r="O23" i="7"/>
  <c r="M22" i="7"/>
  <c r="O22" i="7"/>
  <c r="P22" i="7"/>
  <c r="M21" i="7"/>
  <c r="O21" i="7"/>
  <c r="M20" i="7"/>
  <c r="O20" i="7"/>
  <c r="M19" i="7"/>
  <c r="O19" i="7"/>
  <c r="P19" i="7"/>
  <c r="M18" i="7"/>
  <c r="O18" i="7"/>
  <c r="M17" i="7"/>
  <c r="O17" i="7"/>
  <c r="M16" i="7"/>
  <c r="O16" i="7"/>
  <c r="M15" i="7"/>
  <c r="O15" i="7"/>
  <c r="M14" i="7"/>
  <c r="O14" i="7"/>
  <c r="P14" i="7"/>
  <c r="M13" i="7"/>
  <c r="O13" i="7"/>
  <c r="M12" i="7"/>
  <c r="O12" i="7"/>
  <c r="M11" i="7"/>
  <c r="O11" i="7"/>
  <c r="M10" i="7"/>
  <c r="O10" i="7"/>
  <c r="P10" i="7"/>
  <c r="M9" i="7"/>
  <c r="O9" i="7"/>
  <c r="M8" i="7"/>
  <c r="O8" i="7"/>
  <c r="M7" i="7"/>
  <c r="O7" i="7"/>
  <c r="M6" i="7"/>
  <c r="O6" i="7"/>
  <c r="P6" i="7"/>
  <c r="M5" i="7"/>
  <c r="O5" i="7"/>
  <c r="M4" i="7"/>
  <c r="O4" i="7"/>
</calcChain>
</file>

<file path=xl/sharedStrings.xml><?xml version="1.0" encoding="utf-8"?>
<sst xmlns="http://schemas.openxmlformats.org/spreadsheetml/2006/main" count="3630" uniqueCount="398">
  <si>
    <t>Analytical method group</t>
  </si>
  <si>
    <t>Pesticide group</t>
  </si>
  <si>
    <t>N</t>
  </si>
  <si>
    <t>Slope estimate</t>
  </si>
  <si>
    <t>Std Error</t>
  </si>
  <si>
    <t>t Ratio</t>
  </si>
  <si>
    <t>Prob&gt;|t|</t>
  </si>
  <si>
    <t>Lower 95%</t>
  </si>
  <si>
    <t>Upper 95%</t>
  </si>
  <si>
    <t>Slope contains zero</t>
  </si>
  <si>
    <t>acetanilide &amp; amide</t>
  </si>
  <si>
    <t>Acetochlor</t>
  </si>
  <si>
    <t>Hydroxyacetochlor</t>
  </si>
  <si>
    <t>Acetochlor/Metolachlor</t>
  </si>
  <si>
    <t>2-(1-hydroxyethyl)-6-methylaniline (HEMA)</t>
  </si>
  <si>
    <t>Alachlor</t>
  </si>
  <si>
    <t>2-Chloro-2,6-diethylacetanilide</t>
  </si>
  <si>
    <t>Hydroxyalachlor</t>
  </si>
  <si>
    <t>Dimethenamid</t>
  </si>
  <si>
    <t>Dimethenamid OA</t>
  </si>
  <si>
    <t>Dimethenamid SA</t>
  </si>
  <si>
    <t>Dimethenamid SAA</t>
  </si>
  <si>
    <t>Hydroxymetolachlor</t>
  </si>
  <si>
    <t>Metolachlor</t>
  </si>
  <si>
    <t>2-(2-ethyl-6-methyl-phenyl)aminopropan-1-ol</t>
  </si>
  <si>
    <t>Dechlorometolachlor</t>
  </si>
  <si>
    <t>Metolachlor hydroxy morpholinone</t>
  </si>
  <si>
    <t>Pronamide</t>
  </si>
  <si>
    <t>Propanil</t>
  </si>
  <si>
    <t>acid</t>
  </si>
  <si>
    <t>Bentazone</t>
  </si>
  <si>
    <t>2-Amino-N-isopropylbenzamide</t>
  </si>
  <si>
    <t>carbamate &amp; thiocarbamate</t>
  </si>
  <si>
    <t>Aldicarb</t>
  </si>
  <si>
    <t>Aldicarb sulfone</t>
  </si>
  <si>
    <t>Aldicarb sulfoxide</t>
  </si>
  <si>
    <t>Asulam</t>
  </si>
  <si>
    <t>Butylate</t>
  </si>
  <si>
    <t>Carbaryl</t>
  </si>
  <si>
    <t>7-Hydroxycarbofuran</t>
  </si>
  <si>
    <t>&lt;.0001</t>
  </si>
  <si>
    <t>Carbofuran</t>
  </si>
  <si>
    <t>3-Hydroxycarbofuran</t>
  </si>
  <si>
    <t>3-Ketocarbofuran</t>
  </si>
  <si>
    <t>EPTC</t>
  </si>
  <si>
    <t>EPTC R248722</t>
  </si>
  <si>
    <t>Formetanate</t>
  </si>
  <si>
    <t>Methomyl</t>
  </si>
  <si>
    <t>Methomyl oxime</t>
  </si>
  <si>
    <t>4-Hydroxy molinate</t>
  </si>
  <si>
    <t>Carboxy molinate</t>
  </si>
  <si>
    <t>Molinate</t>
  </si>
  <si>
    <t>Oxamyl</t>
  </si>
  <si>
    <t>Oxamyl oxime</t>
  </si>
  <si>
    <t>Propoxur</t>
  </si>
  <si>
    <t>4-Chlorobenzylmethyl sulfoxide</t>
  </si>
  <si>
    <t>Thiobencarb</t>
  </si>
  <si>
    <t>Triallate</t>
  </si>
  <si>
    <t>fungicide</t>
  </si>
  <si>
    <t>Azoxystrobin</t>
  </si>
  <si>
    <t>2-Aminobenzimidazole</t>
  </si>
  <si>
    <t>Carbendazim</t>
  </si>
  <si>
    <t>Famoxadone</t>
  </si>
  <si>
    <t>Fentin</t>
  </si>
  <si>
    <t>Kresoxim-methyl</t>
  </si>
  <si>
    <t>Kresoxim-methyl BF490-1</t>
  </si>
  <si>
    <t>Kresoxim-methyl BF490-2</t>
  </si>
  <si>
    <t>Kresoxim-methyl BF490-9</t>
  </si>
  <si>
    <t>Metalaxyl</t>
  </si>
  <si>
    <t>Metconazole</t>
  </si>
  <si>
    <t>Myclobutanil</t>
  </si>
  <si>
    <t>Propiconazole</t>
  </si>
  <si>
    <t>1H-1,2,4-Triazole</t>
  </si>
  <si>
    <t>Pyraclostrobin</t>
  </si>
  <si>
    <t>Tebuconazole</t>
  </si>
  <si>
    <t>tebuconazole</t>
  </si>
  <si>
    <t>Tetraconazole</t>
  </si>
  <si>
    <t>Trifloxystrobin</t>
  </si>
  <si>
    <t>miscellaneous</t>
  </si>
  <si>
    <t>Aminopyralid</t>
  </si>
  <si>
    <t>Bifenazate</t>
  </si>
  <si>
    <t>Bifenazate diazene</t>
  </si>
  <si>
    <t>Bromacil</t>
  </si>
  <si>
    <t>Butralin</t>
  </si>
  <si>
    <t>Diquat</t>
  </si>
  <si>
    <t>Etoxazole</t>
  </si>
  <si>
    <t>Fenbutatin oxide</t>
  </si>
  <si>
    <t>Flubendiamide</t>
  </si>
  <si>
    <t>Flumetsulam</t>
  </si>
  <si>
    <t>Imazamox</t>
  </si>
  <si>
    <t>Imazaquin</t>
  </si>
  <si>
    <t>Imazethapyr</t>
  </si>
  <si>
    <t>Imidacloprid</t>
  </si>
  <si>
    <t>Indoxacarb</t>
  </si>
  <si>
    <t>Isoxaflutole</t>
  </si>
  <si>
    <t>Diketonitrile isoxaflutole</t>
  </si>
  <si>
    <t>Lactofen</t>
  </si>
  <si>
    <t>Methoxyfenozide</t>
  </si>
  <si>
    <t>Demethyl norflurazon</t>
  </si>
  <si>
    <t>Norflurazon</t>
  </si>
  <si>
    <t>Oxyfluorfen</t>
  </si>
  <si>
    <t>Paraquat</t>
  </si>
  <si>
    <t>Pendimethalin</t>
  </si>
  <si>
    <t>Propargite</t>
  </si>
  <si>
    <t>Pymetrozine</t>
  </si>
  <si>
    <t>Pyridaben</t>
  </si>
  <si>
    <t>Pyriproxyfen</t>
  </si>
  <si>
    <t>Sulfentrazone</t>
  </si>
  <si>
    <t>Tebufenozide</t>
  </si>
  <si>
    <t>Terbacil</t>
  </si>
  <si>
    <t>organophosphate</t>
  </si>
  <si>
    <t>Acephate</t>
  </si>
  <si>
    <t>Azinphos-methyl</t>
  </si>
  <si>
    <t>Azinphos-methyl oxon</t>
  </si>
  <si>
    <t>Chlorpyrifos</t>
  </si>
  <si>
    <t>Chlorpyrifos oxon</t>
  </si>
  <si>
    <t>Diazinon</t>
  </si>
  <si>
    <t>Diazinon oxon</t>
  </si>
  <si>
    <t>Hydroxydiazinon</t>
  </si>
  <si>
    <t>Pyrimidinol</t>
  </si>
  <si>
    <t>Dicrotophos</t>
  </si>
  <si>
    <t>Dimethoate</t>
  </si>
  <si>
    <t>Dimethoate oxon</t>
  </si>
  <si>
    <t>Disulfoton</t>
  </si>
  <si>
    <t>Disulfoton oxon</t>
  </si>
  <si>
    <t>Disulfoton oxon sulfone</t>
  </si>
  <si>
    <t>Disulfoton oxon sulfoxide</t>
  </si>
  <si>
    <t>Disulfoton sulfone</t>
  </si>
  <si>
    <t>Disulfoton sulfoxide</t>
  </si>
  <si>
    <t>O-Ethyl-O-methyl-S-propyl phosphorothioate</t>
  </si>
  <si>
    <t>Ethoprop</t>
  </si>
  <si>
    <t>Fenamiphos</t>
  </si>
  <si>
    <t>Fenamiphos sulfone</t>
  </si>
  <si>
    <t>Fenamiphos sulfoxide</t>
  </si>
  <si>
    <t>Fonofos</t>
  </si>
  <si>
    <t>Malathion</t>
  </si>
  <si>
    <t>Malaoxon</t>
  </si>
  <si>
    <t>Methamidophos</t>
  </si>
  <si>
    <t>Methidathion</t>
  </si>
  <si>
    <t>Naled</t>
  </si>
  <si>
    <t>Dichlorvos</t>
  </si>
  <si>
    <t>Paraoxon-methyl</t>
  </si>
  <si>
    <t>Parathion-ethyl</t>
  </si>
  <si>
    <t>Paraoxon</t>
  </si>
  <si>
    <t>Parathion-methyl</t>
  </si>
  <si>
    <t>Phorate</t>
  </si>
  <si>
    <t>Phorate oxon</t>
  </si>
  <si>
    <t>Phorate oxon sulfone</t>
  </si>
  <si>
    <t>Phorate oxon sulfoxide</t>
  </si>
  <si>
    <t>Phorate sulfone</t>
  </si>
  <si>
    <t>Phorate sulfoxide</t>
  </si>
  <si>
    <t>Phosmet</t>
  </si>
  <si>
    <t>Phosmet oxon</t>
  </si>
  <si>
    <t>Profenofos</t>
  </si>
  <si>
    <t>Tebupirimfos</t>
  </si>
  <si>
    <t>Tebupirimfos oxon</t>
  </si>
  <si>
    <t>Terbufos</t>
  </si>
  <si>
    <t>Terbufos oxon</t>
  </si>
  <si>
    <t>Terbufos oxon sulfone</t>
  </si>
  <si>
    <t>Terbufos oxon sulfoxide</t>
  </si>
  <si>
    <t>Terbufos sulfone</t>
  </si>
  <si>
    <t>Terbufos sulfoxide</t>
  </si>
  <si>
    <t>pyrethroid &amp; phenylpyrazine</t>
  </si>
  <si>
    <t>Bifenthrin</t>
  </si>
  <si>
    <t>Fipronil</t>
  </si>
  <si>
    <t>Fipronil amide</t>
  </si>
  <si>
    <t>Fipronil sulfide</t>
  </si>
  <si>
    <t>Permethrin</t>
  </si>
  <si>
    <t>cis-Permethrin</t>
  </si>
  <si>
    <t>trans-Permethrin</t>
  </si>
  <si>
    <t>Piperonyl butoxide</t>
  </si>
  <si>
    <t>sulfonylurea &amp; urea</t>
  </si>
  <si>
    <t>Chlorimuron-ethyl</t>
  </si>
  <si>
    <t>Chlorsulfuron</t>
  </si>
  <si>
    <t>Diflubenzuron</t>
  </si>
  <si>
    <t>Diflufenzopyr</t>
  </si>
  <si>
    <t>Hydroxyphthalazinone</t>
  </si>
  <si>
    <t>Phthalazinone</t>
  </si>
  <si>
    <t>Diuron</t>
  </si>
  <si>
    <t>3,4-Dichlorophenylurea</t>
  </si>
  <si>
    <t>N-(3,4-Dichlorophenyl)-N-methylurea</t>
  </si>
  <si>
    <t>Demethyl fluometuron</t>
  </si>
  <si>
    <t>Fluometuron</t>
  </si>
  <si>
    <t>4-Hydroxy-tert-fluometuron</t>
  </si>
  <si>
    <t>Hydroxy mono demethyl fluometuron</t>
  </si>
  <si>
    <t>Hydroxyfluometuron</t>
  </si>
  <si>
    <t>Halosulfuron-methyl</t>
  </si>
  <si>
    <t>Linuron</t>
  </si>
  <si>
    <t>Nicosulfuron</t>
  </si>
  <si>
    <t>Novaluron</t>
  </si>
  <si>
    <t>Orthosulfamuron</t>
  </si>
  <si>
    <t>Siduron</t>
  </si>
  <si>
    <t>Sulfometuron-methyl</t>
  </si>
  <si>
    <t>Sulfosulfuron</t>
  </si>
  <si>
    <t>Sulfosulfuron ethyl sulfone</t>
  </si>
  <si>
    <t>Tebuthiuron</t>
  </si>
  <si>
    <t>Hydroxytebuthurion</t>
  </si>
  <si>
    <t>Tebuthiuron TP 104</t>
  </si>
  <si>
    <t>Tebuthiuron TP 106</t>
  </si>
  <si>
    <t>Tebuthiuron TP 108</t>
  </si>
  <si>
    <t>Tebuthiuron TP 109 (OH)</t>
  </si>
  <si>
    <t>triazine</t>
  </si>
  <si>
    <t>Ametryn</t>
  </si>
  <si>
    <t>Atrazine</t>
  </si>
  <si>
    <t>2-Hydroxy-4-isopropylamino-6-amino-s-triazine</t>
  </si>
  <si>
    <t>2-Hydroxy-6-ethylamino-4-amino-s-triazine</t>
  </si>
  <si>
    <t>2-Hydroxyatrazine</t>
  </si>
  <si>
    <t>Deethylatrazine</t>
  </si>
  <si>
    <t>Deisopropylatrazine</t>
  </si>
  <si>
    <t>Didealkylatrazine</t>
  </si>
  <si>
    <t>Cyanazine</t>
  </si>
  <si>
    <t>Hexazinone</t>
  </si>
  <si>
    <t>4-Hydroxyhexazinone A</t>
  </si>
  <si>
    <t>Demethyl hexazinone B</t>
  </si>
  <si>
    <t>Hexazinone TP C</t>
  </si>
  <si>
    <t>Hexazinone TP F</t>
  </si>
  <si>
    <t>Hexazinone TP G</t>
  </si>
  <si>
    <t>Metribuzin</t>
  </si>
  <si>
    <t>Metribuzin DA</t>
  </si>
  <si>
    <t>Metribuzin DK</t>
  </si>
  <si>
    <t>Prometon</t>
  </si>
  <si>
    <t>Prometryn</t>
  </si>
  <si>
    <t>Deisopropyl prometryn</t>
  </si>
  <si>
    <t>Propazine</t>
  </si>
  <si>
    <t>Simazine</t>
  </si>
  <si>
    <t>Hydroxysimazine</t>
  </si>
  <si>
    <t>Terbuthylazine</t>
  </si>
  <si>
    <t>Prob &gt;t Lists the observed significance probability calculated from each t-ratio. It is the probability of getting, by chance alone, a t-ratio greater (in absolute value) than the computed value, given a true null hypothesis. Often, a value below 0.05 (or sometimes 0.01) is interpreted as evidence that the parameter is significantly different from zero</t>
  </si>
  <si>
    <t>Lower 95% is the lower endpoint of the 95% confidence interval for the parameter estimate.</t>
  </si>
  <si>
    <t>Upper 95% is the upper endpoint of the 95% confidence interval for the parameter estimate</t>
  </si>
  <si>
    <t>Acetochlor OA</t>
  </si>
  <si>
    <t>Acetochlor SA</t>
  </si>
  <si>
    <t>Acetochlor SAA</t>
  </si>
  <si>
    <t>sec-Acetochlor OA</t>
  </si>
  <si>
    <t>Alachlor OA</t>
  </si>
  <si>
    <t>Alachlor SA</t>
  </si>
  <si>
    <t>Alachlor SAA</t>
  </si>
  <si>
    <t>sec-Alachlor OA</t>
  </si>
  <si>
    <t>Metolachlor OA</t>
  </si>
  <si>
    <t>Metolachlor SA</t>
  </si>
  <si>
    <t>L903F</t>
  </si>
  <si>
    <t>2,4-D</t>
  </si>
  <si>
    <t>Bromoxynil</t>
  </si>
  <si>
    <t>Dacthal</t>
  </si>
  <si>
    <t>Dicamba</t>
  </si>
  <si>
    <t>MCPA</t>
  </si>
  <si>
    <t>Triclopyr</t>
  </si>
  <si>
    <t>2,3,3-trichloroprop-2-ene-1-SA</t>
  </si>
  <si>
    <t>Chlorothalonil</t>
  </si>
  <si>
    <t>4-Hydroxychlorothalonil</t>
  </si>
  <si>
    <t>Iprodione</t>
  </si>
  <si>
    <t>Deisopropyliprodione</t>
  </si>
  <si>
    <t>Isoxaflutole acid RPA 203328</t>
  </si>
  <si>
    <t>Oryzalin</t>
  </si>
  <si>
    <t>4-(Hydroxymethyl)pendimethalin</t>
  </si>
  <si>
    <t>pyrethroid &amp; organochlorine&amp; phenylpyrazine</t>
  </si>
  <si>
    <t>Bifenthrin; lambda-cyhalothrin; Tefluthrin</t>
  </si>
  <si>
    <t>cis-Cyhalothric acid</t>
  </si>
  <si>
    <t>Dechlorofipronil</t>
  </si>
  <si>
    <t>Desulfinylfipronil</t>
  </si>
  <si>
    <t>Desulfinylfipronil amide</t>
  </si>
  <si>
    <t>Fipronil sulfonate</t>
  </si>
  <si>
    <t>Fipronil sulfone</t>
  </si>
  <si>
    <t>3-Phenoxybenzoic acid</t>
  </si>
  <si>
    <t>L903C</t>
  </si>
  <si>
    <t>Chlorosulfonamide acid</t>
  </si>
  <si>
    <t>L903J</t>
  </si>
  <si>
    <t>Prosulfuron</t>
  </si>
  <si>
    <t>Ammelide</t>
  </si>
  <si>
    <t>Hexazinone TP D</t>
  </si>
  <si>
    <t>Hexazinone TP E</t>
  </si>
  <si>
    <t>Metribuzin DADK</t>
  </si>
  <si>
    <t>Acquisition mode</t>
  </si>
  <si>
    <t>USGS Parameter code</t>
  </si>
  <si>
    <t>MDL (ng/L)</t>
  </si>
  <si>
    <t>High std (ng/L)</t>
  </si>
  <si>
    <t>ESI+</t>
  </si>
  <si>
    <t>ESI-</t>
  </si>
  <si>
    <t>Concentration (ng/L)</t>
  </si>
  <si>
    <t>Detections</t>
  </si>
  <si>
    <t>Nominal concentration (ng/L)</t>
  </si>
  <si>
    <t>Mean (ng/L)</t>
  </si>
  <si>
    <t>Std Dev (ng/L)</t>
  </si>
  <si>
    <t>Sum</t>
  </si>
  <si>
    <t>Detection frequency (%)</t>
  </si>
  <si>
    <t>Valid MDL nominal conc.</t>
  </si>
  <si>
    <t>Valid MDL</t>
  </si>
  <si>
    <t>Selected MDL</t>
  </si>
  <si>
    <t>Triallate-SA</t>
  </si>
  <si>
    <t>Chlorthal monomethyl</t>
  </si>
  <si>
    <t xml:space="preserve"> </t>
  </si>
  <si>
    <t>flumiclorac-pentyl</t>
  </si>
  <si>
    <t>Benomyl</t>
  </si>
  <si>
    <t>Lab code</t>
  </si>
  <si>
    <t>A</t>
  </si>
  <si>
    <t>E</t>
  </si>
  <si>
    <t>D</t>
  </si>
  <si>
    <t>Pesticide compounds deleted(D) or moved from ESI+ mode analytical method to ESI- mode method (lab code 9031)</t>
  </si>
  <si>
    <t>Number of detections</t>
  </si>
  <si>
    <t>Pesticide compound</t>
  </si>
  <si>
    <t>Nominal concentration of spike sample (ng/L)</t>
  </si>
  <si>
    <t>Valid MDL (ng/L)</t>
  </si>
  <si>
    <t>RSD (ng/L)</t>
  </si>
  <si>
    <t>na</t>
  </si>
  <si>
    <t>Note: aldicarb sulfone, cis-permethrin, trans-permethrin, phosmet and prosulfuron had incorrect MRMs used in this analysis and their MDLs were detemined in table 19.</t>
  </si>
  <si>
    <t>O-Ethyl-S-methyl-S-propyl phosphorodithioate</t>
  </si>
  <si>
    <t>O-Ethyl-S-propyl phosphorothioate</t>
  </si>
  <si>
    <t>2-Chloro-N-(2-ethyl-6-methylphenyl)acetamide</t>
  </si>
  <si>
    <t>65093LCM60</t>
  </si>
  <si>
    <t>65089LCM64</t>
  </si>
  <si>
    <t>Note: oxyfluorfen and parathion-methyl were not inlcuded in this summary and need to be redone.</t>
  </si>
  <si>
    <t/>
  </si>
  <si>
    <t>Table 17</t>
  </si>
  <si>
    <t>LKK notes</t>
  </si>
  <si>
    <t>Note: These columns used to select valid MDL</t>
  </si>
  <si>
    <t>Flumiclorac-pentyl</t>
  </si>
  <si>
    <t>Calculated MDL (ng/L)</t>
  </si>
  <si>
    <t>These columns used for selecting valid MDL</t>
  </si>
  <si>
    <t>LRL (ng/L)</t>
  </si>
  <si>
    <t>9031</t>
  </si>
  <si>
    <t>thiobencarb</t>
  </si>
  <si>
    <t>Flumiclorac</t>
  </si>
  <si>
    <t>Analyte</t>
  </si>
  <si>
    <t>Median response factor</t>
  </si>
  <si>
    <t>Mean response factor</t>
  </si>
  <si>
    <t>2-chloro-N-(2-ethyl-6-methylphenyl)acetamide</t>
  </si>
  <si>
    <t>O-ethyl-S-methyl-S-propyl phosphorodithioate</t>
  </si>
  <si>
    <t>O-ethyl-S-propyl phosphorothioate</t>
  </si>
  <si>
    <t>Std Error Lists the estimates of the standard errors of the parameter estimates of the linear fit. They are used in constructing tests and confidence intervals.</t>
  </si>
  <si>
    <t>t Ratio Lists the test statistics for the hypothesis that each parameter is zero. It is the ratio of the parameter estimate of the linear fit to its standard error. If the hypothesis is true, then this statistic has a Student’s t-distribution.</t>
  </si>
  <si>
    <t>68522</t>
  </si>
  <si>
    <t>68523</t>
  </si>
  <si>
    <t>68524</t>
  </si>
  <si>
    <t>sec-Acetochlor-OA</t>
  </si>
  <si>
    <t>68684</t>
  </si>
  <si>
    <t>68526</t>
  </si>
  <si>
    <t>68871</t>
  </si>
  <si>
    <t>68527</t>
  </si>
  <si>
    <t>sec-Alachlor-OA</t>
  </si>
  <si>
    <t>68685</t>
  </si>
  <si>
    <t>68581</t>
  </si>
  <si>
    <t>68582</t>
  </si>
  <si>
    <t>68583</t>
  </si>
  <si>
    <t>68650</t>
  </si>
  <si>
    <t>68651</t>
  </si>
  <si>
    <t>68500</t>
  </si>
  <si>
    <t>Bentazon</t>
  </si>
  <si>
    <t>68538</t>
  </si>
  <si>
    <t>68543</t>
  </si>
  <si>
    <t>68641</t>
  </si>
  <si>
    <t>68712</t>
  </si>
  <si>
    <t>68691</t>
  </si>
  <si>
    <t>68336</t>
  </si>
  <si>
    <t>68606</t>
  </si>
  <si>
    <t>68578</t>
  </si>
  <si>
    <t>68633</t>
  </si>
  <si>
    <t>68663</t>
  </si>
  <si>
    <t>68511</t>
  </si>
  <si>
    <t>68553</t>
  </si>
  <si>
    <t>68561</t>
  </si>
  <si>
    <t>66607</t>
  </si>
  <si>
    <t>68570</t>
  </si>
  <si>
    <t>66604</t>
  </si>
  <si>
    <t>68604</t>
  </si>
  <si>
    <t>66610</t>
  </si>
  <si>
    <t>68605</t>
  </si>
  <si>
    <t>66613</t>
  </si>
  <si>
    <t>68873</t>
  </si>
  <si>
    <t>68577</t>
  </si>
  <si>
    <t>61687</t>
  </si>
  <si>
    <t>68687</t>
  </si>
  <si>
    <t>68614</t>
  </si>
  <si>
    <t>68569</t>
  </si>
  <si>
    <t>68653</t>
  </si>
  <si>
    <t>68560</t>
  </si>
  <si>
    <t>68571</t>
  </si>
  <si>
    <t>68551</t>
  </si>
  <si>
    <t>68613</t>
  </si>
  <si>
    <t>9030</t>
  </si>
  <si>
    <t>L903R</t>
  </si>
  <si>
    <t>66617</t>
  </si>
  <si>
    <t>68535</t>
  </si>
  <si>
    <t>Low std (ng/L)</t>
  </si>
  <si>
    <t>These columns are not printed</t>
  </si>
  <si>
    <t>&gt;1000</t>
  </si>
  <si>
    <t>&lt;10</t>
  </si>
  <si>
    <t>&gt;100</t>
  </si>
  <si>
    <t>&lt;1</t>
  </si>
  <si>
    <t>Tribufos</t>
  </si>
  <si>
    <t>Desiodo flubendiamide</t>
  </si>
  <si>
    <t>Chlorthal-monomethyl</t>
  </si>
  <si>
    <t>Validation quality code</t>
  </si>
  <si>
    <t>Table 17. Summary of method detection levels, laboratory reporting levels, low and high calibration standards for pesticide compounds determined by direct aqueous-injection liquid chromatography-tandem mass spectrometry
[Table is sorted by lab code and Validation quality code. ESI+, positive electrospray ionization mode; ESI-, negative electrospray ionization mode; Validation quality code: A, no qualification; E, estimated remark code; D, deleted from method in May 2013; USGS, U.S. Geological Survey; MDL, method detection level; ng/L, nanograms per liter; LRL, laboratory reporting level; std., standard]</t>
  </si>
  <si>
    <t>Table 18. Estimated method detection levels for pesticide compounds determined by direct aqueous-injection liquid chromatography-tandem mass spectrometry in positive electrospray ionization mode calculated according to U.S. Environmental Protection Agency procedure from analysis of seven replicate 5 and 10 nanograms per liter standards determined in seven consecutive analytical batches
[Method detection level (MDL) is calculated as standard deviation times t, where t is Student's t value for 49 replicates (t= 2.4); valid estimated MDLs must be greater than nominal spike concentration and have a detection frequency &lt;50 percent.  MDL selected was the lowest valid MDL of the two concentration levels; pesticide compounds are shown in bold if calculated MDL is invalid because it was greater than nominal spike concentration or a detection frequency &lt;50 percent.  &lt;, less than; Validation quality code: A, no qualification; E, estimated remark code; D, deleted from method in May 2013;  USGS, U.S. Geological Survey; N, number of replicates; Std. Dev., standard deviation; RSD, relative standard deviation; min, minimum; na, not available]</t>
  </si>
  <si>
    <t>Table 19. Estimated method detection levels for pesticide compounds determined by direct aqueous-injection liquid chromatography-tandem mass spectrometry in positive electrospray ionization mode calculated according to  U.S. Environmental Protection Agency procedure from analysis of eight replicate 5, 10, 25, 50, and 100 nanograms per liter standards determined in one  analytical batch
[Method detection level (MDL) is calculated as standard deviation times t, where t is Student's t value for eight replicates (t= 2.998); valid estimated MDLs must be greater than nominal spike concentration and have a detection frequency greater than 50 percent; MDL selected was the lowest valid MDL determined from the nominal concentration levels; pesticide compounds shown in bold have invalid MDLs using 5 and 10 ng/L concentration spike samples (see table 18). Validation quality code: A, no qualification; E, estimated remark code; D, deleted from method in May 2013; USGS, U.S. Geological Survey; N, number of replicates; Std. Dev., standard deviation; RSD, relative standard deviation; min, minimum]</t>
  </si>
  <si>
    <t>Table 20. Estimated method detection levels for pesticide compounds determined by direct aqueous-injection liquid chromatography-tandem mass spectrometry in negative electrospray ionization mode according to U.S. Environmental Protection Agency procedure from replicate analysis of 5, 10, 50, and 100 nanograms per liter standards in seven consecutive analytical batches
[Method detection level (MDL) is calculated as standard deviation times t, where t is student's t value for 8 replicates (t= 2.998); valid estimated MDLs must be greater than nominal spike concentration and have a detection frequency greater than 50 percent; MDL selected was the lowest valid MDL determined from the nominal concentration levels. Validation quality code: A, no qualification; E, estimated remark code; D, deleted from method in May 2013; USGS, U.S. Geological Survey; N, number of replicates; Std. Dev., standard deviation; RSD, relative standard deviation; min, minimum]</t>
  </si>
  <si>
    <t xml:space="preserve">Table 15. Summary of response factor and parameters of linear fit of response factor by nominal concentration for positive electrospray ionization analytes
[Data are from ESI+ 7 method detection level (MDL) experiments with 10 concentration levels and 7 replicates at each level. The number of calibration standards included in the summary was different for each analyte because of different response factors and the corresponding lowest calibration standards that met the identification criteria. Slope of zero indicates response factors are constant over the concentration range. Slopes that are significantly different from zero are in bold and highlighted in red. Validation quality code: A, no qualification; E, estimated remark code; D, deleted from method in May 2013; ESI+, positive electrospray ionization; USGS, U.S. Geological Survey;  ng/L, nanograms per liter; N, number of samples;  t, Student's t-distribution; Prob&gt;, probably greater then; Lower 95 percent, lower 95th percentile confidence limit of slope estimate; Upper 95 percent, upper 95th percentile confidence limit of slope estimate; na, not available]             </t>
  </si>
  <si>
    <t xml:space="preserve">Table 16. Summary of response factor and parameters of linear fit of response factor by nominal concentration for negative electrospray ionization mode analytes
[Data are from ESI+ 7 method detection level (MDL) experiments with 10 concentration levels and 7 replicates at each level. The number of calibration standards included in the summary was different for each analyte because of different response factors and the corresponding lowest calibration standards that met the identification criteria. Slope of zero indicates response factors are constant over the concentration range. Slopes that are significantly different from zero are in bold and highlighted in red. Validation quality code: A, no qualification; E, estimated remark code; D, deleted from method in May 2013; ESI-, negative electrospray ionization; USGS, U.S. Geological Survey;  ng/L, nanograms per liter; N, number of samples; t, Student's t-distribution; Prob&gt;, probably greater then; Lower 95 percent, lower 95th percentile confidence limit of slope estimate; Upper 95 percent, upper 95th percentile confidence limit of slope estimate; na, not available]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</si>
</sst>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000"/>
  </numFmts>
  <fonts count="16" x14ac:knownFonts="1">
    <font>
      <sz val="12"/>
      <color theme="1"/>
      <name val="Calibri"/>
      <family val="2"/>
      <scheme val="minor"/>
    </font>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10"/>
      <color indexed="0"/>
      <name val="Arial"/>
      <family val="2"/>
    </font>
    <font>
      <sz val="10"/>
      <name val="Arial"/>
      <family val="2"/>
    </font>
    <font>
      <sz val="13"/>
      <name val="Helvetica"/>
    </font>
    <font>
      <sz val="9"/>
      <color theme="1"/>
      <name val="Arial"/>
    </font>
    <font>
      <b/>
      <sz val="9"/>
      <color theme="1"/>
      <name val="Arial"/>
    </font>
    <font>
      <b/>
      <sz val="12"/>
      <color rgb="FF000000"/>
      <name val="Calibri"/>
      <family val="2"/>
    </font>
    <font>
      <sz val="10"/>
      <color theme="1"/>
      <name val="Arial"/>
    </font>
    <font>
      <sz val="8"/>
      <name val="Calibri"/>
      <family val="2"/>
      <scheme val="minor"/>
    </font>
    <font>
      <i/>
      <sz val="9"/>
      <color theme="1"/>
      <name val="Arial"/>
    </font>
    <font>
      <sz val="9"/>
      <color theme="1"/>
      <name val="Calibri"/>
      <family val="2"/>
      <scheme val="minor"/>
    </font>
    <font>
      <b/>
      <sz val="9"/>
      <color theme="1"/>
      <name val="Calibri"/>
      <family val="2"/>
      <scheme val="minor"/>
    </font>
  </fonts>
  <fills count="6">
    <fill>
      <patternFill patternType="none"/>
    </fill>
    <fill>
      <patternFill patternType="gray125"/>
    </fill>
    <fill>
      <patternFill patternType="solid">
        <fgColor theme="6"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CCFFCC"/>
        <bgColor indexed="64"/>
      </patternFill>
    </fill>
  </fills>
  <borders count="4">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s>
  <cellStyleXfs count="513">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alignment horizontal="center" wrapText="1"/>
    </xf>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applyNumberFormat="0" applyFill="0" applyBorder="0" applyAlignment="0" applyProtection="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alignment horizontal="center" wrapText="1"/>
    </xf>
    <xf numFmtId="0" fontId="5" fillId="0" borderId="0"/>
    <xf numFmtId="0" fontId="5" fillId="0" borderId="0"/>
    <xf numFmtId="0" fontId="5"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xf numFmtId="0" fontId="9" fillId="0" borderId="2">
      <alignment horizontal="center" wrapText="1"/>
    </xf>
    <xf numFmtId="0" fontId="10" fillId="0" borderId="2">
      <alignment horizontal="center" wrapText="1"/>
    </xf>
    <xf numFmtId="0" fontId="11" fillId="0" borderId="1">
      <alignment horizontal="left" wrapText="1"/>
    </xf>
    <xf numFmtId="0" fontId="6" fillId="0" borderId="0">
      <alignment horizontal="left" wrapText="1"/>
    </xf>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59">
    <xf numFmtId="0" fontId="0" fillId="0" borderId="0" xfId="0"/>
    <xf numFmtId="1" fontId="0" fillId="0" borderId="0" xfId="0" applyNumberFormat="1"/>
    <xf numFmtId="0" fontId="0" fillId="0" borderId="0" xfId="0" applyFill="1"/>
    <xf numFmtId="0" fontId="2" fillId="0" borderId="2" xfId="0" applyFont="1" applyFill="1" applyBorder="1" applyAlignment="1">
      <alignment horizontal="center" wrapText="1"/>
    </xf>
    <xf numFmtId="0" fontId="0" fillId="0" borderId="0" xfId="0" applyAlignment="1">
      <alignment horizontal="left" wrapText="1"/>
    </xf>
    <xf numFmtId="0" fontId="7" fillId="0" borderId="0" xfId="352"/>
    <xf numFmtId="0" fontId="9" fillId="0" borderId="2" xfId="427">
      <alignment horizontal="center" wrapText="1"/>
    </xf>
    <xf numFmtId="0" fontId="8" fillId="0" borderId="0" xfId="426" applyAlignment="1">
      <alignment horizontal="center"/>
    </xf>
    <xf numFmtId="0" fontId="8" fillId="0" borderId="0" xfId="426"/>
    <xf numFmtId="164" fontId="8" fillId="0" borderId="0" xfId="426" applyNumberFormat="1"/>
    <xf numFmtId="166" fontId="8" fillId="0" borderId="0" xfId="426" applyNumberFormat="1"/>
    <xf numFmtId="0" fontId="8" fillId="0" borderId="1" xfId="426" applyBorder="1" applyAlignment="1">
      <alignment horizontal="center"/>
    </xf>
    <xf numFmtId="0" fontId="8" fillId="0" borderId="1" xfId="426" applyBorder="1"/>
    <xf numFmtId="164" fontId="8" fillId="0" borderId="1" xfId="426" applyNumberFormat="1" applyBorder="1"/>
    <xf numFmtId="166" fontId="8" fillId="0" borderId="1" xfId="426" applyNumberFormat="1" applyBorder="1"/>
    <xf numFmtId="1" fontId="8" fillId="0" borderId="0" xfId="426" applyNumberFormat="1"/>
    <xf numFmtId="1" fontId="8" fillId="0" borderId="1" xfId="426" applyNumberFormat="1" applyBorder="1"/>
    <xf numFmtId="0" fontId="8" fillId="0" borderId="0" xfId="0" applyFont="1" applyAlignment="1">
      <alignment horizontal="center"/>
    </xf>
    <xf numFmtId="0" fontId="8" fillId="0" borderId="0" xfId="0" applyFont="1"/>
    <xf numFmtId="0" fontId="9" fillId="0" borderId="0" xfId="0" applyFont="1"/>
    <xf numFmtId="1" fontId="8" fillId="0" borderId="0" xfId="0" applyNumberFormat="1" applyFont="1"/>
    <xf numFmtId="0" fontId="8" fillId="0" borderId="0" xfId="0" applyFont="1" applyBorder="1" applyAlignment="1">
      <alignment horizontal="center"/>
    </xf>
    <xf numFmtId="0" fontId="8" fillId="0" borderId="0" xfId="0" applyFont="1" applyBorder="1"/>
    <xf numFmtId="0" fontId="13" fillId="5" borderId="0" xfId="0" applyFont="1" applyFill="1" applyAlignment="1">
      <alignment horizontal="left"/>
    </xf>
    <xf numFmtId="0" fontId="8" fillId="5" borderId="0" xfId="0" applyFont="1" applyFill="1"/>
    <xf numFmtId="0" fontId="8" fillId="0" borderId="1" xfId="0" applyFont="1" applyBorder="1" applyAlignment="1">
      <alignment horizontal="center"/>
    </xf>
    <xf numFmtId="0" fontId="8" fillId="0" borderId="1" xfId="0" applyFont="1" applyBorder="1"/>
    <xf numFmtId="1" fontId="8" fillId="0" borderId="1" xfId="0" applyNumberFormat="1" applyFont="1" applyBorder="1"/>
    <xf numFmtId="0" fontId="8" fillId="0" borderId="0" xfId="0" applyFont="1" applyAlignment="1">
      <alignment horizontal="left" wrapText="1"/>
    </xf>
    <xf numFmtId="164" fontId="8" fillId="0" borderId="0" xfId="0" applyNumberFormat="1" applyFont="1"/>
    <xf numFmtId="1" fontId="8" fillId="0" borderId="0" xfId="0" applyNumberFormat="1" applyFont="1" applyBorder="1"/>
    <xf numFmtId="164" fontId="8" fillId="0" borderId="0" xfId="0" applyNumberFormat="1" applyFont="1" applyBorder="1"/>
    <xf numFmtId="0" fontId="13" fillId="5" borderId="0" xfId="0" applyFont="1" applyFill="1" applyAlignment="1">
      <alignment horizontal="center"/>
    </xf>
    <xf numFmtId="164" fontId="8" fillId="0" borderId="1" xfId="0" applyNumberFormat="1" applyFont="1" applyBorder="1"/>
    <xf numFmtId="0" fontId="8" fillId="0" borderId="0" xfId="0" applyFont="1" applyAlignment="1">
      <alignment wrapText="1"/>
    </xf>
    <xf numFmtId="0" fontId="8" fillId="4" borderId="0" xfId="0" applyFont="1" applyFill="1"/>
    <xf numFmtId="165" fontId="8" fillId="0" borderId="0" xfId="0" applyNumberFormat="1" applyFont="1"/>
    <xf numFmtId="165" fontId="8" fillId="0" borderId="1" xfId="0" applyNumberFormat="1" applyFont="1" applyBorder="1"/>
    <xf numFmtId="0" fontId="9" fillId="0" borderId="2" xfId="427" applyFont="1">
      <alignment horizontal="center" wrapText="1"/>
    </xf>
    <xf numFmtId="0" fontId="9" fillId="0" borderId="2" xfId="0" applyFont="1" applyBorder="1" applyAlignment="1">
      <alignment horizontal="center" wrapText="1"/>
    </xf>
    <xf numFmtId="0" fontId="14" fillId="0" borderId="0" xfId="0" applyFont="1"/>
    <xf numFmtId="0" fontId="15" fillId="0" borderId="0" xfId="0" applyFont="1" applyAlignment="1">
      <alignment horizontal="center" wrapText="1"/>
    </xf>
    <xf numFmtId="0" fontId="8" fillId="0" borderId="3" xfId="0" applyFont="1" applyBorder="1"/>
    <xf numFmtId="0" fontId="9" fillId="0" borderId="1" xfId="0" applyFont="1" applyBorder="1" applyAlignment="1">
      <alignment horizontal="center" wrapText="1"/>
    </xf>
    <xf numFmtId="0" fontId="9" fillId="2" borderId="2" xfId="0" applyFont="1" applyFill="1" applyBorder="1" applyAlignment="1">
      <alignment horizontal="center" wrapText="1"/>
    </xf>
    <xf numFmtId="0" fontId="9" fillId="3" borderId="2" xfId="0" applyFont="1" applyFill="1" applyBorder="1" applyAlignment="1">
      <alignment horizontal="center" wrapText="1"/>
    </xf>
    <xf numFmtId="0" fontId="9" fillId="2" borderId="2" xfId="0" applyFont="1" applyFill="1" applyBorder="1" applyAlignment="1">
      <alignment horizontal="center" wrapText="1"/>
    </xf>
    <xf numFmtId="0" fontId="9" fillId="0" borderId="3" xfId="0" applyFont="1" applyBorder="1" applyAlignment="1">
      <alignment horizontal="left"/>
    </xf>
    <xf numFmtId="0" fontId="8" fillId="0" borderId="0" xfId="426" applyFill="1" applyBorder="1"/>
    <xf numFmtId="0" fontId="8" fillId="0" borderId="0" xfId="0" applyFont="1" applyAlignment="1">
      <alignment horizontal="right"/>
    </xf>
    <xf numFmtId="0" fontId="11" fillId="0" borderId="0" xfId="0" applyFont="1" applyAlignment="1">
      <alignment horizontal="left" wrapText="1"/>
    </xf>
    <xf numFmtId="0" fontId="8" fillId="0" borderId="0" xfId="0" applyFont="1" applyAlignment="1">
      <alignment wrapText="1"/>
    </xf>
    <xf numFmtId="0" fontId="6" fillId="0" borderId="0" xfId="430">
      <alignment horizontal="left" wrapText="1"/>
    </xf>
    <xf numFmtId="0" fontId="8" fillId="0" borderId="0" xfId="0" applyFont="1" applyAlignment="1">
      <alignment horizontal="left" wrapText="1"/>
    </xf>
    <xf numFmtId="0" fontId="9" fillId="0" borderId="2" xfId="427" applyAlignment="1">
      <alignment horizontal="center" wrapText="1"/>
    </xf>
    <xf numFmtId="0" fontId="8" fillId="2" borderId="2" xfId="0" applyFont="1" applyFill="1" applyBorder="1" applyAlignment="1">
      <alignment horizontal="center"/>
    </xf>
    <xf numFmtId="0" fontId="8" fillId="3" borderId="2" xfId="0" applyFont="1" applyFill="1" applyBorder="1" applyAlignment="1">
      <alignment horizontal="center"/>
    </xf>
    <xf numFmtId="0" fontId="9" fillId="2" borderId="2" xfId="0" applyFont="1" applyFill="1" applyBorder="1" applyAlignment="1">
      <alignment horizontal="center" wrapText="1"/>
    </xf>
    <xf numFmtId="0" fontId="9" fillId="3" borderId="2" xfId="0" applyFont="1" applyFill="1" applyBorder="1" applyAlignment="1">
      <alignment horizontal="center" wrapText="1"/>
    </xf>
  </cellXfs>
  <cellStyles count="51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Normal" xfId="0" builtinId="0"/>
    <cellStyle name="Normal 10" xfId="239"/>
    <cellStyle name="Normal 100" xfId="240"/>
    <cellStyle name="Normal 101" xfId="241"/>
    <cellStyle name="Normal 102" xfId="242"/>
    <cellStyle name="Normal 103" xfId="243"/>
    <cellStyle name="Normal 104" xfId="244"/>
    <cellStyle name="Normal 106" xfId="245"/>
    <cellStyle name="Normal 107" xfId="246"/>
    <cellStyle name="Normal 108" xfId="247"/>
    <cellStyle name="Normal 11" xfId="248"/>
    <cellStyle name="Normal 112" xfId="249"/>
    <cellStyle name="Normal 113" xfId="250"/>
    <cellStyle name="Normal 114" xfId="251"/>
    <cellStyle name="Normal 115" xfId="252"/>
    <cellStyle name="Normal 117" xfId="253"/>
    <cellStyle name="Normal 118" xfId="254"/>
    <cellStyle name="Normal 119" xfId="255"/>
    <cellStyle name="Normal 12" xfId="256"/>
    <cellStyle name="Normal 120" xfId="257"/>
    <cellStyle name="Normal 121" xfId="258"/>
    <cellStyle name="Normal 122" xfId="259"/>
    <cellStyle name="Normal 124" xfId="260"/>
    <cellStyle name="Normal 125" xfId="261"/>
    <cellStyle name="Normal 126" xfId="262"/>
    <cellStyle name="Normal 127" xfId="263"/>
    <cellStyle name="Normal 128" xfId="264"/>
    <cellStyle name="Normal 129" xfId="265"/>
    <cellStyle name="Normal 13" xfId="266"/>
    <cellStyle name="Normal 130" xfId="267"/>
    <cellStyle name="Normal 131" xfId="268"/>
    <cellStyle name="Normal 132" xfId="269"/>
    <cellStyle name="Normal 133" xfId="270"/>
    <cellStyle name="Normal 134" xfId="271"/>
    <cellStyle name="Normal 135" xfId="272"/>
    <cellStyle name="Normal 136" xfId="273"/>
    <cellStyle name="Normal 138" xfId="274"/>
    <cellStyle name="Normal 139" xfId="275"/>
    <cellStyle name="Normal 14" xfId="276"/>
    <cellStyle name="Normal 140" xfId="277"/>
    <cellStyle name="Normal 143" xfId="278"/>
    <cellStyle name="Normal 144" xfId="279"/>
    <cellStyle name="Normal 145" xfId="280"/>
    <cellStyle name="Normal 146" xfId="281"/>
    <cellStyle name="Normal 147" xfId="282"/>
    <cellStyle name="Normal 148" xfId="283"/>
    <cellStyle name="Normal 149" xfId="284"/>
    <cellStyle name="Normal 15" xfId="285"/>
    <cellStyle name="Normal 150" xfId="286"/>
    <cellStyle name="Normal 151" xfId="287"/>
    <cellStyle name="Normal 152" xfId="288"/>
    <cellStyle name="Normal 153" xfId="289"/>
    <cellStyle name="Normal 154" xfId="290"/>
    <cellStyle name="Normal 155" xfId="291"/>
    <cellStyle name="Normal 156" xfId="292"/>
    <cellStyle name="Normal 157" xfId="293"/>
    <cellStyle name="Normal 158" xfId="294"/>
    <cellStyle name="Normal 159" xfId="295"/>
    <cellStyle name="Normal 16" xfId="296"/>
    <cellStyle name="Normal 160" xfId="297"/>
    <cellStyle name="Normal 161" xfId="298"/>
    <cellStyle name="Normal 162" xfId="299"/>
    <cellStyle name="Normal 165" xfId="300"/>
    <cellStyle name="Normal 166" xfId="301"/>
    <cellStyle name="Normal 167" xfId="302"/>
    <cellStyle name="Normal 168" xfId="303"/>
    <cellStyle name="Normal 169" xfId="304"/>
    <cellStyle name="Normal 17" xfId="305"/>
    <cellStyle name="Normal 170" xfId="306"/>
    <cellStyle name="Normal 172" xfId="307"/>
    <cellStyle name="Normal 173" xfId="308"/>
    <cellStyle name="Normal 174" xfId="309"/>
    <cellStyle name="Normal 176" xfId="310"/>
    <cellStyle name="Normal 177" xfId="311"/>
    <cellStyle name="Normal 178" xfId="312"/>
    <cellStyle name="Normal 179" xfId="313"/>
    <cellStyle name="Normal 18" xfId="314"/>
    <cellStyle name="Normal 180" xfId="315"/>
    <cellStyle name="Normal 181" xfId="316"/>
    <cellStyle name="Normal 182" xfId="317"/>
    <cellStyle name="Normal 183" xfId="318"/>
    <cellStyle name="Normal 184" xfId="319"/>
    <cellStyle name="Normal 185" xfId="320"/>
    <cellStyle name="Normal 186" xfId="321"/>
    <cellStyle name="Normal 187" xfId="322"/>
    <cellStyle name="Normal 188" xfId="323"/>
    <cellStyle name="Normal 19" xfId="324"/>
    <cellStyle name="Normal 190" xfId="325"/>
    <cellStyle name="Normal 193" xfId="326"/>
    <cellStyle name="Normal 196" xfId="327"/>
    <cellStyle name="Normal 197" xfId="328"/>
    <cellStyle name="Normal 198" xfId="329"/>
    <cellStyle name="Normal 199" xfId="330"/>
    <cellStyle name="Normal 2" xfId="331"/>
    <cellStyle name="Normal 2 14" xfId="332"/>
    <cellStyle name="Normal 20" xfId="333"/>
    <cellStyle name="Normal 201" xfId="334"/>
    <cellStyle name="Normal 202" xfId="335"/>
    <cellStyle name="Normal 203" xfId="336"/>
    <cellStyle name="Normal 204" xfId="337"/>
    <cellStyle name="Normal 209" xfId="338"/>
    <cellStyle name="Normal 21" xfId="339"/>
    <cellStyle name="Normal 211" xfId="340"/>
    <cellStyle name="Normal 218" xfId="341"/>
    <cellStyle name="Normal 22" xfId="342"/>
    <cellStyle name="Normal 222" xfId="343"/>
    <cellStyle name="Normal 226" xfId="344"/>
    <cellStyle name="Normal 23" xfId="345"/>
    <cellStyle name="Normal 24" xfId="346"/>
    <cellStyle name="Normal 25" xfId="347"/>
    <cellStyle name="Normal 26" xfId="348"/>
    <cellStyle name="Normal 27" xfId="349"/>
    <cellStyle name="Normal 28" xfId="350"/>
    <cellStyle name="Normal 29" xfId="351"/>
    <cellStyle name="Normal 3" xfId="352"/>
    <cellStyle name="Normal 30" xfId="353"/>
    <cellStyle name="Normal 31" xfId="354"/>
    <cellStyle name="Normal 32" xfId="355"/>
    <cellStyle name="Normal 33" xfId="356"/>
    <cellStyle name="Normal 34" xfId="357"/>
    <cellStyle name="Normal 35" xfId="358"/>
    <cellStyle name="Normal 36" xfId="359"/>
    <cellStyle name="Normal 37" xfId="360"/>
    <cellStyle name="Normal 38" xfId="361"/>
    <cellStyle name="Normal 39" xfId="362"/>
    <cellStyle name="Normal 4" xfId="363"/>
    <cellStyle name="Normal 40" xfId="364"/>
    <cellStyle name="Normal 41" xfId="365"/>
    <cellStyle name="Normal 42" xfId="366"/>
    <cellStyle name="Normal 43" xfId="367"/>
    <cellStyle name="Normal 44" xfId="368"/>
    <cellStyle name="Normal 45" xfId="369"/>
    <cellStyle name="Normal 46" xfId="370"/>
    <cellStyle name="Normal 47" xfId="371"/>
    <cellStyle name="Normal 48" xfId="372"/>
    <cellStyle name="Normal 49" xfId="373"/>
    <cellStyle name="Normal 5" xfId="374"/>
    <cellStyle name="Normal 50" xfId="375"/>
    <cellStyle name="Normal 51" xfId="376"/>
    <cellStyle name="Normal 52" xfId="377"/>
    <cellStyle name="Normal 53" xfId="378"/>
    <cellStyle name="Normal 54" xfId="379"/>
    <cellStyle name="Normal 55" xfId="380"/>
    <cellStyle name="Normal 56" xfId="381"/>
    <cellStyle name="Normal 57" xfId="382"/>
    <cellStyle name="Normal 58" xfId="383"/>
    <cellStyle name="Normal 59" xfId="384"/>
    <cellStyle name="Normal 6" xfId="385"/>
    <cellStyle name="Normal 60" xfId="386"/>
    <cellStyle name="Normal 61" xfId="387"/>
    <cellStyle name="Normal 62" xfId="388"/>
    <cellStyle name="Normal 63" xfId="389"/>
    <cellStyle name="Normal 64" xfId="390"/>
    <cellStyle name="Normal 65" xfId="391"/>
    <cellStyle name="Normal 66" xfId="392"/>
    <cellStyle name="Normal 67" xfId="393"/>
    <cellStyle name="Normal 68" xfId="394"/>
    <cellStyle name="Normal 69" xfId="395"/>
    <cellStyle name="Normal 7" xfId="396"/>
    <cellStyle name="Normal 70" xfId="397"/>
    <cellStyle name="Normal 71" xfId="398"/>
    <cellStyle name="Normal 72" xfId="399"/>
    <cellStyle name="Normal 73" xfId="400"/>
    <cellStyle name="Normal 74" xfId="401"/>
    <cellStyle name="Normal 75" xfId="402"/>
    <cellStyle name="Normal 76" xfId="403"/>
    <cellStyle name="Normal 77" xfId="404"/>
    <cellStyle name="Normal 78" xfId="405"/>
    <cellStyle name="Normal 79" xfId="406"/>
    <cellStyle name="Normal 8" xfId="407"/>
    <cellStyle name="Normal 80" xfId="408"/>
    <cellStyle name="Normal 81" xfId="409"/>
    <cellStyle name="Normal 82" xfId="410"/>
    <cellStyle name="Normal 83" xfId="411"/>
    <cellStyle name="Normal 84" xfId="412"/>
    <cellStyle name="Normal 85" xfId="413"/>
    <cellStyle name="Normal 86" xfId="414"/>
    <cellStyle name="Normal 87" xfId="415"/>
    <cellStyle name="Normal 88" xfId="416"/>
    <cellStyle name="Normal 89" xfId="417"/>
    <cellStyle name="Normal 9" xfId="418"/>
    <cellStyle name="Normal 91" xfId="419"/>
    <cellStyle name="Normal 92" xfId="420"/>
    <cellStyle name="Normal 93" xfId="421"/>
    <cellStyle name="Normal 94" xfId="422"/>
    <cellStyle name="Normal 96" xfId="423"/>
    <cellStyle name="Normal 97" xfId="424"/>
    <cellStyle name="Normal 99" xfId="425"/>
    <cellStyle name="Table cell" xfId="426"/>
    <cellStyle name="Table cell heading" xfId="427"/>
    <cellStyle name="Table heading" xfId="428"/>
    <cellStyle name="Table headnote" xfId="429"/>
    <cellStyle name="Table title" xfId="430"/>
  </cellStyles>
  <dxfs count="2">
    <dxf>
      <font>
        <b/>
        <i val="0"/>
        <color auto="1"/>
      </font>
      <fill>
        <patternFill>
          <bgColor rgb="FFFFC7CE"/>
        </patternFill>
      </fill>
    </dxf>
    <dxf>
      <font>
        <b/>
        <i val="0"/>
        <color auto="1"/>
      </font>
      <fill>
        <patternFill>
          <bgColor rgb="FFFFC7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E211"/>
  <sheetViews>
    <sheetView workbookViewId="0">
      <pane ySplit="5060" topLeftCell="A198"/>
      <selection activeCell="P1" sqref="P1"/>
      <selection pane="bottomLeft" activeCell="G210" sqref="G210:H211"/>
    </sheetView>
  </sheetViews>
  <sheetFormatPr baseColWidth="10" defaultRowHeight="15" x14ac:dyDescent="0"/>
  <cols>
    <col min="1" max="1" width="8.5" customWidth="1"/>
    <col min="2" max="2" width="22.6640625" customWidth="1"/>
    <col min="3" max="3" width="16.6640625" bestFit="1" customWidth="1"/>
    <col min="4" max="4" width="32.83203125" bestFit="1" customWidth="1"/>
    <col min="5" max="5" width="8.6640625" bestFit="1" customWidth="1"/>
    <col min="6" max="6" width="5.5" bestFit="1" customWidth="1"/>
    <col min="7" max="7" width="3.1640625" bestFit="1" customWidth="1"/>
    <col min="8" max="9" width="8" bestFit="1" customWidth="1"/>
    <col min="10" max="10" width="7.33203125" bestFit="1" customWidth="1"/>
    <col min="11" max="11" width="7.83203125" bestFit="1" customWidth="1"/>
    <col min="12" max="12" width="6" bestFit="1" customWidth="1"/>
    <col min="13" max="13" width="7.1640625" bestFit="1" customWidth="1"/>
    <col min="14" max="15" width="5.6640625" bestFit="1" customWidth="1"/>
  </cols>
  <sheetData>
    <row r="1" spans="1:31" ht="76" customHeight="1">
      <c r="A1" s="50" t="s">
        <v>396</v>
      </c>
      <c r="B1" s="50"/>
      <c r="C1" s="50"/>
      <c r="D1" s="50"/>
      <c r="E1" s="50"/>
      <c r="F1" s="50"/>
      <c r="G1" s="50"/>
      <c r="H1" s="50"/>
      <c r="I1" s="50"/>
      <c r="J1" s="50"/>
      <c r="K1" s="50"/>
      <c r="L1" s="50"/>
      <c r="M1" s="50"/>
      <c r="N1" s="50"/>
      <c r="O1" s="50"/>
      <c r="Q1" s="50" t="s">
        <v>383</v>
      </c>
      <c r="R1" s="50"/>
      <c r="S1" s="50"/>
      <c r="T1" s="50"/>
      <c r="U1" s="50"/>
      <c r="V1" s="50"/>
      <c r="W1" s="50"/>
      <c r="X1" s="50"/>
      <c r="Y1" s="50"/>
      <c r="Z1" s="50"/>
      <c r="AA1" s="50"/>
      <c r="AB1" s="50"/>
      <c r="AC1" s="50"/>
      <c r="AD1" s="50"/>
      <c r="AE1" s="50"/>
    </row>
    <row r="2" spans="1:31" ht="34">
      <c r="A2" s="39" t="s">
        <v>391</v>
      </c>
      <c r="B2" s="39" t="s">
        <v>0</v>
      </c>
      <c r="C2" s="39" t="s">
        <v>1</v>
      </c>
      <c r="D2" s="39" t="s">
        <v>322</v>
      </c>
      <c r="E2" s="39" t="s">
        <v>273</v>
      </c>
      <c r="F2" s="39" t="s">
        <v>274</v>
      </c>
      <c r="G2" s="39" t="s">
        <v>2</v>
      </c>
      <c r="H2" s="39" t="s">
        <v>323</v>
      </c>
      <c r="I2" s="39" t="s">
        <v>324</v>
      </c>
      <c r="J2" s="39" t="s">
        <v>3</v>
      </c>
      <c r="K2" s="39" t="s">
        <v>4</v>
      </c>
      <c r="L2" s="39" t="s">
        <v>5</v>
      </c>
      <c r="M2" s="39" t="s">
        <v>6</v>
      </c>
      <c r="N2" s="39" t="s">
        <v>7</v>
      </c>
      <c r="O2" s="39" t="s">
        <v>8</v>
      </c>
      <c r="P2" s="40"/>
      <c r="Q2" s="41" t="s">
        <v>9</v>
      </c>
    </row>
    <row r="3" spans="1:31">
      <c r="A3" s="17" t="s">
        <v>294</v>
      </c>
      <c r="B3" s="18" t="s">
        <v>10</v>
      </c>
      <c r="C3" s="18" t="s">
        <v>11</v>
      </c>
      <c r="D3" s="18" t="s">
        <v>11</v>
      </c>
      <c r="E3" s="18">
        <v>68520</v>
      </c>
      <c r="F3" s="18">
        <v>5</v>
      </c>
      <c r="G3" s="18">
        <v>70</v>
      </c>
      <c r="H3" s="20">
        <v>159.11233770999999</v>
      </c>
      <c r="I3" s="20">
        <v>173.24434022</v>
      </c>
      <c r="J3" s="36">
        <v>-1.124608E-3</v>
      </c>
      <c r="K3" s="36">
        <v>4.7364712E-3</v>
      </c>
      <c r="L3" s="18">
        <v>-0.24</v>
      </c>
      <c r="M3" s="18">
        <v>0.81299999999999994</v>
      </c>
      <c r="N3" s="36">
        <v>-1.0576089E-2</v>
      </c>
      <c r="O3" s="36">
        <v>8.3268727999999993E-3</v>
      </c>
      <c r="Q3" s="18" t="str">
        <f t="shared" ref="Q3:Q66" si="0">IF(AND(R3&lt;=0,S3&gt;=0),"",1)</f>
        <v/>
      </c>
      <c r="R3" s="36">
        <f t="shared" ref="R3:R66" si="1">ROUND(N3,3)</f>
        <v>-1.0999999999999999E-2</v>
      </c>
      <c r="S3" s="36">
        <f t="shared" ref="S3:S66" si="2">ROUND(O3,3)</f>
        <v>8.0000000000000002E-3</v>
      </c>
    </row>
    <row r="4" spans="1:31">
      <c r="A4" s="17" t="s">
        <v>294</v>
      </c>
      <c r="B4" s="18"/>
      <c r="C4" s="18"/>
      <c r="D4" s="18" t="s">
        <v>12</v>
      </c>
      <c r="E4" s="18">
        <v>68615</v>
      </c>
      <c r="F4" s="18">
        <v>4</v>
      </c>
      <c r="G4" s="18">
        <v>63</v>
      </c>
      <c r="H4" s="20">
        <v>89.528836612999996</v>
      </c>
      <c r="I4" s="20">
        <v>88.486641743000007</v>
      </c>
      <c r="J4" s="36">
        <v>1.6610424999999999E-3</v>
      </c>
      <c r="K4" s="36">
        <v>7.6169650000000003E-4</v>
      </c>
      <c r="L4" s="18">
        <v>2.1800000000000002</v>
      </c>
      <c r="M4" s="18">
        <v>3.3099999999999997E-2</v>
      </c>
      <c r="N4" s="36">
        <v>1.379362E-4</v>
      </c>
      <c r="O4" s="36">
        <v>3.1841488000000002E-3</v>
      </c>
      <c r="Q4" s="18" t="str">
        <f t="shared" si="0"/>
        <v/>
      </c>
      <c r="R4" s="36">
        <f t="shared" si="1"/>
        <v>0</v>
      </c>
      <c r="S4" s="36">
        <f t="shared" si="2"/>
        <v>3.0000000000000001E-3</v>
      </c>
    </row>
    <row r="5" spans="1:31">
      <c r="A5" s="17" t="s">
        <v>294</v>
      </c>
      <c r="B5" s="18"/>
      <c r="C5" s="18" t="s">
        <v>13</v>
      </c>
      <c r="D5" s="18" t="s">
        <v>325</v>
      </c>
      <c r="E5" s="18">
        <v>68521</v>
      </c>
      <c r="F5" s="18">
        <v>2</v>
      </c>
      <c r="G5" s="18">
        <v>63</v>
      </c>
      <c r="H5" s="20">
        <v>316.00185234000003</v>
      </c>
      <c r="I5" s="20">
        <v>319.69579155000002</v>
      </c>
      <c r="J5" s="36">
        <v>-7.5037900000000002E-4</v>
      </c>
      <c r="K5" s="36">
        <v>1.4811526000000001E-3</v>
      </c>
      <c r="L5" s="18">
        <v>-0.51</v>
      </c>
      <c r="M5" s="18">
        <v>0.61419999999999997</v>
      </c>
      <c r="N5" s="36">
        <v>-3.712127E-3</v>
      </c>
      <c r="O5" s="36">
        <v>2.2113687999999999E-3</v>
      </c>
      <c r="Q5" s="18" t="str">
        <f t="shared" si="0"/>
        <v/>
      </c>
      <c r="R5" s="36">
        <f t="shared" si="1"/>
        <v>-4.0000000000000001E-3</v>
      </c>
      <c r="S5" s="36">
        <f t="shared" si="2"/>
        <v>2E-3</v>
      </c>
    </row>
    <row r="6" spans="1:31" ht="15" customHeight="1">
      <c r="A6" s="17" t="s">
        <v>294</v>
      </c>
      <c r="B6" s="18"/>
      <c r="C6" s="18" t="s">
        <v>15</v>
      </c>
      <c r="D6" s="18" t="s">
        <v>16</v>
      </c>
      <c r="E6" s="18">
        <v>68525</v>
      </c>
      <c r="F6" s="18">
        <v>2</v>
      </c>
      <c r="G6" s="18">
        <v>70</v>
      </c>
      <c r="H6" s="20">
        <v>343.15876933999999</v>
      </c>
      <c r="I6" s="20">
        <v>335.02336894000001</v>
      </c>
      <c r="J6" s="36">
        <v>3.2428172999999999E-3</v>
      </c>
      <c r="K6" s="36">
        <v>2.2822239000000002E-3</v>
      </c>
      <c r="L6" s="18">
        <v>1.42</v>
      </c>
      <c r="M6" s="18">
        <v>0.15989999999999999</v>
      </c>
      <c r="N6" s="36">
        <v>-1.3112899999999999E-3</v>
      </c>
      <c r="O6" s="36">
        <v>7.7969242000000003E-3</v>
      </c>
      <c r="Q6" s="18" t="str">
        <f t="shared" si="0"/>
        <v/>
      </c>
      <c r="R6" s="36">
        <f t="shared" si="1"/>
        <v>-1E-3</v>
      </c>
      <c r="S6" s="36">
        <f t="shared" si="2"/>
        <v>8.0000000000000002E-3</v>
      </c>
    </row>
    <row r="7" spans="1:31">
      <c r="A7" s="17" t="s">
        <v>294</v>
      </c>
      <c r="B7" s="18"/>
      <c r="C7" s="18"/>
      <c r="D7" s="18" t="s">
        <v>15</v>
      </c>
      <c r="E7" s="18">
        <v>65064</v>
      </c>
      <c r="F7" s="18">
        <v>4</v>
      </c>
      <c r="G7" s="18">
        <v>63</v>
      </c>
      <c r="H7" s="20">
        <v>241.21459668</v>
      </c>
      <c r="I7" s="20">
        <v>312.61361792999998</v>
      </c>
      <c r="J7" s="36">
        <v>-1.4973385000000001E-2</v>
      </c>
      <c r="K7" s="36">
        <v>5.8764956999999996E-3</v>
      </c>
      <c r="L7" s="18">
        <v>-2.5499999999999998</v>
      </c>
      <c r="M7" s="18">
        <v>1.34E-2</v>
      </c>
      <c r="N7" s="36">
        <v>-2.6724164000000002E-2</v>
      </c>
      <c r="O7" s="36">
        <v>-3.2226059999999998E-3</v>
      </c>
      <c r="Q7" s="18">
        <f t="shared" si="0"/>
        <v>1</v>
      </c>
      <c r="R7" s="36">
        <f t="shared" si="1"/>
        <v>-2.7E-2</v>
      </c>
      <c r="S7" s="36">
        <f t="shared" si="2"/>
        <v>-3.0000000000000001E-3</v>
      </c>
    </row>
    <row r="8" spans="1:31">
      <c r="A8" s="17" t="s">
        <v>294</v>
      </c>
      <c r="B8" s="18"/>
      <c r="C8" s="18"/>
      <c r="D8" s="18" t="s">
        <v>17</v>
      </c>
      <c r="E8" s="18">
        <v>68616</v>
      </c>
      <c r="F8" s="18">
        <v>4</v>
      </c>
      <c r="G8" s="18">
        <v>56</v>
      </c>
      <c r="H8" s="20">
        <v>147.03668963999999</v>
      </c>
      <c r="I8" s="20">
        <v>149.45077504</v>
      </c>
      <c r="J8" s="36">
        <v>1.9494542000000001E-3</v>
      </c>
      <c r="K8" s="36">
        <v>1.1332909E-3</v>
      </c>
      <c r="L8" s="18">
        <v>1.72</v>
      </c>
      <c r="M8" s="18">
        <v>9.11E-2</v>
      </c>
      <c r="N8" s="36">
        <v>-3.2265700000000001E-4</v>
      </c>
      <c r="O8" s="36">
        <v>4.2215656999999998E-3</v>
      </c>
      <c r="Q8" s="18" t="str">
        <f t="shared" si="0"/>
        <v/>
      </c>
      <c r="R8" s="36">
        <f t="shared" si="1"/>
        <v>0</v>
      </c>
      <c r="S8" s="36">
        <f t="shared" si="2"/>
        <v>4.0000000000000001E-3</v>
      </c>
    </row>
    <row r="9" spans="1:31">
      <c r="A9" s="17" t="s">
        <v>294</v>
      </c>
      <c r="B9" s="18"/>
      <c r="C9" s="18" t="s">
        <v>18</v>
      </c>
      <c r="D9" s="18" t="s">
        <v>18</v>
      </c>
      <c r="E9" s="18">
        <v>68580</v>
      </c>
      <c r="F9" s="18">
        <v>1</v>
      </c>
      <c r="G9" s="18">
        <v>70</v>
      </c>
      <c r="H9" s="20">
        <v>1202.6371349999999</v>
      </c>
      <c r="I9" s="20">
        <v>1182.2777507999999</v>
      </c>
      <c r="J9" s="36">
        <v>2.24746116E-2</v>
      </c>
      <c r="K9" s="36">
        <v>5.5024451000000004E-3</v>
      </c>
      <c r="L9" s="18">
        <v>4.08</v>
      </c>
      <c r="M9" s="18">
        <v>1E-4</v>
      </c>
      <c r="N9" s="36">
        <v>1.1494653400000001E-2</v>
      </c>
      <c r="O9" s="36">
        <v>3.3454569900000002E-2</v>
      </c>
      <c r="Q9" s="18">
        <f t="shared" si="0"/>
        <v>1</v>
      </c>
      <c r="R9" s="36">
        <f t="shared" si="1"/>
        <v>1.0999999999999999E-2</v>
      </c>
      <c r="S9" s="36">
        <f t="shared" si="2"/>
        <v>3.3000000000000002E-2</v>
      </c>
    </row>
    <row r="10" spans="1:31">
      <c r="A10" s="17" t="s">
        <v>294</v>
      </c>
      <c r="B10" s="18"/>
      <c r="C10" s="18" t="s">
        <v>23</v>
      </c>
      <c r="D10" s="18" t="s">
        <v>24</v>
      </c>
      <c r="E10" s="18">
        <v>68595</v>
      </c>
      <c r="F10" s="18">
        <v>2</v>
      </c>
      <c r="G10" s="18">
        <v>63</v>
      </c>
      <c r="H10" s="20">
        <v>612.46001517000002</v>
      </c>
      <c r="I10" s="20">
        <v>594.69382690999998</v>
      </c>
      <c r="J10" s="36">
        <v>1.14287924E-2</v>
      </c>
      <c r="K10" s="36">
        <v>3.3614239E-3</v>
      </c>
      <c r="L10" s="18">
        <v>3.4</v>
      </c>
      <c r="M10" s="18">
        <v>1.1999999999999999E-3</v>
      </c>
      <c r="N10" s="36">
        <v>4.7072099999999999E-3</v>
      </c>
      <c r="O10" s="36">
        <v>1.8150374899999999E-2</v>
      </c>
      <c r="Q10" s="18">
        <f t="shared" si="0"/>
        <v>1</v>
      </c>
      <c r="R10" s="36">
        <f t="shared" si="1"/>
        <v>5.0000000000000001E-3</v>
      </c>
      <c r="S10" s="36">
        <f t="shared" si="2"/>
        <v>1.7999999999999999E-2</v>
      </c>
    </row>
    <row r="11" spans="1:31">
      <c r="A11" s="17" t="s">
        <v>294</v>
      </c>
      <c r="B11" s="18"/>
      <c r="C11" s="18"/>
      <c r="D11" s="18" t="s">
        <v>25</v>
      </c>
      <c r="E11" s="18">
        <v>68562</v>
      </c>
      <c r="F11" s="18">
        <v>1</v>
      </c>
      <c r="G11" s="18">
        <v>70</v>
      </c>
      <c r="H11" s="20">
        <v>4781.6432291000001</v>
      </c>
      <c r="I11" s="20">
        <v>4736.5233182000002</v>
      </c>
      <c r="J11" s="36">
        <v>-2.0722691000000001E-2</v>
      </c>
      <c r="K11" s="36">
        <v>1.9835462500000001E-2</v>
      </c>
      <c r="L11" s="18">
        <v>-1.04</v>
      </c>
      <c r="M11" s="18">
        <v>0.29980000000000001</v>
      </c>
      <c r="N11" s="36">
        <v>-6.0303740000000002E-2</v>
      </c>
      <c r="O11" s="36">
        <v>1.8858358200000001E-2</v>
      </c>
      <c r="Q11" s="18" t="str">
        <f t="shared" si="0"/>
        <v/>
      </c>
      <c r="R11" s="36">
        <f t="shared" si="1"/>
        <v>-0.06</v>
      </c>
      <c r="S11" s="36">
        <f t="shared" si="2"/>
        <v>1.9E-2</v>
      </c>
    </row>
    <row r="12" spans="1:31">
      <c r="A12" s="17" t="s">
        <v>294</v>
      </c>
      <c r="B12" s="18"/>
      <c r="C12" s="18"/>
      <c r="D12" s="18" t="s">
        <v>22</v>
      </c>
      <c r="E12" s="18">
        <v>68622</v>
      </c>
      <c r="F12" s="18">
        <v>1</v>
      </c>
      <c r="G12" s="18">
        <v>70</v>
      </c>
      <c r="H12" s="20">
        <v>1776.8555619000001</v>
      </c>
      <c r="I12" s="20">
        <v>1774.3662793000001</v>
      </c>
      <c r="J12" s="36">
        <v>8.0487888999999993E-3</v>
      </c>
      <c r="K12" s="36">
        <v>7.6669299000000002E-3</v>
      </c>
      <c r="L12" s="18">
        <v>1.05</v>
      </c>
      <c r="M12" s="18">
        <v>0.29749999999999999</v>
      </c>
      <c r="N12" s="36">
        <v>-7.2503309999999996E-3</v>
      </c>
      <c r="O12" s="36">
        <v>2.3347909300000001E-2</v>
      </c>
      <c r="Q12" s="18" t="str">
        <f t="shared" si="0"/>
        <v/>
      </c>
      <c r="R12" s="36">
        <f t="shared" si="1"/>
        <v>-7.0000000000000001E-3</v>
      </c>
      <c r="S12" s="36">
        <f t="shared" si="2"/>
        <v>2.3E-2</v>
      </c>
    </row>
    <row r="13" spans="1:31">
      <c r="A13" s="17" t="s">
        <v>294</v>
      </c>
      <c r="B13" s="18"/>
      <c r="C13" s="18"/>
      <c r="D13" s="18" t="s">
        <v>23</v>
      </c>
      <c r="E13" s="18">
        <v>65090</v>
      </c>
      <c r="F13" s="18">
        <v>4</v>
      </c>
      <c r="G13" s="18">
        <v>70</v>
      </c>
      <c r="H13" s="20">
        <v>2068.5027728999999</v>
      </c>
      <c r="I13" s="20">
        <v>4091.4678245</v>
      </c>
      <c r="J13" s="36">
        <v>-0.37550994700000001</v>
      </c>
      <c r="K13" s="36">
        <v>0.19279954299999999</v>
      </c>
      <c r="L13" s="18">
        <v>-1.95</v>
      </c>
      <c r="M13" s="18">
        <v>5.5599999999999997E-2</v>
      </c>
      <c r="N13" s="36">
        <v>-0.76023544499999995</v>
      </c>
      <c r="O13" s="36">
        <v>9.2155512999999994E-3</v>
      </c>
      <c r="Q13" s="18" t="str">
        <f t="shared" si="0"/>
        <v/>
      </c>
      <c r="R13" s="36">
        <f t="shared" si="1"/>
        <v>-0.76</v>
      </c>
      <c r="S13" s="36">
        <f t="shared" si="2"/>
        <v>8.9999999999999993E-3</v>
      </c>
    </row>
    <row r="14" spans="1:31">
      <c r="A14" s="17" t="s">
        <v>294</v>
      </c>
      <c r="B14" s="18"/>
      <c r="C14" s="18"/>
      <c r="D14" s="18" t="s">
        <v>26</v>
      </c>
      <c r="E14" s="18">
        <v>68649</v>
      </c>
      <c r="F14" s="18">
        <v>3</v>
      </c>
      <c r="G14" s="18">
        <v>63</v>
      </c>
      <c r="H14" s="20">
        <v>340.61358928999999</v>
      </c>
      <c r="I14" s="20">
        <v>336.39995857000002</v>
      </c>
      <c r="J14" s="36">
        <v>5.7464520999999996E-3</v>
      </c>
      <c r="K14" s="36">
        <v>1.9246093E-3</v>
      </c>
      <c r="L14" s="18">
        <v>2.99</v>
      </c>
      <c r="M14" s="18">
        <v>4.1000000000000003E-3</v>
      </c>
      <c r="N14" s="36">
        <v>1.8979579999999999E-3</v>
      </c>
      <c r="O14" s="36">
        <v>9.5949461999999992E-3</v>
      </c>
      <c r="Q14" s="18">
        <f t="shared" si="0"/>
        <v>1</v>
      </c>
      <c r="R14" s="36">
        <f t="shared" si="1"/>
        <v>2E-3</v>
      </c>
      <c r="S14" s="36">
        <f t="shared" si="2"/>
        <v>0.01</v>
      </c>
    </row>
    <row r="15" spans="1:31">
      <c r="A15" s="17" t="s">
        <v>294</v>
      </c>
      <c r="B15" s="18"/>
      <c r="C15" s="18" t="s">
        <v>27</v>
      </c>
      <c r="D15" s="18" t="s">
        <v>27</v>
      </c>
      <c r="E15" s="18">
        <v>67706</v>
      </c>
      <c r="F15" s="18">
        <v>2</v>
      </c>
      <c r="G15" s="18">
        <v>70</v>
      </c>
      <c r="H15" s="20">
        <v>293.39981747000002</v>
      </c>
      <c r="I15" s="20">
        <v>281.82727702</v>
      </c>
      <c r="J15" s="36">
        <v>7.0211155000000003E-3</v>
      </c>
      <c r="K15" s="36">
        <v>2.2230631E-3</v>
      </c>
      <c r="L15" s="18">
        <v>3.16</v>
      </c>
      <c r="M15" s="18">
        <v>2.3999999999999998E-3</v>
      </c>
      <c r="N15" s="36">
        <v>2.5850621E-3</v>
      </c>
      <c r="O15" s="36">
        <v>1.14571688E-2</v>
      </c>
      <c r="Q15" s="18">
        <f t="shared" si="0"/>
        <v>1</v>
      </c>
      <c r="R15" s="36">
        <f t="shared" si="1"/>
        <v>3.0000000000000001E-3</v>
      </c>
      <c r="S15" s="36">
        <f t="shared" si="2"/>
        <v>1.0999999999999999E-2</v>
      </c>
    </row>
    <row r="16" spans="1:31">
      <c r="A16" s="17" t="s">
        <v>294</v>
      </c>
      <c r="B16" s="18"/>
      <c r="C16" s="18" t="s">
        <v>28</v>
      </c>
      <c r="D16" s="18" t="s">
        <v>28</v>
      </c>
      <c r="E16" s="18">
        <v>66641</v>
      </c>
      <c r="F16" s="18">
        <v>5</v>
      </c>
      <c r="G16" s="18">
        <v>56</v>
      </c>
      <c r="H16" s="20">
        <v>94.905997835999997</v>
      </c>
      <c r="I16" s="20">
        <v>93.948243023000003</v>
      </c>
      <c r="J16" s="36">
        <v>1.7514479999999999E-4</v>
      </c>
      <c r="K16" s="36">
        <v>7.1411040000000003E-4</v>
      </c>
      <c r="L16" s="18">
        <v>0.25</v>
      </c>
      <c r="M16" s="18">
        <v>0.80720000000000003</v>
      </c>
      <c r="N16" s="36">
        <v>-1.2565600000000001E-3</v>
      </c>
      <c r="O16" s="36">
        <v>1.6068499999999999E-3</v>
      </c>
      <c r="Q16" s="18" t="str">
        <f t="shared" si="0"/>
        <v/>
      </c>
      <c r="R16" s="36">
        <f t="shared" si="1"/>
        <v>-1E-3</v>
      </c>
      <c r="S16" s="36">
        <f t="shared" si="2"/>
        <v>2E-3</v>
      </c>
    </row>
    <row r="17" spans="1:19">
      <c r="A17" s="17" t="s">
        <v>294</v>
      </c>
      <c r="B17" s="18" t="s">
        <v>29</v>
      </c>
      <c r="C17" s="18" t="s">
        <v>30</v>
      </c>
      <c r="D17" s="18" t="s">
        <v>31</v>
      </c>
      <c r="E17" s="18">
        <v>68503</v>
      </c>
      <c r="F17" s="18">
        <v>2</v>
      </c>
      <c r="G17" s="18">
        <v>69</v>
      </c>
      <c r="H17" s="20">
        <v>790.47674581000001</v>
      </c>
      <c r="I17" s="20">
        <v>789.53235930999995</v>
      </c>
      <c r="J17" s="36">
        <v>1.0169205000000001E-3</v>
      </c>
      <c r="K17" s="36">
        <v>4.8317821000000002E-3</v>
      </c>
      <c r="L17" s="18">
        <v>0.21</v>
      </c>
      <c r="M17" s="18">
        <v>0.83389999999999997</v>
      </c>
      <c r="N17" s="36">
        <v>-8.6273570000000004E-3</v>
      </c>
      <c r="O17" s="36">
        <v>1.0661197900000001E-2</v>
      </c>
      <c r="Q17" s="18" t="str">
        <f t="shared" si="0"/>
        <v/>
      </c>
      <c r="R17" s="36">
        <f t="shared" si="1"/>
        <v>-8.9999999999999993E-3</v>
      </c>
      <c r="S17" s="36">
        <f t="shared" si="2"/>
        <v>1.0999999999999999E-2</v>
      </c>
    </row>
    <row r="18" spans="1:19">
      <c r="A18" s="17" t="s">
        <v>294</v>
      </c>
      <c r="B18" s="18" t="s">
        <v>32</v>
      </c>
      <c r="C18" s="18" t="s">
        <v>33</v>
      </c>
      <c r="D18" s="18" t="s">
        <v>33</v>
      </c>
      <c r="E18" s="18">
        <v>68528</v>
      </c>
      <c r="F18" s="18">
        <v>4</v>
      </c>
      <c r="G18" s="18">
        <v>63</v>
      </c>
      <c r="H18" s="20">
        <v>164.82152371000001</v>
      </c>
      <c r="I18" s="20">
        <v>160.73411265999999</v>
      </c>
      <c r="J18" s="36">
        <v>2.4964168999999999E-3</v>
      </c>
      <c r="K18" s="36">
        <v>1.4025000999999999E-3</v>
      </c>
      <c r="L18" s="18">
        <v>1.78</v>
      </c>
      <c r="M18" s="18">
        <v>8.0100000000000005E-2</v>
      </c>
      <c r="N18" s="36">
        <v>-3.08055E-4</v>
      </c>
      <c r="O18" s="36">
        <v>5.3008891000000001E-3</v>
      </c>
      <c r="Q18" s="18" t="str">
        <f t="shared" si="0"/>
        <v/>
      </c>
      <c r="R18" s="36">
        <f t="shared" si="1"/>
        <v>0</v>
      </c>
      <c r="S18" s="36">
        <f t="shared" si="2"/>
        <v>5.0000000000000001E-3</v>
      </c>
    </row>
    <row r="19" spans="1:19">
      <c r="A19" s="17" t="s">
        <v>294</v>
      </c>
      <c r="B19" s="18"/>
      <c r="C19" s="18"/>
      <c r="D19" s="18" t="s">
        <v>34</v>
      </c>
      <c r="E19" s="18">
        <v>68529</v>
      </c>
      <c r="F19" s="18">
        <v>10</v>
      </c>
      <c r="G19" s="18">
        <v>69</v>
      </c>
      <c r="H19" s="20">
        <v>9.6812566141000005</v>
      </c>
      <c r="I19" s="20">
        <v>10.251232079999999</v>
      </c>
      <c r="J19" s="36">
        <v>-6.3275000000000007E-5</v>
      </c>
      <c r="K19" s="36">
        <v>1.2759380000000001E-4</v>
      </c>
      <c r="L19" s="18">
        <v>-0.5</v>
      </c>
      <c r="M19" s="18">
        <v>0.62160000000000004</v>
      </c>
      <c r="N19" s="36">
        <v>-3.17953E-4</v>
      </c>
      <c r="O19" s="36">
        <v>1.914033E-4</v>
      </c>
      <c r="Q19" s="18" t="str">
        <f t="shared" si="0"/>
        <v/>
      </c>
      <c r="R19" s="36">
        <f t="shared" si="1"/>
        <v>0</v>
      </c>
      <c r="S19" s="36">
        <f t="shared" si="2"/>
        <v>0</v>
      </c>
    </row>
    <row r="20" spans="1:19">
      <c r="A20" s="17" t="s">
        <v>294</v>
      </c>
      <c r="B20" s="18"/>
      <c r="C20" s="18"/>
      <c r="D20" s="18" t="s">
        <v>35</v>
      </c>
      <c r="E20" s="18">
        <v>68530</v>
      </c>
      <c r="F20" s="18">
        <v>1</v>
      </c>
      <c r="G20" s="18">
        <v>70</v>
      </c>
      <c r="H20" s="20">
        <v>308.65333062000002</v>
      </c>
      <c r="I20" s="20">
        <v>310.10809975000001</v>
      </c>
      <c r="J20" s="36">
        <v>5.0252277999999996E-3</v>
      </c>
      <c r="K20" s="36">
        <v>1.5164253E-3</v>
      </c>
      <c r="L20" s="18">
        <v>3.31</v>
      </c>
      <c r="M20" s="18">
        <v>1.5E-3</v>
      </c>
      <c r="N20" s="36">
        <v>1.9992483E-3</v>
      </c>
      <c r="O20" s="36">
        <v>8.0512073E-3</v>
      </c>
      <c r="Q20" s="18">
        <f t="shared" si="0"/>
        <v>1</v>
      </c>
      <c r="R20" s="36">
        <f t="shared" si="1"/>
        <v>2E-3</v>
      </c>
      <c r="S20" s="36">
        <f t="shared" si="2"/>
        <v>8.0000000000000002E-3</v>
      </c>
    </row>
    <row r="21" spans="1:19">
      <c r="A21" s="17" t="s">
        <v>294</v>
      </c>
      <c r="B21" s="18"/>
      <c r="C21" s="18" t="s">
        <v>37</v>
      </c>
      <c r="D21" s="18" t="s">
        <v>37</v>
      </c>
      <c r="E21" s="18">
        <v>65068</v>
      </c>
      <c r="F21" s="18">
        <v>3</v>
      </c>
      <c r="G21" s="18">
        <v>56</v>
      </c>
      <c r="H21" s="20">
        <v>83.867530739000003</v>
      </c>
      <c r="I21" s="20">
        <v>81.693797063000005</v>
      </c>
      <c r="J21" s="36">
        <v>1.5940018999999999E-3</v>
      </c>
      <c r="K21" s="36">
        <v>5.1226769999999997E-4</v>
      </c>
      <c r="L21" s="18">
        <v>3.11</v>
      </c>
      <c r="M21" s="18">
        <v>3.0000000000000001E-3</v>
      </c>
      <c r="N21" s="36">
        <v>5.669669E-4</v>
      </c>
      <c r="O21" s="36">
        <v>2.6210368E-3</v>
      </c>
      <c r="Q21" s="18">
        <f t="shared" si="0"/>
        <v>1</v>
      </c>
      <c r="R21" s="36">
        <f t="shared" si="1"/>
        <v>1E-3</v>
      </c>
      <c r="S21" s="36">
        <f t="shared" si="2"/>
        <v>3.0000000000000001E-3</v>
      </c>
    </row>
    <row r="22" spans="1:19">
      <c r="A22" s="17" t="s">
        <v>294</v>
      </c>
      <c r="B22" s="18"/>
      <c r="C22" s="18" t="s">
        <v>38</v>
      </c>
      <c r="D22" s="18" t="s">
        <v>38</v>
      </c>
      <c r="E22" s="18">
        <v>65069</v>
      </c>
      <c r="F22" s="18">
        <v>3</v>
      </c>
      <c r="G22" s="18">
        <v>70</v>
      </c>
      <c r="H22" s="20">
        <v>266.68609745999998</v>
      </c>
      <c r="I22" s="20">
        <v>264.86340487000001</v>
      </c>
      <c r="J22" s="36">
        <v>-2.910101E-3</v>
      </c>
      <c r="K22" s="36">
        <v>2.1586741999999998E-3</v>
      </c>
      <c r="L22" s="18">
        <v>-1.35</v>
      </c>
      <c r="M22" s="18">
        <v>0.18210000000000001</v>
      </c>
      <c r="N22" s="36">
        <v>-7.2176690000000003E-3</v>
      </c>
      <c r="O22" s="36">
        <v>1.3974659E-3</v>
      </c>
      <c r="Q22" s="18" t="str">
        <f t="shared" si="0"/>
        <v/>
      </c>
      <c r="R22" s="36">
        <f t="shared" si="1"/>
        <v>-7.0000000000000001E-3</v>
      </c>
      <c r="S22" s="36">
        <f t="shared" si="2"/>
        <v>1E-3</v>
      </c>
    </row>
    <row r="23" spans="1:19">
      <c r="A23" s="17" t="s">
        <v>294</v>
      </c>
      <c r="B23" s="18"/>
      <c r="C23" s="18" t="s">
        <v>41</v>
      </c>
      <c r="D23" s="18" t="s">
        <v>41</v>
      </c>
      <c r="E23" s="18">
        <v>65070</v>
      </c>
      <c r="F23" s="18">
        <v>2</v>
      </c>
      <c r="G23" s="18">
        <v>70</v>
      </c>
      <c r="H23" s="20">
        <v>1011.4129253999999</v>
      </c>
      <c r="I23" s="20">
        <v>1004.707369</v>
      </c>
      <c r="J23" s="36">
        <v>1.06410527E-2</v>
      </c>
      <c r="K23" s="36">
        <v>3.9997495999999997E-3</v>
      </c>
      <c r="L23" s="18">
        <v>2.66</v>
      </c>
      <c r="M23" s="18">
        <v>9.7000000000000003E-3</v>
      </c>
      <c r="N23" s="36">
        <v>2.6596765999999999E-3</v>
      </c>
      <c r="O23" s="36">
        <v>1.86224288E-2</v>
      </c>
      <c r="Q23" s="18">
        <f t="shared" si="0"/>
        <v>1</v>
      </c>
      <c r="R23" s="36">
        <f t="shared" si="1"/>
        <v>3.0000000000000001E-3</v>
      </c>
      <c r="S23" s="36">
        <f t="shared" si="2"/>
        <v>1.9E-2</v>
      </c>
    </row>
    <row r="24" spans="1:19">
      <c r="A24" s="17" t="s">
        <v>294</v>
      </c>
      <c r="B24" s="18"/>
      <c r="C24" s="18" t="s">
        <v>44</v>
      </c>
      <c r="D24" s="18" t="s">
        <v>44</v>
      </c>
      <c r="E24" s="18">
        <v>65080</v>
      </c>
      <c r="F24" s="18">
        <v>103</v>
      </c>
      <c r="G24" s="18">
        <v>49</v>
      </c>
      <c r="H24" s="20">
        <v>14.281810720999999</v>
      </c>
      <c r="I24" s="20">
        <v>15.137752296</v>
      </c>
      <c r="J24" s="36">
        <v>3.46523E-5</v>
      </c>
      <c r="K24" s="36">
        <v>2.257805E-4</v>
      </c>
      <c r="L24" s="18">
        <v>0.15</v>
      </c>
      <c r="M24" s="18">
        <v>0.87870000000000004</v>
      </c>
      <c r="N24" s="36">
        <v>-4.1955900000000001E-4</v>
      </c>
      <c r="O24" s="36">
        <v>4.8886399999999999E-4</v>
      </c>
      <c r="Q24" s="18" t="str">
        <f t="shared" si="0"/>
        <v/>
      </c>
      <c r="R24" s="36">
        <f t="shared" si="1"/>
        <v>0</v>
      </c>
      <c r="S24" s="36">
        <f t="shared" si="2"/>
        <v>0</v>
      </c>
    </row>
    <row r="25" spans="1:19">
      <c r="A25" s="17" t="s">
        <v>294</v>
      </c>
      <c r="B25" s="18"/>
      <c r="C25" s="18"/>
      <c r="D25" s="18" t="s">
        <v>45</v>
      </c>
      <c r="E25" s="18">
        <v>68594</v>
      </c>
      <c r="F25" s="18">
        <v>2</v>
      </c>
      <c r="G25" s="18">
        <v>70</v>
      </c>
      <c r="H25" s="20">
        <v>463.73901155999999</v>
      </c>
      <c r="I25" s="20">
        <v>449.09293389999999</v>
      </c>
      <c r="J25" s="36">
        <v>3.4164257000000001E-3</v>
      </c>
      <c r="K25" s="36">
        <v>3.2136004999999998E-3</v>
      </c>
      <c r="L25" s="18">
        <v>1.06</v>
      </c>
      <c r="M25" s="18">
        <v>0.29149999999999998</v>
      </c>
      <c r="N25" s="36">
        <v>-2.9962140000000001E-3</v>
      </c>
      <c r="O25" s="36">
        <v>9.8290657000000003E-3</v>
      </c>
      <c r="Q25" s="18" t="str">
        <f t="shared" si="0"/>
        <v/>
      </c>
      <c r="R25" s="36">
        <f t="shared" si="1"/>
        <v>-3.0000000000000001E-3</v>
      </c>
      <c r="S25" s="36">
        <f t="shared" si="2"/>
        <v>0.01</v>
      </c>
    </row>
    <row r="26" spans="1:19">
      <c r="A26" s="17" t="s">
        <v>294</v>
      </c>
      <c r="B26" s="18"/>
      <c r="C26" s="18" t="s">
        <v>47</v>
      </c>
      <c r="D26" s="18" t="s">
        <v>47</v>
      </c>
      <c r="E26" s="18">
        <v>68645</v>
      </c>
      <c r="F26" s="18">
        <v>1</v>
      </c>
      <c r="G26" s="18">
        <v>70</v>
      </c>
      <c r="H26" s="20">
        <v>297.70843146999999</v>
      </c>
      <c r="I26" s="20">
        <v>293.80780183000002</v>
      </c>
      <c r="J26" s="36">
        <v>6.6750441999999998E-3</v>
      </c>
      <c r="K26" s="36">
        <v>1.8180185E-3</v>
      </c>
      <c r="L26" s="18">
        <v>3.67</v>
      </c>
      <c r="M26" s="18">
        <v>5.0000000000000001E-4</v>
      </c>
      <c r="N26" s="36">
        <v>3.0472448E-3</v>
      </c>
      <c r="O26" s="36">
        <v>1.03028437E-2</v>
      </c>
      <c r="Q26" s="18">
        <f t="shared" si="0"/>
        <v>1</v>
      </c>
      <c r="R26" s="36">
        <f t="shared" si="1"/>
        <v>3.0000000000000001E-3</v>
      </c>
      <c r="S26" s="36">
        <f t="shared" si="2"/>
        <v>0.01</v>
      </c>
    </row>
    <row r="27" spans="1:19">
      <c r="A27" s="17" t="s">
        <v>294</v>
      </c>
      <c r="B27" s="18"/>
      <c r="C27" s="18"/>
      <c r="D27" s="18" t="s">
        <v>48</v>
      </c>
      <c r="E27" s="18">
        <v>68646</v>
      </c>
      <c r="F27" s="18">
        <v>39</v>
      </c>
      <c r="G27" s="18">
        <v>28</v>
      </c>
      <c r="H27" s="20">
        <v>3.4394740656999998</v>
      </c>
      <c r="I27" s="20">
        <v>3.4237886230000001</v>
      </c>
      <c r="J27" s="36">
        <v>6.2305232000000002E-6</v>
      </c>
      <c r="K27" s="36">
        <v>2.0523999999999999E-5</v>
      </c>
      <c r="L27" s="18">
        <v>0.3</v>
      </c>
      <c r="M27" s="18">
        <v>0.76390000000000002</v>
      </c>
      <c r="N27" s="36">
        <v>-3.5957000000000001E-5</v>
      </c>
      <c r="O27" s="36">
        <v>4.8418199999999997E-5</v>
      </c>
      <c r="Q27" s="18" t="str">
        <f t="shared" si="0"/>
        <v/>
      </c>
      <c r="R27" s="36">
        <f t="shared" si="1"/>
        <v>0</v>
      </c>
      <c r="S27" s="36">
        <f t="shared" si="2"/>
        <v>0</v>
      </c>
    </row>
    <row r="28" spans="1:19">
      <c r="A28" s="17" t="s">
        <v>294</v>
      </c>
      <c r="B28" s="18"/>
      <c r="C28" s="18" t="s">
        <v>51</v>
      </c>
      <c r="D28" s="18" t="s">
        <v>49</v>
      </c>
      <c r="E28" s="18">
        <v>68515</v>
      </c>
      <c r="F28" s="18">
        <v>3</v>
      </c>
      <c r="G28" s="18">
        <v>70</v>
      </c>
      <c r="H28" s="20">
        <v>381.93806251000001</v>
      </c>
      <c r="I28" s="20">
        <v>423.79398587999998</v>
      </c>
      <c r="J28" s="36">
        <v>-5.8577899999999999E-3</v>
      </c>
      <c r="K28" s="36">
        <v>9.6691717999999992E-3</v>
      </c>
      <c r="L28" s="18">
        <v>-0.61</v>
      </c>
      <c r="M28" s="18">
        <v>0.54669999999999996</v>
      </c>
      <c r="N28" s="36">
        <v>-2.5152322000000001E-2</v>
      </c>
      <c r="O28" s="36">
        <v>1.34367424E-2</v>
      </c>
      <c r="Q28" s="18" t="str">
        <f t="shared" si="0"/>
        <v/>
      </c>
      <c r="R28" s="36">
        <f t="shared" si="1"/>
        <v>-2.5000000000000001E-2</v>
      </c>
      <c r="S28" s="36">
        <f t="shared" si="2"/>
        <v>1.2999999999999999E-2</v>
      </c>
    </row>
    <row r="29" spans="1:19">
      <c r="A29" s="17" t="s">
        <v>294</v>
      </c>
      <c r="B29" s="18"/>
      <c r="C29" s="18"/>
      <c r="D29" s="18" t="s">
        <v>50</v>
      </c>
      <c r="E29" s="18">
        <v>68549</v>
      </c>
      <c r="F29" s="18">
        <v>11</v>
      </c>
      <c r="G29" s="18">
        <v>42</v>
      </c>
      <c r="H29" s="20">
        <v>138.57209001000001</v>
      </c>
      <c r="I29" s="20">
        <v>137.00830654999999</v>
      </c>
      <c r="J29" s="36">
        <v>1.4254230000000001E-3</v>
      </c>
      <c r="K29" s="36">
        <v>6.3141149999999997E-4</v>
      </c>
      <c r="L29" s="18">
        <v>2.2599999999999998</v>
      </c>
      <c r="M29" s="18">
        <v>2.9499999999999998E-2</v>
      </c>
      <c r="N29" s="36">
        <v>1.492927E-4</v>
      </c>
      <c r="O29" s="36">
        <v>2.7015531999999998E-3</v>
      </c>
      <c r="Q29" s="18" t="str">
        <f t="shared" si="0"/>
        <v/>
      </c>
      <c r="R29" s="36">
        <f t="shared" si="1"/>
        <v>0</v>
      </c>
      <c r="S29" s="36">
        <f t="shared" si="2"/>
        <v>3.0000000000000001E-3</v>
      </c>
    </row>
    <row r="30" spans="1:19">
      <c r="A30" s="17" t="s">
        <v>294</v>
      </c>
      <c r="B30" s="18"/>
      <c r="C30" s="18"/>
      <c r="D30" s="18" t="s">
        <v>51</v>
      </c>
      <c r="E30" s="18">
        <v>65091</v>
      </c>
      <c r="F30" s="18">
        <v>9</v>
      </c>
      <c r="G30" s="18">
        <v>49</v>
      </c>
      <c r="H30" s="20">
        <v>48.648851288000003</v>
      </c>
      <c r="I30" s="20">
        <v>49.159007047000003</v>
      </c>
      <c r="J30" s="36">
        <v>7.8242709999999996E-4</v>
      </c>
      <c r="K30" s="36">
        <v>3.4457969999999999E-4</v>
      </c>
      <c r="L30" s="18">
        <v>2.27</v>
      </c>
      <c r="M30" s="18">
        <v>2.7799999999999998E-2</v>
      </c>
      <c r="N30" s="36">
        <v>8.9222100000000001E-5</v>
      </c>
      <c r="O30" s="36">
        <v>1.4756319999999999E-3</v>
      </c>
      <c r="Q30" s="18" t="str">
        <f t="shared" si="0"/>
        <v/>
      </c>
      <c r="R30" s="36">
        <f t="shared" si="1"/>
        <v>0</v>
      </c>
      <c r="S30" s="36">
        <f t="shared" si="2"/>
        <v>1E-3</v>
      </c>
    </row>
    <row r="31" spans="1:19">
      <c r="A31" s="17" t="s">
        <v>294</v>
      </c>
      <c r="B31" s="18"/>
      <c r="C31" s="18" t="s">
        <v>52</v>
      </c>
      <c r="D31" s="18" t="s">
        <v>52</v>
      </c>
      <c r="E31" s="18">
        <v>68664</v>
      </c>
      <c r="F31" s="18">
        <v>1</v>
      </c>
      <c r="G31" s="18">
        <v>70</v>
      </c>
      <c r="H31" s="20">
        <v>529.06036230999996</v>
      </c>
      <c r="I31" s="20">
        <v>534.99102249999999</v>
      </c>
      <c r="J31" s="36">
        <v>9.2810827000000002E-3</v>
      </c>
      <c r="K31" s="36">
        <v>1.9430773E-3</v>
      </c>
      <c r="L31" s="18">
        <v>4.78</v>
      </c>
      <c r="M31" s="18" t="s">
        <v>40</v>
      </c>
      <c r="N31" s="36">
        <v>5.4037323000000002E-3</v>
      </c>
      <c r="O31" s="36">
        <v>1.31584332E-2</v>
      </c>
      <c r="Q31" s="18">
        <f t="shared" si="0"/>
        <v>1</v>
      </c>
      <c r="R31" s="36">
        <f t="shared" si="1"/>
        <v>5.0000000000000001E-3</v>
      </c>
      <c r="S31" s="36">
        <f t="shared" si="2"/>
        <v>1.2999999999999999E-2</v>
      </c>
    </row>
    <row r="32" spans="1:19">
      <c r="A32" s="17" t="s">
        <v>294</v>
      </c>
      <c r="B32" s="18"/>
      <c r="C32" s="18"/>
      <c r="D32" s="18" t="s">
        <v>53</v>
      </c>
      <c r="E32" s="18">
        <v>68665</v>
      </c>
      <c r="F32" s="18">
        <v>1</v>
      </c>
      <c r="G32" s="18">
        <v>70</v>
      </c>
      <c r="H32" s="20">
        <v>1299.0510045999999</v>
      </c>
      <c r="I32" s="20">
        <v>1305.7019531000001</v>
      </c>
      <c r="J32" s="36">
        <v>-9.0896E-4</v>
      </c>
      <c r="K32" s="36">
        <v>4.8668262000000004E-3</v>
      </c>
      <c r="L32" s="18">
        <v>-0.19</v>
      </c>
      <c r="M32" s="18">
        <v>0.85240000000000005</v>
      </c>
      <c r="N32" s="36">
        <v>-1.0620559999999999E-2</v>
      </c>
      <c r="O32" s="36">
        <v>8.8026408000000007E-3</v>
      </c>
      <c r="Q32" s="18" t="str">
        <f t="shared" si="0"/>
        <v/>
      </c>
      <c r="R32" s="36">
        <f t="shared" si="1"/>
        <v>-1.0999999999999999E-2</v>
      </c>
      <c r="S32" s="36">
        <f t="shared" si="2"/>
        <v>8.9999999999999993E-3</v>
      </c>
    </row>
    <row r="33" spans="1:19">
      <c r="A33" s="17" t="s">
        <v>294</v>
      </c>
      <c r="B33" s="18"/>
      <c r="C33" s="18" t="s">
        <v>54</v>
      </c>
      <c r="D33" s="18" t="s">
        <v>54</v>
      </c>
      <c r="E33" s="18">
        <v>68679</v>
      </c>
      <c r="F33" s="18">
        <v>2</v>
      </c>
      <c r="G33" s="18">
        <v>70</v>
      </c>
      <c r="H33" s="20">
        <v>721.12741665999999</v>
      </c>
      <c r="I33" s="20">
        <v>737.53236548999996</v>
      </c>
      <c r="J33" s="36">
        <v>-5.6755200000000003E-4</v>
      </c>
      <c r="K33" s="36">
        <v>4.6873425999999999E-3</v>
      </c>
      <c r="L33" s="18">
        <v>-0.12</v>
      </c>
      <c r="M33" s="18">
        <v>0.90400000000000003</v>
      </c>
      <c r="N33" s="36">
        <v>-9.9209980000000003E-3</v>
      </c>
      <c r="O33" s="36">
        <v>8.7858950999999998E-3</v>
      </c>
      <c r="Q33" s="18" t="str">
        <f t="shared" si="0"/>
        <v/>
      </c>
      <c r="R33" s="36">
        <f t="shared" si="1"/>
        <v>-0.01</v>
      </c>
      <c r="S33" s="36">
        <f t="shared" si="2"/>
        <v>8.9999999999999993E-3</v>
      </c>
    </row>
    <row r="34" spans="1:19">
      <c r="A34" s="17" t="s">
        <v>294</v>
      </c>
      <c r="B34" s="18"/>
      <c r="C34" s="18" t="s">
        <v>320</v>
      </c>
      <c r="D34" s="18" t="s">
        <v>55</v>
      </c>
      <c r="E34" s="18">
        <v>68514</v>
      </c>
      <c r="F34" s="18">
        <v>2</v>
      </c>
      <c r="G34" s="18">
        <v>70</v>
      </c>
      <c r="H34" s="20">
        <v>517.57314000999997</v>
      </c>
      <c r="I34" s="20">
        <v>510.83441276000002</v>
      </c>
      <c r="J34" s="36">
        <v>4.0470519999999998E-3</v>
      </c>
      <c r="K34" s="36">
        <v>3.7166705000000002E-3</v>
      </c>
      <c r="L34" s="18">
        <v>1.0900000000000001</v>
      </c>
      <c r="M34" s="18">
        <v>0.28000000000000003</v>
      </c>
      <c r="N34" s="36">
        <v>-3.3694480000000001E-3</v>
      </c>
      <c r="O34" s="36">
        <v>1.14635525E-2</v>
      </c>
      <c r="Q34" s="18" t="str">
        <f t="shared" si="0"/>
        <v/>
      </c>
      <c r="R34" s="36">
        <f t="shared" si="1"/>
        <v>-3.0000000000000001E-3</v>
      </c>
      <c r="S34" s="36">
        <f t="shared" si="2"/>
        <v>1.0999999999999999E-2</v>
      </c>
    </row>
    <row r="35" spans="1:19">
      <c r="A35" s="17" t="s">
        <v>294</v>
      </c>
      <c r="B35" s="18"/>
      <c r="C35" s="18" t="s">
        <v>56</v>
      </c>
      <c r="D35" s="18" t="s">
        <v>56</v>
      </c>
      <c r="E35" s="18">
        <v>65107</v>
      </c>
      <c r="F35" s="18">
        <v>1</v>
      </c>
      <c r="G35" s="18">
        <v>70</v>
      </c>
      <c r="H35" s="20">
        <v>824.97730048000005</v>
      </c>
      <c r="I35" s="20">
        <v>814.63750158000005</v>
      </c>
      <c r="J35" s="36">
        <v>1.33892856E-2</v>
      </c>
      <c r="K35" s="36">
        <v>3.7913486000000001E-3</v>
      </c>
      <c r="L35" s="18">
        <v>3.53</v>
      </c>
      <c r="M35" s="18">
        <v>6.9999999999999999E-4</v>
      </c>
      <c r="N35" s="36">
        <v>5.8237673000000002E-3</v>
      </c>
      <c r="O35" s="36">
        <v>2.0954803899999999E-2</v>
      </c>
      <c r="Q35" s="18">
        <f t="shared" si="0"/>
        <v>1</v>
      </c>
      <c r="R35" s="36">
        <f t="shared" si="1"/>
        <v>6.0000000000000001E-3</v>
      </c>
      <c r="S35" s="36">
        <f t="shared" si="2"/>
        <v>2.1000000000000001E-2</v>
      </c>
    </row>
    <row r="36" spans="1:19">
      <c r="A36" s="17" t="s">
        <v>294</v>
      </c>
      <c r="B36" s="18"/>
      <c r="C36" s="18" t="s">
        <v>57</v>
      </c>
      <c r="D36" s="18" t="s">
        <v>57</v>
      </c>
      <c r="E36" s="18">
        <v>68710</v>
      </c>
      <c r="F36" s="18">
        <v>8</v>
      </c>
      <c r="G36" s="18">
        <v>63</v>
      </c>
      <c r="H36" s="20">
        <v>37.431114788000002</v>
      </c>
      <c r="I36" s="20">
        <v>41.081176724999999</v>
      </c>
      <c r="J36" s="36">
        <v>-3.2103200000000001E-4</v>
      </c>
      <c r="K36" s="36">
        <v>5.5782010000000003E-4</v>
      </c>
      <c r="L36" s="18">
        <v>-0.57999999999999996</v>
      </c>
      <c r="M36" s="18">
        <v>0.56710000000000005</v>
      </c>
      <c r="N36" s="36">
        <v>-1.436463E-3</v>
      </c>
      <c r="O36" s="36">
        <v>7.9439799999999998E-4</v>
      </c>
      <c r="Q36" s="18" t="str">
        <f t="shared" si="0"/>
        <v/>
      </c>
      <c r="R36" s="36">
        <f t="shared" si="1"/>
        <v>-1E-3</v>
      </c>
      <c r="S36" s="36">
        <f t="shared" si="2"/>
        <v>1E-3</v>
      </c>
    </row>
    <row r="37" spans="1:19">
      <c r="A37" s="17" t="s">
        <v>294</v>
      </c>
      <c r="B37" s="18" t="s">
        <v>58</v>
      </c>
      <c r="C37" s="18" t="s">
        <v>59</v>
      </c>
      <c r="D37" s="18" t="s">
        <v>59</v>
      </c>
      <c r="E37" s="18">
        <v>66589</v>
      </c>
      <c r="F37" s="18">
        <v>1</v>
      </c>
      <c r="G37" s="18">
        <v>70</v>
      </c>
      <c r="H37" s="20">
        <v>3448.5321908999999</v>
      </c>
      <c r="I37" s="20">
        <v>3437.7761534000001</v>
      </c>
      <c r="J37" s="36">
        <v>-1.1583695E-2</v>
      </c>
      <c r="K37" s="36">
        <v>1.46469775E-2</v>
      </c>
      <c r="L37" s="18">
        <v>-0.79</v>
      </c>
      <c r="M37" s="18">
        <v>0.43180000000000002</v>
      </c>
      <c r="N37" s="36">
        <v>-4.0811284000000003E-2</v>
      </c>
      <c r="O37" s="36">
        <v>1.7643893500000001E-2</v>
      </c>
      <c r="Q37" s="18" t="str">
        <f t="shared" si="0"/>
        <v/>
      </c>
      <c r="R37" s="36">
        <f t="shared" si="1"/>
        <v>-4.1000000000000002E-2</v>
      </c>
      <c r="S37" s="36">
        <f t="shared" si="2"/>
        <v>1.7999999999999999E-2</v>
      </c>
    </row>
    <row r="38" spans="1:19">
      <c r="A38" s="17" t="s">
        <v>294</v>
      </c>
      <c r="B38" s="18"/>
      <c r="C38" s="18" t="s">
        <v>292</v>
      </c>
      <c r="D38" s="18" t="s">
        <v>60</v>
      </c>
      <c r="E38" s="18">
        <v>68502</v>
      </c>
      <c r="F38" s="18">
        <v>4</v>
      </c>
      <c r="G38" s="18">
        <v>49</v>
      </c>
      <c r="H38" s="20">
        <v>119.18738733000001</v>
      </c>
      <c r="I38" s="20">
        <v>118.77446553999999</v>
      </c>
      <c r="J38" s="36">
        <v>2.7549275000000001E-3</v>
      </c>
      <c r="K38" s="36">
        <v>7.3125990000000004E-4</v>
      </c>
      <c r="L38" s="18">
        <v>3.77</v>
      </c>
      <c r="M38" s="18">
        <v>5.0000000000000001E-4</v>
      </c>
      <c r="N38" s="36">
        <v>1.2838223999999999E-3</v>
      </c>
      <c r="O38" s="36">
        <v>4.2260326000000004E-3</v>
      </c>
      <c r="Q38" s="18">
        <f t="shared" si="0"/>
        <v>1</v>
      </c>
      <c r="R38" s="36">
        <f t="shared" si="1"/>
        <v>1E-3</v>
      </c>
      <c r="S38" s="36">
        <f t="shared" si="2"/>
        <v>4.0000000000000001E-3</v>
      </c>
    </row>
    <row r="39" spans="1:19">
      <c r="A39" s="17" t="s">
        <v>294</v>
      </c>
      <c r="B39" s="18"/>
      <c r="C39" s="18" t="s">
        <v>63</v>
      </c>
      <c r="D39" s="18" t="s">
        <v>63</v>
      </c>
      <c r="E39" s="18">
        <v>68603</v>
      </c>
      <c r="F39" s="18">
        <v>8</v>
      </c>
      <c r="G39" s="18">
        <v>49</v>
      </c>
      <c r="H39" s="20">
        <v>51.631494912000001</v>
      </c>
      <c r="I39" s="20">
        <v>52.193836566999998</v>
      </c>
      <c r="J39" s="36">
        <v>-8.2529000000000001E-4</v>
      </c>
      <c r="K39" s="36">
        <v>2.400979E-4</v>
      </c>
      <c r="L39" s="18">
        <v>-3.44</v>
      </c>
      <c r="M39" s="18">
        <v>1.1999999999999999E-3</v>
      </c>
      <c r="N39" s="36">
        <v>-1.3083050000000001E-3</v>
      </c>
      <c r="O39" s="36">
        <v>-3.4227599999999997E-4</v>
      </c>
      <c r="Q39" s="18" t="str">
        <f t="shared" si="0"/>
        <v/>
      </c>
      <c r="R39" s="36">
        <f t="shared" si="1"/>
        <v>-1E-3</v>
      </c>
      <c r="S39" s="36">
        <f t="shared" si="2"/>
        <v>0</v>
      </c>
    </row>
    <row r="40" spans="1:19">
      <c r="A40" s="17" t="s">
        <v>294</v>
      </c>
      <c r="B40" s="18"/>
      <c r="C40" s="18" t="s">
        <v>64</v>
      </c>
      <c r="D40" s="18" t="s">
        <v>64</v>
      </c>
      <c r="E40" s="18">
        <v>67670</v>
      </c>
      <c r="F40" s="18">
        <v>2</v>
      </c>
      <c r="G40" s="18">
        <v>70</v>
      </c>
      <c r="H40" s="20">
        <v>258.11078342000002</v>
      </c>
      <c r="I40" s="20">
        <v>257.5438742</v>
      </c>
      <c r="J40" s="36">
        <v>9.0998550000000004E-4</v>
      </c>
      <c r="K40" s="36">
        <v>1.5677127E-3</v>
      </c>
      <c r="L40" s="18">
        <v>0.57999999999999996</v>
      </c>
      <c r="M40" s="18">
        <v>0.5635</v>
      </c>
      <c r="N40" s="36">
        <v>-2.218336E-3</v>
      </c>
      <c r="O40" s="36">
        <v>4.0383073999999998E-3</v>
      </c>
      <c r="Q40" s="18" t="str">
        <f t="shared" si="0"/>
        <v/>
      </c>
      <c r="R40" s="36">
        <f t="shared" si="1"/>
        <v>-2E-3</v>
      </c>
      <c r="S40" s="36">
        <f t="shared" si="2"/>
        <v>4.0000000000000001E-3</v>
      </c>
    </row>
    <row r="41" spans="1:19">
      <c r="A41" s="17" t="s">
        <v>294</v>
      </c>
      <c r="B41" s="18"/>
      <c r="C41" s="18" t="s">
        <v>68</v>
      </c>
      <c r="D41" s="18" t="s">
        <v>68</v>
      </c>
      <c r="E41" s="18">
        <v>68437</v>
      </c>
      <c r="F41" s="18">
        <v>3</v>
      </c>
      <c r="G41" s="18">
        <v>70</v>
      </c>
      <c r="H41" s="20">
        <v>346.70875575000002</v>
      </c>
      <c r="I41" s="20">
        <v>400.07653022</v>
      </c>
      <c r="J41" s="36">
        <v>-8.5308629999999996E-3</v>
      </c>
      <c r="K41" s="36">
        <v>6.1299077999999998E-3</v>
      </c>
      <c r="L41" s="18">
        <v>-1.39</v>
      </c>
      <c r="M41" s="18">
        <v>0.1686</v>
      </c>
      <c r="N41" s="36">
        <v>-2.0762903999999999E-2</v>
      </c>
      <c r="O41" s="36">
        <v>3.7011774000000001E-3</v>
      </c>
      <c r="Q41" s="18" t="str">
        <f t="shared" si="0"/>
        <v/>
      </c>
      <c r="R41" s="36">
        <f t="shared" si="1"/>
        <v>-2.1000000000000001E-2</v>
      </c>
      <c r="S41" s="36">
        <f t="shared" si="2"/>
        <v>4.0000000000000001E-3</v>
      </c>
    </row>
    <row r="42" spans="1:19">
      <c r="A42" s="17" t="s">
        <v>294</v>
      </c>
      <c r="B42" s="18"/>
      <c r="C42" s="18" t="s">
        <v>69</v>
      </c>
      <c r="D42" s="18" t="s">
        <v>69</v>
      </c>
      <c r="E42" s="18">
        <v>66620</v>
      </c>
      <c r="F42" s="18">
        <v>2</v>
      </c>
      <c r="G42" s="18">
        <v>63</v>
      </c>
      <c r="H42" s="20">
        <v>321.21049391999998</v>
      </c>
      <c r="I42" s="20">
        <v>323.17139474999999</v>
      </c>
      <c r="J42" s="36">
        <v>-2.043605E-3</v>
      </c>
      <c r="K42" s="36">
        <v>1.4994672000000001E-3</v>
      </c>
      <c r="L42" s="18">
        <v>-1.36</v>
      </c>
      <c r="M42" s="18">
        <v>0.1779</v>
      </c>
      <c r="N42" s="36">
        <v>-5.0419749999999998E-3</v>
      </c>
      <c r="O42" s="36">
        <v>9.5476450000000004E-4</v>
      </c>
      <c r="Q42" s="18" t="str">
        <f t="shared" si="0"/>
        <v/>
      </c>
      <c r="R42" s="36">
        <f t="shared" si="1"/>
        <v>-5.0000000000000001E-3</v>
      </c>
      <c r="S42" s="36">
        <f t="shared" si="2"/>
        <v>1E-3</v>
      </c>
    </row>
    <row r="43" spans="1:19">
      <c r="A43" s="17" t="s">
        <v>294</v>
      </c>
      <c r="B43" s="18"/>
      <c r="C43" s="18" t="s">
        <v>70</v>
      </c>
      <c r="D43" s="18" t="s">
        <v>70</v>
      </c>
      <c r="E43" s="18">
        <v>66632</v>
      </c>
      <c r="F43" s="18">
        <v>3</v>
      </c>
      <c r="G43" s="18">
        <v>63</v>
      </c>
      <c r="H43" s="20">
        <v>173.96186685999999</v>
      </c>
      <c r="I43" s="20">
        <v>179.36987790000001</v>
      </c>
      <c r="J43" s="36">
        <v>1.8046779999999999E-4</v>
      </c>
      <c r="K43" s="36">
        <v>1.5169881E-3</v>
      </c>
      <c r="L43" s="18">
        <v>0.12</v>
      </c>
      <c r="M43" s="18">
        <v>0.90569999999999995</v>
      </c>
      <c r="N43" s="36">
        <v>-2.8529369999999998E-3</v>
      </c>
      <c r="O43" s="36">
        <v>3.2138729999999999E-3</v>
      </c>
      <c r="Q43" s="18" t="str">
        <f t="shared" si="0"/>
        <v/>
      </c>
      <c r="R43" s="36">
        <f t="shared" si="1"/>
        <v>-3.0000000000000001E-3</v>
      </c>
      <c r="S43" s="36">
        <f t="shared" si="2"/>
        <v>3.0000000000000001E-3</v>
      </c>
    </row>
    <row r="44" spans="1:19">
      <c r="A44" s="17" t="s">
        <v>294</v>
      </c>
      <c r="B44" s="18"/>
      <c r="C44" s="18" t="s">
        <v>71</v>
      </c>
      <c r="D44" s="18" t="s">
        <v>71</v>
      </c>
      <c r="E44" s="18">
        <v>66643</v>
      </c>
      <c r="F44" s="18">
        <v>3</v>
      </c>
      <c r="G44" s="18">
        <v>70</v>
      </c>
      <c r="H44" s="20">
        <v>198.74243318000001</v>
      </c>
      <c r="I44" s="20">
        <v>244.10691822000001</v>
      </c>
      <c r="J44" s="36">
        <v>-8.5184579999999996E-3</v>
      </c>
      <c r="K44" s="36">
        <v>5.0005118999999999E-3</v>
      </c>
      <c r="L44" s="18">
        <v>-1.7</v>
      </c>
      <c r="M44" s="18">
        <v>9.2999999999999999E-2</v>
      </c>
      <c r="N44" s="36">
        <v>-1.8496823999999999E-2</v>
      </c>
      <c r="O44" s="36">
        <v>1.459908E-3</v>
      </c>
      <c r="Q44" s="18" t="str">
        <f t="shared" si="0"/>
        <v/>
      </c>
      <c r="R44" s="36">
        <f t="shared" si="1"/>
        <v>-1.7999999999999999E-2</v>
      </c>
      <c r="S44" s="36">
        <f t="shared" si="2"/>
        <v>1E-3</v>
      </c>
    </row>
    <row r="45" spans="1:19">
      <c r="A45" s="17" t="s">
        <v>294</v>
      </c>
      <c r="B45" s="18"/>
      <c r="C45" s="18" t="s">
        <v>73</v>
      </c>
      <c r="D45" s="18" t="s">
        <v>73</v>
      </c>
      <c r="E45" s="18">
        <v>66646</v>
      </c>
      <c r="F45" s="18">
        <v>1</v>
      </c>
      <c r="G45" s="18">
        <v>70</v>
      </c>
      <c r="H45" s="20">
        <v>757.44331460000001</v>
      </c>
      <c r="I45" s="20">
        <v>770.19764039999995</v>
      </c>
      <c r="J45" s="36">
        <v>5.3720165999999996E-3</v>
      </c>
      <c r="K45" s="36">
        <v>4.1937036000000002E-3</v>
      </c>
      <c r="L45" s="18">
        <v>1.28</v>
      </c>
      <c r="M45" s="18">
        <v>0.2046</v>
      </c>
      <c r="N45" s="36">
        <v>-2.9963889999999999E-3</v>
      </c>
      <c r="O45" s="36">
        <v>1.3740421799999999E-2</v>
      </c>
      <c r="Q45" s="18" t="str">
        <f t="shared" si="0"/>
        <v/>
      </c>
      <c r="R45" s="36">
        <f t="shared" si="1"/>
        <v>-3.0000000000000001E-3</v>
      </c>
      <c r="S45" s="36">
        <f t="shared" si="2"/>
        <v>1.4E-2</v>
      </c>
    </row>
    <row r="46" spans="1:19">
      <c r="A46" s="17" t="s">
        <v>294</v>
      </c>
      <c r="B46" s="18"/>
      <c r="C46" s="18" t="s">
        <v>74</v>
      </c>
      <c r="D46" s="18" t="s">
        <v>74</v>
      </c>
      <c r="E46" s="18">
        <v>66649</v>
      </c>
      <c r="F46" s="18">
        <v>2</v>
      </c>
      <c r="G46" s="18">
        <v>70</v>
      </c>
      <c r="H46" s="20">
        <v>279.15295724999999</v>
      </c>
      <c r="I46" s="20">
        <v>305.82888156000001</v>
      </c>
      <c r="J46" s="36">
        <v>-6.3222690000000002E-3</v>
      </c>
      <c r="K46" s="36">
        <v>3.1581070999999999E-3</v>
      </c>
      <c r="L46" s="18">
        <v>-2</v>
      </c>
      <c r="M46" s="18">
        <v>4.9299999999999997E-2</v>
      </c>
      <c r="N46" s="36">
        <v>-1.2624173000000001E-2</v>
      </c>
      <c r="O46" s="36">
        <v>-2.0364150000000001E-5</v>
      </c>
      <c r="Q46" s="18" t="str">
        <f t="shared" si="0"/>
        <v/>
      </c>
      <c r="R46" s="36">
        <f t="shared" si="1"/>
        <v>-1.2999999999999999E-2</v>
      </c>
      <c r="S46" s="36">
        <f t="shared" si="2"/>
        <v>0</v>
      </c>
    </row>
    <row r="47" spans="1:19">
      <c r="A47" s="17" t="s">
        <v>294</v>
      </c>
      <c r="B47" s="18"/>
      <c r="C47" s="18" t="s">
        <v>76</v>
      </c>
      <c r="D47" s="18" t="s">
        <v>76</v>
      </c>
      <c r="E47" s="18">
        <v>66654</v>
      </c>
      <c r="F47" s="18">
        <v>3</v>
      </c>
      <c r="G47" s="18">
        <v>70</v>
      </c>
      <c r="H47" s="20">
        <v>213.93765289000001</v>
      </c>
      <c r="I47" s="20">
        <v>238.11240938</v>
      </c>
      <c r="J47" s="36">
        <v>-3.238323E-3</v>
      </c>
      <c r="K47" s="36">
        <v>3.1295807000000001E-3</v>
      </c>
      <c r="L47" s="18">
        <v>-1.03</v>
      </c>
      <c r="M47" s="18">
        <v>0.30449999999999999</v>
      </c>
      <c r="N47" s="36">
        <v>-9.4833039999999997E-3</v>
      </c>
      <c r="O47" s="36">
        <v>3.0066582999999998E-3</v>
      </c>
      <c r="Q47" s="18" t="str">
        <f t="shared" si="0"/>
        <v/>
      </c>
      <c r="R47" s="36">
        <f t="shared" si="1"/>
        <v>-8.9999999999999993E-3</v>
      </c>
      <c r="S47" s="36">
        <f t="shared" si="2"/>
        <v>3.0000000000000001E-3</v>
      </c>
    </row>
    <row r="48" spans="1:19">
      <c r="A48" s="17" t="s">
        <v>294</v>
      </c>
      <c r="B48" s="18"/>
      <c r="C48" s="18" t="s">
        <v>77</v>
      </c>
      <c r="D48" s="18" t="s">
        <v>77</v>
      </c>
      <c r="E48" s="18">
        <v>66660</v>
      </c>
      <c r="F48" s="18">
        <v>1</v>
      </c>
      <c r="G48" s="18">
        <v>70</v>
      </c>
      <c r="H48" s="20">
        <v>2113.8440406999998</v>
      </c>
      <c r="I48" s="20">
        <v>2225.1950468999999</v>
      </c>
      <c r="J48" s="36">
        <v>-1.9233760999999999E-2</v>
      </c>
      <c r="K48" s="36">
        <v>1.73931947E-2</v>
      </c>
      <c r="L48" s="18">
        <v>-1.1100000000000001</v>
      </c>
      <c r="M48" s="18">
        <v>0.2727</v>
      </c>
      <c r="N48" s="36">
        <v>-5.3941339999999997E-2</v>
      </c>
      <c r="O48" s="36">
        <v>1.5473819200000001E-2</v>
      </c>
      <c r="Q48" s="18" t="str">
        <f t="shared" si="0"/>
        <v/>
      </c>
      <c r="R48" s="36">
        <f t="shared" si="1"/>
        <v>-5.3999999999999999E-2</v>
      </c>
      <c r="S48" s="36">
        <f t="shared" si="2"/>
        <v>1.4999999999999999E-2</v>
      </c>
    </row>
    <row r="49" spans="1:19">
      <c r="A49" s="17" t="s">
        <v>294</v>
      </c>
      <c r="B49" s="18" t="s">
        <v>78</v>
      </c>
      <c r="C49" s="18" t="s">
        <v>82</v>
      </c>
      <c r="D49" s="18" t="s">
        <v>82</v>
      </c>
      <c r="E49" s="18">
        <v>68542</v>
      </c>
      <c r="F49" s="18">
        <v>3</v>
      </c>
      <c r="G49" s="18">
        <v>63</v>
      </c>
      <c r="H49" s="20">
        <v>279.29196509000002</v>
      </c>
      <c r="I49" s="20">
        <v>278.40281732</v>
      </c>
      <c r="J49" s="36">
        <v>-4.6610849999999997E-3</v>
      </c>
      <c r="K49" s="36">
        <v>1.8389361E-3</v>
      </c>
      <c r="L49" s="18">
        <v>-2.5299999999999998</v>
      </c>
      <c r="M49" s="18">
        <v>1.38E-2</v>
      </c>
      <c r="N49" s="36">
        <v>-8.3382649999999992E-3</v>
      </c>
      <c r="O49" s="36">
        <v>-9.8390499999999998E-4</v>
      </c>
      <c r="Q49" s="18">
        <f t="shared" si="0"/>
        <v>1</v>
      </c>
      <c r="R49" s="36">
        <f t="shared" si="1"/>
        <v>-8.0000000000000002E-3</v>
      </c>
      <c r="S49" s="36">
        <f t="shared" si="2"/>
        <v>-1E-3</v>
      </c>
    </row>
    <row r="50" spans="1:19">
      <c r="A50" s="17" t="s">
        <v>294</v>
      </c>
      <c r="B50" s="18"/>
      <c r="C50" s="18" t="s">
        <v>85</v>
      </c>
      <c r="D50" s="18" t="s">
        <v>85</v>
      </c>
      <c r="E50" s="18">
        <v>68598</v>
      </c>
      <c r="F50" s="18">
        <v>1</v>
      </c>
      <c r="G50" s="18">
        <v>70</v>
      </c>
      <c r="H50" s="20">
        <v>1813.3121208</v>
      </c>
      <c r="I50" s="20">
        <v>1835.3777743000001</v>
      </c>
      <c r="J50" s="36">
        <v>1.06504501E-2</v>
      </c>
      <c r="K50" s="36">
        <v>7.0549849999999997E-3</v>
      </c>
      <c r="L50" s="18">
        <v>1.51</v>
      </c>
      <c r="M50" s="18">
        <v>0.1358</v>
      </c>
      <c r="N50" s="36">
        <v>-3.4275529999999998E-3</v>
      </c>
      <c r="O50" s="36">
        <v>2.4728453500000001E-2</v>
      </c>
      <c r="Q50" s="18" t="str">
        <f t="shared" si="0"/>
        <v/>
      </c>
      <c r="R50" s="36">
        <f t="shared" si="1"/>
        <v>-3.0000000000000001E-3</v>
      </c>
      <c r="S50" s="36">
        <f t="shared" si="2"/>
        <v>2.5000000000000001E-2</v>
      </c>
    </row>
    <row r="51" spans="1:19">
      <c r="A51" s="17" t="s">
        <v>294</v>
      </c>
      <c r="B51" s="18"/>
      <c r="C51" s="18" t="s">
        <v>87</v>
      </c>
      <c r="D51" s="18" t="s">
        <v>389</v>
      </c>
      <c r="E51" s="18">
        <v>68563</v>
      </c>
      <c r="F51" s="18">
        <v>2</v>
      </c>
      <c r="G51" s="18">
        <v>70</v>
      </c>
      <c r="H51" s="20">
        <v>380.43459479000001</v>
      </c>
      <c r="I51" s="20">
        <v>408.88369490999997</v>
      </c>
      <c r="J51" s="36">
        <v>-4.0521530000000002E-3</v>
      </c>
      <c r="K51" s="36">
        <v>3.9211202000000002E-3</v>
      </c>
      <c r="L51" s="18">
        <v>-1.03</v>
      </c>
      <c r="M51" s="18">
        <v>0.30509999999999998</v>
      </c>
      <c r="N51" s="36">
        <v>-1.1876626E-2</v>
      </c>
      <c r="O51" s="36">
        <v>3.7723206999999998E-3</v>
      </c>
      <c r="Q51" s="18" t="str">
        <f t="shared" si="0"/>
        <v/>
      </c>
      <c r="R51" s="36">
        <f t="shared" si="1"/>
        <v>-1.2E-2</v>
      </c>
      <c r="S51" s="36">
        <f t="shared" si="2"/>
        <v>4.0000000000000001E-3</v>
      </c>
    </row>
    <row r="52" spans="1:19">
      <c r="A52" s="17" t="s">
        <v>294</v>
      </c>
      <c r="B52" s="18"/>
      <c r="C52" s="18" t="s">
        <v>89</v>
      </c>
      <c r="D52" s="18" t="s">
        <v>89</v>
      </c>
      <c r="E52" s="18">
        <v>68625</v>
      </c>
      <c r="F52" s="18">
        <v>14</v>
      </c>
      <c r="G52" s="18">
        <v>49</v>
      </c>
      <c r="H52" s="20">
        <v>58.617107582999999</v>
      </c>
      <c r="I52" s="20">
        <v>52.751645560999997</v>
      </c>
      <c r="J52" s="36">
        <v>1.1964607999999999E-3</v>
      </c>
      <c r="K52" s="36">
        <v>7.4919229999999997E-4</v>
      </c>
      <c r="L52" s="18">
        <v>1.6</v>
      </c>
      <c r="M52" s="18">
        <v>0.11700000000000001</v>
      </c>
      <c r="N52" s="36">
        <v>-3.1072000000000001E-4</v>
      </c>
      <c r="O52" s="36">
        <v>2.7036412999999998E-3</v>
      </c>
      <c r="Q52" s="18" t="str">
        <f t="shared" si="0"/>
        <v/>
      </c>
      <c r="R52" s="36">
        <f t="shared" si="1"/>
        <v>0</v>
      </c>
      <c r="S52" s="36">
        <f t="shared" si="2"/>
        <v>3.0000000000000001E-3</v>
      </c>
    </row>
    <row r="53" spans="1:19">
      <c r="A53" s="17" t="s">
        <v>294</v>
      </c>
      <c r="B53" s="18"/>
      <c r="C53" s="18" t="s">
        <v>90</v>
      </c>
      <c r="D53" s="18" t="s">
        <v>90</v>
      </c>
      <c r="E53" s="18">
        <v>61682</v>
      </c>
      <c r="F53" s="18">
        <v>9</v>
      </c>
      <c r="G53" s="18">
        <v>63</v>
      </c>
      <c r="H53" s="20">
        <v>112.14122076</v>
      </c>
      <c r="I53" s="20">
        <v>106.07208912</v>
      </c>
      <c r="J53" s="36">
        <v>2.0542026E-3</v>
      </c>
      <c r="K53" s="36">
        <v>1.3373365999999999E-3</v>
      </c>
      <c r="L53" s="18">
        <v>1.54</v>
      </c>
      <c r="M53" s="18">
        <v>0.12970000000000001</v>
      </c>
      <c r="N53" s="36">
        <v>-6.1996700000000002E-4</v>
      </c>
      <c r="O53" s="36">
        <v>4.7283723999999999E-3</v>
      </c>
      <c r="Q53" s="18" t="str">
        <f t="shared" si="0"/>
        <v/>
      </c>
      <c r="R53" s="36">
        <f t="shared" si="1"/>
        <v>-1E-3</v>
      </c>
      <c r="S53" s="36">
        <f t="shared" si="2"/>
        <v>5.0000000000000001E-3</v>
      </c>
    </row>
    <row r="54" spans="1:19">
      <c r="A54" s="17" t="s">
        <v>294</v>
      </c>
      <c r="B54" s="18"/>
      <c r="C54" s="18" t="s">
        <v>91</v>
      </c>
      <c r="D54" s="18" t="s">
        <v>91</v>
      </c>
      <c r="E54" s="18">
        <v>61683</v>
      </c>
      <c r="F54" s="18">
        <v>10</v>
      </c>
      <c r="G54" s="18">
        <v>56</v>
      </c>
      <c r="H54" s="20">
        <v>137.31964672000001</v>
      </c>
      <c r="I54" s="20">
        <v>132.54888342000001</v>
      </c>
      <c r="J54" s="36">
        <v>4.9760289999999997E-4</v>
      </c>
      <c r="K54" s="36">
        <v>1.1799543000000001E-3</v>
      </c>
      <c r="L54" s="18">
        <v>0.42</v>
      </c>
      <c r="M54" s="18">
        <v>0.67490000000000006</v>
      </c>
      <c r="N54" s="36">
        <v>-1.8680630000000001E-3</v>
      </c>
      <c r="O54" s="36">
        <v>2.8632687999999998E-3</v>
      </c>
      <c r="Q54" s="18" t="str">
        <f t="shared" si="0"/>
        <v/>
      </c>
      <c r="R54" s="36">
        <f t="shared" si="1"/>
        <v>-2E-3</v>
      </c>
      <c r="S54" s="36">
        <f t="shared" si="2"/>
        <v>3.0000000000000001E-3</v>
      </c>
    </row>
    <row r="55" spans="1:19">
      <c r="A55" s="17" t="s">
        <v>294</v>
      </c>
      <c r="B55" s="18"/>
      <c r="C55" s="18" t="s">
        <v>92</v>
      </c>
      <c r="D55" s="18" t="s">
        <v>92</v>
      </c>
      <c r="E55" s="18">
        <v>68426</v>
      </c>
      <c r="F55" s="18">
        <v>5</v>
      </c>
      <c r="G55" s="18">
        <v>49</v>
      </c>
      <c r="H55" s="20">
        <v>84.799056679000003</v>
      </c>
      <c r="I55" s="20">
        <v>84.825887753000003</v>
      </c>
      <c r="J55" s="36">
        <v>1.1484198E-3</v>
      </c>
      <c r="K55" s="36">
        <v>4.4589219999999999E-4</v>
      </c>
      <c r="L55" s="18">
        <v>2.58</v>
      </c>
      <c r="M55" s="18">
        <v>1.32E-2</v>
      </c>
      <c r="N55" s="36">
        <v>2.5140029999999998E-4</v>
      </c>
      <c r="O55" s="36">
        <v>2.0454392000000001E-3</v>
      </c>
      <c r="Q55" s="18" t="str">
        <f t="shared" si="0"/>
        <v/>
      </c>
      <c r="R55" s="36">
        <f t="shared" si="1"/>
        <v>0</v>
      </c>
      <c r="S55" s="36">
        <f t="shared" si="2"/>
        <v>2E-3</v>
      </c>
    </row>
    <row r="56" spans="1:19">
      <c r="A56" s="17" t="s">
        <v>294</v>
      </c>
      <c r="B56" s="18"/>
      <c r="C56" s="18" t="s">
        <v>93</v>
      </c>
      <c r="D56" s="18" t="s">
        <v>93</v>
      </c>
      <c r="E56" s="18">
        <v>68627</v>
      </c>
      <c r="F56" s="18">
        <v>4</v>
      </c>
      <c r="G56" s="18">
        <v>56</v>
      </c>
      <c r="H56" s="20">
        <v>45.353193703999999</v>
      </c>
      <c r="I56" s="20">
        <v>44.842642214000001</v>
      </c>
      <c r="J56" s="36">
        <v>6.9796500000000004E-4</v>
      </c>
      <c r="K56" s="36">
        <v>2.0493019999999999E-4</v>
      </c>
      <c r="L56" s="18">
        <v>3.41</v>
      </c>
      <c r="M56" s="18">
        <v>1.2999999999999999E-3</v>
      </c>
      <c r="N56" s="36">
        <v>2.8710459999999998E-4</v>
      </c>
      <c r="O56" s="36">
        <v>1.1088253E-3</v>
      </c>
      <c r="Q56" s="18" t="str">
        <f t="shared" si="0"/>
        <v/>
      </c>
      <c r="R56" s="36">
        <f t="shared" si="1"/>
        <v>0</v>
      </c>
      <c r="S56" s="36">
        <f t="shared" si="2"/>
        <v>1E-3</v>
      </c>
    </row>
    <row r="57" spans="1:19">
      <c r="A57" s="17" t="s">
        <v>294</v>
      </c>
      <c r="B57" s="18"/>
      <c r="C57" s="18" t="s">
        <v>94</v>
      </c>
      <c r="D57" s="18" t="s">
        <v>94</v>
      </c>
      <c r="E57" s="18">
        <v>68632</v>
      </c>
      <c r="F57" s="18">
        <v>6</v>
      </c>
      <c r="G57" s="18">
        <v>70</v>
      </c>
      <c r="H57" s="20">
        <v>77.359400308999994</v>
      </c>
      <c r="I57" s="20">
        <v>85.986898976000006</v>
      </c>
      <c r="J57" s="36">
        <v>-5.5150999999999996E-4</v>
      </c>
      <c r="K57" s="36">
        <v>2.3060925000000002E-3</v>
      </c>
      <c r="L57" s="18">
        <v>-0.24</v>
      </c>
      <c r="M57" s="18">
        <v>0.81169999999999998</v>
      </c>
      <c r="N57" s="36">
        <v>-5.1532460000000002E-3</v>
      </c>
      <c r="O57" s="36">
        <v>4.0502254000000003E-3</v>
      </c>
      <c r="Q57" s="18" t="str">
        <f t="shared" si="0"/>
        <v/>
      </c>
      <c r="R57" s="36">
        <f t="shared" si="1"/>
        <v>-5.0000000000000001E-3</v>
      </c>
      <c r="S57" s="36">
        <f t="shared" si="2"/>
        <v>4.0000000000000001E-3</v>
      </c>
    </row>
    <row r="58" spans="1:19">
      <c r="A58" s="17" t="s">
        <v>294</v>
      </c>
      <c r="B58" s="18"/>
      <c r="C58" s="18" t="s">
        <v>96</v>
      </c>
      <c r="D58" s="18" t="s">
        <v>96</v>
      </c>
      <c r="E58" s="18">
        <v>68638</v>
      </c>
      <c r="F58" s="18">
        <v>1</v>
      </c>
      <c r="G58" s="18">
        <v>63</v>
      </c>
      <c r="H58" s="20">
        <v>356.67750358000001</v>
      </c>
      <c r="I58" s="20">
        <v>355.58653146</v>
      </c>
      <c r="J58" s="36">
        <v>4.8343131000000003E-3</v>
      </c>
      <c r="K58" s="36">
        <v>1.4882792E-3</v>
      </c>
      <c r="L58" s="18">
        <v>3.25</v>
      </c>
      <c r="M58" s="18">
        <v>1.9E-3</v>
      </c>
      <c r="N58" s="36">
        <v>1.8583149000000001E-3</v>
      </c>
      <c r="O58" s="36">
        <v>7.8103112000000004E-3</v>
      </c>
      <c r="Q58" s="18">
        <f t="shared" si="0"/>
        <v>1</v>
      </c>
      <c r="R58" s="36">
        <f t="shared" si="1"/>
        <v>2E-3</v>
      </c>
      <c r="S58" s="36">
        <f t="shared" si="2"/>
        <v>8.0000000000000002E-3</v>
      </c>
    </row>
    <row r="59" spans="1:19">
      <c r="A59" s="17" t="s">
        <v>294</v>
      </c>
      <c r="B59" s="18"/>
      <c r="C59" s="18" t="s">
        <v>97</v>
      </c>
      <c r="D59" s="18" t="s">
        <v>97</v>
      </c>
      <c r="E59" s="18">
        <v>68647</v>
      </c>
      <c r="F59" s="18">
        <v>1</v>
      </c>
      <c r="G59" s="18">
        <v>70</v>
      </c>
      <c r="H59" s="20">
        <v>1571.9652957000001</v>
      </c>
      <c r="I59" s="20">
        <v>1551.0744245000001</v>
      </c>
      <c r="J59" s="36">
        <v>2.1181767800000001E-2</v>
      </c>
      <c r="K59" s="36">
        <v>6.0702387000000002E-3</v>
      </c>
      <c r="L59" s="18">
        <v>3.49</v>
      </c>
      <c r="M59" s="18">
        <v>8.9999999999999998E-4</v>
      </c>
      <c r="N59" s="36">
        <v>9.0687949999999993E-3</v>
      </c>
      <c r="O59" s="36">
        <v>3.3294740599999997E-2</v>
      </c>
      <c r="Q59" s="18">
        <f t="shared" si="0"/>
        <v>1</v>
      </c>
      <c r="R59" s="36">
        <f t="shared" si="1"/>
        <v>8.9999999999999993E-3</v>
      </c>
      <c r="S59" s="36">
        <f t="shared" si="2"/>
        <v>3.3000000000000002E-2</v>
      </c>
    </row>
    <row r="60" spans="1:19">
      <c r="A60" s="17" t="s">
        <v>294</v>
      </c>
      <c r="B60" s="18"/>
      <c r="C60" s="18" t="s">
        <v>99</v>
      </c>
      <c r="D60" s="18" t="s">
        <v>98</v>
      </c>
      <c r="E60" s="18">
        <v>68567</v>
      </c>
      <c r="F60" s="18">
        <v>2</v>
      </c>
      <c r="G60" s="18">
        <v>70</v>
      </c>
      <c r="H60" s="20">
        <v>636.31579753000005</v>
      </c>
      <c r="I60" s="20">
        <v>739.18014739</v>
      </c>
      <c r="J60" s="36">
        <v>-2.2622821000000001E-2</v>
      </c>
      <c r="K60" s="36">
        <v>1.0655675599999999E-2</v>
      </c>
      <c r="L60" s="18">
        <v>-2.12</v>
      </c>
      <c r="M60" s="18">
        <v>3.7400000000000003E-2</v>
      </c>
      <c r="N60" s="36">
        <v>-4.3885891000000003E-2</v>
      </c>
      <c r="O60" s="36">
        <v>-1.3597520000000001E-3</v>
      </c>
      <c r="Q60" s="18">
        <f t="shared" si="0"/>
        <v>1</v>
      </c>
      <c r="R60" s="36">
        <f t="shared" si="1"/>
        <v>-4.3999999999999997E-2</v>
      </c>
      <c r="S60" s="36">
        <f t="shared" si="2"/>
        <v>-1E-3</v>
      </c>
    </row>
    <row r="61" spans="1:19">
      <c r="A61" s="17" t="s">
        <v>294</v>
      </c>
      <c r="B61" s="18"/>
      <c r="C61" s="18"/>
      <c r="D61" s="18" t="s">
        <v>99</v>
      </c>
      <c r="E61" s="18">
        <v>67685</v>
      </c>
      <c r="F61" s="18">
        <v>2</v>
      </c>
      <c r="G61" s="18">
        <v>70</v>
      </c>
      <c r="H61" s="20">
        <v>573.11334504000001</v>
      </c>
      <c r="I61" s="20">
        <v>562.17028406999998</v>
      </c>
      <c r="J61" s="36">
        <v>6.8972267999999996E-3</v>
      </c>
      <c r="K61" s="36">
        <v>2.7430051000000002E-3</v>
      </c>
      <c r="L61" s="18">
        <v>2.5099999999999998</v>
      </c>
      <c r="M61" s="18">
        <v>1.43E-2</v>
      </c>
      <c r="N61" s="36">
        <v>1.4236454E-3</v>
      </c>
      <c r="O61" s="36">
        <v>1.23708082E-2</v>
      </c>
      <c r="Q61" s="18">
        <f t="shared" si="0"/>
        <v>1</v>
      </c>
      <c r="R61" s="36">
        <f t="shared" si="1"/>
        <v>1E-3</v>
      </c>
      <c r="S61" s="36">
        <f t="shared" si="2"/>
        <v>1.2E-2</v>
      </c>
    </row>
    <row r="62" spans="1:19">
      <c r="A62" s="17" t="s">
        <v>294</v>
      </c>
      <c r="B62" s="18"/>
      <c r="C62" s="18" t="s">
        <v>102</v>
      </c>
      <c r="D62" s="18" t="s">
        <v>102</v>
      </c>
      <c r="E62" s="18">
        <v>65098</v>
      </c>
      <c r="F62" s="18">
        <v>1</v>
      </c>
      <c r="G62" s="18">
        <v>56</v>
      </c>
      <c r="H62" s="20">
        <v>237.78894292999999</v>
      </c>
      <c r="I62" s="20">
        <v>237.17340938999999</v>
      </c>
      <c r="J62" s="36">
        <v>2.8929452000000001E-3</v>
      </c>
      <c r="K62" s="36">
        <v>8.6599989999999998E-4</v>
      </c>
      <c r="L62" s="18">
        <v>3.34</v>
      </c>
      <c r="M62" s="18">
        <v>1.5E-3</v>
      </c>
      <c r="N62" s="36">
        <v>1.1567198999999999E-3</v>
      </c>
      <c r="O62" s="36">
        <v>4.6291704999999999E-3</v>
      </c>
      <c r="Q62" s="18">
        <f t="shared" si="0"/>
        <v>1</v>
      </c>
      <c r="R62" s="36">
        <f t="shared" si="1"/>
        <v>1E-3</v>
      </c>
      <c r="S62" s="36">
        <f t="shared" si="2"/>
        <v>5.0000000000000001E-3</v>
      </c>
    </row>
    <row r="63" spans="1:19">
      <c r="A63" s="17" t="s">
        <v>294</v>
      </c>
      <c r="B63" s="18"/>
      <c r="C63" s="18" t="s">
        <v>103</v>
      </c>
      <c r="D63" s="18" t="s">
        <v>103</v>
      </c>
      <c r="E63" s="18">
        <v>68677</v>
      </c>
      <c r="F63" s="18">
        <v>1</v>
      </c>
      <c r="G63" s="18">
        <v>70</v>
      </c>
      <c r="H63" s="20">
        <v>2445.9585453999998</v>
      </c>
      <c r="I63" s="20">
        <v>2413.5417385999999</v>
      </c>
      <c r="J63" s="36">
        <v>-1.8654714999999999E-2</v>
      </c>
      <c r="K63" s="36">
        <v>8.3930953999999999E-3</v>
      </c>
      <c r="L63" s="18">
        <v>-2.2200000000000002</v>
      </c>
      <c r="M63" s="18">
        <v>2.9600000000000001E-2</v>
      </c>
      <c r="N63" s="36">
        <v>-3.5402876E-2</v>
      </c>
      <c r="O63" s="36">
        <v>-1.906554E-3</v>
      </c>
      <c r="Q63" s="18">
        <f t="shared" si="0"/>
        <v>1</v>
      </c>
      <c r="R63" s="36">
        <f t="shared" si="1"/>
        <v>-3.5000000000000003E-2</v>
      </c>
      <c r="S63" s="36">
        <f t="shared" si="2"/>
        <v>-2E-3</v>
      </c>
    </row>
    <row r="64" spans="1:19">
      <c r="A64" s="17" t="s">
        <v>294</v>
      </c>
      <c r="B64" s="18"/>
      <c r="C64" s="18" t="s">
        <v>104</v>
      </c>
      <c r="D64" s="18" t="s">
        <v>104</v>
      </c>
      <c r="E64" s="18">
        <v>68680</v>
      </c>
      <c r="F64" s="18">
        <v>1</v>
      </c>
      <c r="G64" s="18">
        <v>70</v>
      </c>
      <c r="H64" s="20">
        <v>408.19341901000001</v>
      </c>
      <c r="I64" s="20">
        <v>406.17849081000003</v>
      </c>
      <c r="J64" s="36">
        <v>5.7822170999999997E-3</v>
      </c>
      <c r="K64" s="36">
        <v>1.7058189999999999E-3</v>
      </c>
      <c r="L64" s="18">
        <v>3.39</v>
      </c>
      <c r="M64" s="18">
        <v>1.1999999999999999E-3</v>
      </c>
      <c r="N64" s="36">
        <v>2.3783083000000001E-3</v>
      </c>
      <c r="O64" s="36">
        <v>9.1861258000000001E-3</v>
      </c>
      <c r="Q64" s="18">
        <f t="shared" si="0"/>
        <v>1</v>
      </c>
      <c r="R64" s="36">
        <f t="shared" si="1"/>
        <v>2E-3</v>
      </c>
      <c r="S64" s="36">
        <f t="shared" si="2"/>
        <v>8.9999999999999993E-3</v>
      </c>
    </row>
    <row r="65" spans="1:19">
      <c r="A65" s="17" t="s">
        <v>294</v>
      </c>
      <c r="B65" s="18"/>
      <c r="C65" s="18" t="s">
        <v>105</v>
      </c>
      <c r="D65" s="18" t="s">
        <v>105</v>
      </c>
      <c r="E65" s="18">
        <v>68682</v>
      </c>
      <c r="F65" s="18">
        <v>1</v>
      </c>
      <c r="G65" s="18">
        <v>70</v>
      </c>
      <c r="H65" s="20">
        <v>1950.3804170000001</v>
      </c>
      <c r="I65" s="20">
        <v>1942.2588148</v>
      </c>
      <c r="J65" s="36">
        <v>-3.9344380000000002E-3</v>
      </c>
      <c r="K65" s="36">
        <v>8.4505962000000004E-3</v>
      </c>
      <c r="L65" s="18">
        <v>-0.47</v>
      </c>
      <c r="M65" s="18">
        <v>0.64300000000000002</v>
      </c>
      <c r="N65" s="36">
        <v>-2.0797340000000001E-2</v>
      </c>
      <c r="O65" s="36">
        <v>1.2928464299999999E-2</v>
      </c>
      <c r="Q65" s="18" t="str">
        <f t="shared" si="0"/>
        <v/>
      </c>
      <c r="R65" s="36">
        <f t="shared" si="1"/>
        <v>-2.1000000000000001E-2</v>
      </c>
      <c r="S65" s="36">
        <f t="shared" si="2"/>
        <v>1.2999999999999999E-2</v>
      </c>
    </row>
    <row r="66" spans="1:19">
      <c r="A66" s="17" t="s">
        <v>294</v>
      </c>
      <c r="B66" s="18"/>
      <c r="C66" s="18" t="s">
        <v>106</v>
      </c>
      <c r="D66" s="18" t="s">
        <v>106</v>
      </c>
      <c r="E66" s="18">
        <v>68683</v>
      </c>
      <c r="F66" s="18">
        <v>1</v>
      </c>
      <c r="G66" s="18">
        <v>70</v>
      </c>
      <c r="H66" s="20">
        <v>1400.5929762000001</v>
      </c>
      <c r="I66" s="20">
        <v>1408.7041243000001</v>
      </c>
      <c r="J66" s="36">
        <v>1.4120719000000001E-3</v>
      </c>
      <c r="K66" s="36">
        <v>4.6761967000000003E-3</v>
      </c>
      <c r="L66" s="18">
        <v>0.3</v>
      </c>
      <c r="M66" s="18">
        <v>0.76359999999999995</v>
      </c>
      <c r="N66" s="36">
        <v>-7.9191330000000001E-3</v>
      </c>
      <c r="O66" s="36">
        <v>1.07432772E-2</v>
      </c>
      <c r="Q66" s="18" t="str">
        <f t="shared" si="0"/>
        <v/>
      </c>
      <c r="R66" s="36">
        <f t="shared" si="1"/>
        <v>-8.0000000000000002E-3</v>
      </c>
      <c r="S66" s="36">
        <f t="shared" si="2"/>
        <v>1.0999999999999999E-2</v>
      </c>
    </row>
    <row r="67" spans="1:19">
      <c r="A67" s="17" t="s">
        <v>294</v>
      </c>
      <c r="B67" s="18"/>
      <c r="C67" s="18" t="s">
        <v>108</v>
      </c>
      <c r="D67" s="18" t="s">
        <v>108</v>
      </c>
      <c r="E67" s="18">
        <v>68692</v>
      </c>
      <c r="F67" s="18">
        <v>1</v>
      </c>
      <c r="G67" s="18">
        <v>70</v>
      </c>
      <c r="H67" s="20">
        <v>2185.1615769999999</v>
      </c>
      <c r="I67" s="20">
        <v>2170.5599524999998</v>
      </c>
      <c r="J67" s="36">
        <v>1.04392962E-2</v>
      </c>
      <c r="K67" s="36">
        <v>9.2925574E-3</v>
      </c>
      <c r="L67" s="18">
        <v>1.1200000000000001</v>
      </c>
      <c r="M67" s="18">
        <v>0.26519999999999999</v>
      </c>
      <c r="N67" s="36">
        <v>-8.1037130000000002E-3</v>
      </c>
      <c r="O67" s="36">
        <v>2.89823058E-2</v>
      </c>
      <c r="Q67" s="18" t="str">
        <f t="shared" ref="Q67:Q130" si="3">IF(AND(R67&lt;=0,S67&gt;=0),"",1)</f>
        <v/>
      </c>
      <c r="R67" s="36">
        <f t="shared" ref="R67:R130" si="4">ROUND(N67,3)</f>
        <v>-8.0000000000000002E-3</v>
      </c>
      <c r="S67" s="36">
        <f t="shared" ref="S67:S130" si="5">ROUND(O67,3)</f>
        <v>2.9000000000000001E-2</v>
      </c>
    </row>
    <row r="68" spans="1:19">
      <c r="A68" s="17" t="s">
        <v>294</v>
      </c>
      <c r="B68" s="18"/>
      <c r="C68" s="18" t="s">
        <v>109</v>
      </c>
      <c r="D68" s="18" t="s">
        <v>109</v>
      </c>
      <c r="E68" s="18">
        <v>68698</v>
      </c>
      <c r="F68" s="18">
        <v>10</v>
      </c>
      <c r="G68" s="18">
        <v>49</v>
      </c>
      <c r="H68" s="20">
        <v>56.407656815999999</v>
      </c>
      <c r="I68" s="20">
        <v>57.659196127999998</v>
      </c>
      <c r="J68" s="36">
        <v>-1.3692859999999999E-3</v>
      </c>
      <c r="K68" s="36">
        <v>3.298854E-4</v>
      </c>
      <c r="L68" s="18">
        <v>-4.1500000000000004</v>
      </c>
      <c r="M68" s="18">
        <v>1E-4</v>
      </c>
      <c r="N68" s="36">
        <v>-2.0329300000000001E-3</v>
      </c>
      <c r="O68" s="36">
        <v>-7.0564200000000003E-4</v>
      </c>
      <c r="Q68" s="18">
        <f t="shared" si="3"/>
        <v>1</v>
      </c>
      <c r="R68" s="36">
        <f t="shared" si="4"/>
        <v>-2E-3</v>
      </c>
      <c r="S68" s="36">
        <f t="shared" si="5"/>
        <v>-1E-3</v>
      </c>
    </row>
    <row r="69" spans="1:19">
      <c r="A69" s="17" t="s">
        <v>294</v>
      </c>
      <c r="B69" s="18" t="s">
        <v>110</v>
      </c>
      <c r="C69" s="18" t="s">
        <v>111</v>
      </c>
      <c r="D69" s="18" t="s">
        <v>111</v>
      </c>
      <c r="E69" s="18">
        <v>68519</v>
      </c>
      <c r="F69" s="18">
        <v>5</v>
      </c>
      <c r="G69" s="18">
        <v>70</v>
      </c>
      <c r="H69" s="20">
        <v>450.19679502000002</v>
      </c>
      <c r="I69" s="20">
        <v>449.47918755000001</v>
      </c>
      <c r="J69" s="36">
        <v>4.3420591000000001E-3</v>
      </c>
      <c r="K69" s="36">
        <v>1.9853306999999998E-3</v>
      </c>
      <c r="L69" s="18">
        <v>2.19</v>
      </c>
      <c r="M69" s="18">
        <v>3.2199999999999999E-2</v>
      </c>
      <c r="N69" s="36">
        <v>3.8039349999999998E-4</v>
      </c>
      <c r="O69" s="36">
        <v>8.3037248000000004E-3</v>
      </c>
      <c r="Q69" s="18" t="str">
        <f t="shared" si="3"/>
        <v/>
      </c>
      <c r="R69" s="36">
        <f t="shared" si="4"/>
        <v>0</v>
      </c>
      <c r="S69" s="36">
        <f t="shared" si="5"/>
        <v>8.0000000000000002E-3</v>
      </c>
    </row>
    <row r="70" spans="1:19">
      <c r="A70" s="17" t="s">
        <v>294</v>
      </c>
      <c r="B70" s="18"/>
      <c r="C70" s="18" t="s">
        <v>112</v>
      </c>
      <c r="D70" s="18" t="s">
        <v>112</v>
      </c>
      <c r="E70" s="18">
        <v>65066</v>
      </c>
      <c r="F70" s="18">
        <v>4</v>
      </c>
      <c r="G70" s="18">
        <v>70</v>
      </c>
      <c r="H70" s="20">
        <v>167.76144001</v>
      </c>
      <c r="I70" s="20">
        <v>179.67572290000001</v>
      </c>
      <c r="J70" s="36">
        <v>-2.8174110000000001E-3</v>
      </c>
      <c r="K70" s="36">
        <v>2.1643745999999999E-3</v>
      </c>
      <c r="L70" s="18">
        <v>-1.3</v>
      </c>
      <c r="M70" s="18">
        <v>0.19739999999999999</v>
      </c>
      <c r="N70" s="36">
        <v>-7.1363529999999998E-3</v>
      </c>
      <c r="O70" s="36">
        <v>1.5015315999999999E-3</v>
      </c>
      <c r="Q70" s="18" t="str">
        <f t="shared" si="3"/>
        <v/>
      </c>
      <c r="R70" s="36">
        <f t="shared" si="4"/>
        <v>-7.0000000000000001E-3</v>
      </c>
      <c r="S70" s="36">
        <f t="shared" si="5"/>
        <v>2E-3</v>
      </c>
    </row>
    <row r="71" spans="1:19">
      <c r="A71" s="17" t="s">
        <v>294</v>
      </c>
      <c r="B71" s="18"/>
      <c r="C71" s="18"/>
      <c r="D71" s="18" t="s">
        <v>113</v>
      </c>
      <c r="E71" s="18">
        <v>68211</v>
      </c>
      <c r="F71" s="18">
        <v>7</v>
      </c>
      <c r="G71" s="18">
        <v>49</v>
      </c>
      <c r="H71" s="20">
        <v>183.00765579</v>
      </c>
      <c r="I71" s="20">
        <v>178.72824736999999</v>
      </c>
      <c r="J71" s="36">
        <v>2.287798E-4</v>
      </c>
      <c r="K71" s="36">
        <v>1.1876775E-3</v>
      </c>
      <c r="L71" s="18">
        <v>0.19</v>
      </c>
      <c r="M71" s="18">
        <v>0.84809999999999997</v>
      </c>
      <c r="N71" s="36">
        <v>-2.1605190000000001E-3</v>
      </c>
      <c r="O71" s="36">
        <v>2.6180787000000001E-3</v>
      </c>
      <c r="Q71" s="18" t="str">
        <f t="shared" si="3"/>
        <v/>
      </c>
      <c r="R71" s="36">
        <f t="shared" si="4"/>
        <v>-2E-3</v>
      </c>
      <c r="S71" s="36">
        <f t="shared" si="5"/>
        <v>3.0000000000000001E-3</v>
      </c>
    </row>
    <row r="72" spans="1:19">
      <c r="A72" s="17" t="s">
        <v>294</v>
      </c>
      <c r="B72" s="18"/>
      <c r="C72" s="18" t="s">
        <v>114</v>
      </c>
      <c r="D72" s="18" t="s">
        <v>114</v>
      </c>
      <c r="E72" s="18">
        <v>65072</v>
      </c>
      <c r="F72" s="18">
        <v>2</v>
      </c>
      <c r="G72" s="18">
        <v>70</v>
      </c>
      <c r="H72" s="20">
        <v>248.42737298</v>
      </c>
      <c r="I72" s="20">
        <v>251.53243205999999</v>
      </c>
      <c r="J72" s="36">
        <v>2.2037465000000001E-3</v>
      </c>
      <c r="K72" s="36">
        <v>1.6078574E-3</v>
      </c>
      <c r="L72" s="18">
        <v>1.37</v>
      </c>
      <c r="M72" s="18">
        <v>0.17499999999999999</v>
      </c>
      <c r="N72" s="36">
        <v>-1.0046829999999999E-3</v>
      </c>
      <c r="O72" s="36">
        <v>5.4121758999999998E-3</v>
      </c>
      <c r="Q72" s="18" t="str">
        <f t="shared" si="3"/>
        <v/>
      </c>
      <c r="R72" s="36">
        <f t="shared" si="4"/>
        <v>-1E-3</v>
      </c>
      <c r="S72" s="36">
        <f t="shared" si="5"/>
        <v>5.0000000000000001E-3</v>
      </c>
    </row>
    <row r="73" spans="1:19">
      <c r="A73" s="17" t="s">
        <v>294</v>
      </c>
      <c r="B73" s="18"/>
      <c r="C73" s="18"/>
      <c r="D73" s="18" t="s">
        <v>115</v>
      </c>
      <c r="E73" s="18">
        <v>68216</v>
      </c>
      <c r="F73" s="18">
        <v>2</v>
      </c>
      <c r="G73" s="18">
        <v>70</v>
      </c>
      <c r="H73" s="20">
        <v>385.04419948999998</v>
      </c>
      <c r="I73" s="20">
        <v>369.47655651000002</v>
      </c>
      <c r="J73" s="36">
        <v>6.0490303E-3</v>
      </c>
      <c r="K73" s="36">
        <v>2.7755324E-3</v>
      </c>
      <c r="L73" s="18">
        <v>2.1800000000000002</v>
      </c>
      <c r="M73" s="18">
        <v>3.2800000000000003E-2</v>
      </c>
      <c r="N73" s="36">
        <v>5.1054159999999998E-4</v>
      </c>
      <c r="O73" s="36">
        <v>1.1587518999999999E-2</v>
      </c>
      <c r="Q73" s="18">
        <f t="shared" si="3"/>
        <v>1</v>
      </c>
      <c r="R73" s="36">
        <f t="shared" si="4"/>
        <v>1E-3</v>
      </c>
      <c r="S73" s="36">
        <f t="shared" si="5"/>
        <v>1.2E-2</v>
      </c>
    </row>
    <row r="74" spans="1:19">
      <c r="A74" s="17" t="s">
        <v>294</v>
      </c>
      <c r="B74" s="18"/>
      <c r="C74" s="18" t="s">
        <v>116</v>
      </c>
      <c r="D74" s="18" t="s">
        <v>116</v>
      </c>
      <c r="E74" s="18">
        <v>65078</v>
      </c>
      <c r="F74" s="18">
        <v>1</v>
      </c>
      <c r="G74" s="18">
        <v>70</v>
      </c>
      <c r="H74" s="20">
        <v>645.63127609000003</v>
      </c>
      <c r="I74" s="20">
        <v>664.41899176000004</v>
      </c>
      <c r="J74" s="36">
        <v>3.3739097999999999E-3</v>
      </c>
      <c r="K74" s="36">
        <v>4.0061044000000001E-3</v>
      </c>
      <c r="L74" s="18">
        <v>0.84</v>
      </c>
      <c r="M74" s="18">
        <v>0.40260000000000001</v>
      </c>
      <c r="N74" s="36">
        <v>-4.6201469999999998E-3</v>
      </c>
      <c r="O74" s="36">
        <v>1.13679668E-2</v>
      </c>
      <c r="Q74" s="18" t="str">
        <f t="shared" si="3"/>
        <v/>
      </c>
      <c r="R74" s="36">
        <f t="shared" si="4"/>
        <v>-5.0000000000000001E-3</v>
      </c>
      <c r="S74" s="36">
        <f t="shared" si="5"/>
        <v>1.0999999999999999E-2</v>
      </c>
    </row>
    <row r="75" spans="1:19">
      <c r="A75" s="17" t="s">
        <v>294</v>
      </c>
      <c r="B75" s="18"/>
      <c r="C75" s="18"/>
      <c r="D75" s="18" t="s">
        <v>118</v>
      </c>
      <c r="E75" s="18">
        <v>68618</v>
      </c>
      <c r="F75" s="18">
        <v>5</v>
      </c>
      <c r="G75" s="18">
        <v>56</v>
      </c>
      <c r="H75" s="20">
        <v>245.51842588</v>
      </c>
      <c r="I75" s="20">
        <v>244.88197095999999</v>
      </c>
      <c r="J75" s="36">
        <v>4.2270703999999996E-3</v>
      </c>
      <c r="K75" s="36">
        <v>1.3661152000000001E-3</v>
      </c>
      <c r="L75" s="18">
        <v>3.09</v>
      </c>
      <c r="M75" s="18">
        <v>3.0999999999999999E-3</v>
      </c>
      <c r="N75" s="36">
        <v>1.4881745E-3</v>
      </c>
      <c r="O75" s="36">
        <v>6.9659663999999998E-3</v>
      </c>
      <c r="Q75" s="18">
        <f t="shared" si="3"/>
        <v>1</v>
      </c>
      <c r="R75" s="36">
        <f t="shared" si="4"/>
        <v>1E-3</v>
      </c>
      <c r="S75" s="36">
        <f t="shared" si="5"/>
        <v>7.0000000000000001E-3</v>
      </c>
    </row>
    <row r="76" spans="1:19">
      <c r="A76" s="17" t="s">
        <v>294</v>
      </c>
      <c r="B76" s="18"/>
      <c r="C76" s="18"/>
      <c r="D76" s="18" t="s">
        <v>119</v>
      </c>
      <c r="E76" s="18">
        <v>68505</v>
      </c>
      <c r="F76" s="18">
        <v>10</v>
      </c>
      <c r="G76" s="18">
        <v>49</v>
      </c>
      <c r="H76" s="20">
        <v>639.68643229999998</v>
      </c>
      <c r="I76" s="20">
        <v>1497.6269029</v>
      </c>
      <c r="J76" s="36">
        <v>-0.182105885</v>
      </c>
      <c r="K76" s="36">
        <v>6.5857417599999996E-2</v>
      </c>
      <c r="L76" s="18">
        <v>-2.77</v>
      </c>
      <c r="M76" s="18">
        <v>8.0999999999999996E-3</v>
      </c>
      <c r="N76" s="36">
        <v>-0.31459392000000003</v>
      </c>
      <c r="O76" s="36">
        <v>-4.9617848999999999E-2</v>
      </c>
      <c r="Q76" s="18">
        <f t="shared" si="3"/>
        <v>1</v>
      </c>
      <c r="R76" s="36">
        <f t="shared" si="4"/>
        <v>-0.315</v>
      </c>
      <c r="S76" s="36">
        <f t="shared" si="5"/>
        <v>-0.05</v>
      </c>
    </row>
    <row r="77" spans="1:19">
      <c r="A77" s="17" t="s">
        <v>294</v>
      </c>
      <c r="B77" s="18"/>
      <c r="C77" s="18" t="s">
        <v>120</v>
      </c>
      <c r="D77" s="18" t="s">
        <v>120</v>
      </c>
      <c r="E77" s="18">
        <v>68573</v>
      </c>
      <c r="F77" s="18">
        <v>2</v>
      </c>
      <c r="G77" s="18">
        <v>56</v>
      </c>
      <c r="H77" s="20">
        <v>328.94520225000002</v>
      </c>
      <c r="I77" s="20">
        <v>328.42649203000002</v>
      </c>
      <c r="J77" s="36">
        <v>5.9706422E-3</v>
      </c>
      <c r="K77" s="36">
        <v>1.2613615000000001E-3</v>
      </c>
      <c r="L77" s="18">
        <v>4.7300000000000004</v>
      </c>
      <c r="M77" s="18" t="s">
        <v>40</v>
      </c>
      <c r="N77" s="36">
        <v>3.4417646000000001E-3</v>
      </c>
      <c r="O77" s="36">
        <v>8.4995196999999995E-3</v>
      </c>
      <c r="Q77" s="18">
        <f t="shared" si="3"/>
        <v>1</v>
      </c>
      <c r="R77" s="36">
        <f t="shared" si="4"/>
        <v>3.0000000000000001E-3</v>
      </c>
      <c r="S77" s="36">
        <f t="shared" si="5"/>
        <v>8.0000000000000002E-3</v>
      </c>
    </row>
    <row r="78" spans="1:19">
      <c r="A78" s="17" t="s">
        <v>294</v>
      </c>
      <c r="B78" s="18"/>
      <c r="C78" s="18" t="s">
        <v>121</v>
      </c>
      <c r="D78" s="18" t="s">
        <v>121</v>
      </c>
      <c r="E78" s="18">
        <v>66596</v>
      </c>
      <c r="F78" s="18">
        <v>1</v>
      </c>
      <c r="G78" s="18">
        <v>70</v>
      </c>
      <c r="H78" s="20">
        <v>530.48640081999997</v>
      </c>
      <c r="I78" s="20">
        <v>527.38225720000003</v>
      </c>
      <c r="J78" s="36">
        <v>7.5622420000000003E-3</v>
      </c>
      <c r="K78" s="36">
        <v>2.9112551999999998E-3</v>
      </c>
      <c r="L78" s="18">
        <v>2.6</v>
      </c>
      <c r="M78" s="18">
        <v>1.15E-2</v>
      </c>
      <c r="N78" s="36">
        <v>1.7529226000000001E-3</v>
      </c>
      <c r="O78" s="36">
        <v>1.3371561299999999E-2</v>
      </c>
      <c r="Q78" s="18">
        <f t="shared" si="3"/>
        <v>1</v>
      </c>
      <c r="R78" s="36">
        <f t="shared" si="4"/>
        <v>2E-3</v>
      </c>
      <c r="S78" s="36">
        <f t="shared" si="5"/>
        <v>1.2999999999999999E-2</v>
      </c>
    </row>
    <row r="79" spans="1:19">
      <c r="A79" s="17" t="s">
        <v>294</v>
      </c>
      <c r="B79" s="18"/>
      <c r="C79" s="18"/>
      <c r="D79" s="18" t="s">
        <v>122</v>
      </c>
      <c r="E79" s="18">
        <v>68661</v>
      </c>
      <c r="F79" s="18">
        <v>1</v>
      </c>
      <c r="G79" s="18">
        <v>70</v>
      </c>
      <c r="H79" s="20">
        <v>403.46938398999998</v>
      </c>
      <c r="I79" s="20">
        <v>399.21591323000001</v>
      </c>
      <c r="J79" s="36">
        <v>5.9538485E-3</v>
      </c>
      <c r="K79" s="36">
        <v>2.1548229000000001E-3</v>
      </c>
      <c r="L79" s="18">
        <v>2.76</v>
      </c>
      <c r="M79" s="18">
        <v>7.4000000000000003E-3</v>
      </c>
      <c r="N79" s="36">
        <v>1.6539662000000001E-3</v>
      </c>
      <c r="O79" s="36">
        <v>1.02537307E-2</v>
      </c>
      <c r="Q79" s="18">
        <f t="shared" si="3"/>
        <v>1</v>
      </c>
      <c r="R79" s="36">
        <f t="shared" si="4"/>
        <v>2E-3</v>
      </c>
      <c r="S79" s="36">
        <f t="shared" si="5"/>
        <v>0.01</v>
      </c>
    </row>
    <row r="80" spans="1:19">
      <c r="A80" s="17" t="s">
        <v>294</v>
      </c>
      <c r="B80" s="18"/>
      <c r="C80" s="18" t="s">
        <v>123</v>
      </c>
      <c r="D80" s="18" t="s">
        <v>123</v>
      </c>
      <c r="E80" s="18">
        <v>67595</v>
      </c>
      <c r="F80" s="18">
        <v>6</v>
      </c>
      <c r="G80" s="18">
        <v>49</v>
      </c>
      <c r="H80" s="20">
        <v>47.750157899000001</v>
      </c>
      <c r="I80" s="20">
        <v>47.095558801000003</v>
      </c>
      <c r="J80" s="36">
        <v>7.4673890000000003E-4</v>
      </c>
      <c r="K80" s="36">
        <v>2.6842700000000001E-4</v>
      </c>
      <c r="L80" s="18">
        <v>2.78</v>
      </c>
      <c r="M80" s="18">
        <v>7.7999999999999996E-3</v>
      </c>
      <c r="N80" s="36">
        <v>2.067335E-4</v>
      </c>
      <c r="O80" s="36">
        <v>1.2867444E-3</v>
      </c>
      <c r="Q80" s="18" t="str">
        <f t="shared" si="3"/>
        <v/>
      </c>
      <c r="R80" s="36">
        <f t="shared" si="4"/>
        <v>0</v>
      </c>
      <c r="S80" s="36">
        <f t="shared" si="5"/>
        <v>1E-3</v>
      </c>
    </row>
    <row r="81" spans="1:19">
      <c r="A81" s="17" t="s">
        <v>294</v>
      </c>
      <c r="B81" s="18"/>
      <c r="C81" s="18"/>
      <c r="D81" s="18" t="s">
        <v>124</v>
      </c>
      <c r="E81" s="18">
        <v>68586</v>
      </c>
      <c r="F81" s="18">
        <v>1</v>
      </c>
      <c r="G81" s="18">
        <v>70</v>
      </c>
      <c r="H81" s="20">
        <v>1167.7124985</v>
      </c>
      <c r="I81" s="20">
        <v>1153.1655008</v>
      </c>
      <c r="J81" s="36">
        <v>1.35321685E-2</v>
      </c>
      <c r="K81" s="36">
        <v>5.3331845999999997E-3</v>
      </c>
      <c r="L81" s="18">
        <v>2.54</v>
      </c>
      <c r="M81" s="18">
        <v>1.35E-2</v>
      </c>
      <c r="N81" s="36">
        <v>2.8899642000000001E-3</v>
      </c>
      <c r="O81" s="36">
        <v>2.4174372699999998E-2</v>
      </c>
      <c r="Q81" s="18">
        <f t="shared" si="3"/>
        <v>1</v>
      </c>
      <c r="R81" s="36">
        <f t="shared" si="4"/>
        <v>3.0000000000000001E-3</v>
      </c>
      <c r="S81" s="36">
        <f t="shared" si="5"/>
        <v>2.4E-2</v>
      </c>
    </row>
    <row r="82" spans="1:19">
      <c r="A82" s="17" t="s">
        <v>294</v>
      </c>
      <c r="B82" s="18"/>
      <c r="C82" s="18"/>
      <c r="D82" s="18" t="s">
        <v>125</v>
      </c>
      <c r="E82" s="18">
        <v>68588</v>
      </c>
      <c r="F82" s="18">
        <v>3</v>
      </c>
      <c r="G82" s="18">
        <v>63</v>
      </c>
      <c r="H82" s="20">
        <v>264.37170756</v>
      </c>
      <c r="I82" s="20">
        <v>260.41686363000002</v>
      </c>
      <c r="J82" s="36">
        <v>2.6534954999999998E-3</v>
      </c>
      <c r="K82" s="36">
        <v>1.7208200999999999E-3</v>
      </c>
      <c r="L82" s="18">
        <v>1.54</v>
      </c>
      <c r="M82" s="18">
        <v>0.12820000000000001</v>
      </c>
      <c r="N82" s="36">
        <v>-7.8749699999999996E-4</v>
      </c>
      <c r="O82" s="36">
        <v>6.0944880000000003E-3</v>
      </c>
      <c r="Q82" s="18" t="str">
        <f t="shared" si="3"/>
        <v/>
      </c>
      <c r="R82" s="36">
        <f t="shared" si="4"/>
        <v>-1E-3</v>
      </c>
      <c r="S82" s="36">
        <f t="shared" si="5"/>
        <v>6.0000000000000001E-3</v>
      </c>
    </row>
    <row r="83" spans="1:19">
      <c r="A83" s="17" t="s">
        <v>294</v>
      </c>
      <c r="B83" s="18"/>
      <c r="C83" s="18"/>
      <c r="D83" s="18" t="s">
        <v>126</v>
      </c>
      <c r="E83" s="18">
        <v>68587</v>
      </c>
      <c r="F83" s="18">
        <v>3</v>
      </c>
      <c r="G83" s="18">
        <v>70</v>
      </c>
      <c r="H83" s="20">
        <v>501.83851751999998</v>
      </c>
      <c r="I83" s="20">
        <v>462.36490350999998</v>
      </c>
      <c r="J83" s="36">
        <v>7.0825577000000004E-3</v>
      </c>
      <c r="K83" s="36">
        <v>5.7995186999999998E-3</v>
      </c>
      <c r="L83" s="18">
        <v>1.22</v>
      </c>
      <c r="M83" s="18">
        <v>0.22620000000000001</v>
      </c>
      <c r="N83" s="36">
        <v>-4.4902020000000004E-3</v>
      </c>
      <c r="O83" s="36">
        <v>1.8655317099999999E-2</v>
      </c>
      <c r="Q83" s="18" t="str">
        <f t="shared" si="3"/>
        <v/>
      </c>
      <c r="R83" s="36">
        <f t="shared" si="4"/>
        <v>-4.0000000000000001E-3</v>
      </c>
      <c r="S83" s="36">
        <f t="shared" si="5"/>
        <v>1.9E-2</v>
      </c>
    </row>
    <row r="84" spans="1:19">
      <c r="A84" s="17" t="s">
        <v>294</v>
      </c>
      <c r="B84" s="18"/>
      <c r="C84" s="18"/>
      <c r="D84" s="18" t="s">
        <v>127</v>
      </c>
      <c r="E84" s="18">
        <v>68589</v>
      </c>
      <c r="F84" s="18">
        <v>4</v>
      </c>
      <c r="G84" s="18">
        <v>56</v>
      </c>
      <c r="H84" s="20">
        <v>125.67610843</v>
      </c>
      <c r="I84" s="20">
        <v>128.57413191000001</v>
      </c>
      <c r="J84" s="36">
        <v>-3.6186200000000001E-4</v>
      </c>
      <c r="K84" s="36">
        <v>9.1722189999999995E-4</v>
      </c>
      <c r="L84" s="18">
        <v>-0.39</v>
      </c>
      <c r="M84" s="18">
        <v>0.69479999999999997</v>
      </c>
      <c r="N84" s="36">
        <v>-2.2007810000000002E-3</v>
      </c>
      <c r="O84" s="36">
        <v>1.4770575000000001E-3</v>
      </c>
      <c r="Q84" s="18" t="str">
        <f t="shared" si="3"/>
        <v/>
      </c>
      <c r="R84" s="36">
        <f t="shared" si="4"/>
        <v>-2E-3</v>
      </c>
      <c r="S84" s="36">
        <f t="shared" si="5"/>
        <v>1E-3</v>
      </c>
    </row>
    <row r="85" spans="1:19">
      <c r="A85" s="17" t="s">
        <v>294</v>
      </c>
      <c r="B85" s="18"/>
      <c r="C85" s="18"/>
      <c r="D85" s="18" t="s">
        <v>128</v>
      </c>
      <c r="E85" s="18">
        <v>68590</v>
      </c>
      <c r="F85" s="18">
        <v>2</v>
      </c>
      <c r="G85" s="18">
        <v>70</v>
      </c>
      <c r="H85" s="20">
        <v>665.18719019000002</v>
      </c>
      <c r="I85" s="20">
        <v>676.80733117</v>
      </c>
      <c r="J85" s="36">
        <v>-4.8912290000000004E-3</v>
      </c>
      <c r="K85" s="36">
        <v>3.3847481E-3</v>
      </c>
      <c r="L85" s="18">
        <v>-1.45</v>
      </c>
      <c r="M85" s="18">
        <v>0.153</v>
      </c>
      <c r="N85" s="36">
        <v>-1.1645388E-2</v>
      </c>
      <c r="O85" s="36">
        <v>1.8629311E-3</v>
      </c>
      <c r="Q85" s="18" t="str">
        <f t="shared" si="3"/>
        <v/>
      </c>
      <c r="R85" s="36">
        <f t="shared" si="4"/>
        <v>-1.2E-2</v>
      </c>
      <c r="S85" s="36">
        <f t="shared" si="5"/>
        <v>2E-3</v>
      </c>
    </row>
    <row r="86" spans="1:19">
      <c r="A86" s="17" t="s">
        <v>294</v>
      </c>
      <c r="B86" s="18"/>
      <c r="C86" s="18" t="s">
        <v>130</v>
      </c>
      <c r="D86" s="18" t="s">
        <v>130</v>
      </c>
      <c r="E86" s="18">
        <v>68596</v>
      </c>
      <c r="F86" s="18">
        <v>2</v>
      </c>
      <c r="G86" s="18">
        <v>70</v>
      </c>
      <c r="H86" s="20">
        <v>332.36172994999998</v>
      </c>
      <c r="I86" s="20">
        <v>350.46776270999999</v>
      </c>
      <c r="J86" s="36">
        <v>-2.8386689999999998E-3</v>
      </c>
      <c r="K86" s="36">
        <v>3.6895725000000001E-3</v>
      </c>
      <c r="L86" s="18">
        <v>-0.77</v>
      </c>
      <c r="M86" s="18">
        <v>0.44429999999999997</v>
      </c>
      <c r="N86" s="36">
        <v>-1.0201096E-2</v>
      </c>
      <c r="O86" s="36">
        <v>4.5237584000000003E-3</v>
      </c>
      <c r="Q86" s="18" t="str">
        <f t="shared" si="3"/>
        <v/>
      </c>
      <c r="R86" s="36">
        <f t="shared" si="4"/>
        <v>-0.01</v>
      </c>
      <c r="S86" s="36">
        <f t="shared" si="5"/>
        <v>5.0000000000000001E-3</v>
      </c>
    </row>
    <row r="87" spans="1:19">
      <c r="A87" s="17" t="s">
        <v>294</v>
      </c>
      <c r="B87" s="18"/>
      <c r="C87" s="18"/>
      <c r="D87" s="18" t="s">
        <v>129</v>
      </c>
      <c r="E87" s="18">
        <v>68597</v>
      </c>
      <c r="F87" s="18">
        <v>2</v>
      </c>
      <c r="G87" s="18">
        <v>70</v>
      </c>
      <c r="H87" s="20">
        <v>540.66307744999995</v>
      </c>
      <c r="I87" s="20">
        <v>553.15434033999998</v>
      </c>
      <c r="J87" s="36">
        <v>-1.0541000000000001E-3</v>
      </c>
      <c r="K87" s="36">
        <v>3.8187285000000001E-3</v>
      </c>
      <c r="L87" s="18">
        <v>-0.28000000000000003</v>
      </c>
      <c r="M87" s="18">
        <v>0.78339999999999999</v>
      </c>
      <c r="N87" s="36">
        <v>-8.6742539999999993E-3</v>
      </c>
      <c r="O87" s="36">
        <v>6.5660542999999997E-3</v>
      </c>
      <c r="Q87" s="18" t="str">
        <f t="shared" si="3"/>
        <v/>
      </c>
      <c r="R87" s="36">
        <f t="shared" si="4"/>
        <v>-8.9999999999999993E-3</v>
      </c>
      <c r="S87" s="36">
        <f t="shared" si="5"/>
        <v>7.0000000000000001E-3</v>
      </c>
    </row>
    <row r="88" spans="1:19">
      <c r="A88" s="17" t="s">
        <v>294</v>
      </c>
      <c r="B88" s="18"/>
      <c r="C88" s="18"/>
      <c r="D88" s="18" t="s">
        <v>326</v>
      </c>
      <c r="E88" s="18">
        <v>68657</v>
      </c>
      <c r="F88" s="18">
        <v>2</v>
      </c>
      <c r="G88" s="18">
        <v>70</v>
      </c>
      <c r="H88" s="20">
        <v>418.22322341</v>
      </c>
      <c r="I88" s="20">
        <v>425.70745384000003</v>
      </c>
      <c r="J88" s="36">
        <v>3.6398852999999999E-3</v>
      </c>
      <c r="K88" s="36">
        <v>3.5648908000000001E-3</v>
      </c>
      <c r="L88" s="18">
        <v>1.02</v>
      </c>
      <c r="M88" s="18">
        <v>0.31090000000000001</v>
      </c>
      <c r="N88" s="36">
        <v>-3.4737430000000001E-3</v>
      </c>
      <c r="O88" s="36">
        <v>1.07535141E-2</v>
      </c>
      <c r="Q88" s="18" t="str">
        <f t="shared" si="3"/>
        <v/>
      </c>
      <c r="R88" s="36">
        <f t="shared" si="4"/>
        <v>-3.0000000000000001E-3</v>
      </c>
      <c r="S88" s="36">
        <f t="shared" si="5"/>
        <v>1.0999999999999999E-2</v>
      </c>
    </row>
    <row r="89" spans="1:19">
      <c r="A89" s="17" t="s">
        <v>294</v>
      </c>
      <c r="B89" s="18"/>
      <c r="C89" s="18"/>
      <c r="D89" s="18" t="s">
        <v>327</v>
      </c>
      <c r="E89" s="18">
        <v>68658</v>
      </c>
      <c r="F89" s="18">
        <v>32</v>
      </c>
      <c r="G89" s="18">
        <v>35</v>
      </c>
      <c r="H89" s="20">
        <v>9.4156584587999994</v>
      </c>
      <c r="I89" s="20">
        <v>9.5459832941999991</v>
      </c>
      <c r="J89" s="36">
        <v>1.0747339999999999E-4</v>
      </c>
      <c r="K89" s="36">
        <v>3.3109099999999998E-5</v>
      </c>
      <c r="L89" s="18">
        <v>3.25</v>
      </c>
      <c r="M89" s="18">
        <v>2.7000000000000001E-3</v>
      </c>
      <c r="N89" s="36">
        <v>4.0112499999999999E-5</v>
      </c>
      <c r="O89" s="36">
        <v>1.7483439999999999E-4</v>
      </c>
      <c r="Q89" s="18" t="str">
        <f t="shared" si="3"/>
        <v/>
      </c>
      <c r="R89" s="36">
        <f t="shared" si="4"/>
        <v>0</v>
      </c>
      <c r="S89" s="36">
        <f t="shared" si="5"/>
        <v>0</v>
      </c>
    </row>
    <row r="90" spans="1:19">
      <c r="A90" s="17" t="s">
        <v>294</v>
      </c>
      <c r="B90" s="18"/>
      <c r="C90" s="18" t="s">
        <v>131</v>
      </c>
      <c r="D90" s="18" t="s">
        <v>131</v>
      </c>
      <c r="E90" s="18">
        <v>68599</v>
      </c>
      <c r="F90" s="18">
        <v>1</v>
      </c>
      <c r="G90" s="18">
        <v>70</v>
      </c>
      <c r="H90" s="20">
        <v>1273.9603047000001</v>
      </c>
      <c r="I90" s="20">
        <v>1271.0887485000001</v>
      </c>
      <c r="J90" s="36">
        <v>7.0758052999999998E-3</v>
      </c>
      <c r="K90" s="36">
        <v>5.1164267000000001E-3</v>
      </c>
      <c r="L90" s="18">
        <v>1.38</v>
      </c>
      <c r="M90" s="18">
        <v>0.17119999999999999</v>
      </c>
      <c r="N90" s="36">
        <v>-3.133865E-3</v>
      </c>
      <c r="O90" s="36">
        <v>1.7285475799999998E-2</v>
      </c>
      <c r="Q90" s="18" t="str">
        <f t="shared" si="3"/>
        <v/>
      </c>
      <c r="R90" s="36">
        <f t="shared" si="4"/>
        <v>-3.0000000000000001E-3</v>
      </c>
      <c r="S90" s="36">
        <f t="shared" si="5"/>
        <v>1.7000000000000001E-2</v>
      </c>
    </row>
    <row r="91" spans="1:19">
      <c r="A91" s="17" t="s">
        <v>294</v>
      </c>
      <c r="B91" s="18"/>
      <c r="C91" s="18"/>
      <c r="D91" s="18" t="s">
        <v>132</v>
      </c>
      <c r="E91" s="18">
        <v>68600</v>
      </c>
      <c r="F91" s="18">
        <v>2</v>
      </c>
      <c r="G91" s="18">
        <v>70</v>
      </c>
      <c r="H91" s="20">
        <v>486.17636007999999</v>
      </c>
      <c r="I91" s="20">
        <v>483.39120166999999</v>
      </c>
      <c r="J91" s="36">
        <v>3.6941467E-3</v>
      </c>
      <c r="K91" s="36">
        <v>3.2739730999999999E-3</v>
      </c>
      <c r="L91" s="18">
        <v>1.1299999999999999</v>
      </c>
      <c r="M91" s="18">
        <v>0.2631</v>
      </c>
      <c r="N91" s="36">
        <v>-2.8389650000000002E-3</v>
      </c>
      <c r="O91" s="36">
        <v>1.02272583E-2</v>
      </c>
      <c r="Q91" s="18" t="str">
        <f t="shared" si="3"/>
        <v/>
      </c>
      <c r="R91" s="36">
        <f t="shared" si="4"/>
        <v>-3.0000000000000001E-3</v>
      </c>
      <c r="S91" s="36">
        <f t="shared" si="5"/>
        <v>0.01</v>
      </c>
    </row>
    <row r="92" spans="1:19">
      <c r="A92" s="17" t="s">
        <v>294</v>
      </c>
      <c r="B92" s="18"/>
      <c r="C92" s="18"/>
      <c r="D92" s="18" t="s">
        <v>133</v>
      </c>
      <c r="E92" s="18">
        <v>68601</v>
      </c>
      <c r="F92" s="18">
        <v>2</v>
      </c>
      <c r="G92" s="18">
        <v>70</v>
      </c>
      <c r="H92" s="20">
        <v>393.76066338999999</v>
      </c>
      <c r="I92" s="20">
        <v>417.85532697000002</v>
      </c>
      <c r="J92" s="36">
        <v>-7.0927250000000002E-3</v>
      </c>
      <c r="K92" s="36">
        <v>4.6009655999999996E-3</v>
      </c>
      <c r="L92" s="18">
        <v>-1.54</v>
      </c>
      <c r="M92" s="18">
        <v>0.1278</v>
      </c>
      <c r="N92" s="36">
        <v>-1.6273809E-2</v>
      </c>
      <c r="O92" s="36">
        <v>2.0883592000000002E-3</v>
      </c>
      <c r="Q92" s="18" t="str">
        <f t="shared" si="3"/>
        <v/>
      </c>
      <c r="R92" s="36">
        <f t="shared" si="4"/>
        <v>-1.6E-2</v>
      </c>
      <c r="S92" s="36">
        <f t="shared" si="5"/>
        <v>2E-3</v>
      </c>
    </row>
    <row r="93" spans="1:19">
      <c r="A93" s="17" t="s">
        <v>294</v>
      </c>
      <c r="B93" s="18"/>
      <c r="C93" s="18" t="s">
        <v>134</v>
      </c>
      <c r="D93" s="18" t="s">
        <v>134</v>
      </c>
      <c r="E93" s="18">
        <v>65084</v>
      </c>
      <c r="F93" s="18">
        <v>5</v>
      </c>
      <c r="G93" s="18">
        <v>56</v>
      </c>
      <c r="H93" s="20">
        <v>115.61039768000001</v>
      </c>
      <c r="I93" s="20">
        <v>117.60988079000001</v>
      </c>
      <c r="J93" s="36">
        <v>1.7725245000000001E-3</v>
      </c>
      <c r="K93" s="36">
        <v>1.0450266000000001E-3</v>
      </c>
      <c r="L93" s="18">
        <v>1.7</v>
      </c>
      <c r="M93" s="18">
        <v>9.5600000000000004E-2</v>
      </c>
      <c r="N93" s="36">
        <v>-3.2262799999999999E-4</v>
      </c>
      <c r="O93" s="36">
        <v>3.8676765999999998E-3</v>
      </c>
      <c r="Q93" s="18" t="str">
        <f t="shared" si="3"/>
        <v/>
      </c>
      <c r="R93" s="36">
        <f t="shared" si="4"/>
        <v>0</v>
      </c>
      <c r="S93" s="36">
        <f t="shared" si="5"/>
        <v>4.0000000000000001E-3</v>
      </c>
    </row>
    <row r="94" spans="1:19">
      <c r="A94" s="17" t="s">
        <v>294</v>
      </c>
      <c r="B94" s="18"/>
      <c r="C94" s="18" t="s">
        <v>135</v>
      </c>
      <c r="D94" s="18" t="s">
        <v>136</v>
      </c>
      <c r="E94" s="18">
        <v>68240</v>
      </c>
      <c r="F94" s="18">
        <v>1</v>
      </c>
      <c r="G94" s="18">
        <v>70</v>
      </c>
      <c r="H94" s="20">
        <v>966.80947165999999</v>
      </c>
      <c r="I94" s="20">
        <v>963.72261669</v>
      </c>
      <c r="J94" s="36">
        <v>4.8990153000000002E-3</v>
      </c>
      <c r="K94" s="36">
        <v>4.8967905000000004E-3</v>
      </c>
      <c r="L94" s="18">
        <v>1</v>
      </c>
      <c r="M94" s="18">
        <v>0.3206</v>
      </c>
      <c r="N94" s="36">
        <v>-4.8723780000000001E-3</v>
      </c>
      <c r="O94" s="36">
        <v>1.46704086E-2</v>
      </c>
      <c r="Q94" s="18" t="str">
        <f t="shared" si="3"/>
        <v/>
      </c>
      <c r="R94" s="36">
        <f t="shared" si="4"/>
        <v>-5.0000000000000001E-3</v>
      </c>
      <c r="S94" s="36">
        <f t="shared" si="5"/>
        <v>1.4999999999999999E-2</v>
      </c>
    </row>
    <row r="95" spans="1:19">
      <c r="A95" s="17" t="s">
        <v>294</v>
      </c>
      <c r="B95" s="18"/>
      <c r="C95" s="18"/>
      <c r="D95" s="18" t="s">
        <v>135</v>
      </c>
      <c r="E95" s="18">
        <v>65087</v>
      </c>
      <c r="F95" s="18">
        <v>2</v>
      </c>
      <c r="G95" s="18">
        <v>63</v>
      </c>
      <c r="H95" s="20">
        <v>396.57316914</v>
      </c>
      <c r="I95" s="20">
        <v>397.07246772000002</v>
      </c>
      <c r="J95" s="36">
        <v>4.4852944E-3</v>
      </c>
      <c r="K95" s="36">
        <v>1.6654477E-3</v>
      </c>
      <c r="L95" s="18">
        <v>2.69</v>
      </c>
      <c r="M95" s="18">
        <v>9.1000000000000004E-3</v>
      </c>
      <c r="N95" s="36">
        <v>1.1550257999999999E-3</v>
      </c>
      <c r="O95" s="36">
        <v>7.8155629999999993E-3</v>
      </c>
      <c r="Q95" s="18">
        <f t="shared" si="3"/>
        <v>1</v>
      </c>
      <c r="R95" s="36">
        <f t="shared" si="4"/>
        <v>1E-3</v>
      </c>
      <c r="S95" s="36">
        <f t="shared" si="5"/>
        <v>8.0000000000000002E-3</v>
      </c>
    </row>
    <row r="96" spans="1:19">
      <c r="A96" s="17" t="s">
        <v>294</v>
      </c>
      <c r="B96" s="18"/>
      <c r="C96" s="18" t="s">
        <v>137</v>
      </c>
      <c r="D96" s="18" t="s">
        <v>137</v>
      </c>
      <c r="E96" s="18">
        <v>68644</v>
      </c>
      <c r="F96" s="18">
        <v>1</v>
      </c>
      <c r="G96" s="18">
        <v>63</v>
      </c>
      <c r="H96" s="20">
        <v>315.99941181999998</v>
      </c>
      <c r="I96" s="20">
        <v>318.74800467</v>
      </c>
      <c r="J96" s="36">
        <v>-4.9330499999999998E-4</v>
      </c>
      <c r="K96" s="36">
        <v>1.3444473E-3</v>
      </c>
      <c r="L96" s="18">
        <v>-0.37</v>
      </c>
      <c r="M96" s="18">
        <v>0.71489999999999998</v>
      </c>
      <c r="N96" s="36">
        <v>-3.1816940000000001E-3</v>
      </c>
      <c r="O96" s="36">
        <v>2.1950833000000001E-3</v>
      </c>
      <c r="Q96" s="18" t="str">
        <f t="shared" si="3"/>
        <v/>
      </c>
      <c r="R96" s="36">
        <f t="shared" si="4"/>
        <v>-3.0000000000000001E-3</v>
      </c>
      <c r="S96" s="36">
        <f t="shared" si="5"/>
        <v>2E-3</v>
      </c>
    </row>
    <row r="97" spans="1:19">
      <c r="A97" s="17" t="s">
        <v>294</v>
      </c>
      <c r="B97" s="18"/>
      <c r="C97" s="18" t="s">
        <v>138</v>
      </c>
      <c r="D97" s="18" t="s">
        <v>138</v>
      </c>
      <c r="E97" s="18">
        <v>65088</v>
      </c>
      <c r="F97" s="18">
        <v>5</v>
      </c>
      <c r="G97" s="18">
        <v>70</v>
      </c>
      <c r="H97" s="20">
        <v>420.45401127999997</v>
      </c>
      <c r="I97" s="20">
        <v>412.98148680999998</v>
      </c>
      <c r="J97" s="36">
        <v>4.3419193999999998E-3</v>
      </c>
      <c r="K97" s="36">
        <v>2.2085808999999998E-3</v>
      </c>
      <c r="L97" s="18">
        <v>1.97</v>
      </c>
      <c r="M97" s="18">
        <v>5.3400000000000003E-2</v>
      </c>
      <c r="N97" s="36">
        <v>-6.5234999999999995E-5</v>
      </c>
      <c r="O97" s="36">
        <v>8.7490740000000008E-3</v>
      </c>
      <c r="Q97" s="18" t="str">
        <f t="shared" si="3"/>
        <v/>
      </c>
      <c r="R97" s="36">
        <f t="shared" si="4"/>
        <v>0</v>
      </c>
      <c r="S97" s="36">
        <f t="shared" si="5"/>
        <v>8.9999999999999993E-3</v>
      </c>
    </row>
    <row r="98" spans="1:19">
      <c r="A98" s="17" t="s">
        <v>294</v>
      </c>
      <c r="B98" s="18"/>
      <c r="C98" s="18" t="s">
        <v>139</v>
      </c>
      <c r="D98" s="18" t="s">
        <v>140</v>
      </c>
      <c r="E98" s="18">
        <v>68572</v>
      </c>
      <c r="F98" s="18">
        <v>26</v>
      </c>
      <c r="G98" s="18">
        <v>49</v>
      </c>
      <c r="H98" s="20">
        <v>66.789870153999999</v>
      </c>
      <c r="I98" s="20">
        <v>66.523072920000004</v>
      </c>
      <c r="J98" s="36">
        <v>1.1290121E-3</v>
      </c>
      <c r="K98" s="36">
        <v>5.6982150000000004E-4</v>
      </c>
      <c r="L98" s="18">
        <v>1.98</v>
      </c>
      <c r="M98" s="18">
        <v>5.3400000000000003E-2</v>
      </c>
      <c r="N98" s="36">
        <v>-1.7320790000000001E-5</v>
      </c>
      <c r="O98" s="36">
        <v>2.2753450999999998E-3</v>
      </c>
      <c r="Q98" s="18" t="str">
        <f t="shared" si="3"/>
        <v/>
      </c>
      <c r="R98" s="36">
        <f t="shared" si="4"/>
        <v>0</v>
      </c>
      <c r="S98" s="36">
        <f t="shared" si="5"/>
        <v>2E-3</v>
      </c>
    </row>
    <row r="99" spans="1:19">
      <c r="A99" s="17" t="s">
        <v>294</v>
      </c>
      <c r="B99" s="18"/>
      <c r="C99" s="18" t="s">
        <v>142</v>
      </c>
      <c r="D99" s="18" t="s">
        <v>143</v>
      </c>
      <c r="E99" s="18">
        <v>68666</v>
      </c>
      <c r="F99" s="18">
        <v>2</v>
      </c>
      <c r="G99" s="18">
        <v>70</v>
      </c>
      <c r="H99" s="20">
        <v>598.43080210000005</v>
      </c>
      <c r="I99" s="20">
        <v>588.63859373000003</v>
      </c>
      <c r="J99" s="36">
        <v>-3.2381990000000002E-3</v>
      </c>
      <c r="K99" s="36">
        <v>2.8900521000000002E-3</v>
      </c>
      <c r="L99" s="18">
        <v>-1.1200000000000001</v>
      </c>
      <c r="M99" s="18">
        <v>0.26650000000000001</v>
      </c>
      <c r="N99" s="36">
        <v>-9.0052080000000007E-3</v>
      </c>
      <c r="O99" s="36">
        <v>2.5288107000000001E-3</v>
      </c>
      <c r="Q99" s="18" t="str">
        <f t="shared" si="3"/>
        <v/>
      </c>
      <c r="R99" s="36">
        <f t="shared" si="4"/>
        <v>-8.9999999999999993E-3</v>
      </c>
      <c r="S99" s="36">
        <f t="shared" si="5"/>
        <v>3.0000000000000001E-3</v>
      </c>
    </row>
    <row r="100" spans="1:19">
      <c r="A100" s="17" t="s">
        <v>294</v>
      </c>
      <c r="B100" s="18"/>
      <c r="C100" s="18" t="s">
        <v>144</v>
      </c>
      <c r="D100" s="18" t="s">
        <v>141</v>
      </c>
      <c r="E100" s="18">
        <v>68648</v>
      </c>
      <c r="F100" s="18">
        <v>9</v>
      </c>
      <c r="G100" s="18">
        <v>49</v>
      </c>
      <c r="H100" s="20">
        <v>102.9394698</v>
      </c>
      <c r="I100" s="20">
        <v>102.18456224000001</v>
      </c>
      <c r="J100" s="36">
        <v>-1.3563519999999999E-3</v>
      </c>
      <c r="K100" s="36">
        <v>6.3647349999999998E-4</v>
      </c>
      <c r="L100" s="18">
        <v>-2.13</v>
      </c>
      <c r="M100" s="18">
        <v>3.8300000000000001E-2</v>
      </c>
      <c r="N100" s="36">
        <v>-2.636771E-3</v>
      </c>
      <c r="O100" s="36">
        <v>-7.5932000000000004E-5</v>
      </c>
      <c r="Q100" s="18" t="str">
        <f t="shared" si="3"/>
        <v/>
      </c>
      <c r="R100" s="36">
        <f t="shared" si="4"/>
        <v>-3.0000000000000001E-3</v>
      </c>
      <c r="S100" s="36">
        <f t="shared" si="5"/>
        <v>0</v>
      </c>
    </row>
    <row r="101" spans="1:19">
      <c r="A101" s="17" t="s">
        <v>294</v>
      </c>
      <c r="B101" s="18"/>
      <c r="C101" s="18" t="s">
        <v>145</v>
      </c>
      <c r="D101" s="18" t="s">
        <v>145</v>
      </c>
      <c r="E101" s="18">
        <v>68668</v>
      </c>
      <c r="F101" s="18">
        <v>3</v>
      </c>
      <c r="G101" s="18">
        <v>63</v>
      </c>
      <c r="H101" s="20">
        <v>67.747699673</v>
      </c>
      <c r="I101" s="20">
        <v>67.643163573999999</v>
      </c>
      <c r="J101" s="36">
        <v>1.2422835E-3</v>
      </c>
      <c r="K101" s="36">
        <v>5.9185810000000004E-4</v>
      </c>
      <c r="L101" s="18">
        <v>2.1</v>
      </c>
      <c r="M101" s="18">
        <v>0.04</v>
      </c>
      <c r="N101" s="36">
        <v>5.8790199999999998E-5</v>
      </c>
      <c r="O101" s="36">
        <v>2.4257768E-3</v>
      </c>
      <c r="Q101" s="18" t="str">
        <f t="shared" si="3"/>
        <v/>
      </c>
      <c r="R101" s="36">
        <f t="shared" si="4"/>
        <v>0</v>
      </c>
      <c r="S101" s="36">
        <f t="shared" si="5"/>
        <v>2E-3</v>
      </c>
    </row>
    <row r="102" spans="1:19">
      <c r="A102" s="17" t="s">
        <v>294</v>
      </c>
      <c r="B102" s="18"/>
      <c r="C102" s="18"/>
      <c r="D102" s="18" t="s">
        <v>146</v>
      </c>
      <c r="E102" s="18">
        <v>68669</v>
      </c>
      <c r="F102" s="18">
        <v>2</v>
      </c>
      <c r="G102" s="18">
        <v>28</v>
      </c>
      <c r="H102" s="20">
        <v>645.63854121999998</v>
      </c>
      <c r="I102" s="20">
        <v>630.45332621</v>
      </c>
      <c r="J102" s="36">
        <v>-1.4423960000000001E-3</v>
      </c>
      <c r="K102" s="36">
        <v>3.0850993000000001E-3</v>
      </c>
      <c r="L102" s="18">
        <v>-0.47</v>
      </c>
      <c r="M102" s="18">
        <v>0.64400000000000002</v>
      </c>
      <c r="N102" s="36">
        <v>-7.7839090000000003E-3</v>
      </c>
      <c r="O102" s="36">
        <v>4.8991160999999998E-3</v>
      </c>
      <c r="Q102" s="18" t="str">
        <f t="shared" si="3"/>
        <v/>
      </c>
      <c r="R102" s="36">
        <f t="shared" si="4"/>
        <v>-8.0000000000000002E-3</v>
      </c>
      <c r="S102" s="36">
        <f t="shared" si="5"/>
        <v>5.0000000000000001E-3</v>
      </c>
    </row>
    <row r="103" spans="1:19">
      <c r="A103" s="17" t="s">
        <v>294</v>
      </c>
      <c r="B103" s="18"/>
      <c r="C103" s="18"/>
      <c r="D103" s="18" t="s">
        <v>147</v>
      </c>
      <c r="E103" s="18">
        <v>68670</v>
      </c>
      <c r="F103" s="18">
        <v>10</v>
      </c>
      <c r="G103" s="18">
        <v>49</v>
      </c>
      <c r="H103" s="20">
        <v>110.89185322</v>
      </c>
      <c r="I103" s="20">
        <v>111.81619904999999</v>
      </c>
      <c r="J103" s="36">
        <v>-9.6097700000000001E-4</v>
      </c>
      <c r="K103" s="36">
        <v>6.7176499999999995E-4</v>
      </c>
      <c r="L103" s="18">
        <v>-1.43</v>
      </c>
      <c r="M103" s="18">
        <v>0.15920000000000001</v>
      </c>
      <c r="N103" s="36">
        <v>-2.3123940000000002E-3</v>
      </c>
      <c r="O103" s="36">
        <v>3.9043939999999999E-4</v>
      </c>
      <c r="Q103" s="18" t="str">
        <f t="shared" si="3"/>
        <v/>
      </c>
      <c r="R103" s="36">
        <f t="shared" si="4"/>
        <v>-2E-3</v>
      </c>
      <c r="S103" s="36">
        <f t="shared" si="5"/>
        <v>0</v>
      </c>
    </row>
    <row r="104" spans="1:19">
      <c r="A104" s="17" t="s">
        <v>294</v>
      </c>
      <c r="B104" s="18"/>
      <c r="C104" s="18"/>
      <c r="D104" s="18" t="s">
        <v>148</v>
      </c>
      <c r="E104" s="18">
        <v>68671</v>
      </c>
      <c r="F104" s="18">
        <v>3</v>
      </c>
      <c r="G104" s="18">
        <v>56</v>
      </c>
      <c r="H104" s="20">
        <v>189.85219481999999</v>
      </c>
      <c r="I104" s="20">
        <v>185.76398591</v>
      </c>
      <c r="J104" s="36">
        <v>2.3054008999999999E-3</v>
      </c>
      <c r="K104" s="36">
        <v>1.1056880000000001E-3</v>
      </c>
      <c r="L104" s="18">
        <v>2.09</v>
      </c>
      <c r="M104" s="18">
        <v>4.1799999999999997E-2</v>
      </c>
      <c r="N104" s="36">
        <v>8.8629900000000003E-5</v>
      </c>
      <c r="O104" s="36">
        <v>4.5221719999999997E-3</v>
      </c>
      <c r="Q104" s="18" t="str">
        <f t="shared" si="3"/>
        <v/>
      </c>
      <c r="R104" s="36">
        <f t="shared" si="4"/>
        <v>0</v>
      </c>
      <c r="S104" s="36">
        <f t="shared" si="5"/>
        <v>5.0000000000000001E-3</v>
      </c>
    </row>
    <row r="105" spans="1:19">
      <c r="A105" s="17" t="s">
        <v>294</v>
      </c>
      <c r="B105" s="18"/>
      <c r="C105" s="18"/>
      <c r="D105" s="18" t="s">
        <v>149</v>
      </c>
      <c r="E105" s="18">
        <v>68672</v>
      </c>
      <c r="F105" s="18">
        <v>4</v>
      </c>
      <c r="G105" s="18">
        <v>63</v>
      </c>
      <c r="H105" s="20">
        <v>85.533192814000003</v>
      </c>
      <c r="I105" s="20">
        <v>83.849673593999995</v>
      </c>
      <c r="J105" s="36">
        <v>-7.5010000000000002E-5</v>
      </c>
      <c r="K105" s="36">
        <v>8.4324900000000002E-4</v>
      </c>
      <c r="L105" s="18">
        <v>-0.09</v>
      </c>
      <c r="M105" s="18">
        <v>0.9294</v>
      </c>
      <c r="N105" s="36">
        <v>-1.7611910000000001E-3</v>
      </c>
      <c r="O105" s="36">
        <v>1.6111706000000001E-3</v>
      </c>
      <c r="Q105" s="18" t="str">
        <f t="shared" si="3"/>
        <v/>
      </c>
      <c r="R105" s="36">
        <f t="shared" si="4"/>
        <v>-2E-3</v>
      </c>
      <c r="S105" s="36">
        <f t="shared" si="5"/>
        <v>2E-3</v>
      </c>
    </row>
    <row r="106" spans="1:19">
      <c r="A106" s="17" t="s">
        <v>294</v>
      </c>
      <c r="B106" s="18"/>
      <c r="C106" s="18"/>
      <c r="D106" s="18" t="s">
        <v>150</v>
      </c>
      <c r="E106" s="18">
        <v>68673</v>
      </c>
      <c r="F106" s="18">
        <v>2</v>
      </c>
      <c r="G106" s="18">
        <v>70</v>
      </c>
      <c r="H106" s="20">
        <v>457.10944355999999</v>
      </c>
      <c r="I106" s="20">
        <v>450.66605067</v>
      </c>
      <c r="J106" s="36">
        <v>9.6515830000000003E-4</v>
      </c>
      <c r="K106" s="36">
        <v>3.0919401000000001E-3</v>
      </c>
      <c r="L106" s="18">
        <v>0.31</v>
      </c>
      <c r="M106" s="18">
        <v>0.75590000000000002</v>
      </c>
      <c r="N106" s="36">
        <v>-5.2047120000000002E-3</v>
      </c>
      <c r="O106" s="36">
        <v>7.1350286999999997E-3</v>
      </c>
      <c r="Q106" s="18" t="str">
        <f t="shared" si="3"/>
        <v/>
      </c>
      <c r="R106" s="36">
        <f t="shared" si="4"/>
        <v>-5.0000000000000001E-3</v>
      </c>
      <c r="S106" s="36">
        <f t="shared" si="5"/>
        <v>7.0000000000000001E-3</v>
      </c>
    </row>
    <row r="107" spans="1:19">
      <c r="A107" s="17" t="s">
        <v>294</v>
      </c>
      <c r="B107" s="18"/>
      <c r="C107" s="18" t="s">
        <v>153</v>
      </c>
      <c r="D107" s="18" t="s">
        <v>153</v>
      </c>
      <c r="E107" s="18">
        <v>68676</v>
      </c>
      <c r="F107" s="18">
        <v>1</v>
      </c>
      <c r="G107" s="18">
        <v>70</v>
      </c>
      <c r="H107" s="20">
        <v>286.76573714</v>
      </c>
      <c r="I107" s="20">
        <v>287.33975067</v>
      </c>
      <c r="J107" s="36">
        <v>1.3096659000000001E-3</v>
      </c>
      <c r="K107" s="36">
        <v>1.5970221000000001E-3</v>
      </c>
      <c r="L107" s="18">
        <v>0.82</v>
      </c>
      <c r="M107" s="18">
        <v>0.41499999999999998</v>
      </c>
      <c r="N107" s="36">
        <v>-1.877142E-3</v>
      </c>
      <c r="O107" s="36">
        <v>4.4964738000000002E-3</v>
      </c>
      <c r="Q107" s="18" t="str">
        <f t="shared" si="3"/>
        <v/>
      </c>
      <c r="R107" s="36">
        <f t="shared" si="4"/>
        <v>-2E-3</v>
      </c>
      <c r="S107" s="36">
        <f t="shared" si="5"/>
        <v>4.0000000000000001E-3</v>
      </c>
    </row>
    <row r="108" spans="1:19">
      <c r="A108" s="17" t="s">
        <v>294</v>
      </c>
      <c r="B108" s="18"/>
      <c r="C108" s="18" t="s">
        <v>154</v>
      </c>
      <c r="D108" s="18" t="s">
        <v>154</v>
      </c>
      <c r="E108" s="18">
        <v>68693</v>
      </c>
      <c r="F108" s="18">
        <v>1</v>
      </c>
      <c r="G108" s="18">
        <v>70</v>
      </c>
      <c r="H108" s="20">
        <v>1262.6915603</v>
      </c>
      <c r="I108" s="20">
        <v>1257.7302829</v>
      </c>
      <c r="J108" s="36">
        <v>2.40331461E-2</v>
      </c>
      <c r="K108" s="36">
        <v>5.1733272999999998E-3</v>
      </c>
      <c r="L108" s="18">
        <v>4.6500000000000004</v>
      </c>
      <c r="M108" s="18" t="s">
        <v>40</v>
      </c>
      <c r="N108" s="36">
        <v>1.37099323E-2</v>
      </c>
      <c r="O108" s="36">
        <v>3.4356359900000001E-2</v>
      </c>
      <c r="Q108" s="18">
        <f t="shared" si="3"/>
        <v>1</v>
      </c>
      <c r="R108" s="36">
        <f t="shared" si="4"/>
        <v>1.4E-2</v>
      </c>
      <c r="S108" s="36">
        <f t="shared" si="5"/>
        <v>3.4000000000000002E-2</v>
      </c>
    </row>
    <row r="109" spans="1:19">
      <c r="A109" s="17" t="s">
        <v>294</v>
      </c>
      <c r="B109" s="18"/>
      <c r="C109" s="18"/>
      <c r="D109" s="18" t="s">
        <v>155</v>
      </c>
      <c r="E109" s="18">
        <v>68694</v>
      </c>
      <c r="F109" s="18">
        <v>1</v>
      </c>
      <c r="G109" s="18">
        <v>70</v>
      </c>
      <c r="H109" s="20">
        <v>1721.5632899</v>
      </c>
      <c r="I109" s="20">
        <v>1708.2480341999999</v>
      </c>
      <c r="J109" s="36">
        <v>9.9737301999999993E-3</v>
      </c>
      <c r="K109" s="36">
        <v>7.4810001000000003E-3</v>
      </c>
      <c r="L109" s="18">
        <v>1.33</v>
      </c>
      <c r="M109" s="18">
        <v>0.18690000000000001</v>
      </c>
      <c r="N109" s="36">
        <v>-4.9543729999999998E-3</v>
      </c>
      <c r="O109" s="36">
        <v>2.4901833500000001E-2</v>
      </c>
      <c r="Q109" s="18" t="str">
        <f t="shared" si="3"/>
        <v/>
      </c>
      <c r="R109" s="36">
        <f t="shared" si="4"/>
        <v>-5.0000000000000001E-3</v>
      </c>
      <c r="S109" s="36">
        <f t="shared" si="5"/>
        <v>2.5000000000000001E-2</v>
      </c>
    </row>
    <row r="110" spans="1:19">
      <c r="A110" s="17" t="s">
        <v>294</v>
      </c>
      <c r="B110" s="18"/>
      <c r="C110" s="18" t="s">
        <v>156</v>
      </c>
      <c r="D110" s="18" t="s">
        <v>156</v>
      </c>
      <c r="E110" s="18">
        <v>68699</v>
      </c>
      <c r="F110" s="18">
        <v>2</v>
      </c>
      <c r="G110" s="18">
        <v>63</v>
      </c>
      <c r="H110" s="20">
        <v>206.13709433</v>
      </c>
      <c r="I110" s="20">
        <v>201.57272234999999</v>
      </c>
      <c r="J110" s="36">
        <v>4.4604757E-3</v>
      </c>
      <c r="K110" s="36">
        <v>1.1079194000000001E-3</v>
      </c>
      <c r="L110" s="18">
        <v>4.03</v>
      </c>
      <c r="M110" s="18">
        <v>2.0000000000000001E-4</v>
      </c>
      <c r="N110" s="36">
        <v>2.2450539999999998E-3</v>
      </c>
      <c r="O110" s="36">
        <v>6.6758974999999998E-3</v>
      </c>
      <c r="Q110" s="18">
        <f t="shared" si="3"/>
        <v>1</v>
      </c>
      <c r="R110" s="36">
        <f t="shared" si="4"/>
        <v>2E-3</v>
      </c>
      <c r="S110" s="36">
        <f t="shared" si="5"/>
        <v>7.0000000000000001E-3</v>
      </c>
    </row>
    <row r="111" spans="1:19">
      <c r="A111" s="17" t="s">
        <v>294</v>
      </c>
      <c r="B111" s="18"/>
      <c r="C111" s="18"/>
      <c r="D111" s="18" t="s">
        <v>157</v>
      </c>
      <c r="E111" s="18">
        <v>68700</v>
      </c>
      <c r="F111" s="18">
        <v>2</v>
      </c>
      <c r="G111" s="18">
        <v>70</v>
      </c>
      <c r="H111" s="20">
        <v>695.07231953999997</v>
      </c>
      <c r="I111" s="20">
        <v>667.04324971000005</v>
      </c>
      <c r="J111" s="36">
        <v>7.7798101000000003E-3</v>
      </c>
      <c r="K111" s="36">
        <v>5.4533563999999996E-3</v>
      </c>
      <c r="L111" s="18">
        <v>1.43</v>
      </c>
      <c r="M111" s="18">
        <v>0.1583</v>
      </c>
      <c r="N111" s="36">
        <v>-3.1021930000000001E-3</v>
      </c>
      <c r="O111" s="36">
        <v>1.8661813400000001E-2</v>
      </c>
      <c r="Q111" s="18" t="str">
        <f t="shared" si="3"/>
        <v/>
      </c>
      <c r="R111" s="36">
        <f t="shared" si="4"/>
        <v>-3.0000000000000001E-3</v>
      </c>
      <c r="S111" s="36">
        <f t="shared" si="5"/>
        <v>1.9E-2</v>
      </c>
    </row>
    <row r="112" spans="1:19">
      <c r="A112" s="17" t="s">
        <v>294</v>
      </c>
      <c r="B112" s="18"/>
      <c r="C112" s="18"/>
      <c r="D112" s="18" t="s">
        <v>158</v>
      </c>
      <c r="E112" s="18">
        <v>68701</v>
      </c>
      <c r="F112" s="18">
        <v>5</v>
      </c>
      <c r="G112" s="18">
        <v>70</v>
      </c>
      <c r="H112" s="20">
        <v>281.17391121999998</v>
      </c>
      <c r="I112" s="20">
        <v>260.34743034000002</v>
      </c>
      <c r="J112" s="36">
        <v>6.9002272999999998E-3</v>
      </c>
      <c r="K112" s="36">
        <v>3.4906045999999998E-3</v>
      </c>
      <c r="L112" s="18">
        <v>1.98</v>
      </c>
      <c r="M112" s="18">
        <v>5.21E-2</v>
      </c>
      <c r="N112" s="36">
        <v>-6.5166000000000006E-5</v>
      </c>
      <c r="O112" s="36">
        <v>1.38656202E-2</v>
      </c>
      <c r="Q112" s="18" t="str">
        <f t="shared" si="3"/>
        <v/>
      </c>
      <c r="R112" s="36">
        <f t="shared" si="4"/>
        <v>0</v>
      </c>
      <c r="S112" s="36">
        <f t="shared" si="5"/>
        <v>1.4E-2</v>
      </c>
    </row>
    <row r="113" spans="1:19">
      <c r="A113" s="17" t="s">
        <v>294</v>
      </c>
      <c r="B113" s="18"/>
      <c r="C113" s="18"/>
      <c r="D113" s="18" t="s">
        <v>159</v>
      </c>
      <c r="E113" s="18">
        <v>68702</v>
      </c>
      <c r="F113" s="18">
        <v>2</v>
      </c>
      <c r="G113" s="18">
        <v>69</v>
      </c>
      <c r="H113" s="20">
        <v>780.66092630000003</v>
      </c>
      <c r="I113" s="20">
        <v>761.13234325999997</v>
      </c>
      <c r="J113" s="36">
        <v>9.0766465000000005E-3</v>
      </c>
      <c r="K113" s="36">
        <v>4.6030895999999996E-3</v>
      </c>
      <c r="L113" s="18">
        <v>1.97</v>
      </c>
      <c r="M113" s="18">
        <v>5.28E-2</v>
      </c>
      <c r="N113" s="36">
        <v>-1.11159E-4</v>
      </c>
      <c r="O113" s="36">
        <v>1.8264451800000001E-2</v>
      </c>
      <c r="Q113" s="18" t="str">
        <f t="shared" si="3"/>
        <v/>
      </c>
      <c r="R113" s="36">
        <f t="shared" si="4"/>
        <v>0</v>
      </c>
      <c r="S113" s="36">
        <f t="shared" si="5"/>
        <v>1.7999999999999999E-2</v>
      </c>
    </row>
    <row r="114" spans="1:19">
      <c r="A114" s="17" t="s">
        <v>294</v>
      </c>
      <c r="B114" s="18"/>
      <c r="C114" s="18"/>
      <c r="D114" s="18" t="s">
        <v>160</v>
      </c>
      <c r="E114" s="18">
        <v>68703</v>
      </c>
      <c r="F114" s="18">
        <v>5</v>
      </c>
      <c r="G114" s="18">
        <v>49</v>
      </c>
      <c r="H114" s="20">
        <v>65.963782030000004</v>
      </c>
      <c r="I114" s="20">
        <v>65.414818554999997</v>
      </c>
      <c r="J114" s="36">
        <v>1.5034839999999999E-4</v>
      </c>
      <c r="K114" s="36">
        <v>3.4950040000000001E-4</v>
      </c>
      <c r="L114" s="18">
        <v>0.43</v>
      </c>
      <c r="M114" s="18">
        <v>0.66900000000000004</v>
      </c>
      <c r="N114" s="36">
        <v>-5.5275599999999995E-4</v>
      </c>
      <c r="O114" s="36">
        <v>8.5345259999999997E-4</v>
      </c>
      <c r="Q114" s="18" t="str">
        <f t="shared" si="3"/>
        <v/>
      </c>
      <c r="R114" s="36">
        <f t="shared" si="4"/>
        <v>-1E-3</v>
      </c>
      <c r="S114" s="36">
        <f t="shared" si="5"/>
        <v>1E-3</v>
      </c>
    </row>
    <row r="115" spans="1:19">
      <c r="A115" s="17" t="s">
        <v>294</v>
      </c>
      <c r="B115" s="18"/>
      <c r="C115" s="18"/>
      <c r="D115" s="18" t="s">
        <v>161</v>
      </c>
      <c r="E115" s="18">
        <v>68704</v>
      </c>
      <c r="F115" s="18">
        <v>1</v>
      </c>
      <c r="G115" s="18">
        <v>70</v>
      </c>
      <c r="H115" s="20">
        <v>1032.2928862000001</v>
      </c>
      <c r="I115" s="20">
        <v>1025.8399262</v>
      </c>
      <c r="J115" s="36">
        <v>-4.2418589999999997E-3</v>
      </c>
      <c r="K115" s="36">
        <v>3.8750468999999999E-3</v>
      </c>
      <c r="L115" s="18">
        <v>-1.0900000000000001</v>
      </c>
      <c r="M115" s="18">
        <v>0.27750000000000002</v>
      </c>
      <c r="N115" s="36">
        <v>-1.1974395000000001E-2</v>
      </c>
      <c r="O115" s="36">
        <v>3.4906763E-3</v>
      </c>
      <c r="Q115" s="18" t="str">
        <f t="shared" si="3"/>
        <v/>
      </c>
      <c r="R115" s="36">
        <f t="shared" si="4"/>
        <v>-1.2E-2</v>
      </c>
      <c r="S115" s="36">
        <f t="shared" si="5"/>
        <v>3.0000000000000001E-3</v>
      </c>
    </row>
    <row r="116" spans="1:19">
      <c r="A116" s="17" t="s">
        <v>294</v>
      </c>
      <c r="B116" s="18"/>
      <c r="C116" s="18" t="s">
        <v>388</v>
      </c>
      <c r="D116" s="18" t="s">
        <v>388</v>
      </c>
      <c r="E116" s="18">
        <v>68711</v>
      </c>
      <c r="F116" s="18">
        <v>1</v>
      </c>
      <c r="G116" s="18">
        <v>70</v>
      </c>
      <c r="H116" s="20">
        <v>889.00272515999995</v>
      </c>
      <c r="I116" s="20">
        <v>878.828079</v>
      </c>
      <c r="J116" s="36">
        <v>-1.4279659999999999E-3</v>
      </c>
      <c r="K116" s="36">
        <v>3.3507278999999998E-3</v>
      </c>
      <c r="L116" s="18">
        <v>-0.43</v>
      </c>
      <c r="M116" s="18">
        <v>0.67130000000000001</v>
      </c>
      <c r="N116" s="36">
        <v>-8.11424E-3</v>
      </c>
      <c r="O116" s="36">
        <v>5.2583070999999999E-3</v>
      </c>
      <c r="Q116" s="18" t="str">
        <f t="shared" si="3"/>
        <v/>
      </c>
      <c r="R116" s="36">
        <f t="shared" si="4"/>
        <v>-8.0000000000000002E-3</v>
      </c>
      <c r="S116" s="36">
        <f t="shared" si="5"/>
        <v>5.0000000000000001E-3</v>
      </c>
    </row>
    <row r="117" spans="1:19">
      <c r="A117" s="17" t="s">
        <v>294</v>
      </c>
      <c r="B117" s="18" t="s">
        <v>255</v>
      </c>
      <c r="C117" s="18" t="s">
        <v>167</v>
      </c>
      <c r="D117" s="18" t="s">
        <v>168</v>
      </c>
      <c r="E117" s="18">
        <v>68769</v>
      </c>
      <c r="F117" s="18">
        <v>1</v>
      </c>
      <c r="G117" s="18">
        <v>35</v>
      </c>
      <c r="H117" s="20">
        <v>5.3503126149</v>
      </c>
      <c r="I117" s="20">
        <v>8.8315876299999996</v>
      </c>
      <c r="J117" s="36" t="s">
        <v>303</v>
      </c>
      <c r="K117" s="36" t="s">
        <v>303</v>
      </c>
      <c r="L117" s="36" t="s">
        <v>303</v>
      </c>
      <c r="M117" s="36" t="s">
        <v>303</v>
      </c>
      <c r="N117" s="36" t="s">
        <v>303</v>
      </c>
      <c r="O117" s="36"/>
      <c r="Q117" s="18" t="e">
        <f t="shared" si="3"/>
        <v>#VALUE!</v>
      </c>
      <c r="R117" s="36" t="e">
        <f t="shared" si="4"/>
        <v>#VALUE!</v>
      </c>
      <c r="S117" s="36">
        <f t="shared" si="5"/>
        <v>0</v>
      </c>
    </row>
    <row r="118" spans="1:19">
      <c r="A118" s="17" t="s">
        <v>294</v>
      </c>
      <c r="B118" s="18"/>
      <c r="C118" s="18"/>
      <c r="D118" s="18" t="s">
        <v>169</v>
      </c>
      <c r="E118" s="18">
        <v>68708</v>
      </c>
      <c r="F118" s="18">
        <v>2</v>
      </c>
      <c r="G118" s="18">
        <v>35</v>
      </c>
      <c r="H118" s="20">
        <v>5.3503126149</v>
      </c>
      <c r="I118" s="20">
        <v>8.8282492644000001</v>
      </c>
      <c r="J118" s="36" t="s">
        <v>303</v>
      </c>
      <c r="K118" s="36" t="s">
        <v>303</v>
      </c>
      <c r="L118" s="36" t="s">
        <v>303</v>
      </c>
      <c r="M118" s="36" t="s">
        <v>303</v>
      </c>
      <c r="N118" s="36" t="s">
        <v>303</v>
      </c>
      <c r="O118" s="36"/>
      <c r="Q118" s="18" t="e">
        <f t="shared" si="3"/>
        <v>#VALUE!</v>
      </c>
      <c r="R118" s="36" t="e">
        <f t="shared" si="4"/>
        <v>#VALUE!</v>
      </c>
      <c r="S118" s="36">
        <f t="shared" si="5"/>
        <v>0</v>
      </c>
    </row>
    <row r="119" spans="1:19">
      <c r="A119" s="17" t="s">
        <v>294</v>
      </c>
      <c r="B119" s="18"/>
      <c r="C119" s="18" t="s">
        <v>170</v>
      </c>
      <c r="D119" s="18" t="s">
        <v>170</v>
      </c>
      <c r="E119" s="18">
        <v>65102</v>
      </c>
      <c r="F119" s="18">
        <v>2</v>
      </c>
      <c r="G119" s="18">
        <v>70</v>
      </c>
      <c r="H119" s="20">
        <v>3803.8071432000002</v>
      </c>
      <c r="I119" s="20">
        <v>4334.2601838</v>
      </c>
      <c r="J119" s="36">
        <v>-0.183414091</v>
      </c>
      <c r="K119" s="36">
        <v>5.5790838000000002E-2</v>
      </c>
      <c r="L119" s="18">
        <v>-3.29</v>
      </c>
      <c r="M119" s="18">
        <v>1.6000000000000001E-3</v>
      </c>
      <c r="N119" s="36">
        <v>-0.29474297500000002</v>
      </c>
      <c r="O119" s="36">
        <v>-7.2085206999999998E-2</v>
      </c>
      <c r="Q119" s="18">
        <f t="shared" si="3"/>
        <v>1</v>
      </c>
      <c r="R119" s="36">
        <f t="shared" si="4"/>
        <v>-0.29499999999999998</v>
      </c>
      <c r="S119" s="36">
        <f t="shared" si="5"/>
        <v>-7.1999999999999995E-2</v>
      </c>
    </row>
    <row r="120" spans="1:19">
      <c r="A120" s="17" t="s">
        <v>294</v>
      </c>
      <c r="B120" s="18" t="s">
        <v>171</v>
      </c>
      <c r="C120" s="18" t="s">
        <v>172</v>
      </c>
      <c r="D120" s="18" t="s">
        <v>172</v>
      </c>
      <c r="E120" s="18">
        <v>68872</v>
      </c>
      <c r="F120" s="18">
        <v>4</v>
      </c>
      <c r="G120" s="18">
        <v>49</v>
      </c>
      <c r="H120" s="20">
        <v>4.8854585417000003</v>
      </c>
      <c r="I120" s="20">
        <v>4.964693456</v>
      </c>
      <c r="J120" s="36">
        <v>1.9971424E-6</v>
      </c>
      <c r="K120" s="36">
        <v>5.8811899999999998E-5</v>
      </c>
      <c r="L120" s="18">
        <v>0.03</v>
      </c>
      <c r="M120" s="18">
        <v>0.97309999999999997</v>
      </c>
      <c r="N120" s="36">
        <v>-1.16317E-4</v>
      </c>
      <c r="O120" s="36">
        <v>1.2031139999999999E-4</v>
      </c>
      <c r="Q120" s="18" t="str">
        <f t="shared" si="3"/>
        <v/>
      </c>
      <c r="R120" s="36">
        <f t="shared" si="4"/>
        <v>0</v>
      </c>
      <c r="S120" s="36">
        <f t="shared" si="5"/>
        <v>0</v>
      </c>
    </row>
    <row r="121" spans="1:19">
      <c r="A121" s="17" t="s">
        <v>294</v>
      </c>
      <c r="B121" s="18"/>
      <c r="C121" s="18" t="s">
        <v>173</v>
      </c>
      <c r="D121" s="18" t="s">
        <v>173</v>
      </c>
      <c r="E121" s="18">
        <v>61678</v>
      </c>
      <c r="F121" s="18">
        <v>25</v>
      </c>
      <c r="G121" s="18">
        <v>28</v>
      </c>
      <c r="H121" s="20">
        <v>2.6340595946000001</v>
      </c>
      <c r="I121" s="20">
        <v>2.5439165042999998</v>
      </c>
      <c r="J121" s="36">
        <v>5.6617499999999998E-5</v>
      </c>
      <c r="K121" s="36">
        <v>2.1479299999999999E-5</v>
      </c>
      <c r="L121" s="18">
        <v>2.64</v>
      </c>
      <c r="M121" s="18">
        <v>1.4E-2</v>
      </c>
      <c r="N121" s="36">
        <v>1.2466199999999999E-5</v>
      </c>
      <c r="O121" s="36">
        <v>1.007688E-4</v>
      </c>
      <c r="Q121" s="18" t="str">
        <f t="shared" si="3"/>
        <v/>
      </c>
      <c r="R121" s="36">
        <f t="shared" si="4"/>
        <v>0</v>
      </c>
      <c r="S121" s="36">
        <f t="shared" si="5"/>
        <v>0</v>
      </c>
    </row>
    <row r="122" spans="1:19">
      <c r="A122" s="17" t="s">
        <v>294</v>
      </c>
      <c r="B122" s="18"/>
      <c r="C122" s="18" t="s">
        <v>174</v>
      </c>
      <c r="D122" s="18" t="s">
        <v>174</v>
      </c>
      <c r="E122" s="18">
        <v>68576</v>
      </c>
      <c r="F122" s="18">
        <v>3</v>
      </c>
      <c r="G122" s="18">
        <v>70</v>
      </c>
      <c r="H122" s="20">
        <v>219.94283419999999</v>
      </c>
      <c r="I122" s="20">
        <v>240.48320115999999</v>
      </c>
      <c r="J122" s="36">
        <v>-5.5882800000000002E-3</v>
      </c>
      <c r="K122" s="36">
        <v>2.9493975E-3</v>
      </c>
      <c r="L122" s="18">
        <v>-1.89</v>
      </c>
      <c r="M122" s="18">
        <v>6.2399999999999997E-2</v>
      </c>
      <c r="N122" s="36">
        <v>-1.1473710999999999E-2</v>
      </c>
      <c r="O122" s="36">
        <v>2.9715159999999999E-4</v>
      </c>
      <c r="Q122" s="18" t="str">
        <f t="shared" si="3"/>
        <v/>
      </c>
      <c r="R122" s="36">
        <f t="shared" si="4"/>
        <v>-1.0999999999999999E-2</v>
      </c>
      <c r="S122" s="36">
        <f t="shared" si="5"/>
        <v>0</v>
      </c>
    </row>
    <row r="123" spans="1:19">
      <c r="A123" s="17" t="s">
        <v>294</v>
      </c>
      <c r="B123" s="18"/>
      <c r="C123" s="18" t="s">
        <v>175</v>
      </c>
      <c r="D123" s="18" t="s">
        <v>176</v>
      </c>
      <c r="E123" s="18">
        <v>68623</v>
      </c>
      <c r="F123" s="18">
        <v>23</v>
      </c>
      <c r="G123" s="18">
        <v>49</v>
      </c>
      <c r="H123" s="20">
        <v>27.893826694000001</v>
      </c>
      <c r="I123" s="20">
        <v>27.966203186000001</v>
      </c>
      <c r="J123" s="36">
        <v>3.5321920000000001E-4</v>
      </c>
      <c r="K123" s="36">
        <v>1.8666599999999999E-4</v>
      </c>
      <c r="L123" s="18">
        <v>1.89</v>
      </c>
      <c r="M123" s="18">
        <v>6.4600000000000005E-2</v>
      </c>
      <c r="N123" s="36">
        <v>-2.230441E-5</v>
      </c>
      <c r="O123" s="36">
        <v>7.2874289999999998E-4</v>
      </c>
      <c r="Q123" s="18" t="str">
        <f t="shared" si="3"/>
        <v/>
      </c>
      <c r="R123" s="36">
        <f t="shared" si="4"/>
        <v>0</v>
      </c>
      <c r="S123" s="36">
        <f t="shared" si="5"/>
        <v>1E-3</v>
      </c>
    </row>
    <row r="124" spans="1:19">
      <c r="A124" s="17" t="s">
        <v>294</v>
      </c>
      <c r="B124" s="18"/>
      <c r="C124" s="18"/>
      <c r="D124" s="18" t="s">
        <v>177</v>
      </c>
      <c r="E124" s="18">
        <v>68675</v>
      </c>
      <c r="F124" s="18">
        <v>3</v>
      </c>
      <c r="G124" s="18">
        <v>70</v>
      </c>
      <c r="H124" s="20">
        <v>57.482926476999999</v>
      </c>
      <c r="I124" s="20">
        <v>57.674365786000003</v>
      </c>
      <c r="J124" s="36">
        <v>6.6742630000000004E-4</v>
      </c>
      <c r="K124" s="36">
        <v>5.02781E-4</v>
      </c>
      <c r="L124" s="18">
        <v>1.33</v>
      </c>
      <c r="M124" s="18">
        <v>0.1888</v>
      </c>
      <c r="N124" s="36">
        <v>-3.3585800000000002E-4</v>
      </c>
      <c r="O124" s="36">
        <v>1.6707102E-3</v>
      </c>
      <c r="Q124" s="18" t="str">
        <f t="shared" si="3"/>
        <v/>
      </c>
      <c r="R124" s="36">
        <f t="shared" si="4"/>
        <v>0</v>
      </c>
      <c r="S124" s="36">
        <f t="shared" si="5"/>
        <v>2E-3</v>
      </c>
    </row>
    <row r="125" spans="1:19">
      <c r="A125" s="17" t="s">
        <v>294</v>
      </c>
      <c r="B125" s="18"/>
      <c r="C125" s="18" t="s">
        <v>178</v>
      </c>
      <c r="D125" s="18" t="s">
        <v>179</v>
      </c>
      <c r="E125" s="18">
        <v>68226</v>
      </c>
      <c r="F125" s="18">
        <v>72</v>
      </c>
      <c r="G125" s="18">
        <v>56</v>
      </c>
      <c r="H125" s="20">
        <v>40.742767592</v>
      </c>
      <c r="I125" s="20">
        <v>42.099240162000001</v>
      </c>
      <c r="J125" s="36">
        <v>-5.1288799999999997E-4</v>
      </c>
      <c r="K125" s="36">
        <v>5.1463590000000003E-4</v>
      </c>
      <c r="L125" s="18">
        <v>-1</v>
      </c>
      <c r="M125" s="18">
        <v>0.32340000000000002</v>
      </c>
      <c r="N125" s="36">
        <v>-1.5446710000000001E-3</v>
      </c>
      <c r="O125" s="36">
        <v>5.1889489999999998E-4</v>
      </c>
      <c r="Q125" s="18" t="str">
        <f t="shared" si="3"/>
        <v/>
      </c>
      <c r="R125" s="36">
        <f t="shared" si="4"/>
        <v>-2E-3</v>
      </c>
      <c r="S125" s="36">
        <f t="shared" si="5"/>
        <v>1E-3</v>
      </c>
    </row>
    <row r="126" spans="1:19">
      <c r="A126" s="17" t="s">
        <v>294</v>
      </c>
      <c r="B126" s="18"/>
      <c r="C126" s="18"/>
      <c r="D126" s="18" t="s">
        <v>178</v>
      </c>
      <c r="E126" s="18">
        <v>66598</v>
      </c>
      <c r="F126" s="18">
        <v>2</v>
      </c>
      <c r="G126" s="18">
        <v>70</v>
      </c>
      <c r="H126" s="20">
        <v>618.98321621000002</v>
      </c>
      <c r="I126" s="20">
        <v>761.57120154999996</v>
      </c>
      <c r="J126" s="36">
        <v>-3.5408015000000001E-2</v>
      </c>
      <c r="K126" s="36">
        <v>1.29102327E-2</v>
      </c>
      <c r="L126" s="18">
        <v>-2.74</v>
      </c>
      <c r="M126" s="18">
        <v>7.7999999999999996E-3</v>
      </c>
      <c r="N126" s="36">
        <v>-6.1169982999999997E-2</v>
      </c>
      <c r="O126" s="36">
        <v>-9.6460460000000001E-3</v>
      </c>
      <c r="Q126" s="18">
        <f t="shared" si="3"/>
        <v>1</v>
      </c>
      <c r="R126" s="36">
        <f t="shared" si="4"/>
        <v>-6.0999999999999999E-2</v>
      </c>
      <c r="S126" s="36">
        <f t="shared" si="5"/>
        <v>-0.01</v>
      </c>
    </row>
    <row r="127" spans="1:19">
      <c r="A127" s="17" t="s">
        <v>294</v>
      </c>
      <c r="B127" s="18"/>
      <c r="C127" s="18"/>
      <c r="D127" s="18" t="s">
        <v>180</v>
      </c>
      <c r="E127" s="18">
        <v>68231</v>
      </c>
      <c r="F127" s="18">
        <v>2</v>
      </c>
      <c r="G127" s="18">
        <v>70</v>
      </c>
      <c r="H127" s="20">
        <v>312.8342485</v>
      </c>
      <c r="I127" s="20">
        <v>367.25998844999998</v>
      </c>
      <c r="J127" s="36">
        <v>-9.1612829999999992E-3</v>
      </c>
      <c r="K127" s="36">
        <v>5.8648568000000002E-3</v>
      </c>
      <c r="L127" s="18">
        <v>-1.56</v>
      </c>
      <c r="M127" s="18">
        <v>0.1229</v>
      </c>
      <c r="N127" s="36">
        <v>-2.0864422000000001E-2</v>
      </c>
      <c r="O127" s="36">
        <v>2.5418569000000002E-3</v>
      </c>
      <c r="Q127" s="18" t="str">
        <f t="shared" si="3"/>
        <v/>
      </c>
      <c r="R127" s="36">
        <f t="shared" si="4"/>
        <v>-2.1000000000000001E-2</v>
      </c>
      <c r="S127" s="36">
        <f t="shared" si="5"/>
        <v>3.0000000000000001E-3</v>
      </c>
    </row>
    <row r="128" spans="1:19">
      <c r="A128" s="17" t="s">
        <v>294</v>
      </c>
      <c r="B128" s="18"/>
      <c r="C128" s="18" t="s">
        <v>182</v>
      </c>
      <c r="D128" s="18" t="s">
        <v>183</v>
      </c>
      <c r="E128" s="18">
        <v>68619</v>
      </c>
      <c r="F128" s="18">
        <v>10</v>
      </c>
      <c r="G128" s="18">
        <v>49</v>
      </c>
      <c r="H128" s="20">
        <v>12.632121689</v>
      </c>
      <c r="I128" s="20">
        <v>13.161215974999999</v>
      </c>
      <c r="J128" s="36">
        <v>7.9779599999999998E-5</v>
      </c>
      <c r="K128" s="36">
        <v>9.8074599999999998E-5</v>
      </c>
      <c r="L128" s="18">
        <v>0.81</v>
      </c>
      <c r="M128" s="18">
        <v>0.42009999999999997</v>
      </c>
      <c r="N128" s="36">
        <v>-1.17521E-4</v>
      </c>
      <c r="O128" s="36">
        <v>2.770804E-4</v>
      </c>
      <c r="Q128" s="18" t="str">
        <f t="shared" si="3"/>
        <v/>
      </c>
      <c r="R128" s="36">
        <f t="shared" si="4"/>
        <v>0</v>
      </c>
      <c r="S128" s="36">
        <f t="shared" si="5"/>
        <v>0</v>
      </c>
    </row>
    <row r="129" spans="1:19">
      <c r="A129" s="17" t="s">
        <v>294</v>
      </c>
      <c r="B129" s="18"/>
      <c r="C129" s="18"/>
      <c r="D129" s="18" t="s">
        <v>181</v>
      </c>
      <c r="E129" s="18">
        <v>68591</v>
      </c>
      <c r="F129" s="18">
        <v>1</v>
      </c>
      <c r="G129" s="18">
        <v>70</v>
      </c>
      <c r="H129" s="20">
        <v>2659.7270096000002</v>
      </c>
      <c r="I129" s="20">
        <v>2594.2810537</v>
      </c>
      <c r="J129" s="36">
        <v>-6.2506539E-2</v>
      </c>
      <c r="K129" s="36">
        <v>1.04302005E-2</v>
      </c>
      <c r="L129" s="18">
        <v>-5.99</v>
      </c>
      <c r="M129" s="18" t="s">
        <v>40</v>
      </c>
      <c r="N129" s="36">
        <v>-8.3319679999999993E-2</v>
      </c>
      <c r="O129" s="36">
        <v>-4.1693398E-2</v>
      </c>
      <c r="Q129" s="18">
        <f t="shared" si="3"/>
        <v>1</v>
      </c>
      <c r="R129" s="36">
        <f t="shared" si="4"/>
        <v>-8.3000000000000004E-2</v>
      </c>
      <c r="S129" s="36">
        <f t="shared" si="5"/>
        <v>-4.2000000000000003E-2</v>
      </c>
    </row>
    <row r="130" spans="1:19">
      <c r="A130" s="17" t="s">
        <v>294</v>
      </c>
      <c r="B130" s="18"/>
      <c r="C130" s="18"/>
      <c r="D130" s="18" t="s">
        <v>182</v>
      </c>
      <c r="E130" s="18">
        <v>68608</v>
      </c>
      <c r="F130" s="18">
        <v>1</v>
      </c>
      <c r="G130" s="18">
        <v>63</v>
      </c>
      <c r="H130" s="20">
        <v>1091.7669876</v>
      </c>
      <c r="I130" s="20">
        <v>1088.8753515999999</v>
      </c>
      <c r="J130" s="36">
        <v>4.7801772999999997E-3</v>
      </c>
      <c r="K130" s="36">
        <v>3.8212683000000002E-3</v>
      </c>
      <c r="L130" s="18">
        <v>1.25</v>
      </c>
      <c r="M130" s="18">
        <v>0.2157</v>
      </c>
      <c r="N130" s="36">
        <v>-2.8609210000000002E-3</v>
      </c>
      <c r="O130" s="36">
        <v>1.24212755E-2</v>
      </c>
      <c r="Q130" s="18" t="str">
        <f t="shared" si="3"/>
        <v/>
      </c>
      <c r="R130" s="36">
        <f t="shared" si="4"/>
        <v>-3.0000000000000001E-3</v>
      </c>
      <c r="S130" s="36">
        <f t="shared" si="5"/>
        <v>1.2E-2</v>
      </c>
    </row>
    <row r="131" spans="1:19">
      <c r="A131" s="17" t="s">
        <v>294</v>
      </c>
      <c r="B131" s="18"/>
      <c r="C131" s="18"/>
      <c r="D131" s="18" t="s">
        <v>184</v>
      </c>
      <c r="E131" s="18">
        <v>68617</v>
      </c>
      <c r="F131" s="18">
        <v>5</v>
      </c>
      <c r="G131" s="18">
        <v>63</v>
      </c>
      <c r="H131" s="20">
        <v>65.328203639999998</v>
      </c>
      <c r="I131" s="20">
        <v>66.353351618999994</v>
      </c>
      <c r="J131" s="36">
        <v>-5.0811200000000002E-4</v>
      </c>
      <c r="K131" s="36">
        <v>6.6136899999999998E-4</v>
      </c>
      <c r="L131" s="18">
        <v>-0.77</v>
      </c>
      <c r="M131" s="18">
        <v>0.44529999999999997</v>
      </c>
      <c r="N131" s="36">
        <v>-1.8306010000000001E-3</v>
      </c>
      <c r="O131" s="36">
        <v>8.1437689999999999E-4</v>
      </c>
      <c r="Q131" s="18" t="str">
        <f t="shared" ref="Q131:Q194" si="6">IF(AND(R131&lt;=0,S131&gt;=0),"",1)</f>
        <v/>
      </c>
      <c r="R131" s="36">
        <f t="shared" ref="R131:R194" si="7">ROUND(N131,3)</f>
        <v>-2E-3</v>
      </c>
      <c r="S131" s="36">
        <f t="shared" ref="S131:S194" si="8">ROUND(O131,3)</f>
        <v>1E-3</v>
      </c>
    </row>
    <row r="132" spans="1:19">
      <c r="A132" s="17" t="s">
        <v>294</v>
      </c>
      <c r="B132" s="18"/>
      <c r="C132" s="18"/>
      <c r="D132" s="18" t="s">
        <v>185</v>
      </c>
      <c r="E132" s="18">
        <v>68620</v>
      </c>
      <c r="F132" s="18">
        <v>4</v>
      </c>
      <c r="G132" s="18">
        <v>56</v>
      </c>
      <c r="H132" s="20">
        <v>225.36078749999999</v>
      </c>
      <c r="I132" s="20">
        <v>221.95790518999999</v>
      </c>
      <c r="J132" s="36">
        <v>-5.2619600000000004E-4</v>
      </c>
      <c r="K132" s="36">
        <v>1.6077189E-3</v>
      </c>
      <c r="L132" s="18">
        <v>-0.33</v>
      </c>
      <c r="M132" s="18">
        <v>0.74470000000000003</v>
      </c>
      <c r="N132" s="36">
        <v>-3.749479E-3</v>
      </c>
      <c r="O132" s="36">
        <v>2.6970859E-3</v>
      </c>
      <c r="Q132" s="18" t="str">
        <f t="shared" si="6"/>
        <v/>
      </c>
      <c r="R132" s="36">
        <f t="shared" si="7"/>
        <v>-4.0000000000000001E-3</v>
      </c>
      <c r="S132" s="36">
        <f t="shared" si="8"/>
        <v>3.0000000000000001E-3</v>
      </c>
    </row>
    <row r="133" spans="1:19">
      <c r="A133" s="17" t="s">
        <v>294</v>
      </c>
      <c r="B133" s="18"/>
      <c r="C133" s="18" t="s">
        <v>186</v>
      </c>
      <c r="D133" s="18" t="s">
        <v>186</v>
      </c>
      <c r="E133" s="18">
        <v>61680</v>
      </c>
      <c r="F133" s="18">
        <v>11</v>
      </c>
      <c r="G133" s="18">
        <v>56</v>
      </c>
      <c r="H133" s="20">
        <v>37.329502038000001</v>
      </c>
      <c r="I133" s="20">
        <v>37.561086713999998</v>
      </c>
      <c r="J133" s="36">
        <v>5.8894440000000002E-4</v>
      </c>
      <c r="K133" s="36">
        <v>4.0948509999999999E-4</v>
      </c>
      <c r="L133" s="18">
        <v>1.44</v>
      </c>
      <c r="M133" s="18">
        <v>0.15609999999999999</v>
      </c>
      <c r="N133" s="36">
        <v>-2.32024E-4</v>
      </c>
      <c r="O133" s="36">
        <v>1.4099125999999999E-3</v>
      </c>
      <c r="Q133" s="18" t="str">
        <f t="shared" si="6"/>
        <v/>
      </c>
      <c r="R133" s="36">
        <f t="shared" si="7"/>
        <v>0</v>
      </c>
      <c r="S133" s="36">
        <f t="shared" si="8"/>
        <v>1E-3</v>
      </c>
    </row>
    <row r="134" spans="1:19">
      <c r="A134" s="17" t="s">
        <v>294</v>
      </c>
      <c r="B134" s="18"/>
      <c r="C134" s="18" t="s">
        <v>187</v>
      </c>
      <c r="D134" s="18" t="s">
        <v>187</v>
      </c>
      <c r="E134" s="18">
        <v>68639</v>
      </c>
      <c r="F134" s="18">
        <v>3</v>
      </c>
      <c r="G134" s="18">
        <v>70</v>
      </c>
      <c r="H134" s="20">
        <v>181.97001155000001</v>
      </c>
      <c r="I134" s="20">
        <v>180.11182513</v>
      </c>
      <c r="J134" s="36">
        <v>1.1154073E-3</v>
      </c>
      <c r="K134" s="36">
        <v>1.3400692E-3</v>
      </c>
      <c r="L134" s="18">
        <v>0.83</v>
      </c>
      <c r="M134" s="18">
        <v>0.40810000000000002</v>
      </c>
      <c r="N134" s="36">
        <v>-1.558659E-3</v>
      </c>
      <c r="O134" s="36">
        <v>3.7894739000000001E-3</v>
      </c>
      <c r="Q134" s="18" t="str">
        <f t="shared" si="6"/>
        <v/>
      </c>
      <c r="R134" s="36">
        <f t="shared" si="7"/>
        <v>-2E-3</v>
      </c>
      <c r="S134" s="36">
        <f t="shared" si="8"/>
        <v>4.0000000000000001E-3</v>
      </c>
    </row>
    <row r="135" spans="1:19">
      <c r="A135" s="17" t="s">
        <v>294</v>
      </c>
      <c r="B135" s="18"/>
      <c r="C135" s="18" t="s">
        <v>188</v>
      </c>
      <c r="D135" s="18" t="s">
        <v>188</v>
      </c>
      <c r="E135" s="18">
        <v>61685</v>
      </c>
      <c r="F135" s="18">
        <v>7</v>
      </c>
      <c r="G135" s="18">
        <v>56</v>
      </c>
      <c r="H135" s="20">
        <v>40.217382794000002</v>
      </c>
      <c r="I135" s="20">
        <v>41.427070892000003</v>
      </c>
      <c r="J135" s="36">
        <v>1.6072649999999999E-4</v>
      </c>
      <c r="K135" s="36">
        <v>6.7800070000000002E-4</v>
      </c>
      <c r="L135" s="18">
        <v>0.24</v>
      </c>
      <c r="M135" s="18">
        <v>0.8135</v>
      </c>
      <c r="N135" s="36">
        <v>-1.198583E-3</v>
      </c>
      <c r="O135" s="36">
        <v>1.520036E-3</v>
      </c>
      <c r="Q135" s="18" t="str">
        <f t="shared" si="6"/>
        <v/>
      </c>
      <c r="R135" s="36">
        <f t="shared" si="7"/>
        <v>-1E-3</v>
      </c>
      <c r="S135" s="36">
        <f t="shared" si="8"/>
        <v>2E-3</v>
      </c>
    </row>
    <row r="136" spans="1:19">
      <c r="A136" s="17" t="s">
        <v>294</v>
      </c>
      <c r="B136" s="18"/>
      <c r="C136" s="18" t="s">
        <v>190</v>
      </c>
      <c r="D136" s="18" t="s">
        <v>190</v>
      </c>
      <c r="E136" s="18">
        <v>68662</v>
      </c>
      <c r="F136" s="18">
        <v>3</v>
      </c>
      <c r="G136" s="18">
        <v>42</v>
      </c>
      <c r="H136" s="20">
        <v>8.5946991763000007</v>
      </c>
      <c r="I136" s="20">
        <v>8.5200829360999997</v>
      </c>
      <c r="J136" s="36">
        <v>7.4349739999999997E-6</v>
      </c>
      <c r="K136" s="36">
        <v>9.6166899999999996E-5</v>
      </c>
      <c r="L136" s="18">
        <v>0.08</v>
      </c>
      <c r="M136" s="18">
        <v>0.93879999999999997</v>
      </c>
      <c r="N136" s="36">
        <v>-1.8692599999999999E-4</v>
      </c>
      <c r="O136" s="36">
        <v>2.0179550000000001E-4</v>
      </c>
      <c r="Q136" s="18" t="str">
        <f t="shared" si="6"/>
        <v/>
      </c>
      <c r="R136" s="36">
        <f t="shared" si="7"/>
        <v>0</v>
      </c>
      <c r="S136" s="36">
        <f t="shared" si="8"/>
        <v>0</v>
      </c>
    </row>
    <row r="137" spans="1:19">
      <c r="A137" s="17" t="s">
        <v>294</v>
      </c>
      <c r="B137" s="18"/>
      <c r="C137" s="18" t="s">
        <v>191</v>
      </c>
      <c r="D137" s="18" t="s">
        <v>191</v>
      </c>
      <c r="E137" s="18">
        <v>68686</v>
      </c>
      <c r="F137" s="18">
        <v>2</v>
      </c>
      <c r="G137" s="18">
        <v>70</v>
      </c>
      <c r="H137" s="20">
        <v>396.20703664000001</v>
      </c>
      <c r="I137" s="20">
        <v>407.22154390999998</v>
      </c>
      <c r="J137" s="36">
        <v>-1.0645081000000001E-2</v>
      </c>
      <c r="K137" s="36">
        <v>2.9478972000000002E-3</v>
      </c>
      <c r="L137" s="18">
        <v>-3.61</v>
      </c>
      <c r="M137" s="18">
        <v>5.9999999999999995E-4</v>
      </c>
      <c r="N137" s="36">
        <v>-1.6527518000000001E-2</v>
      </c>
      <c r="O137" s="36">
        <v>-4.7626439999999999E-3</v>
      </c>
      <c r="Q137" s="18">
        <f t="shared" si="6"/>
        <v>1</v>
      </c>
      <c r="R137" s="36">
        <f t="shared" si="7"/>
        <v>-1.7000000000000001E-2</v>
      </c>
      <c r="S137" s="36">
        <f t="shared" si="8"/>
        <v>-5.0000000000000001E-3</v>
      </c>
    </row>
    <row r="138" spans="1:19">
      <c r="A138" s="17" t="s">
        <v>294</v>
      </c>
      <c r="B138" s="18"/>
      <c r="C138" s="18" t="s">
        <v>192</v>
      </c>
      <c r="D138" s="18" t="s">
        <v>192</v>
      </c>
      <c r="E138" s="18">
        <v>68688</v>
      </c>
      <c r="F138" s="18">
        <v>2</v>
      </c>
      <c r="G138" s="18">
        <v>63</v>
      </c>
      <c r="H138" s="20">
        <v>450.67465705000001</v>
      </c>
      <c r="I138" s="20">
        <v>454.60411546</v>
      </c>
      <c r="J138" s="36">
        <v>-8.22921E-4</v>
      </c>
      <c r="K138" s="36">
        <v>2.2794286999999998E-3</v>
      </c>
      <c r="L138" s="18">
        <v>-0.36</v>
      </c>
      <c r="M138" s="18">
        <v>0.71930000000000005</v>
      </c>
      <c r="N138" s="36">
        <v>-5.3809210000000003E-3</v>
      </c>
      <c r="O138" s="36">
        <v>3.7350782999999999E-3</v>
      </c>
      <c r="Q138" s="18" t="str">
        <f t="shared" si="6"/>
        <v/>
      </c>
      <c r="R138" s="36">
        <f t="shared" si="7"/>
        <v>-5.0000000000000001E-3</v>
      </c>
      <c r="S138" s="36">
        <f t="shared" si="8"/>
        <v>4.0000000000000001E-3</v>
      </c>
    </row>
    <row r="139" spans="1:19">
      <c r="A139" s="17" t="s">
        <v>294</v>
      </c>
      <c r="B139" s="18"/>
      <c r="C139" s="18" t="s">
        <v>193</v>
      </c>
      <c r="D139" s="18" t="s">
        <v>193</v>
      </c>
      <c r="E139" s="18">
        <v>68689</v>
      </c>
      <c r="F139" s="18">
        <v>4</v>
      </c>
      <c r="G139" s="18">
        <v>70</v>
      </c>
      <c r="H139" s="20">
        <v>142.97284217000001</v>
      </c>
      <c r="I139" s="20">
        <v>161.96257682000001</v>
      </c>
      <c r="J139" s="36">
        <v>-1.5605790000000001E-3</v>
      </c>
      <c r="K139" s="36">
        <v>2.6894756E-3</v>
      </c>
      <c r="L139" s="18">
        <v>-0.57999999999999996</v>
      </c>
      <c r="M139" s="18">
        <v>0.56369999999999998</v>
      </c>
      <c r="N139" s="36">
        <v>-6.9273429999999999E-3</v>
      </c>
      <c r="O139" s="36">
        <v>3.8061863000000001E-3</v>
      </c>
      <c r="Q139" s="18" t="str">
        <f t="shared" si="6"/>
        <v/>
      </c>
      <c r="R139" s="36">
        <f t="shared" si="7"/>
        <v>-7.0000000000000001E-3</v>
      </c>
      <c r="S139" s="36">
        <f t="shared" si="8"/>
        <v>4.0000000000000001E-3</v>
      </c>
    </row>
    <row r="140" spans="1:19">
      <c r="A140" s="17" t="s">
        <v>294</v>
      </c>
      <c r="B140" s="18"/>
      <c r="C140" s="18"/>
      <c r="D140" s="18" t="s">
        <v>194</v>
      </c>
      <c r="E140" s="18">
        <v>68690</v>
      </c>
      <c r="F140" s="18">
        <v>1</v>
      </c>
      <c r="G140" s="18">
        <v>70</v>
      </c>
      <c r="H140" s="20">
        <v>528.41118759000005</v>
      </c>
      <c r="I140" s="20">
        <v>526.38295367000001</v>
      </c>
      <c r="J140" s="36">
        <v>8.2900583999999996E-3</v>
      </c>
      <c r="K140" s="36">
        <v>2.2821107000000002E-3</v>
      </c>
      <c r="L140" s="18">
        <v>3.63</v>
      </c>
      <c r="M140" s="18">
        <v>5.0000000000000001E-4</v>
      </c>
      <c r="N140" s="36">
        <v>3.7361775E-3</v>
      </c>
      <c r="O140" s="36">
        <v>1.2843939299999999E-2</v>
      </c>
      <c r="Q140" s="18">
        <f t="shared" si="6"/>
        <v>1</v>
      </c>
      <c r="R140" s="36">
        <f t="shared" si="7"/>
        <v>4.0000000000000001E-3</v>
      </c>
      <c r="S140" s="36">
        <f t="shared" si="8"/>
        <v>1.2999999999999999E-2</v>
      </c>
    </row>
    <row r="141" spans="1:19">
      <c r="A141" s="17" t="s">
        <v>294</v>
      </c>
      <c r="B141" s="18"/>
      <c r="C141" s="18" t="s">
        <v>195</v>
      </c>
      <c r="D141" s="18" t="s">
        <v>196</v>
      </c>
      <c r="E141" s="18">
        <v>68621</v>
      </c>
      <c r="F141" s="18">
        <v>5</v>
      </c>
      <c r="G141" s="18">
        <v>49</v>
      </c>
      <c r="H141" s="20">
        <v>165.42915886</v>
      </c>
      <c r="I141" s="20">
        <v>163.63466206999999</v>
      </c>
      <c r="J141" s="36">
        <v>1.7242217E-3</v>
      </c>
      <c r="K141" s="36">
        <v>8.2596929999999996E-4</v>
      </c>
      <c r="L141" s="18">
        <v>2.09</v>
      </c>
      <c r="M141" s="18">
        <v>4.2299999999999997E-2</v>
      </c>
      <c r="N141" s="36">
        <v>6.2585900000000007E-5</v>
      </c>
      <c r="O141" s="36">
        <v>3.3858575000000001E-3</v>
      </c>
      <c r="Q141" s="18" t="str">
        <f t="shared" si="6"/>
        <v/>
      </c>
      <c r="R141" s="36">
        <f t="shared" si="7"/>
        <v>0</v>
      </c>
      <c r="S141" s="36">
        <f t="shared" si="8"/>
        <v>3.0000000000000001E-3</v>
      </c>
    </row>
    <row r="142" spans="1:19">
      <c r="A142" s="17" t="s">
        <v>294</v>
      </c>
      <c r="B142" s="18"/>
      <c r="C142" s="18"/>
      <c r="D142" s="18" t="s">
        <v>195</v>
      </c>
      <c r="E142" s="18">
        <v>68695</v>
      </c>
      <c r="F142" s="18">
        <v>1</v>
      </c>
      <c r="G142" s="18">
        <v>70</v>
      </c>
      <c r="H142" s="20">
        <v>1297.6911812999999</v>
      </c>
      <c r="I142" s="20">
        <v>1408.5750452</v>
      </c>
      <c r="J142" s="36">
        <v>-4.0042270999999997E-2</v>
      </c>
      <c r="K142" s="36">
        <v>1.3391874600000001E-2</v>
      </c>
      <c r="L142" s="18">
        <v>-2.99</v>
      </c>
      <c r="M142" s="18">
        <v>3.8999999999999998E-3</v>
      </c>
      <c r="N142" s="36">
        <v>-6.6765341000000006E-2</v>
      </c>
      <c r="O142" s="36">
        <v>-1.3319200999999999E-2</v>
      </c>
      <c r="Q142" s="18">
        <f t="shared" si="6"/>
        <v>1</v>
      </c>
      <c r="R142" s="36">
        <f t="shared" si="7"/>
        <v>-6.7000000000000004E-2</v>
      </c>
      <c r="S142" s="36">
        <f t="shared" si="8"/>
        <v>-1.2999999999999999E-2</v>
      </c>
    </row>
    <row r="143" spans="1:19">
      <c r="A143" s="17" t="s">
        <v>294</v>
      </c>
      <c r="B143" s="18"/>
      <c r="C143" s="18"/>
      <c r="D143" s="18" t="s">
        <v>197</v>
      </c>
      <c r="E143" s="18">
        <v>68575</v>
      </c>
      <c r="F143" s="18">
        <v>3</v>
      </c>
      <c r="G143" s="18">
        <v>63</v>
      </c>
      <c r="H143" s="20">
        <v>392.78889407000003</v>
      </c>
      <c r="I143" s="20">
        <v>395.33006202000001</v>
      </c>
      <c r="J143" s="36">
        <v>1.22163E-3</v>
      </c>
      <c r="K143" s="36">
        <v>2.6046969E-3</v>
      </c>
      <c r="L143" s="18">
        <v>0.47</v>
      </c>
      <c r="M143" s="18">
        <v>0.64070000000000005</v>
      </c>
      <c r="N143" s="36">
        <v>-3.9867829999999998E-3</v>
      </c>
      <c r="O143" s="36">
        <v>6.4300434E-3</v>
      </c>
      <c r="Q143" s="18" t="str">
        <f t="shared" si="6"/>
        <v/>
      </c>
      <c r="R143" s="36">
        <f t="shared" si="7"/>
        <v>-4.0000000000000001E-3</v>
      </c>
      <c r="S143" s="36">
        <f t="shared" si="8"/>
        <v>6.0000000000000001E-3</v>
      </c>
    </row>
    <row r="144" spans="1:19">
      <c r="A144" s="17" t="s">
        <v>294</v>
      </c>
      <c r="B144" s="18"/>
      <c r="C144" s="18"/>
      <c r="D144" s="18" t="s">
        <v>198</v>
      </c>
      <c r="E144" s="18">
        <v>68714</v>
      </c>
      <c r="F144" s="18">
        <v>38</v>
      </c>
      <c r="G144" s="18">
        <v>49</v>
      </c>
      <c r="H144" s="20">
        <v>57.359421101999999</v>
      </c>
      <c r="I144" s="20">
        <v>56.577399919000001</v>
      </c>
      <c r="J144" s="36">
        <v>4.901428E-4</v>
      </c>
      <c r="K144" s="36">
        <v>5.6533620000000001E-4</v>
      </c>
      <c r="L144" s="18">
        <v>0.87</v>
      </c>
      <c r="M144" s="18">
        <v>0.39040000000000002</v>
      </c>
      <c r="N144" s="36">
        <v>-6.4716700000000003E-4</v>
      </c>
      <c r="O144" s="36">
        <v>1.6274525000000001E-3</v>
      </c>
      <c r="Q144" s="18" t="str">
        <f t="shared" si="6"/>
        <v/>
      </c>
      <c r="R144" s="36">
        <f t="shared" si="7"/>
        <v>-1E-3</v>
      </c>
      <c r="S144" s="36">
        <f t="shared" si="8"/>
        <v>2E-3</v>
      </c>
    </row>
    <row r="145" spans="1:19">
      <c r="A145" s="17" t="s">
        <v>294</v>
      </c>
      <c r="B145" s="18"/>
      <c r="C145" s="18"/>
      <c r="D145" s="18" t="s">
        <v>199</v>
      </c>
      <c r="E145" s="18">
        <v>68696</v>
      </c>
      <c r="F145" s="18">
        <v>5</v>
      </c>
      <c r="G145" s="18">
        <v>49</v>
      </c>
      <c r="H145" s="20">
        <v>201.53467155000001</v>
      </c>
      <c r="I145" s="20">
        <v>200.85493410000001</v>
      </c>
      <c r="J145" s="36">
        <v>-3.183604E-3</v>
      </c>
      <c r="K145" s="36">
        <v>8.5002190000000005E-4</v>
      </c>
      <c r="L145" s="18">
        <v>-3.75</v>
      </c>
      <c r="M145" s="18">
        <v>5.0000000000000001E-4</v>
      </c>
      <c r="N145" s="36">
        <v>-4.8936270000000002E-3</v>
      </c>
      <c r="O145" s="36">
        <v>-1.4735799999999999E-3</v>
      </c>
      <c r="Q145" s="18">
        <f t="shared" si="6"/>
        <v>1</v>
      </c>
      <c r="R145" s="36">
        <f t="shared" si="7"/>
        <v>-5.0000000000000001E-3</v>
      </c>
      <c r="S145" s="36">
        <f t="shared" si="8"/>
        <v>-1E-3</v>
      </c>
    </row>
    <row r="146" spans="1:19">
      <c r="A146" s="17" t="s">
        <v>294</v>
      </c>
      <c r="B146" s="18"/>
      <c r="C146" s="18"/>
      <c r="D146" s="18" t="s">
        <v>200</v>
      </c>
      <c r="E146" s="18">
        <v>68697</v>
      </c>
      <c r="F146" s="18">
        <v>8</v>
      </c>
      <c r="G146" s="18">
        <v>49</v>
      </c>
      <c r="H146" s="20">
        <v>28.135368603</v>
      </c>
      <c r="I146" s="20">
        <v>28.196794713999999</v>
      </c>
      <c r="J146" s="36">
        <v>3.900811E-4</v>
      </c>
      <c r="K146" s="36">
        <v>1.792707E-4</v>
      </c>
      <c r="L146" s="18">
        <v>2.1800000000000002</v>
      </c>
      <c r="M146" s="18">
        <v>3.4599999999999999E-2</v>
      </c>
      <c r="N146" s="36">
        <v>2.9434999999999999E-5</v>
      </c>
      <c r="O146" s="36">
        <v>7.5072720000000004E-4</v>
      </c>
      <c r="Q146" s="18" t="str">
        <f t="shared" si="6"/>
        <v/>
      </c>
      <c r="R146" s="36">
        <f t="shared" si="7"/>
        <v>0</v>
      </c>
      <c r="S146" s="36">
        <f t="shared" si="8"/>
        <v>1E-3</v>
      </c>
    </row>
    <row r="147" spans="1:19">
      <c r="A147" s="17" t="s">
        <v>294</v>
      </c>
      <c r="B147" s="18" t="s">
        <v>201</v>
      </c>
      <c r="C147" s="18" t="s">
        <v>202</v>
      </c>
      <c r="D147" s="18" t="s">
        <v>202</v>
      </c>
      <c r="E147" s="18">
        <v>68533</v>
      </c>
      <c r="F147" s="18">
        <v>1</v>
      </c>
      <c r="G147" s="18">
        <v>70</v>
      </c>
      <c r="H147" s="20">
        <v>877.86380286999997</v>
      </c>
      <c r="I147" s="20">
        <v>874.00946436000004</v>
      </c>
      <c r="J147" s="36">
        <v>1.01891211E-2</v>
      </c>
      <c r="K147" s="36">
        <v>4.4535881999999997E-3</v>
      </c>
      <c r="L147" s="18">
        <v>2.29</v>
      </c>
      <c r="M147" s="18">
        <v>2.53E-2</v>
      </c>
      <c r="N147" s="36">
        <v>1.3021242000000001E-3</v>
      </c>
      <c r="O147" s="36">
        <v>1.9076117900000002E-2</v>
      </c>
      <c r="Q147" s="18">
        <f t="shared" si="6"/>
        <v>1</v>
      </c>
      <c r="R147" s="36">
        <f t="shared" si="7"/>
        <v>1E-3</v>
      </c>
      <c r="S147" s="36">
        <f t="shared" si="8"/>
        <v>1.9E-2</v>
      </c>
    </row>
    <row r="148" spans="1:19">
      <c r="A148" s="17" t="s">
        <v>294</v>
      </c>
      <c r="B148" s="18"/>
      <c r="C148" s="18" t="s">
        <v>203</v>
      </c>
      <c r="D148" s="18" t="s">
        <v>204</v>
      </c>
      <c r="E148" s="18">
        <v>68659</v>
      </c>
      <c r="F148" s="18">
        <v>2</v>
      </c>
      <c r="G148" s="18">
        <v>70</v>
      </c>
      <c r="H148" s="20">
        <v>255.82718249999999</v>
      </c>
      <c r="I148" s="20">
        <v>262.46791059999998</v>
      </c>
      <c r="J148" s="36">
        <v>1.8144168E-3</v>
      </c>
      <c r="K148" s="36">
        <v>2.3668412999999998E-3</v>
      </c>
      <c r="L148" s="18">
        <v>0.77</v>
      </c>
      <c r="M148" s="18">
        <v>0.44600000000000001</v>
      </c>
      <c r="N148" s="36">
        <v>-2.9085420000000001E-3</v>
      </c>
      <c r="O148" s="36">
        <v>6.5373751000000003E-3</v>
      </c>
      <c r="Q148" s="18" t="str">
        <f t="shared" si="6"/>
        <v/>
      </c>
      <c r="R148" s="36">
        <f t="shared" si="7"/>
        <v>-3.0000000000000001E-3</v>
      </c>
      <c r="S148" s="36">
        <f t="shared" si="8"/>
        <v>7.0000000000000001E-3</v>
      </c>
    </row>
    <row r="149" spans="1:19">
      <c r="A149" s="17" t="s">
        <v>294</v>
      </c>
      <c r="B149" s="18"/>
      <c r="C149" s="18"/>
      <c r="D149" s="18" t="s">
        <v>205</v>
      </c>
      <c r="E149" s="18">
        <v>68656</v>
      </c>
      <c r="F149" s="18">
        <v>3</v>
      </c>
      <c r="G149" s="18">
        <v>63</v>
      </c>
      <c r="H149" s="20">
        <v>89.356456473999998</v>
      </c>
      <c r="I149" s="20">
        <v>91.062852159000002</v>
      </c>
      <c r="J149" s="36">
        <v>-1.4613370000000001E-3</v>
      </c>
      <c r="K149" s="36">
        <v>4.4291969999999997E-4</v>
      </c>
      <c r="L149" s="18">
        <v>-3.3</v>
      </c>
      <c r="M149" s="18">
        <v>1.6000000000000001E-3</v>
      </c>
      <c r="N149" s="36">
        <v>-2.3470100000000001E-3</v>
      </c>
      <c r="O149" s="36">
        <v>-5.7566400000000004E-4</v>
      </c>
      <c r="Q149" s="18">
        <f t="shared" si="6"/>
        <v>1</v>
      </c>
      <c r="R149" s="36">
        <f t="shared" si="7"/>
        <v>-2E-3</v>
      </c>
      <c r="S149" s="36">
        <f t="shared" si="8"/>
        <v>-1E-3</v>
      </c>
    </row>
    <row r="150" spans="1:19">
      <c r="A150" s="17" t="s">
        <v>294</v>
      </c>
      <c r="B150" s="18"/>
      <c r="C150" s="18"/>
      <c r="D150" s="18" t="s">
        <v>206</v>
      </c>
      <c r="E150" s="18">
        <v>68660</v>
      </c>
      <c r="F150" s="18">
        <v>4</v>
      </c>
      <c r="G150" s="18">
        <v>56</v>
      </c>
      <c r="H150" s="20">
        <v>332.72828820000001</v>
      </c>
      <c r="I150" s="20">
        <v>319.81943109999997</v>
      </c>
      <c r="J150" s="36">
        <v>1.1096777999999999E-3</v>
      </c>
      <c r="K150" s="36">
        <v>3.6303205E-3</v>
      </c>
      <c r="L150" s="18">
        <v>0.31</v>
      </c>
      <c r="M150" s="18">
        <v>0.76100000000000001</v>
      </c>
      <c r="N150" s="36">
        <v>-6.168677E-3</v>
      </c>
      <c r="O150" s="36">
        <v>8.3880323000000007E-3</v>
      </c>
      <c r="Q150" s="18" t="str">
        <f t="shared" si="6"/>
        <v/>
      </c>
      <c r="R150" s="36">
        <f t="shared" si="7"/>
        <v>-6.0000000000000001E-3</v>
      </c>
      <c r="S150" s="36">
        <f t="shared" si="8"/>
        <v>8.0000000000000002E-3</v>
      </c>
    </row>
    <row r="151" spans="1:19">
      <c r="A151" s="17" t="s">
        <v>294</v>
      </c>
      <c r="B151" s="18"/>
      <c r="C151" s="18"/>
      <c r="D151" s="18" t="s">
        <v>203</v>
      </c>
      <c r="E151" s="18">
        <v>65065</v>
      </c>
      <c r="F151" s="18">
        <v>2</v>
      </c>
      <c r="G151" s="18">
        <v>63</v>
      </c>
      <c r="H151" s="20">
        <v>445.41250860999997</v>
      </c>
      <c r="I151" s="20">
        <v>493.60246926000002</v>
      </c>
      <c r="J151" s="36">
        <v>-1.3372561E-2</v>
      </c>
      <c r="K151" s="36">
        <v>4.9073238999999998E-3</v>
      </c>
      <c r="L151" s="18">
        <v>-2.73</v>
      </c>
      <c r="M151" s="18">
        <v>8.3999999999999995E-3</v>
      </c>
      <c r="N151" s="36">
        <v>-2.3185361000000002E-2</v>
      </c>
      <c r="O151" s="36">
        <v>-3.5597599999999999E-3</v>
      </c>
      <c r="Q151" s="18">
        <f t="shared" si="6"/>
        <v>1</v>
      </c>
      <c r="R151" s="36">
        <f t="shared" si="7"/>
        <v>-2.3E-2</v>
      </c>
      <c r="S151" s="36">
        <f t="shared" si="8"/>
        <v>-4.0000000000000001E-3</v>
      </c>
    </row>
    <row r="152" spans="1:19">
      <c r="A152" s="17" t="s">
        <v>294</v>
      </c>
      <c r="B152" s="18"/>
      <c r="C152" s="18"/>
      <c r="D152" s="18" t="s">
        <v>207</v>
      </c>
      <c r="E152" s="18">
        <v>68552</v>
      </c>
      <c r="F152" s="18">
        <v>5</v>
      </c>
      <c r="G152" s="18">
        <v>55</v>
      </c>
      <c r="H152" s="20">
        <v>103.83627257000001</v>
      </c>
      <c r="I152" s="20">
        <v>102.34694789</v>
      </c>
      <c r="J152" s="36">
        <v>-1.7460609999999999E-3</v>
      </c>
      <c r="K152" s="36">
        <v>5.5217410000000004E-4</v>
      </c>
      <c r="L152" s="18">
        <v>-3.16</v>
      </c>
      <c r="M152" s="18">
        <v>2.5999999999999999E-3</v>
      </c>
      <c r="N152" s="36">
        <v>-2.8535819999999999E-3</v>
      </c>
      <c r="O152" s="36">
        <v>-6.3854000000000005E-4</v>
      </c>
      <c r="Q152" s="18">
        <f t="shared" si="6"/>
        <v>1</v>
      </c>
      <c r="R152" s="36">
        <f t="shared" si="7"/>
        <v>-3.0000000000000001E-3</v>
      </c>
      <c r="S152" s="36">
        <f t="shared" si="8"/>
        <v>-1E-3</v>
      </c>
    </row>
    <row r="153" spans="1:19">
      <c r="A153" s="17" t="s">
        <v>294</v>
      </c>
      <c r="B153" s="18"/>
      <c r="C153" s="18"/>
      <c r="D153" s="18" t="s">
        <v>208</v>
      </c>
      <c r="E153" s="18">
        <v>68550</v>
      </c>
      <c r="F153" s="18">
        <v>10</v>
      </c>
      <c r="G153" s="18">
        <v>70</v>
      </c>
      <c r="H153" s="20">
        <v>26.435311410000001</v>
      </c>
      <c r="I153" s="20">
        <v>27.669726892</v>
      </c>
      <c r="J153" s="36">
        <v>-2.4718500000000003E-4</v>
      </c>
      <c r="K153" s="36">
        <v>3.1454319999999999E-4</v>
      </c>
      <c r="L153" s="18">
        <v>-0.79</v>
      </c>
      <c r="M153" s="18">
        <v>0.43469999999999998</v>
      </c>
      <c r="N153" s="36">
        <v>-8.7484599999999998E-4</v>
      </c>
      <c r="O153" s="36">
        <v>3.8047660000000002E-4</v>
      </c>
      <c r="Q153" s="18" t="str">
        <f t="shared" si="6"/>
        <v/>
      </c>
      <c r="R153" s="36">
        <f t="shared" si="7"/>
        <v>-1E-3</v>
      </c>
      <c r="S153" s="36">
        <f t="shared" si="8"/>
        <v>0</v>
      </c>
    </row>
    <row r="154" spans="1:19">
      <c r="A154" s="17" t="s">
        <v>294</v>
      </c>
      <c r="B154" s="18"/>
      <c r="C154" s="18"/>
      <c r="D154" s="18" t="s">
        <v>209</v>
      </c>
      <c r="E154" s="18">
        <v>68547</v>
      </c>
      <c r="F154" s="18">
        <v>12</v>
      </c>
      <c r="G154" s="18">
        <v>42</v>
      </c>
      <c r="H154" s="20">
        <v>13.106899073999999</v>
      </c>
      <c r="I154" s="20">
        <v>14.109982551</v>
      </c>
      <c r="J154" s="36">
        <v>-8.5399200000000003E-4</v>
      </c>
      <c r="K154" s="36">
        <v>1.6250109999999999E-4</v>
      </c>
      <c r="L154" s="18">
        <v>-5.26</v>
      </c>
      <c r="M154" s="18" t="s">
        <v>40</v>
      </c>
      <c r="N154" s="36">
        <v>-1.1824190000000001E-3</v>
      </c>
      <c r="O154" s="36">
        <v>-5.2556499999999997E-4</v>
      </c>
      <c r="Q154" s="18">
        <f t="shared" si="6"/>
        <v>1</v>
      </c>
      <c r="R154" s="36">
        <f t="shared" si="7"/>
        <v>-1E-3</v>
      </c>
      <c r="S154" s="36">
        <f t="shared" si="8"/>
        <v>-1E-3</v>
      </c>
    </row>
    <row r="155" spans="1:19">
      <c r="A155" s="17" t="s">
        <v>294</v>
      </c>
      <c r="B155" s="18"/>
      <c r="C155" s="18" t="s">
        <v>210</v>
      </c>
      <c r="D155" s="18" t="s">
        <v>210</v>
      </c>
      <c r="E155" s="18">
        <v>66592</v>
      </c>
      <c r="F155" s="18">
        <v>8</v>
      </c>
      <c r="G155" s="18">
        <v>49</v>
      </c>
      <c r="H155" s="20">
        <v>119.34877259</v>
      </c>
      <c r="I155" s="20">
        <v>117.63538871999999</v>
      </c>
      <c r="J155" s="36">
        <v>1.0546221999999999E-3</v>
      </c>
      <c r="K155" s="36">
        <v>7.7672410000000005E-4</v>
      </c>
      <c r="L155" s="18">
        <v>1.36</v>
      </c>
      <c r="M155" s="18">
        <v>0.18099999999999999</v>
      </c>
      <c r="N155" s="36">
        <v>-5.0794499999999999E-4</v>
      </c>
      <c r="O155" s="36">
        <v>2.6171895E-3</v>
      </c>
      <c r="Q155" s="18" t="str">
        <f t="shared" si="6"/>
        <v/>
      </c>
      <c r="R155" s="36">
        <f t="shared" si="7"/>
        <v>-1E-3</v>
      </c>
      <c r="S155" s="36">
        <f t="shared" si="8"/>
        <v>3.0000000000000001E-3</v>
      </c>
    </row>
    <row r="156" spans="1:19">
      <c r="A156" s="17" t="s">
        <v>294</v>
      </c>
      <c r="B156" s="18"/>
      <c r="C156" s="18" t="s">
        <v>211</v>
      </c>
      <c r="D156" s="18" t="s">
        <v>212</v>
      </c>
      <c r="E156" s="18">
        <v>68517</v>
      </c>
      <c r="F156" s="18">
        <v>1</v>
      </c>
      <c r="G156" s="18">
        <v>70</v>
      </c>
      <c r="H156" s="20">
        <v>381.90512647000003</v>
      </c>
      <c r="I156" s="20">
        <v>379.95669226000001</v>
      </c>
      <c r="J156" s="36">
        <v>2.7081172E-3</v>
      </c>
      <c r="K156" s="36">
        <v>2.3515573999999999E-3</v>
      </c>
      <c r="L156" s="18">
        <v>1.1499999999999999</v>
      </c>
      <c r="M156" s="18">
        <v>0.2535</v>
      </c>
      <c r="N156" s="36">
        <v>-1.984343E-3</v>
      </c>
      <c r="O156" s="36">
        <v>7.4005768000000001E-3</v>
      </c>
      <c r="Q156" s="18" t="str">
        <f t="shared" si="6"/>
        <v/>
      </c>
      <c r="R156" s="36">
        <f t="shared" si="7"/>
        <v>-2E-3</v>
      </c>
      <c r="S156" s="36">
        <f t="shared" si="8"/>
        <v>7.0000000000000001E-3</v>
      </c>
    </row>
    <row r="157" spans="1:19">
      <c r="A157" s="17" t="s">
        <v>294</v>
      </c>
      <c r="B157" s="18"/>
      <c r="C157" s="18"/>
      <c r="D157" s="18" t="s">
        <v>213</v>
      </c>
      <c r="E157" s="18">
        <v>68566</v>
      </c>
      <c r="F157" s="18">
        <v>1</v>
      </c>
      <c r="G157" s="18">
        <v>70</v>
      </c>
      <c r="H157" s="20">
        <v>1486.8370104000001</v>
      </c>
      <c r="I157" s="20">
        <v>1482.2402112</v>
      </c>
      <c r="J157" s="36">
        <v>-6.4357219999999996E-3</v>
      </c>
      <c r="K157" s="36">
        <v>7.4773759000000004E-3</v>
      </c>
      <c r="L157" s="18">
        <v>-0.86</v>
      </c>
      <c r="M157" s="18">
        <v>0.39240000000000003</v>
      </c>
      <c r="N157" s="36">
        <v>-2.1356593E-2</v>
      </c>
      <c r="O157" s="36">
        <v>8.4851496000000002E-3</v>
      </c>
      <c r="Q157" s="18" t="str">
        <f t="shared" si="6"/>
        <v/>
      </c>
      <c r="R157" s="36">
        <f t="shared" si="7"/>
        <v>-2.1000000000000001E-2</v>
      </c>
      <c r="S157" s="36">
        <f t="shared" si="8"/>
        <v>8.0000000000000002E-3</v>
      </c>
    </row>
    <row r="158" spans="1:19">
      <c r="A158" s="17" t="s">
        <v>294</v>
      </c>
      <c r="B158" s="18"/>
      <c r="C158" s="18"/>
      <c r="D158" s="18" t="s">
        <v>211</v>
      </c>
      <c r="E158" s="18">
        <v>65085</v>
      </c>
      <c r="F158" s="18">
        <v>1</v>
      </c>
      <c r="G158" s="18">
        <v>70</v>
      </c>
      <c r="H158" s="20">
        <v>1408.5666127</v>
      </c>
      <c r="I158" s="20">
        <v>1400.0140363999999</v>
      </c>
      <c r="J158" s="36">
        <v>-1.0610420000000001E-3</v>
      </c>
      <c r="K158" s="36">
        <v>6.7535779999999997E-3</v>
      </c>
      <c r="L158" s="18">
        <v>-0.16</v>
      </c>
      <c r="M158" s="18">
        <v>0.87560000000000004</v>
      </c>
      <c r="N158" s="36">
        <v>-1.4537596999999999E-2</v>
      </c>
      <c r="O158" s="36">
        <v>1.24155132E-2</v>
      </c>
      <c r="Q158" s="18" t="str">
        <f t="shared" si="6"/>
        <v/>
      </c>
      <c r="R158" s="36">
        <f t="shared" si="7"/>
        <v>-1.4999999999999999E-2</v>
      </c>
      <c r="S158" s="36">
        <f t="shared" si="8"/>
        <v>1.2E-2</v>
      </c>
    </row>
    <row r="159" spans="1:19">
      <c r="A159" s="17" t="s">
        <v>294</v>
      </c>
      <c r="B159" s="18"/>
      <c r="C159" s="18"/>
      <c r="D159" s="18" t="s">
        <v>214</v>
      </c>
      <c r="E159" s="18">
        <v>68612</v>
      </c>
      <c r="F159" s="18">
        <v>1</v>
      </c>
      <c r="G159" s="18">
        <v>70</v>
      </c>
      <c r="H159" s="20">
        <v>597.87755341000002</v>
      </c>
      <c r="I159" s="20">
        <v>600.61050250999995</v>
      </c>
      <c r="J159" s="36">
        <v>6.6406907000000001E-3</v>
      </c>
      <c r="K159" s="36">
        <v>2.4917259000000001E-3</v>
      </c>
      <c r="L159" s="18">
        <v>2.67</v>
      </c>
      <c r="M159" s="18">
        <v>9.5999999999999992E-3</v>
      </c>
      <c r="N159" s="36">
        <v>1.6685291E-3</v>
      </c>
      <c r="O159" s="36">
        <v>1.16128523E-2</v>
      </c>
      <c r="Q159" s="18">
        <f t="shared" si="6"/>
        <v>1</v>
      </c>
      <c r="R159" s="36">
        <f t="shared" si="7"/>
        <v>2E-3</v>
      </c>
      <c r="S159" s="36">
        <f t="shared" si="8"/>
        <v>1.2E-2</v>
      </c>
    </row>
    <row r="160" spans="1:19">
      <c r="A160" s="17" t="s">
        <v>294</v>
      </c>
      <c r="B160" s="18"/>
      <c r="C160" s="18"/>
      <c r="D160" s="18" t="s">
        <v>215</v>
      </c>
      <c r="E160" s="18">
        <v>68574</v>
      </c>
      <c r="F160" s="18">
        <v>5</v>
      </c>
      <c r="G160" s="18">
        <v>56</v>
      </c>
      <c r="H160" s="20">
        <v>206.77245970000001</v>
      </c>
      <c r="I160" s="20">
        <v>205.79317437</v>
      </c>
      <c r="J160" s="36">
        <v>-1.58159E-4</v>
      </c>
      <c r="K160" s="36">
        <v>1.7293673E-3</v>
      </c>
      <c r="L160" s="18">
        <v>-0.09</v>
      </c>
      <c r="M160" s="18">
        <v>0.92749999999999999</v>
      </c>
      <c r="N160" s="36">
        <v>-3.6253320000000002E-3</v>
      </c>
      <c r="O160" s="36">
        <v>3.3090137000000002E-3</v>
      </c>
      <c r="Q160" s="18" t="str">
        <f t="shared" si="6"/>
        <v/>
      </c>
      <c r="R160" s="36">
        <f t="shared" si="7"/>
        <v>-4.0000000000000001E-3</v>
      </c>
      <c r="S160" s="36">
        <f t="shared" si="8"/>
        <v>3.0000000000000001E-3</v>
      </c>
    </row>
    <row r="161" spans="1:19">
      <c r="A161" s="17" t="s">
        <v>294</v>
      </c>
      <c r="B161" s="18"/>
      <c r="C161" s="18"/>
      <c r="D161" s="18" t="s">
        <v>216</v>
      </c>
      <c r="E161" s="18">
        <v>68713</v>
      </c>
      <c r="F161" s="18">
        <v>11</v>
      </c>
      <c r="G161" s="18">
        <v>49</v>
      </c>
      <c r="H161" s="20">
        <v>64.604284562000004</v>
      </c>
      <c r="I161" s="20">
        <v>63.934850134000001</v>
      </c>
      <c r="J161" s="36">
        <v>-2.21144E-4</v>
      </c>
      <c r="K161" s="36">
        <v>5.4569929999999996E-4</v>
      </c>
      <c r="L161" s="18">
        <v>-0.41</v>
      </c>
      <c r="M161" s="18">
        <v>0.68710000000000004</v>
      </c>
      <c r="N161" s="36">
        <v>-1.318949E-3</v>
      </c>
      <c r="O161" s="36">
        <v>8.7666139999999996E-4</v>
      </c>
      <c r="Q161" s="18" t="str">
        <f t="shared" si="6"/>
        <v/>
      </c>
      <c r="R161" s="36">
        <f t="shared" si="7"/>
        <v>-1E-3</v>
      </c>
      <c r="S161" s="36">
        <f t="shared" si="8"/>
        <v>1E-3</v>
      </c>
    </row>
    <row r="162" spans="1:19">
      <c r="A162" s="17" t="s">
        <v>294</v>
      </c>
      <c r="B162" s="18"/>
      <c r="C162" s="18" t="s">
        <v>217</v>
      </c>
      <c r="D162" s="18" t="s">
        <v>217</v>
      </c>
      <c r="E162" s="18">
        <v>68652</v>
      </c>
      <c r="F162" s="18">
        <v>10</v>
      </c>
      <c r="G162" s="18">
        <v>63</v>
      </c>
      <c r="H162" s="20">
        <v>71.305654469000004</v>
      </c>
      <c r="I162" s="20">
        <v>75.071370545999997</v>
      </c>
      <c r="J162" s="36">
        <v>-1.2680219999999999E-3</v>
      </c>
      <c r="K162" s="36">
        <v>1.2376138999999999E-3</v>
      </c>
      <c r="L162" s="18">
        <v>-1.02</v>
      </c>
      <c r="M162" s="18">
        <v>0.30959999999999999</v>
      </c>
      <c r="N162" s="36">
        <v>-3.7427839999999999E-3</v>
      </c>
      <c r="O162" s="36">
        <v>1.2067402000000001E-3</v>
      </c>
      <c r="Q162" s="18" t="str">
        <f t="shared" si="6"/>
        <v/>
      </c>
      <c r="R162" s="36">
        <f t="shared" si="7"/>
        <v>-4.0000000000000001E-3</v>
      </c>
      <c r="S162" s="36">
        <f t="shared" si="8"/>
        <v>1E-3</v>
      </c>
    </row>
    <row r="163" spans="1:19">
      <c r="A163" s="17" t="s">
        <v>294</v>
      </c>
      <c r="B163" s="18"/>
      <c r="C163" s="18"/>
      <c r="D163" s="18" t="s">
        <v>218</v>
      </c>
      <c r="E163" s="18">
        <v>68568</v>
      </c>
      <c r="F163" s="18">
        <v>4</v>
      </c>
      <c r="G163" s="18">
        <v>49</v>
      </c>
      <c r="H163" s="20">
        <v>110.48203295</v>
      </c>
      <c r="I163" s="20">
        <v>108.92771838</v>
      </c>
      <c r="J163" s="36">
        <v>1.967394E-4</v>
      </c>
      <c r="K163" s="36">
        <v>5.9721760000000003E-4</v>
      </c>
      <c r="L163" s="18">
        <v>0.33</v>
      </c>
      <c r="M163" s="18">
        <v>0.74329999999999996</v>
      </c>
      <c r="N163" s="36">
        <v>-1.0047070000000001E-3</v>
      </c>
      <c r="O163" s="36">
        <v>1.3981861000000001E-3</v>
      </c>
      <c r="Q163" s="18" t="str">
        <f t="shared" si="6"/>
        <v/>
      </c>
      <c r="R163" s="36">
        <f t="shared" si="7"/>
        <v>-1E-3</v>
      </c>
      <c r="S163" s="36">
        <f t="shared" si="8"/>
        <v>1E-3</v>
      </c>
    </row>
    <row r="164" spans="1:19">
      <c r="A164" s="17" t="s">
        <v>294</v>
      </c>
      <c r="B164" s="18"/>
      <c r="C164" s="18" t="s">
        <v>220</v>
      </c>
      <c r="D164" s="18" t="s">
        <v>220</v>
      </c>
      <c r="E164" s="18">
        <v>67702</v>
      </c>
      <c r="F164" s="18">
        <v>2</v>
      </c>
      <c r="G164" s="18">
        <v>70</v>
      </c>
      <c r="H164" s="20">
        <v>801.42588624999996</v>
      </c>
      <c r="I164" s="20">
        <v>812.32429781999997</v>
      </c>
      <c r="J164" s="36">
        <v>3.5238522000000001E-3</v>
      </c>
      <c r="K164" s="36">
        <v>5.5694815999999996E-3</v>
      </c>
      <c r="L164" s="18">
        <v>0.63</v>
      </c>
      <c r="M164" s="18">
        <v>0.52900000000000003</v>
      </c>
      <c r="N164" s="36">
        <v>-7.5898750000000003E-3</v>
      </c>
      <c r="O164" s="36">
        <v>1.46375797E-2</v>
      </c>
      <c r="Q164" s="18" t="str">
        <f t="shared" si="6"/>
        <v/>
      </c>
      <c r="R164" s="36">
        <f t="shared" si="7"/>
        <v>-8.0000000000000002E-3</v>
      </c>
      <c r="S164" s="36">
        <f t="shared" si="8"/>
        <v>1.4999999999999999E-2</v>
      </c>
    </row>
    <row r="165" spans="1:19">
      <c r="A165" s="17" t="s">
        <v>294</v>
      </c>
      <c r="B165" s="18"/>
      <c r="C165" s="18" t="s">
        <v>221</v>
      </c>
      <c r="D165" s="18" t="s">
        <v>222</v>
      </c>
      <c r="E165" s="18">
        <v>68564</v>
      </c>
      <c r="F165" s="18">
        <v>1</v>
      </c>
      <c r="G165" s="18">
        <v>70</v>
      </c>
      <c r="H165" s="20">
        <v>1645.6961971000001</v>
      </c>
      <c r="I165" s="20">
        <v>1621.7183757</v>
      </c>
      <c r="J165" s="36">
        <v>1.02370354E-2</v>
      </c>
      <c r="K165" s="36">
        <v>6.8853834999999999E-3</v>
      </c>
      <c r="L165" s="18">
        <v>1.49</v>
      </c>
      <c r="M165" s="18">
        <v>0.14169999999999999</v>
      </c>
      <c r="N165" s="36">
        <v>-3.5025339999999999E-3</v>
      </c>
      <c r="O165" s="36">
        <v>2.3976604299999999E-2</v>
      </c>
      <c r="Q165" s="18" t="str">
        <f t="shared" si="6"/>
        <v/>
      </c>
      <c r="R165" s="36">
        <f t="shared" si="7"/>
        <v>-4.0000000000000001E-3</v>
      </c>
      <c r="S165" s="36">
        <f t="shared" si="8"/>
        <v>2.4E-2</v>
      </c>
    </row>
    <row r="166" spans="1:19">
      <c r="A166" s="17" t="s">
        <v>294</v>
      </c>
      <c r="B166" s="18"/>
      <c r="C166" s="18"/>
      <c r="D166" s="18" t="s">
        <v>221</v>
      </c>
      <c r="E166" s="18">
        <v>65103</v>
      </c>
      <c r="F166" s="18">
        <v>1</v>
      </c>
      <c r="G166" s="18">
        <v>70</v>
      </c>
      <c r="H166" s="20">
        <v>1177.8614081999999</v>
      </c>
      <c r="I166" s="20">
        <v>1167.8790670999999</v>
      </c>
      <c r="J166" s="36">
        <v>1.54741844E-2</v>
      </c>
      <c r="K166" s="36">
        <v>4.3216356999999997E-3</v>
      </c>
      <c r="L166" s="18">
        <v>3.58</v>
      </c>
      <c r="M166" s="18">
        <v>5.9999999999999995E-4</v>
      </c>
      <c r="N166" s="36">
        <v>6.8504947000000002E-3</v>
      </c>
      <c r="O166" s="36">
        <v>2.40978741E-2</v>
      </c>
      <c r="Q166" s="18">
        <f t="shared" si="6"/>
        <v>1</v>
      </c>
      <c r="R166" s="36">
        <f t="shared" si="7"/>
        <v>7.0000000000000001E-3</v>
      </c>
      <c r="S166" s="36">
        <f t="shared" si="8"/>
        <v>2.4E-2</v>
      </c>
    </row>
    <row r="167" spans="1:19">
      <c r="A167" s="17" t="s">
        <v>294</v>
      </c>
      <c r="B167" s="18"/>
      <c r="C167" s="18" t="s">
        <v>223</v>
      </c>
      <c r="D167" s="18" t="s">
        <v>223</v>
      </c>
      <c r="E167" s="18">
        <v>68678</v>
      </c>
      <c r="F167" s="18">
        <v>2</v>
      </c>
      <c r="G167" s="18">
        <v>70</v>
      </c>
      <c r="H167" s="20">
        <v>473.44392124000001</v>
      </c>
      <c r="I167" s="20">
        <v>481.19259579999999</v>
      </c>
      <c r="J167" s="36">
        <v>-1.7990829999999999E-3</v>
      </c>
      <c r="K167" s="36">
        <v>3.4282608000000001E-3</v>
      </c>
      <c r="L167" s="18">
        <v>-0.52</v>
      </c>
      <c r="M167" s="18">
        <v>0.60140000000000005</v>
      </c>
      <c r="N167" s="36">
        <v>-8.6400709999999992E-3</v>
      </c>
      <c r="O167" s="36">
        <v>5.0419048999999997E-3</v>
      </c>
      <c r="Q167" s="18" t="str">
        <f t="shared" si="6"/>
        <v/>
      </c>
      <c r="R167" s="36">
        <f t="shared" si="7"/>
        <v>-8.9999999999999993E-3</v>
      </c>
      <c r="S167" s="36">
        <f t="shared" si="8"/>
        <v>5.0000000000000001E-3</v>
      </c>
    </row>
    <row r="168" spans="1:19">
      <c r="A168" s="17" t="s">
        <v>294</v>
      </c>
      <c r="B168" s="18"/>
      <c r="C168" s="18" t="s">
        <v>224</v>
      </c>
      <c r="D168" s="18" t="s">
        <v>225</v>
      </c>
      <c r="E168" s="18">
        <v>68624</v>
      </c>
      <c r="F168" s="18">
        <v>1</v>
      </c>
      <c r="G168" s="18">
        <v>70</v>
      </c>
      <c r="H168" s="20">
        <v>304.64421557999998</v>
      </c>
      <c r="I168" s="20">
        <v>296.30646392</v>
      </c>
      <c r="J168" s="36">
        <v>6.9729398000000003E-3</v>
      </c>
      <c r="K168" s="36">
        <v>2.4808794999999998E-3</v>
      </c>
      <c r="L168" s="18">
        <v>2.81</v>
      </c>
      <c r="M168" s="18">
        <v>6.4999999999999997E-3</v>
      </c>
      <c r="N168" s="36">
        <v>2.0224218999999998E-3</v>
      </c>
      <c r="O168" s="36">
        <v>1.1923457700000001E-2</v>
      </c>
      <c r="Q168" s="18">
        <f t="shared" si="6"/>
        <v>1</v>
      </c>
      <c r="R168" s="36">
        <f t="shared" si="7"/>
        <v>2E-3</v>
      </c>
      <c r="S168" s="36">
        <f t="shared" si="8"/>
        <v>1.2E-2</v>
      </c>
    </row>
    <row r="169" spans="1:19">
      <c r="A169" s="17" t="s">
        <v>294</v>
      </c>
      <c r="B169" s="18"/>
      <c r="C169" s="18"/>
      <c r="D169" s="18" t="s">
        <v>224</v>
      </c>
      <c r="E169" s="18">
        <v>65105</v>
      </c>
      <c r="F169" s="18">
        <v>5</v>
      </c>
      <c r="G169" s="18">
        <v>56</v>
      </c>
      <c r="H169" s="20">
        <v>125.83945292999999</v>
      </c>
      <c r="I169" s="20">
        <v>124.90722067</v>
      </c>
      <c r="J169" s="36">
        <v>1.910189E-4</v>
      </c>
      <c r="K169" s="36">
        <v>8.4696390000000004E-4</v>
      </c>
      <c r="L169" s="18">
        <v>0.23</v>
      </c>
      <c r="M169" s="18">
        <v>0.82240000000000002</v>
      </c>
      <c r="N169" s="36">
        <v>-1.507041E-3</v>
      </c>
      <c r="O169" s="36">
        <v>1.8890792E-3</v>
      </c>
      <c r="Q169" s="18" t="str">
        <f t="shared" si="6"/>
        <v/>
      </c>
      <c r="R169" s="36">
        <f t="shared" si="7"/>
        <v>-2E-3</v>
      </c>
      <c r="S169" s="36">
        <f t="shared" si="8"/>
        <v>2E-3</v>
      </c>
    </row>
    <row r="170" spans="1:19">
      <c r="A170" s="17" t="s">
        <v>294</v>
      </c>
      <c r="B170" s="18"/>
      <c r="C170" s="18" t="s">
        <v>226</v>
      </c>
      <c r="D170" s="18" t="s">
        <v>226</v>
      </c>
      <c r="E170" s="18">
        <v>66651</v>
      </c>
      <c r="F170" s="18">
        <v>1</v>
      </c>
      <c r="G170" s="18">
        <v>63</v>
      </c>
      <c r="H170" s="20">
        <v>1086.1354844</v>
      </c>
      <c r="I170" s="20">
        <v>1072.3019783</v>
      </c>
      <c r="J170" s="36">
        <v>1.2663048999999999E-2</v>
      </c>
      <c r="K170" s="36">
        <v>4.2478335000000001E-3</v>
      </c>
      <c r="L170" s="18">
        <v>2.98</v>
      </c>
      <c r="M170" s="18">
        <v>4.1000000000000003E-3</v>
      </c>
      <c r="N170" s="36">
        <v>4.1689809E-3</v>
      </c>
      <c r="O170" s="36">
        <v>2.1157117100000001E-2</v>
      </c>
      <c r="Q170" s="18">
        <f t="shared" si="6"/>
        <v>1</v>
      </c>
      <c r="R170" s="36">
        <f t="shared" si="7"/>
        <v>4.0000000000000001E-3</v>
      </c>
      <c r="S170" s="36">
        <f t="shared" si="8"/>
        <v>2.1000000000000001E-2</v>
      </c>
    </row>
    <row r="171" spans="1:19">
      <c r="A171" s="17" t="s">
        <v>295</v>
      </c>
      <c r="B171" s="18" t="s">
        <v>10</v>
      </c>
      <c r="C171" s="18" t="s">
        <v>13</v>
      </c>
      <c r="D171" s="18" t="s">
        <v>14</v>
      </c>
      <c r="E171" s="18">
        <v>68611</v>
      </c>
      <c r="F171" s="18">
        <v>47</v>
      </c>
      <c r="G171" s="18">
        <v>35</v>
      </c>
      <c r="H171" s="20">
        <v>89.114888308000005</v>
      </c>
      <c r="I171" s="20">
        <v>80.692808116999998</v>
      </c>
      <c r="J171" s="36">
        <v>5.1022465000000001E-3</v>
      </c>
      <c r="K171" s="36">
        <v>1.2955694E-3</v>
      </c>
      <c r="L171" s="18">
        <v>3.94</v>
      </c>
      <c r="M171" s="18">
        <v>4.0000000000000002E-4</v>
      </c>
      <c r="N171" s="36">
        <v>2.4663908E-3</v>
      </c>
      <c r="O171" s="36">
        <v>7.7381022000000002E-3</v>
      </c>
      <c r="Q171" s="18">
        <f t="shared" si="6"/>
        <v>1</v>
      </c>
      <c r="R171" s="36">
        <f t="shared" si="7"/>
        <v>2E-3</v>
      </c>
      <c r="S171" s="36">
        <f t="shared" si="8"/>
        <v>8.0000000000000002E-3</v>
      </c>
    </row>
    <row r="172" spans="1:19">
      <c r="A172" s="17" t="s">
        <v>295</v>
      </c>
      <c r="B172" s="18" t="s">
        <v>32</v>
      </c>
      <c r="C172" s="18" t="s">
        <v>36</v>
      </c>
      <c r="D172" s="18" t="s">
        <v>36</v>
      </c>
      <c r="E172" s="18">
        <v>68536</v>
      </c>
      <c r="F172" s="18">
        <v>14</v>
      </c>
      <c r="G172" s="18">
        <v>42</v>
      </c>
      <c r="H172" s="20">
        <v>7.5836681022999999</v>
      </c>
      <c r="I172" s="20">
        <v>7.7372277486999996</v>
      </c>
      <c r="J172" s="36">
        <v>-1.0450719999999999E-5</v>
      </c>
      <c r="K172" s="36">
        <v>5.9422600000000003E-5</v>
      </c>
      <c r="L172" s="18">
        <v>-0.18</v>
      </c>
      <c r="M172" s="18">
        <v>0.86129999999999995</v>
      </c>
      <c r="N172" s="36">
        <v>-1.30548E-4</v>
      </c>
      <c r="O172" s="36">
        <v>1.096468E-4</v>
      </c>
      <c r="Q172" s="18" t="str">
        <f t="shared" si="6"/>
        <v/>
      </c>
      <c r="R172" s="36">
        <f t="shared" si="7"/>
        <v>0</v>
      </c>
      <c r="S172" s="36">
        <f t="shared" si="8"/>
        <v>0</v>
      </c>
    </row>
    <row r="173" spans="1:19">
      <c r="A173" s="17" t="s">
        <v>295</v>
      </c>
      <c r="B173" s="18"/>
      <c r="C173" s="18" t="s">
        <v>41</v>
      </c>
      <c r="D173" s="18" t="s">
        <v>42</v>
      </c>
      <c r="E173" s="18">
        <v>68508</v>
      </c>
      <c r="F173" s="18">
        <v>8</v>
      </c>
      <c r="G173" s="18">
        <v>49</v>
      </c>
      <c r="H173" s="20">
        <v>96.961191155999998</v>
      </c>
      <c r="I173" s="20">
        <v>99.112325171999998</v>
      </c>
      <c r="J173" s="36">
        <v>-8.5132199999999995E-4</v>
      </c>
      <c r="K173" s="36">
        <v>6.9370429999999995E-4</v>
      </c>
      <c r="L173" s="18">
        <v>-1.23</v>
      </c>
      <c r="M173" s="18">
        <v>0.22589999999999999</v>
      </c>
      <c r="N173" s="36">
        <v>-2.2468750000000002E-3</v>
      </c>
      <c r="O173" s="36">
        <v>5.4423079999999999E-4</v>
      </c>
      <c r="Q173" s="18" t="str">
        <f t="shared" si="6"/>
        <v/>
      </c>
      <c r="R173" s="36">
        <f t="shared" si="7"/>
        <v>-2E-3</v>
      </c>
      <c r="S173" s="36">
        <f t="shared" si="8"/>
        <v>1E-3</v>
      </c>
    </row>
    <row r="174" spans="1:19">
      <c r="A174" s="17" t="s">
        <v>295</v>
      </c>
      <c r="B174" s="18" t="s">
        <v>58</v>
      </c>
      <c r="C174" s="18" t="s">
        <v>292</v>
      </c>
      <c r="D174" s="18" t="s">
        <v>61</v>
      </c>
      <c r="E174" s="18">
        <v>68548</v>
      </c>
      <c r="F174" s="18">
        <v>1</v>
      </c>
      <c r="G174" s="18">
        <v>70</v>
      </c>
      <c r="H174" s="20">
        <v>1218.4760676000001</v>
      </c>
      <c r="I174" s="20">
        <v>1237.0046679</v>
      </c>
      <c r="J174" s="36">
        <v>1.23801719E-2</v>
      </c>
      <c r="K174" s="36">
        <v>1.1726288099999999E-2</v>
      </c>
      <c r="L174" s="18">
        <v>1.06</v>
      </c>
      <c r="M174" s="18">
        <v>0.29480000000000001</v>
      </c>
      <c r="N174" s="36">
        <v>-1.1019272E-2</v>
      </c>
      <c r="O174" s="36">
        <v>3.57796155E-2</v>
      </c>
      <c r="Q174" s="18" t="str">
        <f t="shared" si="6"/>
        <v/>
      </c>
      <c r="R174" s="36">
        <f t="shared" si="7"/>
        <v>-1.0999999999999999E-2</v>
      </c>
      <c r="S174" s="36">
        <f t="shared" si="8"/>
        <v>3.5999999999999997E-2</v>
      </c>
    </row>
    <row r="175" spans="1:19">
      <c r="A175" s="17" t="s">
        <v>295</v>
      </c>
      <c r="B175" s="18"/>
      <c r="C175" s="18" t="s">
        <v>62</v>
      </c>
      <c r="D175" s="18" t="s">
        <v>62</v>
      </c>
      <c r="E175" s="18">
        <v>67609</v>
      </c>
      <c r="F175" s="18">
        <v>30</v>
      </c>
      <c r="G175" s="18">
        <v>49</v>
      </c>
      <c r="H175" s="20">
        <v>18.721862730000002</v>
      </c>
      <c r="I175" s="20">
        <v>18.561601433</v>
      </c>
      <c r="J175" s="36">
        <v>2.6879060000000002E-4</v>
      </c>
      <c r="K175" s="36">
        <v>1.7877290000000001E-4</v>
      </c>
      <c r="L175" s="18">
        <v>1.5</v>
      </c>
      <c r="M175" s="18">
        <v>0.1394</v>
      </c>
      <c r="N175" s="36">
        <v>-9.0853999999999994E-5</v>
      </c>
      <c r="O175" s="36">
        <v>6.2843540000000002E-4</v>
      </c>
      <c r="Q175" s="18" t="str">
        <f t="shared" si="6"/>
        <v/>
      </c>
      <c r="R175" s="36">
        <f t="shared" si="7"/>
        <v>0</v>
      </c>
      <c r="S175" s="36">
        <f t="shared" si="8"/>
        <v>1E-3</v>
      </c>
    </row>
    <row r="176" spans="1:19">
      <c r="A176" s="17" t="s">
        <v>295</v>
      </c>
      <c r="B176" s="18"/>
      <c r="C176" s="18" t="s">
        <v>71</v>
      </c>
      <c r="D176" s="18" t="s">
        <v>72</v>
      </c>
      <c r="E176" s="18">
        <v>68498</v>
      </c>
      <c r="F176" s="18">
        <v>11</v>
      </c>
      <c r="G176" s="18">
        <v>42</v>
      </c>
      <c r="H176" s="20">
        <v>3.5730199429999998</v>
      </c>
      <c r="I176" s="20">
        <v>4.3363851797999997</v>
      </c>
      <c r="J176" s="36">
        <v>-6.0188199999999998E-4</v>
      </c>
      <c r="K176" s="36">
        <v>1.005102E-4</v>
      </c>
      <c r="L176" s="18">
        <v>-5.99</v>
      </c>
      <c r="M176" s="18" t="s">
        <v>40</v>
      </c>
      <c r="N176" s="36">
        <v>-8.0502099999999995E-4</v>
      </c>
      <c r="O176" s="36">
        <v>-3.9874300000000001E-4</v>
      </c>
      <c r="Q176" s="18" t="str">
        <f t="shared" si="6"/>
        <v/>
      </c>
      <c r="R176" s="36">
        <f t="shared" si="7"/>
        <v>-1E-3</v>
      </c>
      <c r="S176" s="36">
        <f t="shared" si="8"/>
        <v>0</v>
      </c>
    </row>
    <row r="177" spans="1:19">
      <c r="A177" s="17" t="s">
        <v>295</v>
      </c>
      <c r="B177" s="18" t="s">
        <v>78</v>
      </c>
      <c r="C177" s="18" t="s">
        <v>83</v>
      </c>
      <c r="D177" s="18" t="s">
        <v>83</v>
      </c>
      <c r="E177" s="18">
        <v>68545</v>
      </c>
      <c r="F177" s="18">
        <v>2</v>
      </c>
      <c r="G177" s="18">
        <v>70</v>
      </c>
      <c r="H177" s="20">
        <v>210.42980229</v>
      </c>
      <c r="I177" s="20">
        <v>208.97237408000001</v>
      </c>
      <c r="J177" s="36">
        <v>3.5859287000000002E-3</v>
      </c>
      <c r="K177" s="36">
        <v>1.2751373000000001E-3</v>
      </c>
      <c r="L177" s="18">
        <v>2.81</v>
      </c>
      <c r="M177" s="18">
        <v>6.4000000000000003E-3</v>
      </c>
      <c r="N177" s="36">
        <v>1.0414319000000001E-3</v>
      </c>
      <c r="O177" s="36">
        <v>6.1304254999999998E-3</v>
      </c>
      <c r="Q177" s="18">
        <f t="shared" si="6"/>
        <v>1</v>
      </c>
      <c r="R177" s="36">
        <f t="shared" si="7"/>
        <v>1E-3</v>
      </c>
      <c r="S177" s="36">
        <f t="shared" si="8"/>
        <v>6.0000000000000001E-3</v>
      </c>
    </row>
    <row r="178" spans="1:19">
      <c r="A178" s="17" t="s">
        <v>295</v>
      </c>
      <c r="B178" s="18"/>
      <c r="C178" s="18" t="s">
        <v>86</v>
      </c>
      <c r="D178" s="18" t="s">
        <v>86</v>
      </c>
      <c r="E178" s="18">
        <v>68602</v>
      </c>
      <c r="F178" s="18">
        <v>10</v>
      </c>
      <c r="G178" s="18">
        <v>70</v>
      </c>
      <c r="H178" s="20">
        <v>232.27615723</v>
      </c>
      <c r="I178" s="20">
        <v>353.06711974000001</v>
      </c>
      <c r="J178" s="36">
        <v>-2.1958944000000001E-2</v>
      </c>
      <c r="K178" s="36">
        <v>2.5982423500000001E-2</v>
      </c>
      <c r="L178" s="18">
        <v>-0.85</v>
      </c>
      <c r="M178" s="18">
        <v>0.40100000000000002</v>
      </c>
      <c r="N178" s="36">
        <v>-7.3806063000000005E-2</v>
      </c>
      <c r="O178" s="36">
        <v>2.9888174600000001E-2</v>
      </c>
      <c r="Q178" s="18" t="str">
        <f t="shared" si="6"/>
        <v/>
      </c>
      <c r="R178" s="36">
        <f t="shared" si="7"/>
        <v>-7.3999999999999996E-2</v>
      </c>
      <c r="S178" s="36">
        <f t="shared" si="8"/>
        <v>0.03</v>
      </c>
    </row>
    <row r="179" spans="1:19">
      <c r="A179" s="17" t="s">
        <v>295</v>
      </c>
      <c r="B179" s="18"/>
      <c r="C179" s="18" t="s">
        <v>88</v>
      </c>
      <c r="D179" s="18" t="s">
        <v>88</v>
      </c>
      <c r="E179" s="18">
        <v>61679</v>
      </c>
      <c r="F179" s="18">
        <v>8</v>
      </c>
      <c r="G179" s="18">
        <v>49</v>
      </c>
      <c r="H179" s="20">
        <v>73.666877438</v>
      </c>
      <c r="I179" s="20">
        <v>75.008631506</v>
      </c>
      <c r="J179" s="36">
        <v>2.0527341000000001E-3</v>
      </c>
      <c r="K179" s="36">
        <v>3.2359439999999999E-4</v>
      </c>
      <c r="L179" s="18">
        <v>6.34</v>
      </c>
      <c r="M179" s="18" t="s">
        <v>40</v>
      </c>
      <c r="N179" s="36">
        <v>1.4017461E-3</v>
      </c>
      <c r="O179" s="36">
        <v>2.703722E-3</v>
      </c>
      <c r="Q179" s="18">
        <f t="shared" si="6"/>
        <v>1</v>
      </c>
      <c r="R179" s="36">
        <f t="shared" si="7"/>
        <v>1E-3</v>
      </c>
      <c r="S179" s="36">
        <f t="shared" si="8"/>
        <v>3.0000000000000001E-3</v>
      </c>
    </row>
    <row r="180" spans="1:19">
      <c r="A180" s="17" t="s">
        <v>295</v>
      </c>
      <c r="B180" s="18"/>
      <c r="C180" s="18" t="s">
        <v>100</v>
      </c>
      <c r="D180" s="18" t="s">
        <v>100</v>
      </c>
      <c r="E180" s="18">
        <v>65093</v>
      </c>
      <c r="F180" s="18">
        <v>250</v>
      </c>
      <c r="G180" s="18">
        <v>42</v>
      </c>
      <c r="H180" s="20">
        <v>4.2037636479999998</v>
      </c>
      <c r="I180" s="20">
        <v>4.2086299646000001</v>
      </c>
      <c r="J180" s="36">
        <v>-3.1472E-5</v>
      </c>
      <c r="K180" s="36">
        <v>3.2103900000000003E-5</v>
      </c>
      <c r="L180" s="18">
        <v>-0.98</v>
      </c>
      <c r="M180" s="18">
        <v>0.33279999999999998</v>
      </c>
      <c r="N180" s="36">
        <v>-9.6355999999999997E-5</v>
      </c>
      <c r="O180" s="36">
        <v>3.3412199999999998E-5</v>
      </c>
      <c r="Q180" s="18" t="str">
        <f t="shared" si="6"/>
        <v/>
      </c>
      <c r="R180" s="36">
        <f t="shared" si="7"/>
        <v>0</v>
      </c>
      <c r="S180" s="36">
        <f t="shared" si="8"/>
        <v>0</v>
      </c>
    </row>
    <row r="181" spans="1:19">
      <c r="A181" s="17" t="s">
        <v>295</v>
      </c>
      <c r="B181" s="18" t="s">
        <v>110</v>
      </c>
      <c r="C181" s="18" t="s">
        <v>116</v>
      </c>
      <c r="D181" s="18" t="s">
        <v>117</v>
      </c>
      <c r="E181" s="18">
        <v>68236</v>
      </c>
      <c r="F181" s="18">
        <v>2</v>
      </c>
      <c r="G181" s="18">
        <v>35</v>
      </c>
      <c r="H181" s="20">
        <v>1.4221074760000001</v>
      </c>
      <c r="I181" s="20">
        <v>1.6390094770000001</v>
      </c>
      <c r="J181" s="36">
        <v>-6.3151999999999994E-5</v>
      </c>
      <c r="K181" s="36">
        <v>3.2031199999999999E-5</v>
      </c>
      <c r="L181" s="18">
        <v>-1.97</v>
      </c>
      <c r="M181" s="18">
        <v>5.7099999999999998E-2</v>
      </c>
      <c r="N181" s="36">
        <v>-1.2831999999999999E-4</v>
      </c>
      <c r="O181" s="36">
        <v>2.0165246E-6</v>
      </c>
      <c r="Q181" s="18" t="str">
        <f t="shared" si="6"/>
        <v/>
      </c>
      <c r="R181" s="36">
        <f t="shared" si="7"/>
        <v>0</v>
      </c>
      <c r="S181" s="36">
        <f t="shared" si="8"/>
        <v>0</v>
      </c>
    </row>
    <row r="182" spans="1:19">
      <c r="A182" s="17" t="s">
        <v>295</v>
      </c>
      <c r="B182" s="18"/>
      <c r="C182" s="18" t="s">
        <v>139</v>
      </c>
      <c r="D182" s="18" t="s">
        <v>139</v>
      </c>
      <c r="E182" s="18">
        <v>68654</v>
      </c>
      <c r="F182" s="18">
        <v>15</v>
      </c>
      <c r="G182" s="18">
        <v>42</v>
      </c>
      <c r="H182" s="20">
        <v>67.844264449999997</v>
      </c>
      <c r="I182" s="20">
        <v>68.071531292000003</v>
      </c>
      <c r="J182" s="36">
        <v>8.8698469999999997E-4</v>
      </c>
      <c r="K182" s="36">
        <v>3.3128159999999999E-4</v>
      </c>
      <c r="L182" s="18">
        <v>2.68</v>
      </c>
      <c r="M182" s="18">
        <v>1.0699999999999999E-2</v>
      </c>
      <c r="N182" s="36">
        <v>2.174396E-4</v>
      </c>
      <c r="O182" s="36">
        <v>1.5565297000000001E-3</v>
      </c>
      <c r="Q182" s="18" t="str">
        <f t="shared" si="6"/>
        <v/>
      </c>
      <c r="R182" s="36">
        <f t="shared" si="7"/>
        <v>0</v>
      </c>
      <c r="S182" s="36">
        <f t="shared" si="8"/>
        <v>2E-3</v>
      </c>
    </row>
    <row r="183" spans="1:19">
      <c r="A183" s="17" t="s">
        <v>295</v>
      </c>
      <c r="B183" s="18"/>
      <c r="C183" s="18" t="s">
        <v>144</v>
      </c>
      <c r="D183" s="18" t="s">
        <v>144</v>
      </c>
      <c r="E183" s="18">
        <v>65089</v>
      </c>
      <c r="F183" s="18">
        <v>250</v>
      </c>
      <c r="G183" s="18">
        <v>28</v>
      </c>
      <c r="H183" s="20">
        <v>0.9994966206</v>
      </c>
      <c r="I183" s="20">
        <v>1.0285905067000001</v>
      </c>
      <c r="J183" s="36">
        <v>3.8295287999999998E-6</v>
      </c>
      <c r="K183" s="36">
        <v>1.7949200000000001E-5</v>
      </c>
      <c r="L183" s="18">
        <v>0.21</v>
      </c>
      <c r="M183" s="18">
        <v>0.8327</v>
      </c>
      <c r="N183" s="36">
        <v>-3.3065999999999998E-5</v>
      </c>
      <c r="O183" s="36">
        <v>4.07246E-5</v>
      </c>
      <c r="Q183" s="18" t="str">
        <f t="shared" si="6"/>
        <v/>
      </c>
      <c r="R183" s="36">
        <f t="shared" si="7"/>
        <v>0</v>
      </c>
      <c r="S183" s="36">
        <f t="shared" si="8"/>
        <v>0</v>
      </c>
    </row>
    <row r="184" spans="1:19">
      <c r="A184" s="17" t="s">
        <v>295</v>
      </c>
      <c r="B184" s="18" t="s">
        <v>162</v>
      </c>
      <c r="C184" s="18" t="s">
        <v>163</v>
      </c>
      <c r="D184" s="18" t="s">
        <v>163</v>
      </c>
      <c r="E184" s="18">
        <v>65067</v>
      </c>
      <c r="F184" s="18">
        <v>9</v>
      </c>
      <c r="G184" s="18">
        <v>70</v>
      </c>
      <c r="H184" s="20">
        <v>429.77693013999999</v>
      </c>
      <c r="I184" s="20">
        <v>514.56863202</v>
      </c>
      <c r="J184" s="36">
        <v>-2.0693989999999999E-2</v>
      </c>
      <c r="K184" s="36">
        <v>1.2285748500000001E-2</v>
      </c>
      <c r="L184" s="18">
        <v>-1.68</v>
      </c>
      <c r="M184" s="18">
        <v>9.6699999999999994E-2</v>
      </c>
      <c r="N184" s="36">
        <v>-4.5209818999999998E-2</v>
      </c>
      <c r="O184" s="36">
        <v>3.8218397999999999E-3</v>
      </c>
      <c r="Q184" s="18" t="str">
        <f t="shared" si="6"/>
        <v/>
      </c>
      <c r="R184" s="36">
        <f t="shared" si="7"/>
        <v>-4.4999999999999998E-2</v>
      </c>
      <c r="S184" s="36">
        <f t="shared" si="8"/>
        <v>4.0000000000000001E-3</v>
      </c>
    </row>
    <row r="185" spans="1:19">
      <c r="A185" s="17" t="s">
        <v>295</v>
      </c>
      <c r="B185" s="18" t="s">
        <v>171</v>
      </c>
      <c r="C185" s="18" t="s">
        <v>189</v>
      </c>
      <c r="D185" s="18" t="s">
        <v>189</v>
      </c>
      <c r="E185" s="18">
        <v>68655</v>
      </c>
      <c r="F185" s="18">
        <v>4</v>
      </c>
      <c r="G185" s="18">
        <v>70</v>
      </c>
      <c r="H185" s="20">
        <v>90.464536245000005</v>
      </c>
      <c r="I185" s="20">
        <v>87.838836232000006</v>
      </c>
      <c r="J185" s="36">
        <v>3.7895250000000001E-4</v>
      </c>
      <c r="K185" s="36">
        <v>1.0339018000000001E-3</v>
      </c>
      <c r="L185" s="18">
        <v>0.37</v>
      </c>
      <c r="M185" s="18">
        <v>0.71509999999999996</v>
      </c>
      <c r="N185" s="36">
        <v>-1.684166E-3</v>
      </c>
      <c r="O185" s="36">
        <v>2.4420713999999998E-3</v>
      </c>
      <c r="Q185" s="18" t="str">
        <f t="shared" si="6"/>
        <v/>
      </c>
      <c r="R185" s="36">
        <f t="shared" si="7"/>
        <v>-2E-3</v>
      </c>
      <c r="S185" s="36">
        <f t="shared" si="8"/>
        <v>2E-3</v>
      </c>
    </row>
    <row r="186" spans="1:19">
      <c r="A186" s="17" t="s">
        <v>319</v>
      </c>
      <c r="B186" s="18" t="s">
        <v>10</v>
      </c>
      <c r="C186" s="18" t="s">
        <v>18</v>
      </c>
      <c r="D186" s="18" t="s">
        <v>19</v>
      </c>
      <c r="E186" s="18">
        <v>68581</v>
      </c>
      <c r="F186" s="18">
        <v>42</v>
      </c>
      <c r="G186" s="18">
        <v>35</v>
      </c>
      <c r="H186" s="20">
        <v>35.854822372000001</v>
      </c>
      <c r="I186" s="20">
        <v>34.380717431999997</v>
      </c>
      <c r="J186" s="36">
        <v>1.1310949999999999E-3</v>
      </c>
      <c r="K186" s="36">
        <v>2.9780829999999999E-4</v>
      </c>
      <c r="L186" s="18">
        <v>3.8</v>
      </c>
      <c r="M186" s="18">
        <v>5.9999999999999995E-4</v>
      </c>
      <c r="N186" s="36">
        <v>5.2519950000000002E-4</v>
      </c>
      <c r="O186" s="36">
        <v>1.7369905000000001E-3</v>
      </c>
      <c r="Q186" s="18">
        <f t="shared" si="6"/>
        <v>1</v>
      </c>
      <c r="R186" s="36">
        <f t="shared" si="7"/>
        <v>1E-3</v>
      </c>
      <c r="S186" s="36">
        <f t="shared" si="8"/>
        <v>2E-3</v>
      </c>
    </row>
    <row r="187" spans="1:19">
      <c r="A187" s="17" t="s">
        <v>319</v>
      </c>
      <c r="B187" s="18"/>
      <c r="C187" s="18"/>
      <c r="D187" s="18" t="s">
        <v>20</v>
      </c>
      <c r="E187" s="18">
        <v>68582</v>
      </c>
      <c r="F187" s="18">
        <v>39</v>
      </c>
      <c r="G187" s="18">
        <v>42</v>
      </c>
      <c r="H187" s="20">
        <v>33.78678025</v>
      </c>
      <c r="I187" s="20">
        <v>31.319879762999999</v>
      </c>
      <c r="J187" s="36">
        <v>1.543392E-3</v>
      </c>
      <c r="K187" s="36">
        <v>4.378742E-4</v>
      </c>
      <c r="L187" s="18">
        <v>3.52</v>
      </c>
      <c r="M187" s="18">
        <v>1.1000000000000001E-3</v>
      </c>
      <c r="N187" s="36">
        <v>6.5841520000000005E-4</v>
      </c>
      <c r="O187" s="36">
        <v>2.4283688E-3</v>
      </c>
      <c r="Q187" s="18">
        <f t="shared" si="6"/>
        <v>1</v>
      </c>
      <c r="R187" s="36">
        <f t="shared" si="7"/>
        <v>1E-3</v>
      </c>
      <c r="S187" s="36">
        <f t="shared" si="8"/>
        <v>2E-3</v>
      </c>
    </row>
    <row r="188" spans="1:19">
      <c r="A188" s="17" t="s">
        <v>319</v>
      </c>
      <c r="B188" s="18"/>
      <c r="C188" s="18"/>
      <c r="D188" s="18" t="s">
        <v>21</v>
      </c>
      <c r="E188" s="18">
        <v>68583</v>
      </c>
      <c r="F188" s="18">
        <v>94</v>
      </c>
      <c r="G188" s="18">
        <v>35</v>
      </c>
      <c r="H188" s="20">
        <v>35.242848369000001</v>
      </c>
      <c r="I188" s="20">
        <v>35.100643028</v>
      </c>
      <c r="J188" s="36">
        <v>7.8489219999999999E-4</v>
      </c>
      <c r="K188" s="36">
        <v>1.8226519999999999E-4</v>
      </c>
      <c r="L188" s="18">
        <v>4.3099999999999996</v>
      </c>
      <c r="M188" s="18">
        <v>1E-4</v>
      </c>
      <c r="N188" s="36">
        <v>4.1407089999999998E-4</v>
      </c>
      <c r="O188" s="36">
        <v>1.1557135E-3</v>
      </c>
      <c r="Q188" s="18" t="str">
        <f t="shared" si="6"/>
        <v/>
      </c>
      <c r="R188" s="36">
        <f t="shared" si="7"/>
        <v>0</v>
      </c>
      <c r="S188" s="36">
        <f t="shared" si="8"/>
        <v>1E-3</v>
      </c>
    </row>
    <row r="189" spans="1:19">
      <c r="A189" s="17" t="s">
        <v>319</v>
      </c>
      <c r="B189" s="18" t="s">
        <v>78</v>
      </c>
      <c r="C189" s="18" t="s">
        <v>94</v>
      </c>
      <c r="D189" s="18" t="s">
        <v>95</v>
      </c>
      <c r="E189" s="18">
        <v>68578</v>
      </c>
      <c r="F189" s="18">
        <v>31</v>
      </c>
      <c r="G189" s="18">
        <v>28</v>
      </c>
      <c r="H189" s="20">
        <v>3.4500911095000002</v>
      </c>
      <c r="I189" s="20">
        <v>3.4398182883000001</v>
      </c>
      <c r="J189" s="36">
        <v>6.3286434999999997E-6</v>
      </c>
      <c r="K189" s="36">
        <v>2.6834300000000002E-5</v>
      </c>
      <c r="L189" s="18">
        <v>0.24</v>
      </c>
      <c r="M189" s="18">
        <v>0.81540000000000001</v>
      </c>
      <c r="N189" s="36">
        <v>-4.8829999999999998E-5</v>
      </c>
      <c r="O189" s="36">
        <v>6.1487400000000004E-5</v>
      </c>
      <c r="Q189" s="18" t="str">
        <f t="shared" si="6"/>
        <v/>
      </c>
      <c r="R189" s="36">
        <f t="shared" si="7"/>
        <v>0</v>
      </c>
      <c r="S189" s="36">
        <f t="shared" si="8"/>
        <v>0</v>
      </c>
    </row>
    <row r="190" spans="1:19">
      <c r="A190" s="17" t="s">
        <v>319</v>
      </c>
      <c r="B190" s="18" t="s">
        <v>162</v>
      </c>
      <c r="C190" s="18" t="s">
        <v>164</v>
      </c>
      <c r="D190" s="18" t="s">
        <v>164</v>
      </c>
      <c r="E190" s="18">
        <v>66604</v>
      </c>
      <c r="F190" s="18">
        <v>2</v>
      </c>
      <c r="G190" s="18">
        <v>42</v>
      </c>
      <c r="H190" s="20">
        <v>6.7203573291999996</v>
      </c>
      <c r="I190" s="20">
        <v>7.1943022783000004</v>
      </c>
      <c r="J190" s="36">
        <v>-2.0380600000000001E-4</v>
      </c>
      <c r="K190" s="36">
        <v>6.5983100000000002E-5</v>
      </c>
      <c r="L190" s="18">
        <v>-3.09</v>
      </c>
      <c r="M190" s="18">
        <v>3.5999999999999999E-3</v>
      </c>
      <c r="N190" s="36">
        <v>-3.3716200000000001E-4</v>
      </c>
      <c r="O190" s="36">
        <v>-7.0449000000000003E-5</v>
      </c>
      <c r="Q190" s="18" t="str">
        <f t="shared" si="6"/>
        <v/>
      </c>
      <c r="R190" s="36">
        <f t="shared" si="7"/>
        <v>0</v>
      </c>
      <c r="S190" s="36">
        <f t="shared" si="8"/>
        <v>0</v>
      </c>
    </row>
    <row r="191" spans="1:19">
      <c r="A191" s="17" t="s">
        <v>319</v>
      </c>
      <c r="B191" s="18"/>
      <c r="C191" s="18"/>
      <c r="D191" s="18" t="s">
        <v>165</v>
      </c>
      <c r="E191" s="18">
        <v>68604</v>
      </c>
      <c r="F191" s="18">
        <v>4</v>
      </c>
      <c r="G191" s="18">
        <v>49</v>
      </c>
      <c r="H191" s="20">
        <v>14.565256945</v>
      </c>
      <c r="I191" s="20">
        <v>15.169205100999999</v>
      </c>
      <c r="J191" s="36">
        <v>-2.704728E-5</v>
      </c>
      <c r="K191" s="36">
        <v>2.3138020000000001E-4</v>
      </c>
      <c r="L191" s="18">
        <v>-0.12</v>
      </c>
      <c r="M191" s="18">
        <v>0.90739999999999998</v>
      </c>
      <c r="N191" s="36">
        <v>-4.9252400000000004E-4</v>
      </c>
      <c r="O191" s="36">
        <v>4.3842970000000002E-4</v>
      </c>
      <c r="Q191" s="18" t="str">
        <f t="shared" si="6"/>
        <v/>
      </c>
      <c r="R191" s="36">
        <f t="shared" si="7"/>
        <v>0</v>
      </c>
      <c r="S191" s="36">
        <f t="shared" si="8"/>
        <v>0</v>
      </c>
    </row>
    <row r="192" spans="1:19">
      <c r="A192" s="17" t="s">
        <v>319</v>
      </c>
      <c r="B192" s="18"/>
      <c r="C192" s="18"/>
      <c r="D192" s="18" t="s">
        <v>166</v>
      </c>
      <c r="E192" s="18">
        <v>66610</v>
      </c>
      <c r="F192" s="18">
        <v>2</v>
      </c>
      <c r="G192" s="18">
        <v>56</v>
      </c>
      <c r="H192" s="20">
        <v>12.705237055</v>
      </c>
      <c r="I192" s="20">
        <v>22.520277846999999</v>
      </c>
      <c r="J192" s="36">
        <v>-1.9327439999999999E-3</v>
      </c>
      <c r="K192" s="36">
        <v>8.3173860000000004E-4</v>
      </c>
      <c r="L192" s="18">
        <v>-2.3199999999999998</v>
      </c>
      <c r="M192" s="18">
        <v>2.3900000000000001E-2</v>
      </c>
      <c r="N192" s="36">
        <v>-3.6002790000000001E-3</v>
      </c>
      <c r="O192" s="36">
        <v>-2.6520800000000001E-4</v>
      </c>
      <c r="Q192" s="18" t="str">
        <f t="shared" si="6"/>
        <v/>
      </c>
      <c r="R192" s="36">
        <f t="shared" si="7"/>
        <v>-4.0000000000000001E-3</v>
      </c>
      <c r="S192" s="36">
        <f t="shared" si="8"/>
        <v>0</v>
      </c>
    </row>
    <row r="193" spans="1:19">
      <c r="A193" s="17" t="s">
        <v>319</v>
      </c>
      <c r="B193" s="18" t="s">
        <v>171</v>
      </c>
      <c r="C193" s="18" t="s">
        <v>175</v>
      </c>
      <c r="D193" s="18" t="s">
        <v>175</v>
      </c>
      <c r="E193" s="18">
        <v>68577</v>
      </c>
      <c r="F193" s="18">
        <v>44</v>
      </c>
      <c r="G193" s="18">
        <v>42</v>
      </c>
      <c r="H193" s="20">
        <v>13.489247233</v>
      </c>
      <c r="I193" s="20">
        <v>13.282267117</v>
      </c>
      <c r="J193" s="36">
        <v>1.9416529999999999E-4</v>
      </c>
      <c r="K193" s="36">
        <v>1.128673E-4</v>
      </c>
      <c r="L193" s="18">
        <v>1.72</v>
      </c>
      <c r="M193" s="18">
        <v>9.3100000000000002E-2</v>
      </c>
      <c r="N193" s="36">
        <v>-3.3948000000000001E-5</v>
      </c>
      <c r="O193" s="36">
        <v>4.2227859999999999E-4</v>
      </c>
      <c r="Q193" s="18" t="str">
        <f t="shared" si="6"/>
        <v/>
      </c>
      <c r="R193" s="36">
        <f t="shared" si="7"/>
        <v>0</v>
      </c>
      <c r="S193" s="36">
        <f t="shared" si="8"/>
        <v>0</v>
      </c>
    </row>
    <row r="194" spans="1:19">
      <c r="A194" s="17" t="s">
        <v>319</v>
      </c>
      <c r="B194" s="18"/>
      <c r="C194" s="18" t="s">
        <v>107</v>
      </c>
      <c r="D194" s="18" t="s">
        <v>107</v>
      </c>
      <c r="E194" s="18">
        <v>68687</v>
      </c>
      <c r="F194" s="18">
        <v>5</v>
      </c>
      <c r="G194" s="18">
        <v>42</v>
      </c>
      <c r="H194" s="20">
        <v>38.009514609999997</v>
      </c>
      <c r="I194" s="20">
        <v>38.548352823000002</v>
      </c>
      <c r="J194" s="36">
        <v>1.1384193E-3</v>
      </c>
      <c r="K194" s="36">
        <v>1.6566709999999999E-4</v>
      </c>
      <c r="L194" s="18">
        <v>6.87</v>
      </c>
      <c r="M194" s="18" t="s">
        <v>40</v>
      </c>
      <c r="N194" s="36">
        <v>8.035936E-4</v>
      </c>
      <c r="O194" s="36">
        <v>1.4732448999999999E-3</v>
      </c>
      <c r="Q194" s="18">
        <f t="shared" si="6"/>
        <v>1</v>
      </c>
      <c r="R194" s="36">
        <f t="shared" si="7"/>
        <v>1E-3</v>
      </c>
      <c r="S194" s="36">
        <f t="shared" si="8"/>
        <v>1E-3</v>
      </c>
    </row>
    <row r="195" spans="1:19">
      <c r="A195" s="17" t="s">
        <v>319</v>
      </c>
      <c r="B195" s="18" t="s">
        <v>201</v>
      </c>
      <c r="C195" s="18" t="s">
        <v>217</v>
      </c>
      <c r="D195" s="18" t="s">
        <v>219</v>
      </c>
      <c r="E195" s="18">
        <v>68653</v>
      </c>
      <c r="F195" s="18">
        <v>100</v>
      </c>
      <c r="G195" s="18">
        <v>42</v>
      </c>
      <c r="H195" s="20">
        <v>11.806081149000001</v>
      </c>
      <c r="I195" s="20">
        <v>12.320950312000001</v>
      </c>
      <c r="J195" s="36">
        <v>-9.1515999999999996E-5</v>
      </c>
      <c r="K195" s="36">
        <v>1.4854890000000001E-4</v>
      </c>
      <c r="L195" s="18">
        <v>-0.62</v>
      </c>
      <c r="M195" s="18">
        <v>0.5413</v>
      </c>
      <c r="N195" s="36">
        <v>-3.9174400000000002E-4</v>
      </c>
      <c r="O195" s="36">
        <v>2.0871280000000001E-4</v>
      </c>
      <c r="Q195" s="18" t="str">
        <f t="shared" ref="Q195:Q203" si="9">IF(AND(R195&lt;=0,S195&gt;=0),"",1)</f>
        <v/>
      </c>
      <c r="R195" s="36">
        <f t="shared" ref="R195:R203" si="10">ROUND(N195,3)</f>
        <v>0</v>
      </c>
      <c r="S195" s="36">
        <f t="shared" ref="S195:S203" si="11">ROUND(O195,3)</f>
        <v>0</v>
      </c>
    </row>
    <row r="196" spans="1:19">
      <c r="A196" s="17" t="s">
        <v>296</v>
      </c>
      <c r="B196" s="18" t="s">
        <v>32</v>
      </c>
      <c r="C196" s="18" t="s">
        <v>41</v>
      </c>
      <c r="D196" s="18" t="s">
        <v>43</v>
      </c>
      <c r="E196" s="18">
        <v>68509</v>
      </c>
      <c r="F196" s="18">
        <v>88</v>
      </c>
      <c r="G196" s="18">
        <v>49</v>
      </c>
      <c r="H196" s="20">
        <v>64.296001810000007</v>
      </c>
      <c r="I196" s="20">
        <v>64.150497509999994</v>
      </c>
      <c r="J196" s="36">
        <v>4.8483370000000002E-4</v>
      </c>
      <c r="K196" s="36">
        <v>3.7881509999999999E-4</v>
      </c>
      <c r="L196" s="18">
        <v>1.28</v>
      </c>
      <c r="M196" s="18">
        <v>0.2069</v>
      </c>
      <c r="N196" s="36">
        <v>-2.77244E-4</v>
      </c>
      <c r="O196" s="36">
        <v>1.2469114E-3</v>
      </c>
      <c r="Q196" s="18" t="str">
        <f t="shared" si="9"/>
        <v/>
      </c>
      <c r="R196" s="36">
        <f t="shared" si="10"/>
        <v>0</v>
      </c>
      <c r="S196" s="36">
        <f t="shared" si="11"/>
        <v>1E-3</v>
      </c>
    </row>
    <row r="197" spans="1:19">
      <c r="A197" s="17" t="s">
        <v>296</v>
      </c>
      <c r="B197" s="18"/>
      <c r="C197" s="18"/>
      <c r="D197" s="18" t="s">
        <v>39</v>
      </c>
      <c r="E197" s="18">
        <v>68518</v>
      </c>
      <c r="F197" s="18">
        <v>250</v>
      </c>
      <c r="G197" s="18">
        <v>28</v>
      </c>
      <c r="H197" s="20">
        <v>5.2313357580000002</v>
      </c>
      <c r="I197" s="20">
        <v>5.8229267864000001</v>
      </c>
      <c r="J197" s="36">
        <v>-3.6132599999999998E-4</v>
      </c>
      <c r="K197" s="36">
        <v>6.3332199999999996E-5</v>
      </c>
      <c r="L197" s="18">
        <v>-5.71</v>
      </c>
      <c r="M197" s="18" t="s">
        <v>40</v>
      </c>
      <c r="N197" s="36">
        <v>-4.9150699999999997E-4</v>
      </c>
      <c r="O197" s="36">
        <v>-2.3114500000000001E-4</v>
      </c>
      <c r="Q197" s="18" t="str">
        <f t="shared" si="9"/>
        <v/>
      </c>
      <c r="R197" s="36">
        <f t="shared" si="10"/>
        <v>0</v>
      </c>
      <c r="S197" s="36">
        <f t="shared" si="11"/>
        <v>0</v>
      </c>
    </row>
    <row r="198" spans="1:19">
      <c r="A198" s="17" t="s">
        <v>296</v>
      </c>
      <c r="B198" s="18"/>
      <c r="C198" s="18" t="s">
        <v>46</v>
      </c>
      <c r="D198" s="18" t="s">
        <v>46</v>
      </c>
      <c r="E198" s="18">
        <v>68609</v>
      </c>
      <c r="F198" s="18">
        <v>1</v>
      </c>
      <c r="G198" s="18">
        <v>70</v>
      </c>
      <c r="H198" s="20">
        <v>194.31999427</v>
      </c>
      <c r="I198" s="20">
        <v>191.50693097000001</v>
      </c>
      <c r="J198" s="36">
        <v>6.0300822999999996E-3</v>
      </c>
      <c r="K198" s="36">
        <v>1.6273349999999999E-3</v>
      </c>
      <c r="L198" s="18">
        <v>3.71</v>
      </c>
      <c r="M198" s="18">
        <v>4.0000000000000002E-4</v>
      </c>
      <c r="N198" s="36">
        <v>2.7827858000000001E-3</v>
      </c>
      <c r="O198" s="36">
        <v>9.2773787999999996E-3</v>
      </c>
      <c r="Q198" s="18">
        <f t="shared" si="9"/>
        <v>1</v>
      </c>
      <c r="R198" s="36">
        <f t="shared" si="10"/>
        <v>3.0000000000000001E-3</v>
      </c>
      <c r="S198" s="36">
        <f t="shared" si="11"/>
        <v>8.9999999999999993E-3</v>
      </c>
    </row>
    <row r="199" spans="1:19">
      <c r="A199" s="17" t="s">
        <v>296</v>
      </c>
      <c r="B199" s="18" t="s">
        <v>78</v>
      </c>
      <c r="C199" s="18" t="s">
        <v>79</v>
      </c>
      <c r="D199" s="18" t="s">
        <v>79</v>
      </c>
      <c r="E199" s="18">
        <v>68534</v>
      </c>
      <c r="F199" s="18">
        <v>250</v>
      </c>
      <c r="G199" s="18">
        <v>42</v>
      </c>
      <c r="H199" s="20">
        <v>2.2301978126000002</v>
      </c>
      <c r="I199" s="20">
        <v>2.3624416782000002</v>
      </c>
      <c r="J199" s="36">
        <v>-1.53635E-4</v>
      </c>
      <c r="K199" s="36">
        <v>3.0753500000000003E-5</v>
      </c>
      <c r="L199" s="18">
        <v>-5</v>
      </c>
      <c r="M199" s="18" t="s">
        <v>40</v>
      </c>
      <c r="N199" s="36">
        <v>-2.1579100000000001E-4</v>
      </c>
      <c r="O199" s="36">
        <v>-9.1479999999999998E-5</v>
      </c>
      <c r="Q199" s="18" t="str">
        <f t="shared" si="9"/>
        <v/>
      </c>
      <c r="R199" s="36">
        <f t="shared" si="10"/>
        <v>0</v>
      </c>
      <c r="S199" s="36">
        <f t="shared" si="11"/>
        <v>0</v>
      </c>
    </row>
    <row r="200" spans="1:19">
      <c r="A200" s="17" t="s">
        <v>296</v>
      </c>
      <c r="B200" s="18"/>
      <c r="C200" s="18" t="s">
        <v>80</v>
      </c>
      <c r="D200" s="18" t="s">
        <v>80</v>
      </c>
      <c r="E200" s="18">
        <v>68540</v>
      </c>
      <c r="F200" s="18">
        <v>5</v>
      </c>
      <c r="G200" s="18">
        <v>56</v>
      </c>
      <c r="H200" s="20">
        <v>138.62790975999999</v>
      </c>
      <c r="I200" s="20">
        <v>185.61468060999999</v>
      </c>
      <c r="J200" s="36">
        <v>1.8754869899999999E-2</v>
      </c>
      <c r="K200" s="36">
        <v>5.3004773999999998E-3</v>
      </c>
      <c r="L200" s="18">
        <v>3.54</v>
      </c>
      <c r="M200" s="18">
        <v>8.0000000000000004E-4</v>
      </c>
      <c r="N200" s="36">
        <v>8.1280527000000009E-3</v>
      </c>
      <c r="O200" s="36">
        <v>2.9381687199999999E-2</v>
      </c>
      <c r="Q200" s="18">
        <f t="shared" si="9"/>
        <v>1</v>
      </c>
      <c r="R200" s="36">
        <f t="shared" si="10"/>
        <v>8.0000000000000002E-3</v>
      </c>
      <c r="S200" s="36">
        <f t="shared" si="11"/>
        <v>2.9000000000000001E-2</v>
      </c>
    </row>
    <row r="201" spans="1:19">
      <c r="A201" s="17" t="s">
        <v>296</v>
      </c>
      <c r="B201" s="18"/>
      <c r="C201" s="18"/>
      <c r="D201" s="18" t="s">
        <v>81</v>
      </c>
      <c r="E201" s="18">
        <v>68541</v>
      </c>
      <c r="F201" s="18">
        <v>2</v>
      </c>
      <c r="G201" s="18">
        <v>70</v>
      </c>
      <c r="H201" s="20">
        <v>1161.2099051</v>
      </c>
      <c r="I201" s="20">
        <v>1155.8370586000001</v>
      </c>
      <c r="J201" s="36">
        <v>8.1215539999999998E-4</v>
      </c>
      <c r="K201" s="36">
        <v>8.0455908000000003E-3</v>
      </c>
      <c r="L201" s="18">
        <v>0.1</v>
      </c>
      <c r="M201" s="18">
        <v>0.91990000000000005</v>
      </c>
      <c r="N201" s="36">
        <v>-1.5242571E-2</v>
      </c>
      <c r="O201" s="36">
        <v>1.6866882E-2</v>
      </c>
      <c r="Q201" s="18" t="str">
        <f t="shared" si="9"/>
        <v/>
      </c>
      <c r="R201" s="36">
        <f t="shared" si="10"/>
        <v>-1.4999999999999999E-2</v>
      </c>
      <c r="S201" s="36">
        <f t="shared" si="11"/>
        <v>1.7000000000000001E-2</v>
      </c>
    </row>
    <row r="202" spans="1:19">
      <c r="A202" s="17" t="s">
        <v>296</v>
      </c>
      <c r="B202" s="18"/>
      <c r="C202" s="18" t="s">
        <v>321</v>
      </c>
      <c r="D202" s="18" t="s">
        <v>321</v>
      </c>
      <c r="E202" s="18">
        <v>68607</v>
      </c>
      <c r="F202" s="18">
        <v>2</v>
      </c>
      <c r="G202" s="18">
        <v>70</v>
      </c>
      <c r="H202" s="20">
        <v>151.34649493000001</v>
      </c>
      <c r="I202" s="20">
        <v>146.19775247999999</v>
      </c>
      <c r="J202" s="36">
        <v>2.9920492000000002E-3</v>
      </c>
      <c r="K202" s="36">
        <v>1.5016967999999999E-3</v>
      </c>
      <c r="L202" s="18">
        <v>1.99</v>
      </c>
      <c r="M202" s="18">
        <v>5.0299999999999997E-2</v>
      </c>
      <c r="N202" s="36">
        <v>-4.540093E-6</v>
      </c>
      <c r="O202" s="36">
        <v>5.9886384999999999E-3</v>
      </c>
      <c r="Q202" s="18" t="str">
        <f t="shared" si="9"/>
        <v/>
      </c>
      <c r="R202" s="36">
        <f t="shared" si="10"/>
        <v>0</v>
      </c>
      <c r="S202" s="36">
        <f t="shared" si="11"/>
        <v>6.0000000000000001E-3</v>
      </c>
    </row>
    <row r="203" spans="1:19">
      <c r="A203" s="25" t="s">
        <v>296</v>
      </c>
      <c r="B203" s="26" t="s">
        <v>110</v>
      </c>
      <c r="C203" s="26" t="s">
        <v>151</v>
      </c>
      <c r="D203" s="26" t="s">
        <v>152</v>
      </c>
      <c r="E203" s="26">
        <v>68674</v>
      </c>
      <c r="F203" s="26">
        <v>10</v>
      </c>
      <c r="G203" s="26">
        <v>56</v>
      </c>
      <c r="H203" s="27">
        <v>596.77016455</v>
      </c>
      <c r="I203" s="27">
        <v>610.98713572999998</v>
      </c>
      <c r="J203" s="37">
        <v>2.96450423E-2</v>
      </c>
      <c r="K203" s="37">
        <v>1.1646348799999999E-2</v>
      </c>
      <c r="L203" s="26">
        <v>2.5499999999999998</v>
      </c>
      <c r="M203" s="26">
        <v>1.38E-2</v>
      </c>
      <c r="N203" s="37">
        <v>6.2955186999999998E-3</v>
      </c>
      <c r="O203" s="37">
        <v>5.2994565799999997E-2</v>
      </c>
      <c r="Q203" s="18">
        <f t="shared" si="9"/>
        <v>1</v>
      </c>
      <c r="R203" s="36">
        <f t="shared" si="10"/>
        <v>6.0000000000000001E-3</v>
      </c>
      <c r="S203" s="36">
        <f t="shared" si="11"/>
        <v>5.2999999999999999E-2</v>
      </c>
    </row>
    <row r="204" spans="1:19">
      <c r="A204" s="18"/>
      <c r="B204" s="18"/>
      <c r="C204" s="18"/>
      <c r="D204" s="18"/>
      <c r="E204" s="18"/>
      <c r="F204" s="18"/>
      <c r="G204" s="18"/>
      <c r="H204" s="18"/>
      <c r="I204" s="18"/>
      <c r="J204" s="18"/>
      <c r="K204" s="18"/>
      <c r="L204" s="18"/>
      <c r="M204" s="18"/>
      <c r="N204" s="18"/>
      <c r="O204" s="18"/>
    </row>
    <row r="205" spans="1:19">
      <c r="A205" s="18" t="s">
        <v>328</v>
      </c>
      <c r="B205" s="18"/>
      <c r="C205" s="18"/>
      <c r="D205" s="18"/>
      <c r="E205" s="18"/>
      <c r="F205" s="18"/>
      <c r="G205" s="18"/>
      <c r="H205" s="18"/>
      <c r="I205" s="18"/>
      <c r="J205" s="18"/>
      <c r="K205" s="18"/>
      <c r="L205" s="18"/>
      <c r="M205" s="18"/>
      <c r="N205" s="18"/>
      <c r="O205" s="18"/>
    </row>
    <row r="206" spans="1:19" ht="41" customHeight="1">
      <c r="A206" s="51" t="s">
        <v>329</v>
      </c>
      <c r="B206" s="51"/>
      <c r="C206" s="51"/>
      <c r="D206" s="51"/>
      <c r="E206" s="51"/>
      <c r="F206" s="51"/>
      <c r="G206" s="51"/>
      <c r="H206" s="51"/>
      <c r="I206" s="51"/>
      <c r="J206" s="51"/>
      <c r="K206" s="51"/>
      <c r="L206" s="18"/>
      <c r="M206" s="18"/>
      <c r="N206" s="18"/>
      <c r="O206" s="18"/>
    </row>
    <row r="207" spans="1:19" ht="42" customHeight="1">
      <c r="A207" s="51" t="s">
        <v>227</v>
      </c>
      <c r="B207" s="51"/>
      <c r="C207" s="51"/>
      <c r="D207" s="51"/>
      <c r="E207" s="51"/>
      <c r="F207" s="51"/>
      <c r="G207" s="51"/>
      <c r="H207" s="51"/>
      <c r="I207" s="51"/>
      <c r="J207" s="51"/>
      <c r="K207" s="51"/>
      <c r="L207" s="18"/>
      <c r="M207" s="18"/>
      <c r="N207" s="18"/>
      <c r="O207" s="18"/>
    </row>
    <row r="208" spans="1:19">
      <c r="A208" s="18" t="s">
        <v>228</v>
      </c>
      <c r="B208" s="18"/>
      <c r="C208" s="18"/>
      <c r="D208" s="18"/>
      <c r="E208" s="18"/>
      <c r="F208" s="18"/>
      <c r="G208" s="18"/>
      <c r="H208" s="18"/>
      <c r="I208" s="18"/>
      <c r="J208" s="18"/>
      <c r="K208" s="18"/>
      <c r="L208" s="18"/>
      <c r="M208" s="18"/>
      <c r="N208" s="18"/>
      <c r="O208" s="18"/>
    </row>
    <row r="209" spans="1:15">
      <c r="A209" s="18" t="s">
        <v>229</v>
      </c>
      <c r="B209" s="18"/>
      <c r="C209" s="18"/>
      <c r="D209" s="18"/>
      <c r="E209" s="18"/>
      <c r="F209" s="18"/>
      <c r="G209" s="18"/>
      <c r="H209" s="18"/>
      <c r="I209" s="18"/>
      <c r="J209" s="18"/>
      <c r="K209" s="18"/>
      <c r="L209" s="18"/>
      <c r="M209" s="18"/>
      <c r="N209" s="18"/>
      <c r="O209" s="18"/>
    </row>
    <row r="210" spans="1:15">
      <c r="A210" s="18"/>
      <c r="B210" s="18"/>
      <c r="C210" s="18"/>
      <c r="D210" s="18"/>
      <c r="E210" s="18"/>
      <c r="F210" s="18"/>
      <c r="G210" s="49" t="s">
        <v>384</v>
      </c>
      <c r="H210" s="18">
        <f>COUNTIF(H$3:H$203,"&gt;1000")</f>
        <v>30</v>
      </c>
      <c r="I210" s="18"/>
      <c r="J210" s="18"/>
      <c r="K210" s="18"/>
      <c r="L210" s="18"/>
      <c r="M210" s="18"/>
      <c r="N210" s="18"/>
      <c r="O210" s="18"/>
    </row>
    <row r="211" spans="1:15">
      <c r="G211" s="49" t="s">
        <v>385</v>
      </c>
      <c r="H211" s="18">
        <f>COUNTIF(H$3:H$203,"&lt;10")</f>
        <v>17</v>
      </c>
    </row>
  </sheetData>
  <mergeCells count="4">
    <mergeCell ref="A1:O1"/>
    <mergeCell ref="A206:K206"/>
    <mergeCell ref="A207:K207"/>
    <mergeCell ref="Q1:AE1"/>
  </mergeCells>
  <phoneticPr fontId="12" type="noConversion"/>
  <conditionalFormatting sqref="M3:M203">
    <cfRule type="cellIs" dxfId="1" priority="1" operator="lessThan">
      <formula>0.05</formula>
    </cfRule>
  </conditionalFormatting>
  <pageMargins left="0.75" right="0.75" top="1" bottom="1" header="0.5" footer="0.5"/>
  <pageSetup scale="74" fitToHeight="99" orientation="landscape" horizontalDpi="4294967292" verticalDpi="4294967292"/>
  <headerFooter>
    <oddFooter>&amp;C&amp;P&amp;R&amp;F</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O60"/>
  <sheetViews>
    <sheetView tabSelected="1" workbookViewId="0">
      <pane ySplit="3460" topLeftCell="A34"/>
      <selection activeCell="A2" sqref="A2"/>
      <selection pane="bottomLeft" activeCell="E59" sqref="E59"/>
    </sheetView>
  </sheetViews>
  <sheetFormatPr baseColWidth="10" defaultRowHeight="14" x14ac:dyDescent="0"/>
  <cols>
    <col min="1" max="1" width="8.33203125" style="5" customWidth="1"/>
    <col min="2" max="2" width="20" style="5" bestFit="1" customWidth="1"/>
    <col min="3" max="3" width="28.33203125" style="5" bestFit="1" customWidth="1"/>
    <col min="4" max="4" width="23.1640625" style="5" bestFit="1" customWidth="1"/>
    <col min="5" max="5" width="8.6640625" style="5" bestFit="1" customWidth="1"/>
    <col min="6" max="6" width="6.1640625" style="5" customWidth="1"/>
    <col min="7" max="7" width="3.1640625" style="5" bestFit="1" customWidth="1"/>
    <col min="8" max="9" width="8" style="5" bestFit="1" customWidth="1"/>
    <col min="10" max="10" width="7.33203125" style="5" bestFit="1" customWidth="1"/>
    <col min="11" max="11" width="7.83203125" style="5" bestFit="1" customWidth="1"/>
    <col min="12" max="12" width="6.33203125" style="5" bestFit="1" customWidth="1"/>
    <col min="13" max="13" width="7" style="5" bestFit="1" customWidth="1"/>
    <col min="14" max="14" width="6.5" style="5" customWidth="1"/>
    <col min="15" max="15" width="7.1640625" style="5" customWidth="1"/>
    <col min="16" max="16384" width="10.83203125" style="5"/>
  </cols>
  <sheetData>
    <row r="1" spans="1:15" ht="77" customHeight="1">
      <c r="A1" s="52" t="s">
        <v>397</v>
      </c>
      <c r="B1" s="52"/>
      <c r="C1" s="52"/>
      <c r="D1" s="52"/>
      <c r="E1" s="52"/>
      <c r="F1" s="52"/>
      <c r="G1" s="52"/>
      <c r="H1" s="52"/>
      <c r="I1" s="52"/>
      <c r="J1" s="52"/>
      <c r="K1" s="52"/>
      <c r="L1" s="52"/>
      <c r="M1" s="52"/>
      <c r="N1" s="52"/>
      <c r="O1" s="52"/>
    </row>
    <row r="2" spans="1:15" ht="36" customHeight="1">
      <c r="A2" s="6" t="s">
        <v>391</v>
      </c>
      <c r="B2" s="6" t="s">
        <v>0</v>
      </c>
      <c r="C2" s="6" t="s">
        <v>1</v>
      </c>
      <c r="D2" s="6" t="s">
        <v>322</v>
      </c>
      <c r="E2" s="6" t="s">
        <v>273</v>
      </c>
      <c r="F2" s="6" t="s">
        <v>274</v>
      </c>
      <c r="G2" s="6" t="s">
        <v>2</v>
      </c>
      <c r="H2" s="6" t="s">
        <v>323</v>
      </c>
      <c r="I2" s="6" t="s">
        <v>324</v>
      </c>
      <c r="J2" s="6" t="s">
        <v>3</v>
      </c>
      <c r="K2" s="6" t="s">
        <v>4</v>
      </c>
      <c r="L2" s="6" t="s">
        <v>5</v>
      </c>
      <c r="M2" s="6" t="s">
        <v>6</v>
      </c>
      <c r="N2" s="6" t="s">
        <v>7</v>
      </c>
      <c r="O2" s="6" t="s">
        <v>8</v>
      </c>
    </row>
    <row r="3" spans="1:15">
      <c r="A3" s="7" t="s">
        <v>294</v>
      </c>
      <c r="B3" s="8" t="s">
        <v>10</v>
      </c>
      <c r="C3" s="8" t="s">
        <v>11</v>
      </c>
      <c r="D3" s="8" t="s">
        <v>230</v>
      </c>
      <c r="E3" s="7" t="s">
        <v>330</v>
      </c>
      <c r="F3" s="8">
        <v>45</v>
      </c>
      <c r="G3" s="8">
        <v>52</v>
      </c>
      <c r="H3" s="9">
        <v>8.8258429899420179</v>
      </c>
      <c r="I3" s="9">
        <v>9.277325512059134</v>
      </c>
      <c r="J3" s="10">
        <v>1.0119650789114688E-4</v>
      </c>
      <c r="K3" s="10">
        <v>1.0709430167989989E-4</v>
      </c>
      <c r="L3" s="10">
        <v>0.94492896730975229</v>
      </c>
      <c r="M3" s="10">
        <v>0.34923922396380708</v>
      </c>
      <c r="N3" s="10">
        <v>-1.1390872760208356E-4</v>
      </c>
      <c r="O3" s="10">
        <v>3.1630174338437734E-4</v>
      </c>
    </row>
    <row r="4" spans="1:15">
      <c r="A4" s="7" t="s">
        <v>294</v>
      </c>
      <c r="B4" s="8" t="s">
        <v>10</v>
      </c>
      <c r="C4" s="8" t="s">
        <v>11</v>
      </c>
      <c r="D4" s="8" t="s">
        <v>231</v>
      </c>
      <c r="E4" s="7" t="s">
        <v>331</v>
      </c>
      <c r="F4" s="8">
        <v>50</v>
      </c>
      <c r="G4" s="8">
        <v>69</v>
      </c>
      <c r="H4" s="9">
        <v>16.97489116445669</v>
      </c>
      <c r="I4" s="9">
        <v>17.101795044996994</v>
      </c>
      <c r="J4" s="10">
        <v>3.0671902157342046E-4</v>
      </c>
      <c r="K4" s="10">
        <v>1.9783271134228537E-4</v>
      </c>
      <c r="L4" s="10">
        <v>1.5503958849491914</v>
      </c>
      <c r="M4" s="10">
        <v>0.12575760449216145</v>
      </c>
      <c r="N4" s="10">
        <v>-8.8156722965256279E-5</v>
      </c>
      <c r="O4" s="10">
        <v>7.015947661120972E-4</v>
      </c>
    </row>
    <row r="5" spans="1:15">
      <c r="A5" s="7" t="s">
        <v>294</v>
      </c>
      <c r="B5" s="8" t="s">
        <v>10</v>
      </c>
      <c r="C5" s="8" t="s">
        <v>11</v>
      </c>
      <c r="D5" s="8" t="s">
        <v>232</v>
      </c>
      <c r="E5" s="7" t="s">
        <v>332</v>
      </c>
      <c r="F5" s="8">
        <v>88</v>
      </c>
      <c r="G5" s="8">
        <v>58</v>
      </c>
      <c r="H5" s="9">
        <v>2.261618689072062</v>
      </c>
      <c r="I5" s="9">
        <v>2.4352928880618991</v>
      </c>
      <c r="J5" s="10">
        <v>8.0477094333445754E-6</v>
      </c>
      <c r="K5" s="10">
        <v>3.7457535875155242E-5</v>
      </c>
      <c r="L5" s="10">
        <v>0.21484887474091546</v>
      </c>
      <c r="M5" s="10">
        <v>0.83066565039261775</v>
      </c>
      <c r="N5" s="10">
        <v>-6.6988751659471268E-5</v>
      </c>
      <c r="O5" s="10">
        <v>8.3084170526160419E-5</v>
      </c>
    </row>
    <row r="6" spans="1:15">
      <c r="A6" s="7" t="s">
        <v>294</v>
      </c>
      <c r="B6" s="8" t="s">
        <v>10</v>
      </c>
      <c r="C6" s="8" t="s">
        <v>13</v>
      </c>
      <c r="D6" s="8" t="s">
        <v>333</v>
      </c>
      <c r="E6" s="7" t="s">
        <v>334</v>
      </c>
      <c r="F6" s="8">
        <v>26</v>
      </c>
      <c r="G6" s="8">
        <v>57</v>
      </c>
      <c r="H6" s="9">
        <v>9.9903187407475738</v>
      </c>
      <c r="I6" s="9">
        <v>9.6787172420574468</v>
      </c>
      <c r="J6" s="10">
        <v>1.5015215577360869E-4</v>
      </c>
      <c r="K6" s="10">
        <v>9.5592517668838164E-5</v>
      </c>
      <c r="L6" s="10">
        <v>1.5707521826528501</v>
      </c>
      <c r="M6" s="10">
        <v>0.12197595771928652</v>
      </c>
      <c r="N6" s="10">
        <v>-4.1419530582101507E-5</v>
      </c>
      <c r="O6" s="10">
        <v>3.4172384212931891E-4</v>
      </c>
    </row>
    <row r="7" spans="1:15">
      <c r="A7" s="7" t="s">
        <v>294</v>
      </c>
      <c r="B7" s="8" t="s">
        <v>10</v>
      </c>
      <c r="C7" s="8" t="s">
        <v>15</v>
      </c>
      <c r="D7" s="8" t="s">
        <v>234</v>
      </c>
      <c r="E7" s="7" t="s">
        <v>335</v>
      </c>
      <c r="F7" s="8">
        <v>42</v>
      </c>
      <c r="G7" s="8">
        <v>57</v>
      </c>
      <c r="H7" s="9">
        <v>9.6144986520278408</v>
      </c>
      <c r="I7" s="9">
        <v>10.168361972765688</v>
      </c>
      <c r="J7" s="10">
        <v>1.2423363543719815E-4</v>
      </c>
      <c r="K7" s="10">
        <v>1.3062905698547114E-4</v>
      </c>
      <c r="L7" s="10">
        <v>0.95104135560754832</v>
      </c>
      <c r="M7" s="10">
        <v>0.34574412766548651</v>
      </c>
      <c r="N7" s="10">
        <v>-1.3755284476051527E-4</v>
      </c>
      <c r="O7" s="10">
        <v>3.8602011563491158E-4</v>
      </c>
    </row>
    <row r="8" spans="1:15">
      <c r="A8" s="7" t="s">
        <v>295</v>
      </c>
      <c r="B8" s="8" t="s">
        <v>10</v>
      </c>
      <c r="C8" s="8" t="s">
        <v>15</v>
      </c>
      <c r="D8" s="8" t="s">
        <v>235</v>
      </c>
      <c r="E8" s="7" t="s">
        <v>336</v>
      </c>
      <c r="F8" s="8">
        <v>100</v>
      </c>
      <c r="G8" s="8">
        <v>70</v>
      </c>
      <c r="H8" s="9">
        <v>17.659747026407455</v>
      </c>
      <c r="I8" s="9">
        <v>17.666803085525135</v>
      </c>
      <c r="J8" s="10">
        <v>2.0571275734427053E-4</v>
      </c>
      <c r="K8" s="10">
        <v>1.9372286977885044E-4</v>
      </c>
      <c r="L8" s="10">
        <v>1.0618919572020973</v>
      </c>
      <c r="M8" s="10">
        <v>0.29204158943853503</v>
      </c>
      <c r="N8" s="10">
        <v>-1.8085521060685452E-4</v>
      </c>
      <c r="O8" s="10">
        <v>5.9228072529539562E-4</v>
      </c>
    </row>
    <row r="9" spans="1:15">
      <c r="A9" s="7" t="s">
        <v>294</v>
      </c>
      <c r="B9" s="8" t="s">
        <v>10</v>
      </c>
      <c r="C9" s="8" t="s">
        <v>15</v>
      </c>
      <c r="D9" s="8" t="s">
        <v>236</v>
      </c>
      <c r="E9" s="7" t="s">
        <v>337</v>
      </c>
      <c r="F9" s="8">
        <v>84</v>
      </c>
      <c r="G9" s="8">
        <v>56</v>
      </c>
      <c r="H9" s="9">
        <v>2.7562839687502616</v>
      </c>
      <c r="I9" s="9">
        <v>2.8905376587211742</v>
      </c>
      <c r="J9" s="10">
        <v>3.3215977035633211E-5</v>
      </c>
      <c r="K9" s="10">
        <v>3.9221759338393944E-5</v>
      </c>
      <c r="L9" s="10">
        <v>0.84687626450041198</v>
      </c>
      <c r="M9" s="10">
        <v>0.40080178236381225</v>
      </c>
      <c r="N9" s="10">
        <v>-4.5418915908209361E-5</v>
      </c>
      <c r="O9" s="10">
        <v>1.1185086997947578E-4</v>
      </c>
    </row>
    <row r="10" spans="1:15">
      <c r="A10" s="7" t="s">
        <v>294</v>
      </c>
      <c r="B10" s="8" t="s">
        <v>10</v>
      </c>
      <c r="C10" s="8" t="s">
        <v>15</v>
      </c>
      <c r="D10" s="8" t="s">
        <v>338</v>
      </c>
      <c r="E10" s="7" t="s">
        <v>339</v>
      </c>
      <c r="F10" s="8">
        <v>68</v>
      </c>
      <c r="G10" s="8">
        <v>49</v>
      </c>
      <c r="H10" s="9">
        <v>7.2871398426370186</v>
      </c>
      <c r="I10" s="9">
        <v>7.3837011787176223</v>
      </c>
      <c r="J10" s="10">
        <v>1.1972954588471026E-4</v>
      </c>
      <c r="K10" s="10">
        <v>9.3669968619045974E-5</v>
      </c>
      <c r="L10" s="10">
        <v>1.2782063200175511</v>
      </c>
      <c r="M10" s="10">
        <v>0.20745328664642818</v>
      </c>
      <c r="N10" s="10">
        <v>-6.8710124906020149E-5</v>
      </c>
      <c r="O10" s="10">
        <v>3.0816921667544067E-4</v>
      </c>
    </row>
    <row r="11" spans="1:15">
      <c r="A11" s="7" t="s">
        <v>294</v>
      </c>
      <c r="B11" s="8" t="s">
        <v>10</v>
      </c>
      <c r="C11" s="8" t="s">
        <v>18</v>
      </c>
      <c r="D11" s="8" t="s">
        <v>19</v>
      </c>
      <c r="E11" s="7" t="s">
        <v>340</v>
      </c>
      <c r="F11" s="8">
        <v>42</v>
      </c>
      <c r="G11" s="8">
        <v>56</v>
      </c>
      <c r="H11" s="9">
        <v>7.8271775092699567</v>
      </c>
      <c r="I11" s="9">
        <v>7.725167936651685</v>
      </c>
      <c r="J11" s="10">
        <v>1.3814455832617708E-4</v>
      </c>
      <c r="K11" s="10">
        <v>9.8978093489270917E-5</v>
      </c>
      <c r="L11" s="10">
        <v>1.3957084184608157</v>
      </c>
      <c r="M11" s="10">
        <v>0.16851501877928521</v>
      </c>
      <c r="N11" s="10">
        <v>-6.0294571294803472E-5</v>
      </c>
      <c r="O11" s="10">
        <v>3.3658368794715763E-4</v>
      </c>
    </row>
    <row r="12" spans="1:15">
      <c r="A12" s="7" t="s">
        <v>294</v>
      </c>
      <c r="B12" s="8" t="s">
        <v>10</v>
      </c>
      <c r="C12" s="8" t="s">
        <v>18</v>
      </c>
      <c r="D12" s="8" t="s">
        <v>20</v>
      </c>
      <c r="E12" s="7" t="s">
        <v>341</v>
      </c>
      <c r="F12" s="8">
        <v>39</v>
      </c>
      <c r="G12" s="8">
        <v>58</v>
      </c>
      <c r="H12" s="9">
        <v>2.2470767760269483</v>
      </c>
      <c r="I12" s="9">
        <v>2.4882580886873931</v>
      </c>
      <c r="J12" s="10">
        <v>6.486762751115916E-6</v>
      </c>
      <c r="K12" s="10">
        <v>3.6840617545509466E-5</v>
      </c>
      <c r="L12" s="10">
        <v>0.17607638479737137</v>
      </c>
      <c r="M12" s="10">
        <v>0.86086912924872694</v>
      </c>
      <c r="N12" s="10">
        <v>-6.7313862423549903E-5</v>
      </c>
      <c r="O12" s="10">
        <v>8.0287387925781747E-5</v>
      </c>
    </row>
    <row r="13" spans="1:15">
      <c r="A13" s="7" t="s">
        <v>294</v>
      </c>
      <c r="B13" s="8" t="s">
        <v>10</v>
      </c>
      <c r="C13" s="8" t="s">
        <v>18</v>
      </c>
      <c r="D13" s="8" t="s">
        <v>21</v>
      </c>
      <c r="E13" s="7" t="s">
        <v>342</v>
      </c>
      <c r="F13" s="8">
        <v>94</v>
      </c>
      <c r="G13" s="8">
        <v>50</v>
      </c>
      <c r="H13" s="9">
        <v>1.3241677495544</v>
      </c>
      <c r="I13" s="9">
        <v>1.4701878322042139</v>
      </c>
      <c r="J13" s="10">
        <v>1.3388286294115498E-5</v>
      </c>
      <c r="K13" s="10">
        <v>2.7574675832983493E-5</v>
      </c>
      <c r="L13" s="10">
        <v>0.4855283295153402</v>
      </c>
      <c r="M13" s="10">
        <v>0.62951055299197001</v>
      </c>
      <c r="N13" s="10">
        <v>-4.2054315365902034E-5</v>
      </c>
      <c r="O13" s="10">
        <v>6.8830887954133023E-5</v>
      </c>
    </row>
    <row r="14" spans="1:15">
      <c r="A14" s="7" t="s">
        <v>294</v>
      </c>
      <c r="B14" s="8" t="s">
        <v>10</v>
      </c>
      <c r="C14" s="8" t="s">
        <v>23</v>
      </c>
      <c r="D14" s="8" t="s">
        <v>238</v>
      </c>
      <c r="E14" s="7" t="s">
        <v>343</v>
      </c>
      <c r="F14" s="8">
        <v>74</v>
      </c>
      <c r="G14" s="8">
        <v>52</v>
      </c>
      <c r="H14" s="9">
        <v>10.921468072401728</v>
      </c>
      <c r="I14" s="9">
        <v>11.027174848968855</v>
      </c>
      <c r="J14" s="10">
        <v>1.8521821012572882E-4</v>
      </c>
      <c r="K14" s="10">
        <v>1.2328600588873805E-4</v>
      </c>
      <c r="L14" s="10">
        <v>1.502345775504178</v>
      </c>
      <c r="M14" s="10">
        <v>0.13929770160263388</v>
      </c>
      <c r="N14" s="10">
        <v>-6.2409020396603682E-5</v>
      </c>
      <c r="O14" s="10">
        <v>4.3284544064806129E-4</v>
      </c>
    </row>
    <row r="15" spans="1:15">
      <c r="A15" s="7" t="s">
        <v>294</v>
      </c>
      <c r="B15" s="8" t="s">
        <v>10</v>
      </c>
      <c r="C15" s="8" t="s">
        <v>23</v>
      </c>
      <c r="D15" s="8" t="s">
        <v>239</v>
      </c>
      <c r="E15" s="7" t="s">
        <v>344</v>
      </c>
      <c r="F15" s="8">
        <v>34</v>
      </c>
      <c r="G15" s="8">
        <v>62</v>
      </c>
      <c r="H15" s="9">
        <v>3.4505868996070319</v>
      </c>
      <c r="I15" s="9">
        <v>3.4706123733813183</v>
      </c>
      <c r="J15" s="10">
        <v>-8.1119828528168426E-6</v>
      </c>
      <c r="K15" s="10">
        <v>4.727983428010494E-5</v>
      </c>
      <c r="L15" s="10">
        <v>-0.17157384276683715</v>
      </c>
      <c r="M15" s="10">
        <v>0.864349930004506</v>
      </c>
      <c r="N15" s="10">
        <v>-1.0268573238850599E-4</v>
      </c>
      <c r="O15" s="10">
        <v>8.646176668287231E-5</v>
      </c>
    </row>
    <row r="16" spans="1:15">
      <c r="A16" s="7" t="s">
        <v>294</v>
      </c>
      <c r="B16" s="8" t="s">
        <v>29</v>
      </c>
      <c r="C16" s="8" t="s">
        <v>241</v>
      </c>
      <c r="D16" s="8" t="s">
        <v>241</v>
      </c>
      <c r="E16" s="7" t="s">
        <v>345</v>
      </c>
      <c r="F16" s="8">
        <v>31</v>
      </c>
      <c r="G16" s="8">
        <v>59</v>
      </c>
      <c r="H16" s="9">
        <v>8.6390445615470064</v>
      </c>
      <c r="I16" s="9">
        <v>8.7628923701288848</v>
      </c>
      <c r="J16" s="10">
        <v>-6.5279232153844054E-6</v>
      </c>
      <c r="K16" s="10">
        <v>1.1365308924380135E-4</v>
      </c>
      <c r="L16" s="10">
        <v>-5.7437270370901412E-2</v>
      </c>
      <c r="M16" s="10">
        <v>0.95439775452651421</v>
      </c>
      <c r="N16" s="10">
        <v>-2.3411430876781492E-4</v>
      </c>
      <c r="O16" s="10">
        <v>2.2105846233704609E-4</v>
      </c>
    </row>
    <row r="17" spans="1:15">
      <c r="A17" s="7" t="s">
        <v>294</v>
      </c>
      <c r="B17" s="8" t="s">
        <v>29</v>
      </c>
      <c r="C17" s="8" t="s">
        <v>30</v>
      </c>
      <c r="D17" s="8" t="s">
        <v>346</v>
      </c>
      <c r="E17" s="7" t="s">
        <v>347</v>
      </c>
      <c r="F17" s="8">
        <v>5</v>
      </c>
      <c r="G17" s="8">
        <v>70</v>
      </c>
      <c r="H17" s="9">
        <v>50.087658444599008</v>
      </c>
      <c r="I17" s="9">
        <v>52.797974203865856</v>
      </c>
      <c r="J17" s="10">
        <v>-2.4534000328473751E-3</v>
      </c>
      <c r="K17" s="10">
        <v>5.712221273598318E-4</v>
      </c>
      <c r="L17" s="10">
        <v>-4.2950017433444012</v>
      </c>
      <c r="M17" s="10">
        <v>5.685945902656225E-5</v>
      </c>
      <c r="N17" s="10">
        <v>-3.5932560409391795E-3</v>
      </c>
      <c r="O17" s="10">
        <v>-1.3135440247555707E-3</v>
      </c>
    </row>
    <row r="18" spans="1:15">
      <c r="A18" s="7" t="s">
        <v>294</v>
      </c>
      <c r="B18" s="8" t="s">
        <v>29</v>
      </c>
      <c r="C18" s="8" t="s">
        <v>242</v>
      </c>
      <c r="D18" s="8" t="s">
        <v>242</v>
      </c>
      <c r="E18" s="7" t="s">
        <v>348</v>
      </c>
      <c r="F18" s="8">
        <v>39</v>
      </c>
      <c r="G18" s="8">
        <v>61</v>
      </c>
      <c r="H18" s="9">
        <v>5.5364657433209592</v>
      </c>
      <c r="I18" s="9">
        <v>6.1902413797181772</v>
      </c>
      <c r="J18" s="10">
        <v>-2.2482530098346244E-4</v>
      </c>
      <c r="K18" s="10">
        <v>8.1066759740631747E-5</v>
      </c>
      <c r="L18" s="10">
        <v>-2.7733352326252776</v>
      </c>
      <c r="M18" s="10">
        <v>7.41582756891927E-3</v>
      </c>
      <c r="N18" s="10">
        <v>-3.8703951254105836E-4</v>
      </c>
      <c r="O18" s="10">
        <v>-6.261108942586652E-5</v>
      </c>
    </row>
    <row r="19" spans="1:15">
      <c r="A19" s="7" t="s">
        <v>294</v>
      </c>
      <c r="B19" s="8" t="s">
        <v>29</v>
      </c>
      <c r="C19" s="8" t="s">
        <v>245</v>
      </c>
      <c r="D19" s="8" t="s">
        <v>245</v>
      </c>
      <c r="E19" s="7" t="s">
        <v>349</v>
      </c>
      <c r="F19" s="8">
        <v>48</v>
      </c>
      <c r="G19" s="8">
        <v>51</v>
      </c>
      <c r="H19" s="9">
        <v>9.2639573282272352</v>
      </c>
      <c r="I19" s="9">
        <v>9.3727858130642119</v>
      </c>
      <c r="J19" s="10">
        <v>1.6359233381737659E-5</v>
      </c>
      <c r="K19" s="10">
        <v>9.9250854919175465E-5</v>
      </c>
      <c r="L19" s="10">
        <v>0.16482712813969949</v>
      </c>
      <c r="M19" s="10">
        <v>0.86975815506214538</v>
      </c>
      <c r="N19" s="10">
        <v>-1.830928269277441E-4</v>
      </c>
      <c r="O19" s="10">
        <v>2.158112936912194E-4</v>
      </c>
    </row>
    <row r="20" spans="1:15">
      <c r="A20" s="7" t="s">
        <v>294</v>
      </c>
      <c r="B20" s="8" t="s">
        <v>29</v>
      </c>
      <c r="C20" s="8" t="s">
        <v>246</v>
      </c>
      <c r="D20" s="8" t="s">
        <v>246</v>
      </c>
      <c r="E20" s="7" t="s">
        <v>350</v>
      </c>
      <c r="F20" s="8">
        <v>44</v>
      </c>
      <c r="G20" s="8">
        <v>56</v>
      </c>
      <c r="H20" s="9">
        <v>4.4935060666818032</v>
      </c>
      <c r="I20" s="9">
        <v>4.5760512047412254</v>
      </c>
      <c r="J20" s="10">
        <v>1.9813817814886681E-5</v>
      </c>
      <c r="K20" s="10">
        <v>6.3060683168261609E-5</v>
      </c>
      <c r="L20" s="10">
        <v>0.31420239711039094</v>
      </c>
      <c r="M20" s="10">
        <v>0.75457802728253687</v>
      </c>
      <c r="N20" s="10">
        <v>-1.0661523976815033E-4</v>
      </c>
      <c r="O20" s="10">
        <v>1.4624287539792368E-4</v>
      </c>
    </row>
    <row r="21" spans="1:15">
      <c r="A21" s="7" t="s">
        <v>294</v>
      </c>
      <c r="B21" s="8" t="s">
        <v>32</v>
      </c>
      <c r="C21" s="8" t="s">
        <v>57</v>
      </c>
      <c r="D21" s="8" t="s">
        <v>247</v>
      </c>
      <c r="E21" s="7" t="s">
        <v>351</v>
      </c>
      <c r="F21" s="8">
        <v>27</v>
      </c>
      <c r="G21" s="8">
        <v>59</v>
      </c>
      <c r="H21" s="9">
        <v>3.0803876894515265</v>
      </c>
      <c r="I21" s="9">
        <v>3.1192312581827832</v>
      </c>
      <c r="J21" s="10">
        <v>1.3145620601974135E-5</v>
      </c>
      <c r="K21" s="10">
        <v>2.0429957897708321E-5</v>
      </c>
      <c r="L21" s="10">
        <v>0.6434482473137505</v>
      </c>
      <c r="M21" s="10">
        <v>0.5225137346225861</v>
      </c>
      <c r="N21" s="10">
        <v>-2.77646644229563E-5</v>
      </c>
      <c r="O21" s="10">
        <v>5.4055905626904574E-5</v>
      </c>
    </row>
    <row r="22" spans="1:15">
      <c r="A22" s="7" t="s">
        <v>294</v>
      </c>
      <c r="B22" s="8" t="s">
        <v>58</v>
      </c>
      <c r="C22" s="8" t="s">
        <v>248</v>
      </c>
      <c r="D22" s="8" t="s">
        <v>249</v>
      </c>
      <c r="E22" s="7" t="s">
        <v>352</v>
      </c>
      <c r="F22" s="8">
        <v>49</v>
      </c>
      <c r="G22" s="8">
        <v>55</v>
      </c>
      <c r="H22" s="9">
        <v>1.5052694232315271</v>
      </c>
      <c r="I22" s="9">
        <v>1.5143008045868591</v>
      </c>
      <c r="J22" s="10">
        <v>1.5612726310104378E-5</v>
      </c>
      <c r="K22" s="10">
        <v>1.5426033987547763E-5</v>
      </c>
      <c r="L22" s="10">
        <v>1.0121024187232646</v>
      </c>
      <c r="M22" s="10">
        <v>0.31608745324582632</v>
      </c>
      <c r="N22" s="10">
        <v>-1.5327979584056873E-5</v>
      </c>
      <c r="O22" s="10">
        <v>4.6553432204265629E-5</v>
      </c>
    </row>
    <row r="23" spans="1:15">
      <c r="A23" s="7" t="s">
        <v>294</v>
      </c>
      <c r="B23" s="8" t="s">
        <v>78</v>
      </c>
      <c r="C23" s="8" t="s">
        <v>87</v>
      </c>
      <c r="D23" s="8" t="s">
        <v>87</v>
      </c>
      <c r="E23" s="7" t="s">
        <v>353</v>
      </c>
      <c r="F23" s="8">
        <v>2</v>
      </c>
      <c r="G23" s="8">
        <v>78</v>
      </c>
      <c r="H23" s="9">
        <v>103.15330466620375</v>
      </c>
      <c r="I23" s="9">
        <v>105.7768746674151</v>
      </c>
      <c r="J23" s="10">
        <v>-1.7728110044786974E-3</v>
      </c>
      <c r="K23" s="10">
        <v>7.4548721677671678E-4</v>
      </c>
      <c r="L23" s="10">
        <v>-2.3780568795583754</v>
      </c>
      <c r="M23" s="10">
        <v>1.9917741667510962E-2</v>
      </c>
      <c r="N23" s="10">
        <v>-3.2575774749731175E-3</v>
      </c>
      <c r="O23" s="10">
        <v>-2.8804453398427704E-4</v>
      </c>
    </row>
    <row r="24" spans="1:15">
      <c r="A24" s="7" t="s">
        <v>294</v>
      </c>
      <c r="B24" s="8" t="s">
        <v>78</v>
      </c>
      <c r="C24" s="8" t="s">
        <v>94</v>
      </c>
      <c r="D24" s="8" t="s">
        <v>95</v>
      </c>
      <c r="E24" s="7" t="s">
        <v>354</v>
      </c>
      <c r="F24" s="8">
        <v>31</v>
      </c>
      <c r="G24" s="8">
        <v>74</v>
      </c>
      <c r="H24" s="9">
        <v>38.10841683941662</v>
      </c>
      <c r="I24" s="9">
        <v>45.663072771307789</v>
      </c>
      <c r="J24" s="10">
        <v>-2.1375020405775495E-3</v>
      </c>
      <c r="K24" s="10">
        <v>7.2045542144285604E-4</v>
      </c>
      <c r="L24" s="10">
        <v>-2.966876196582398</v>
      </c>
      <c r="M24" s="10">
        <v>4.0806712323637959E-3</v>
      </c>
      <c r="N24" s="10">
        <v>-3.5737036746279062E-3</v>
      </c>
      <c r="O24" s="10">
        <v>-7.0130040652719274E-4</v>
      </c>
    </row>
    <row r="25" spans="1:15">
      <c r="A25" s="7" t="s">
        <v>294</v>
      </c>
      <c r="B25" s="8" t="s">
        <v>78</v>
      </c>
      <c r="C25" s="8" t="s">
        <v>94</v>
      </c>
      <c r="D25" s="8" t="s">
        <v>252</v>
      </c>
      <c r="E25" s="7" t="s">
        <v>355</v>
      </c>
      <c r="F25" s="8">
        <v>4</v>
      </c>
      <c r="G25" s="8">
        <v>68</v>
      </c>
      <c r="H25" s="9">
        <v>9.9191203399991057</v>
      </c>
      <c r="I25" s="9">
        <v>10.142290044431988</v>
      </c>
      <c r="J25" s="10">
        <v>1.2025801191223993E-4</v>
      </c>
      <c r="K25" s="10">
        <v>9.555467050326039E-5</v>
      </c>
      <c r="L25" s="10">
        <v>1.2585257348371752</v>
      </c>
      <c r="M25" s="10">
        <v>0.21263543416128253</v>
      </c>
      <c r="N25" s="10">
        <v>-7.0523043279281731E-5</v>
      </c>
      <c r="O25" s="10">
        <v>3.1103906710376161E-4</v>
      </c>
    </row>
    <row r="26" spans="1:15">
      <c r="A26" s="7" t="s">
        <v>294</v>
      </c>
      <c r="B26" s="8" t="s">
        <v>78</v>
      </c>
      <c r="C26" s="8" t="s">
        <v>253</v>
      </c>
      <c r="D26" s="8" t="s">
        <v>253</v>
      </c>
      <c r="E26" s="7" t="s">
        <v>356</v>
      </c>
      <c r="F26" s="8">
        <v>5</v>
      </c>
      <c r="G26" s="8">
        <v>67</v>
      </c>
      <c r="H26" s="9">
        <v>10.446756638598417</v>
      </c>
      <c r="I26" s="9">
        <v>11.780924946449064</v>
      </c>
      <c r="J26" s="10">
        <v>-5.5963733201241071E-4</v>
      </c>
      <c r="K26" s="10">
        <v>1.4469084339684691E-4</v>
      </c>
      <c r="L26" s="10">
        <v>-3.8678144302295654</v>
      </c>
      <c r="M26" s="10">
        <v>2.5668402759136845E-4</v>
      </c>
      <c r="N26" s="10">
        <v>-8.4860490035746478E-4</v>
      </c>
      <c r="O26" s="10">
        <v>-2.7066976366735664E-4</v>
      </c>
    </row>
    <row r="27" spans="1:15">
      <c r="A27" s="7" t="s">
        <v>294</v>
      </c>
      <c r="B27" s="8" t="s">
        <v>78</v>
      </c>
      <c r="C27" s="8" t="s">
        <v>102</v>
      </c>
      <c r="D27" s="8" t="s">
        <v>254</v>
      </c>
      <c r="E27" s="7" t="s">
        <v>357</v>
      </c>
      <c r="F27" s="8">
        <v>106</v>
      </c>
      <c r="G27" s="8">
        <v>49</v>
      </c>
      <c r="H27" s="9">
        <v>0.69155506626129337</v>
      </c>
      <c r="I27" s="9">
        <v>0.68440025802132132</v>
      </c>
      <c r="J27" s="10">
        <v>-8.7170054204226774E-6</v>
      </c>
      <c r="K27" s="10">
        <v>9.8203144768245089E-6</v>
      </c>
      <c r="L27" s="10">
        <v>-0.88765033349944233</v>
      </c>
      <c r="M27" s="10">
        <v>0.379248948867136</v>
      </c>
      <c r="N27" s="10">
        <v>-2.8472929911017449E-5</v>
      </c>
      <c r="O27" s="10">
        <v>1.1038919070172094E-5</v>
      </c>
    </row>
    <row r="28" spans="1:15">
      <c r="A28" s="7" t="s">
        <v>294</v>
      </c>
      <c r="B28" s="8" t="s">
        <v>162</v>
      </c>
      <c r="C28" s="8" t="s">
        <v>256</v>
      </c>
      <c r="D28" s="8" t="s">
        <v>257</v>
      </c>
      <c r="E28" s="7" t="s">
        <v>358</v>
      </c>
      <c r="F28" s="8">
        <v>250</v>
      </c>
      <c r="G28" s="8">
        <v>33</v>
      </c>
      <c r="H28" s="9">
        <v>0.45882356267658997</v>
      </c>
      <c r="I28" s="9">
        <v>0.45612038735189187</v>
      </c>
      <c r="J28" s="10">
        <v>7.4974071801000437E-6</v>
      </c>
      <c r="K28" s="10">
        <v>4.8907731922027051E-6</v>
      </c>
      <c r="L28" s="10">
        <v>1.5329697136749381</v>
      </c>
      <c r="M28" s="10">
        <v>0.13542654445872537</v>
      </c>
      <c r="N28" s="10">
        <v>-2.477390508672446E-6</v>
      </c>
      <c r="O28" s="10">
        <v>1.7472204868872533E-5</v>
      </c>
    </row>
    <row r="29" spans="1:15">
      <c r="A29" s="7" t="s">
        <v>294</v>
      </c>
      <c r="B29" s="8" t="s">
        <v>162</v>
      </c>
      <c r="C29" s="8" t="s">
        <v>164</v>
      </c>
      <c r="D29" s="8" t="s">
        <v>258</v>
      </c>
      <c r="E29" s="7" t="s">
        <v>359</v>
      </c>
      <c r="F29" s="8">
        <v>2</v>
      </c>
      <c r="G29" s="8">
        <v>80</v>
      </c>
      <c r="H29" s="9">
        <v>113.50824164853634</v>
      </c>
      <c r="I29" s="9">
        <v>111.84131673871552</v>
      </c>
      <c r="J29" s="10">
        <v>3.1894622265108395E-4</v>
      </c>
      <c r="K29" s="10">
        <v>7.5920335703055504E-4</v>
      </c>
      <c r="L29" s="10">
        <v>0.42010644407391312</v>
      </c>
      <c r="M29" s="10">
        <v>0.67556272445689403</v>
      </c>
      <c r="N29" s="10">
        <v>-1.192511555325191E-3</v>
      </c>
      <c r="O29" s="10">
        <v>1.8304040006273587E-3</v>
      </c>
    </row>
    <row r="30" spans="1:15">
      <c r="A30" s="7" t="s">
        <v>294</v>
      </c>
      <c r="B30" s="8" t="s">
        <v>162</v>
      </c>
      <c r="C30" s="8" t="s">
        <v>164</v>
      </c>
      <c r="D30" s="8" t="s">
        <v>259</v>
      </c>
      <c r="E30" s="7" t="s">
        <v>360</v>
      </c>
      <c r="F30" s="8">
        <v>2</v>
      </c>
      <c r="G30" s="8">
        <v>77</v>
      </c>
      <c r="H30" s="9">
        <v>229.0135041266974</v>
      </c>
      <c r="I30" s="9">
        <v>227.5586880687874</v>
      </c>
      <c r="J30" s="10">
        <v>1.2925750088821231E-3</v>
      </c>
      <c r="K30" s="10">
        <v>1.4100546248135061E-3</v>
      </c>
      <c r="L30" s="10">
        <v>0.91668435118467784</v>
      </c>
      <c r="M30" s="10">
        <v>0.36224634934294375</v>
      </c>
      <c r="N30" s="10">
        <v>-1.5163978464696874E-3</v>
      </c>
      <c r="O30" s="10">
        <v>4.1015478642339332E-3</v>
      </c>
    </row>
    <row r="31" spans="1:15">
      <c r="A31" s="7" t="s">
        <v>294</v>
      </c>
      <c r="B31" s="8" t="s">
        <v>162</v>
      </c>
      <c r="C31" s="8" t="s">
        <v>164</v>
      </c>
      <c r="D31" s="8" t="s">
        <v>260</v>
      </c>
      <c r="E31" s="7" t="s">
        <v>361</v>
      </c>
      <c r="F31" s="8">
        <v>4</v>
      </c>
      <c r="G31" s="8">
        <v>76</v>
      </c>
      <c r="H31" s="9">
        <v>33.123208480643186</v>
      </c>
      <c r="I31" s="9">
        <v>34.845012081750951</v>
      </c>
      <c r="J31" s="10">
        <v>-8.2369456932102796E-4</v>
      </c>
      <c r="K31" s="10">
        <v>2.6740922513114721E-4</v>
      </c>
      <c r="L31" s="10">
        <v>-3.0802773124863521</v>
      </c>
      <c r="M31" s="10">
        <v>2.9024691156967946E-3</v>
      </c>
      <c r="N31" s="10">
        <v>-1.3565190814074689E-3</v>
      </c>
      <c r="O31" s="10">
        <v>-2.908700572345869E-4</v>
      </c>
    </row>
    <row r="32" spans="1:15">
      <c r="A32" s="7" t="s">
        <v>294</v>
      </c>
      <c r="B32" s="8" t="s">
        <v>162</v>
      </c>
      <c r="C32" s="8" t="s">
        <v>164</v>
      </c>
      <c r="D32" s="8" t="s">
        <v>164</v>
      </c>
      <c r="E32" s="7" t="s">
        <v>362</v>
      </c>
      <c r="F32" s="8">
        <v>2</v>
      </c>
      <c r="G32" s="8">
        <v>78</v>
      </c>
      <c r="H32" s="9">
        <v>128.66062220653606</v>
      </c>
      <c r="I32" s="9">
        <v>129.04485699965016</v>
      </c>
      <c r="J32" s="10">
        <v>-5.6582386581431241E-4</v>
      </c>
      <c r="K32" s="10">
        <v>7.401146580536908E-4</v>
      </c>
      <c r="L32" s="10">
        <v>-0.76450839023007888</v>
      </c>
      <c r="M32" s="10">
        <v>0.44693161835658612</v>
      </c>
      <c r="N32" s="10">
        <v>-2.0398899582563744E-3</v>
      </c>
      <c r="O32" s="10">
        <v>9.0824222662774963E-4</v>
      </c>
    </row>
    <row r="33" spans="1:15">
      <c r="A33" s="7" t="s">
        <v>294</v>
      </c>
      <c r="B33" s="8" t="s">
        <v>162</v>
      </c>
      <c r="C33" s="8" t="s">
        <v>164</v>
      </c>
      <c r="D33" s="8" t="s">
        <v>165</v>
      </c>
      <c r="E33" s="7" t="s">
        <v>363</v>
      </c>
      <c r="F33" s="8">
        <v>4</v>
      </c>
      <c r="G33" s="8">
        <v>79</v>
      </c>
      <c r="H33" s="9">
        <v>17.261541721324967</v>
      </c>
      <c r="I33" s="9">
        <v>18.031496498667259</v>
      </c>
      <c r="J33" s="10">
        <v>-3.7446440153089954E-4</v>
      </c>
      <c r="K33" s="10">
        <v>1.7812518166576647E-4</v>
      </c>
      <c r="L33" s="10">
        <v>-2.1022541452535517</v>
      </c>
      <c r="M33" s="10">
        <v>3.879977347813951E-2</v>
      </c>
      <c r="N33" s="10">
        <v>-7.2915695245221086E-4</v>
      </c>
      <c r="O33" s="10">
        <v>-1.9771850609588216E-5</v>
      </c>
    </row>
    <row r="34" spans="1:15">
      <c r="A34" s="7" t="s">
        <v>294</v>
      </c>
      <c r="B34" s="8" t="s">
        <v>162</v>
      </c>
      <c r="C34" s="8" t="s">
        <v>164</v>
      </c>
      <c r="D34" s="8" t="s">
        <v>166</v>
      </c>
      <c r="E34" s="7" t="s">
        <v>364</v>
      </c>
      <c r="F34" s="8">
        <v>2</v>
      </c>
      <c r="G34" s="8">
        <v>80</v>
      </c>
      <c r="H34" s="9">
        <v>107.93687648133422</v>
      </c>
      <c r="I34" s="9">
        <v>109.83148380230418</v>
      </c>
      <c r="J34" s="10">
        <v>-8.4915543927372523E-4</v>
      </c>
      <c r="K34" s="10">
        <v>6.8959806768489494E-4</v>
      </c>
      <c r="L34" s="10">
        <v>-1.2313773472778036</v>
      </c>
      <c r="M34" s="10">
        <v>0.22188157425143154</v>
      </c>
      <c r="N34" s="10">
        <v>-2.2220397309824034E-3</v>
      </c>
      <c r="O34" s="10">
        <v>5.2372885243495281E-4</v>
      </c>
    </row>
    <row r="35" spans="1:15">
      <c r="A35" s="7" t="s">
        <v>294</v>
      </c>
      <c r="B35" s="8" t="s">
        <v>162</v>
      </c>
      <c r="C35" s="8" t="s">
        <v>164</v>
      </c>
      <c r="D35" s="8" t="s">
        <v>261</v>
      </c>
      <c r="E35" s="7" t="s">
        <v>365</v>
      </c>
      <c r="F35" s="8">
        <v>48</v>
      </c>
      <c r="G35" s="8">
        <v>59</v>
      </c>
      <c r="H35" s="9">
        <v>9.2303157147207155</v>
      </c>
      <c r="I35" s="9">
        <v>9.080711120342805</v>
      </c>
      <c r="J35" s="10">
        <v>1.4275020935395881E-4</v>
      </c>
      <c r="K35" s="10">
        <v>7.7412534305433349E-5</v>
      </c>
      <c r="L35" s="10">
        <v>1.8440193262596702</v>
      </c>
      <c r="M35" s="10">
        <v>7.0379941230882634E-2</v>
      </c>
      <c r="N35" s="10">
        <v>-1.2265716708851655E-5</v>
      </c>
      <c r="O35" s="10">
        <v>2.9776613541676925E-4</v>
      </c>
    </row>
    <row r="36" spans="1:15">
      <c r="A36" s="7" t="s">
        <v>294</v>
      </c>
      <c r="B36" s="8" t="s">
        <v>162</v>
      </c>
      <c r="C36" s="8" t="s">
        <v>164</v>
      </c>
      <c r="D36" s="8" t="s">
        <v>262</v>
      </c>
      <c r="E36" s="7" t="s">
        <v>366</v>
      </c>
      <c r="F36" s="8">
        <v>2</v>
      </c>
      <c r="G36" s="8">
        <v>80</v>
      </c>
      <c r="H36" s="9">
        <v>157.66881769721005</v>
      </c>
      <c r="I36" s="9">
        <v>159.21481705844272</v>
      </c>
      <c r="J36" s="10">
        <v>1.2376613445840738E-5</v>
      </c>
      <c r="K36" s="10">
        <v>8.669998043835098E-4</v>
      </c>
      <c r="L36" s="10">
        <v>1.4275220574751193E-2</v>
      </c>
      <c r="M36" s="10">
        <v>0.98864685934213692</v>
      </c>
      <c r="N36" s="10">
        <v>-1.7136874057713778E-3</v>
      </c>
      <c r="O36" s="10">
        <v>1.7384406326630593E-3</v>
      </c>
    </row>
    <row r="37" spans="1:15">
      <c r="A37" s="7" t="s">
        <v>294</v>
      </c>
      <c r="B37" s="8" t="s">
        <v>162</v>
      </c>
      <c r="C37" s="8" t="s">
        <v>167</v>
      </c>
      <c r="D37" s="8" t="s">
        <v>263</v>
      </c>
      <c r="E37" s="7" t="s">
        <v>367</v>
      </c>
      <c r="F37" s="8">
        <v>30</v>
      </c>
      <c r="G37" s="8">
        <v>59</v>
      </c>
      <c r="H37" s="9">
        <v>7.1221209877617815</v>
      </c>
      <c r="I37" s="9">
        <v>8.1152170401153523</v>
      </c>
      <c r="J37" s="10">
        <v>-2.3686272649782808E-4</v>
      </c>
      <c r="K37" s="10">
        <v>1.5869230971505765E-4</v>
      </c>
      <c r="L37" s="10">
        <v>-1.492591083481805</v>
      </c>
      <c r="M37" s="10">
        <v>0.14105892719639357</v>
      </c>
      <c r="N37" s="10">
        <v>-5.5463859535734175E-4</v>
      </c>
      <c r="O37" s="10">
        <v>8.0913142361685621E-5</v>
      </c>
    </row>
    <row r="38" spans="1:15">
      <c r="A38" s="7" t="s">
        <v>294</v>
      </c>
      <c r="B38" s="8" t="s">
        <v>171</v>
      </c>
      <c r="C38" s="8" t="s">
        <v>175</v>
      </c>
      <c r="D38" s="8" t="s">
        <v>175</v>
      </c>
      <c r="E38" s="7" t="s">
        <v>368</v>
      </c>
      <c r="F38" s="8">
        <v>44</v>
      </c>
      <c r="G38" s="8">
        <v>61</v>
      </c>
      <c r="H38" s="9">
        <v>7.7026787441927329</v>
      </c>
      <c r="I38" s="9">
        <v>7.7892409121717501</v>
      </c>
      <c r="J38" s="10">
        <v>-8.8498028530587539E-5</v>
      </c>
      <c r="K38" s="10">
        <v>9.5785165124895099E-5</v>
      </c>
      <c r="L38" s="10">
        <v>-0.92392207514800651</v>
      </c>
      <c r="M38" s="10">
        <v>0.35929024100207835</v>
      </c>
      <c r="N38" s="10">
        <v>-2.801637012349238E-4</v>
      </c>
      <c r="O38" s="10">
        <v>1.0316764417374875E-4</v>
      </c>
    </row>
    <row r="39" spans="1:15">
      <c r="A39" s="7" t="s">
        <v>294</v>
      </c>
      <c r="B39" s="8" t="s">
        <v>171</v>
      </c>
      <c r="C39" s="8" t="s">
        <v>267</v>
      </c>
      <c r="D39" s="8" t="s">
        <v>267</v>
      </c>
      <c r="E39" s="7" t="s">
        <v>369</v>
      </c>
      <c r="F39" s="8">
        <v>5</v>
      </c>
      <c r="G39" s="8">
        <v>78</v>
      </c>
      <c r="H39" s="9">
        <v>44.638636272967204</v>
      </c>
      <c r="I39" s="9">
        <v>43.105062141921316</v>
      </c>
      <c r="J39" s="10">
        <v>-1.4526764559865467E-3</v>
      </c>
      <c r="K39" s="10">
        <v>5.2720134637875308E-4</v>
      </c>
      <c r="L39" s="10">
        <v>-2.755449063179956</v>
      </c>
      <c r="M39" s="10">
        <v>7.3324061300849269E-3</v>
      </c>
      <c r="N39" s="10">
        <v>-2.5026889373368976E-3</v>
      </c>
      <c r="O39" s="10">
        <v>-4.0266397463619547E-4</v>
      </c>
    </row>
    <row r="40" spans="1:15">
      <c r="A40" s="7" t="s">
        <v>294</v>
      </c>
      <c r="B40" s="8" t="s">
        <v>171</v>
      </c>
      <c r="C40" s="8" t="s">
        <v>107</v>
      </c>
      <c r="D40" s="8" t="s">
        <v>107</v>
      </c>
      <c r="E40" s="7" t="s">
        <v>370</v>
      </c>
      <c r="F40" s="8">
        <v>5</v>
      </c>
      <c r="G40" s="8">
        <v>68</v>
      </c>
      <c r="H40" s="9">
        <v>47.162218562984236</v>
      </c>
      <c r="I40" s="9">
        <v>46.314885401589542</v>
      </c>
      <c r="J40" s="10">
        <v>-2.9372303938124534E-3</v>
      </c>
      <c r="K40" s="10">
        <v>5.7130584656069419E-4</v>
      </c>
      <c r="L40" s="10">
        <v>-5.1412573694017132</v>
      </c>
      <c r="M40" s="10">
        <v>2.6324962359770692E-6</v>
      </c>
      <c r="N40" s="10">
        <v>-4.077879319394964E-3</v>
      </c>
      <c r="O40" s="10">
        <v>-1.7965814682299427E-3</v>
      </c>
    </row>
    <row r="41" spans="1:15">
      <c r="A41" s="7" t="s">
        <v>294</v>
      </c>
      <c r="B41" s="8" t="s">
        <v>201</v>
      </c>
      <c r="C41" s="8" t="s">
        <v>211</v>
      </c>
      <c r="D41" s="8" t="s">
        <v>270</v>
      </c>
      <c r="E41" s="7" t="s">
        <v>371</v>
      </c>
      <c r="F41" s="8">
        <v>38</v>
      </c>
      <c r="G41" s="8">
        <v>57</v>
      </c>
      <c r="H41" s="9">
        <v>0.7275400836872109</v>
      </c>
      <c r="I41" s="9">
        <v>0.74875576308865976</v>
      </c>
      <c r="J41" s="10">
        <v>-2.308177269787745E-7</v>
      </c>
      <c r="K41" s="10">
        <v>6.7348167837314077E-6</v>
      </c>
      <c r="L41" s="10">
        <v>-3.4272309758498071E-2</v>
      </c>
      <c r="M41" s="10">
        <v>0.97278408620501355</v>
      </c>
      <c r="N41" s="10">
        <v>-1.3727692168823857E-5</v>
      </c>
      <c r="O41" s="10">
        <v>1.3266056714866308E-5</v>
      </c>
    </row>
    <row r="42" spans="1:15">
      <c r="A42" s="7" t="s">
        <v>294</v>
      </c>
      <c r="B42" s="8" t="s">
        <v>201</v>
      </c>
      <c r="C42" s="8" t="s">
        <v>217</v>
      </c>
      <c r="D42" s="8" t="s">
        <v>271</v>
      </c>
      <c r="E42" s="7" t="s">
        <v>372</v>
      </c>
      <c r="F42" s="8">
        <v>100</v>
      </c>
      <c r="G42" s="8">
        <v>52</v>
      </c>
      <c r="H42" s="9">
        <v>0.78738534132911608</v>
      </c>
      <c r="I42" s="9">
        <v>0.87524417091857254</v>
      </c>
      <c r="J42" s="10">
        <v>-2.9138245905683062E-5</v>
      </c>
      <c r="K42" s="10">
        <v>1.456448579128048E-5</v>
      </c>
      <c r="L42" s="10">
        <v>-2.0006367765573745</v>
      </c>
      <c r="M42" s="10">
        <v>5.0876080098130078E-2</v>
      </c>
      <c r="N42" s="10">
        <v>-5.8391876554821488E-5</v>
      </c>
      <c r="O42" s="10">
        <v>1.1538474345536493E-7</v>
      </c>
    </row>
    <row r="43" spans="1:15">
      <c r="A43" s="7" t="s">
        <v>294</v>
      </c>
      <c r="B43" s="8" t="s">
        <v>201</v>
      </c>
      <c r="C43" s="8" t="s">
        <v>217</v>
      </c>
      <c r="D43" s="8" t="s">
        <v>219</v>
      </c>
      <c r="E43" s="7" t="s">
        <v>373</v>
      </c>
      <c r="F43" s="8">
        <v>100</v>
      </c>
      <c r="G43" s="8">
        <v>47</v>
      </c>
      <c r="H43" s="9">
        <v>0.92037561865229089</v>
      </c>
      <c r="I43" s="9">
        <v>1.0053489713370394</v>
      </c>
      <c r="J43" s="10">
        <v>-2.8736525421875832E-5</v>
      </c>
      <c r="K43" s="10">
        <v>2.0147900399723065E-5</v>
      </c>
      <c r="L43" s="10">
        <v>-1.4262789100481565</v>
      </c>
      <c r="M43" s="10">
        <v>0.16068903475709684</v>
      </c>
      <c r="N43" s="10">
        <v>-6.9316479895791818E-5</v>
      </c>
      <c r="O43" s="10">
        <v>1.1843429052040148E-5</v>
      </c>
    </row>
    <row r="44" spans="1:15">
      <c r="A44" s="7" t="s">
        <v>295</v>
      </c>
      <c r="B44" s="8" t="s">
        <v>29</v>
      </c>
      <c r="C44" s="8" t="s">
        <v>243</v>
      </c>
      <c r="D44" s="8" t="s">
        <v>390</v>
      </c>
      <c r="E44" s="7" t="s">
        <v>374</v>
      </c>
      <c r="F44" s="8">
        <v>250</v>
      </c>
      <c r="G44" s="8">
        <v>45</v>
      </c>
      <c r="H44" s="9">
        <v>0.49343287557401316</v>
      </c>
      <c r="I44" s="9">
        <v>0.52900397975312941</v>
      </c>
      <c r="J44" s="10">
        <v>-1.0360198015575317E-5</v>
      </c>
      <c r="K44" s="10">
        <v>8.4857433320168593E-6</v>
      </c>
      <c r="L44" s="10">
        <v>-1.2208945769648849</v>
      </c>
      <c r="M44" s="10">
        <v>0.22877842979476049</v>
      </c>
      <c r="N44" s="10">
        <v>-2.747333039790327E-5</v>
      </c>
      <c r="O44" s="10">
        <v>6.7529343667526359E-6</v>
      </c>
    </row>
    <row r="45" spans="1:15">
      <c r="A45" s="7" t="s">
        <v>295</v>
      </c>
      <c r="B45" s="8" t="s">
        <v>29</v>
      </c>
      <c r="C45" s="8" t="s">
        <v>244</v>
      </c>
      <c r="D45" s="8" t="s">
        <v>244</v>
      </c>
      <c r="E45" s="7" t="s">
        <v>375</v>
      </c>
      <c r="F45" s="8">
        <v>250</v>
      </c>
      <c r="G45" s="8">
        <v>41</v>
      </c>
      <c r="H45" s="9">
        <v>1.5421905326329657</v>
      </c>
      <c r="I45" s="9">
        <v>1.5384949817342448</v>
      </c>
      <c r="J45" s="10">
        <v>-7.5904685733043591E-6</v>
      </c>
      <c r="K45" s="10">
        <v>2.0038030736897586E-5</v>
      </c>
      <c r="L45" s="10">
        <v>-0.37880312057449034</v>
      </c>
      <c r="M45" s="10">
        <v>0.70688852928336621</v>
      </c>
      <c r="N45" s="10">
        <v>-4.8121211400244751E-5</v>
      </c>
      <c r="O45" s="10">
        <v>3.2940274253636036E-5</v>
      </c>
    </row>
    <row r="46" spans="1:15">
      <c r="A46" s="7" t="s">
        <v>295</v>
      </c>
      <c r="B46" s="8" t="s">
        <v>171</v>
      </c>
      <c r="C46" s="8" t="s">
        <v>186</v>
      </c>
      <c r="D46" s="8" t="s">
        <v>265</v>
      </c>
      <c r="E46" s="7" t="s">
        <v>376</v>
      </c>
      <c r="F46" s="8">
        <v>37</v>
      </c>
      <c r="G46" s="8">
        <v>57</v>
      </c>
      <c r="H46" s="9">
        <v>5.2064477225755326</v>
      </c>
      <c r="I46" s="9">
        <v>5.4481777706256151</v>
      </c>
      <c r="J46" s="10">
        <v>-1.1100174742071787E-5</v>
      </c>
      <c r="K46" s="10">
        <v>6.2534508961126819E-5</v>
      </c>
      <c r="L46" s="10">
        <v>-0.17750478778000739</v>
      </c>
      <c r="M46" s="10">
        <v>0.85976402235780514</v>
      </c>
      <c r="N46" s="10">
        <v>-1.3642213120116604E-4</v>
      </c>
      <c r="O46" s="10">
        <v>1.1422178171702247E-4</v>
      </c>
    </row>
    <row r="47" spans="1:15">
      <c r="A47" s="7" t="s">
        <v>295</v>
      </c>
      <c r="B47" s="8" t="s">
        <v>201</v>
      </c>
      <c r="C47" s="8" t="s">
        <v>211</v>
      </c>
      <c r="D47" s="8" t="s">
        <v>269</v>
      </c>
      <c r="E47" s="7" t="s">
        <v>377</v>
      </c>
      <c r="F47" s="8">
        <v>100</v>
      </c>
      <c r="G47" s="8">
        <v>47</v>
      </c>
      <c r="H47" s="9">
        <v>1.3086969081817961</v>
      </c>
      <c r="I47" s="9">
        <v>1.4371795119757524</v>
      </c>
      <c r="J47" s="10">
        <v>-4.6285089279635729E-5</v>
      </c>
      <c r="K47" s="10">
        <v>2.3436234912190602E-5</v>
      </c>
      <c r="L47" s="10">
        <v>-1.9749370772674777</v>
      </c>
      <c r="M47" s="10">
        <v>5.4429521953968003E-2</v>
      </c>
      <c r="N47" s="10">
        <v>-9.3488089438886415E-5</v>
      </c>
      <c r="O47" s="10">
        <v>9.1791087961496488E-7</v>
      </c>
    </row>
    <row r="48" spans="1:15">
      <c r="A48" s="7" t="s">
        <v>378</v>
      </c>
      <c r="B48" s="8" t="s">
        <v>10</v>
      </c>
      <c r="C48" s="8" t="s">
        <v>28</v>
      </c>
      <c r="D48" s="8" t="s">
        <v>28</v>
      </c>
      <c r="E48" s="7" t="s">
        <v>240</v>
      </c>
      <c r="F48" s="8">
        <v>29</v>
      </c>
      <c r="G48" s="8">
        <v>67</v>
      </c>
      <c r="H48" s="9">
        <v>21.652766783086218</v>
      </c>
      <c r="I48" s="9">
        <v>22.406288648516735</v>
      </c>
      <c r="J48" s="10">
        <v>-6.4214514037912922E-4</v>
      </c>
      <c r="K48" s="10">
        <v>1.7322684359151423E-4</v>
      </c>
      <c r="L48" s="10">
        <v>-3.7069609251402746</v>
      </c>
      <c r="M48" s="10">
        <v>4.3582994470843858E-4</v>
      </c>
      <c r="N48" s="10">
        <v>-9.8810303646683492E-4</v>
      </c>
      <c r="O48" s="10">
        <v>-2.9618724429142341E-4</v>
      </c>
    </row>
    <row r="49" spans="1:15">
      <c r="A49" s="7" t="s">
        <v>378</v>
      </c>
      <c r="B49" s="8" t="s">
        <v>171</v>
      </c>
      <c r="C49" s="8" t="s">
        <v>172</v>
      </c>
      <c r="D49" s="8" t="s">
        <v>172</v>
      </c>
      <c r="E49" s="7" t="s">
        <v>264</v>
      </c>
      <c r="F49" s="8">
        <v>6</v>
      </c>
      <c r="G49" s="8">
        <v>67</v>
      </c>
      <c r="H49" s="9">
        <v>12.307483136848171</v>
      </c>
      <c r="I49" s="9">
        <v>12.375852856749011</v>
      </c>
      <c r="J49" s="10">
        <v>-3.2668764114369763E-4</v>
      </c>
      <c r="K49" s="10">
        <v>1.3324674037029204E-4</v>
      </c>
      <c r="L49" s="10">
        <v>-2.4517495905403335</v>
      </c>
      <c r="M49" s="10">
        <v>1.6912495491931207E-2</v>
      </c>
      <c r="N49" s="10">
        <v>-5.9279975750687534E-4</v>
      </c>
      <c r="O49" s="10">
        <v>-6.0575524780519978E-5</v>
      </c>
    </row>
    <row r="50" spans="1:15">
      <c r="A50" s="7" t="s">
        <v>378</v>
      </c>
      <c r="B50" s="8" t="s">
        <v>171</v>
      </c>
      <c r="C50" s="8" t="s">
        <v>173</v>
      </c>
      <c r="D50" s="8" t="s">
        <v>173</v>
      </c>
      <c r="E50" s="7" t="s">
        <v>379</v>
      </c>
      <c r="F50" s="8">
        <v>48</v>
      </c>
      <c r="G50" s="8">
        <v>60</v>
      </c>
      <c r="H50" s="9">
        <v>9.6312002451613399</v>
      </c>
      <c r="I50" s="9">
        <v>10.042341617290294</v>
      </c>
      <c r="J50" s="10">
        <v>-3.9604680153919206E-4</v>
      </c>
      <c r="K50" s="10">
        <v>1.619754148167226E-4</v>
      </c>
      <c r="L50" s="10">
        <v>-2.4451044128352715</v>
      </c>
      <c r="M50" s="10">
        <v>1.7538887373094721E-2</v>
      </c>
      <c r="N50" s="10">
        <v>-7.2027582137950373E-4</v>
      </c>
      <c r="O50" s="10">
        <v>-7.1817781698880437E-5</v>
      </c>
    </row>
    <row r="51" spans="1:15">
      <c r="A51" s="7" t="s">
        <v>378</v>
      </c>
      <c r="B51" s="8" t="s">
        <v>171</v>
      </c>
      <c r="C51" s="8" t="s">
        <v>189</v>
      </c>
      <c r="D51" s="8" t="s">
        <v>189</v>
      </c>
      <c r="E51" s="7" t="s">
        <v>266</v>
      </c>
      <c r="F51" s="8">
        <v>5</v>
      </c>
      <c r="G51" s="8">
        <v>78</v>
      </c>
      <c r="H51" s="9">
        <v>29.405456289733468</v>
      </c>
      <c r="I51" s="9">
        <v>28.620310882297307</v>
      </c>
      <c r="J51" s="10">
        <v>-1.396041440227932E-3</v>
      </c>
      <c r="K51" s="10">
        <v>2.5027462909359984E-4</v>
      </c>
      <c r="L51" s="10">
        <v>-5.5780381946179149</v>
      </c>
      <c r="M51" s="10">
        <v>3.5689052092987917E-7</v>
      </c>
      <c r="N51" s="10">
        <v>-1.8945065638826322E-3</v>
      </c>
      <c r="O51" s="10">
        <v>-8.9757631657323179E-4</v>
      </c>
    </row>
    <row r="52" spans="1:15">
      <c r="A52" s="7" t="s">
        <v>296</v>
      </c>
      <c r="B52" s="8" t="s">
        <v>58</v>
      </c>
      <c r="C52" s="8" t="s">
        <v>250</v>
      </c>
      <c r="D52" s="8" t="s">
        <v>250</v>
      </c>
      <c r="E52" s="7" t="s">
        <v>380</v>
      </c>
      <c r="F52" s="8">
        <v>1000</v>
      </c>
      <c r="G52" s="8">
        <v>30</v>
      </c>
      <c r="H52" s="9">
        <v>4.1162172210055602E-2</v>
      </c>
      <c r="I52" s="9">
        <v>5.3368970255497916E-2</v>
      </c>
      <c r="J52" s="10">
        <v>-4.4568070504259494E-6</v>
      </c>
      <c r="K52" s="10">
        <v>1.7169051144644597E-6</v>
      </c>
      <c r="L52" s="10">
        <v>-2.595837715712161</v>
      </c>
      <c r="M52" s="10">
        <v>1.4859703686428445E-2</v>
      </c>
      <c r="N52" s="10">
        <v>-7.9737277486797997E-6</v>
      </c>
      <c r="O52" s="10">
        <v>-9.3988635217209903E-7</v>
      </c>
    </row>
    <row r="53" spans="1:15">
      <c r="A53" s="11" t="s">
        <v>296</v>
      </c>
      <c r="B53" s="12" t="s">
        <v>201</v>
      </c>
      <c r="C53" s="12" t="s">
        <v>203</v>
      </c>
      <c r="D53" s="12" t="s">
        <v>268</v>
      </c>
      <c r="E53" s="11" t="s">
        <v>381</v>
      </c>
      <c r="F53" s="12">
        <v>37</v>
      </c>
      <c r="G53" s="12">
        <v>58</v>
      </c>
      <c r="H53" s="13">
        <v>0.62408846532649487</v>
      </c>
      <c r="I53" s="13">
        <v>0.7371599316937425</v>
      </c>
      <c r="J53" s="14">
        <v>-6.6802465708250001E-5</v>
      </c>
      <c r="K53" s="14">
        <v>1.3489681130818625E-5</v>
      </c>
      <c r="L53" s="14">
        <v>-4.9521159959543146</v>
      </c>
      <c r="M53" s="14">
        <v>7.1088242966131617E-6</v>
      </c>
      <c r="N53" s="14">
        <v>-9.3825544233779642E-5</v>
      </c>
      <c r="O53" s="14">
        <v>-3.977938718272036E-5</v>
      </c>
    </row>
    <row r="59" spans="1:15">
      <c r="G59" s="49" t="s">
        <v>386</v>
      </c>
      <c r="H59" s="18">
        <f>COUNTIF(H$3:H$53,"&gt;100")</f>
        <v>6</v>
      </c>
    </row>
    <row r="60" spans="1:15">
      <c r="G60" s="49" t="s">
        <v>387</v>
      </c>
      <c r="H60" s="18">
        <f>COUNTIF(H$3:H$53,"&lt;1")</f>
        <v>8</v>
      </c>
    </row>
  </sheetData>
  <mergeCells count="1">
    <mergeCell ref="A1:O1"/>
  </mergeCells>
  <phoneticPr fontId="12" type="noConversion"/>
  <conditionalFormatting sqref="M3:M53">
    <cfRule type="cellIs" dxfId="0" priority="1" operator="lessThan">
      <formula>0.05</formula>
    </cfRule>
  </conditionalFormatting>
  <pageMargins left="0.75" right="0.75" top="1" bottom="1" header="0.5" footer="0.5"/>
  <pageSetup scale="70" fitToHeight="99" orientation="landscape" horizontalDpi="4294967292" verticalDpi="4294967292"/>
  <headerFooter>
    <oddFooter>&amp;C&amp;P&amp;R&amp;F</oddFooter>
  </headerFooter>
  <ignoredErrors>
    <ignoredError sqref="E3 E4:E53" numberStoredAsText="1"/>
  </ignoredError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248"/>
  <sheetViews>
    <sheetView workbookViewId="0">
      <pane ySplit="4240" topLeftCell="A227"/>
      <selection activeCell="J1" sqref="J1"/>
      <selection pane="bottomLeft" activeCell="A233" sqref="A233:I233"/>
    </sheetView>
  </sheetViews>
  <sheetFormatPr baseColWidth="10" defaultRowHeight="15" x14ac:dyDescent="0"/>
  <cols>
    <col min="1" max="1" width="10.1640625" customWidth="1"/>
    <col min="2" max="2" width="8" customWidth="1"/>
    <col min="3" max="3" width="5.1640625" bestFit="1" customWidth="1"/>
    <col min="4" max="4" width="32.83203125" bestFit="1" customWidth="1"/>
    <col min="5" max="5" width="8.6640625" bestFit="1" customWidth="1"/>
    <col min="6" max="8" width="5.5" bestFit="1" customWidth="1"/>
    <col min="9" max="9" width="6.1640625" bestFit="1" customWidth="1"/>
    <col min="10" max="10" width="2.33203125" customWidth="1"/>
  </cols>
  <sheetData>
    <row r="1" spans="1:9" ht="77" customHeight="1">
      <c r="A1" s="52" t="s">
        <v>392</v>
      </c>
      <c r="B1" s="52"/>
      <c r="C1" s="52"/>
      <c r="D1" s="52"/>
      <c r="E1" s="52"/>
      <c r="F1" s="52"/>
      <c r="G1" s="52"/>
      <c r="H1" s="52"/>
      <c r="I1" s="52"/>
    </row>
    <row r="2" spans="1:9" ht="34">
      <c r="A2" s="38" t="s">
        <v>272</v>
      </c>
      <c r="B2" s="38" t="s">
        <v>391</v>
      </c>
      <c r="C2" s="38" t="s">
        <v>293</v>
      </c>
      <c r="D2" s="38" t="s">
        <v>299</v>
      </c>
      <c r="E2" s="38" t="s">
        <v>273</v>
      </c>
      <c r="F2" s="38" t="s">
        <v>274</v>
      </c>
      <c r="G2" s="38" t="s">
        <v>318</v>
      </c>
      <c r="H2" s="38" t="s">
        <v>382</v>
      </c>
      <c r="I2" s="38" t="s">
        <v>275</v>
      </c>
    </row>
    <row r="3" spans="1:9">
      <c r="A3" s="8" t="s">
        <v>276</v>
      </c>
      <c r="B3" s="8" t="s">
        <v>294</v>
      </c>
      <c r="C3" s="8">
        <v>9030</v>
      </c>
      <c r="D3" s="8" t="s">
        <v>24</v>
      </c>
      <c r="E3" s="8">
        <v>68595</v>
      </c>
      <c r="F3" s="15">
        <v>2.448</v>
      </c>
      <c r="G3" s="8">
        <v>5</v>
      </c>
      <c r="H3" s="8">
        <v>2.5</v>
      </c>
      <c r="I3" s="8">
        <v>10000</v>
      </c>
    </row>
    <row r="4" spans="1:9">
      <c r="A4" s="8" t="s">
        <v>276</v>
      </c>
      <c r="B4" s="8" t="s">
        <v>294</v>
      </c>
      <c r="C4" s="8">
        <v>9030</v>
      </c>
      <c r="D4" s="8" t="s">
        <v>31</v>
      </c>
      <c r="E4" s="8">
        <v>68503</v>
      </c>
      <c r="F4" s="15">
        <v>1.8720000000000001</v>
      </c>
      <c r="G4" s="8">
        <v>4</v>
      </c>
      <c r="H4" s="8">
        <v>1</v>
      </c>
      <c r="I4" s="8">
        <v>10000</v>
      </c>
    </row>
    <row r="5" spans="1:9">
      <c r="A5" s="8" t="s">
        <v>276</v>
      </c>
      <c r="B5" s="8" t="s">
        <v>294</v>
      </c>
      <c r="C5" s="8">
        <v>9030</v>
      </c>
      <c r="D5" s="8" t="s">
        <v>60</v>
      </c>
      <c r="E5" s="8">
        <v>68502</v>
      </c>
      <c r="F5" s="15">
        <v>4.08</v>
      </c>
      <c r="G5" s="8">
        <v>9</v>
      </c>
      <c r="H5" s="8">
        <v>5</v>
      </c>
      <c r="I5" s="8">
        <v>10000</v>
      </c>
    </row>
    <row r="6" spans="1:9">
      <c r="A6" s="8" t="s">
        <v>276</v>
      </c>
      <c r="B6" s="8" t="s">
        <v>294</v>
      </c>
      <c r="C6" s="8">
        <v>9030</v>
      </c>
      <c r="D6" s="8" t="s">
        <v>16</v>
      </c>
      <c r="E6" s="8">
        <v>68525</v>
      </c>
      <c r="F6" s="15">
        <v>2.2559999999999998</v>
      </c>
      <c r="G6" s="8">
        <v>5</v>
      </c>
      <c r="H6" s="8">
        <v>2.5</v>
      </c>
      <c r="I6" s="8">
        <v>10000</v>
      </c>
    </row>
    <row r="7" spans="1:9">
      <c r="A7" s="8" t="s">
        <v>276</v>
      </c>
      <c r="B7" s="8" t="s">
        <v>294</v>
      </c>
      <c r="C7" s="8">
        <v>9030</v>
      </c>
      <c r="D7" s="8" t="s">
        <v>307</v>
      </c>
      <c r="E7" s="8">
        <v>68521</v>
      </c>
      <c r="F7" s="15">
        <v>2.2320000000000002</v>
      </c>
      <c r="G7" s="8">
        <v>5</v>
      </c>
      <c r="H7" s="8">
        <v>2.5</v>
      </c>
      <c r="I7" s="8">
        <v>10000</v>
      </c>
    </row>
    <row r="8" spans="1:9">
      <c r="A8" s="8" t="s">
        <v>276</v>
      </c>
      <c r="B8" s="8" t="s">
        <v>294</v>
      </c>
      <c r="C8" s="8">
        <v>9030</v>
      </c>
      <c r="D8" s="8" t="s">
        <v>204</v>
      </c>
      <c r="E8" s="8">
        <v>68659</v>
      </c>
      <c r="F8" s="15">
        <v>1.8</v>
      </c>
      <c r="G8" s="8">
        <v>4</v>
      </c>
      <c r="H8" s="8">
        <v>1</v>
      </c>
      <c r="I8" s="8">
        <v>10000</v>
      </c>
    </row>
    <row r="9" spans="1:9">
      <c r="A9" s="8" t="s">
        <v>276</v>
      </c>
      <c r="B9" s="8" t="s">
        <v>294</v>
      </c>
      <c r="C9" s="8">
        <v>9030</v>
      </c>
      <c r="D9" s="8" t="s">
        <v>205</v>
      </c>
      <c r="E9" s="8">
        <v>68656</v>
      </c>
      <c r="F9" s="15">
        <v>2.8079999999999998</v>
      </c>
      <c r="G9" s="8">
        <v>6</v>
      </c>
      <c r="H9" s="8">
        <v>2.5</v>
      </c>
      <c r="I9" s="8">
        <v>10000</v>
      </c>
    </row>
    <row r="10" spans="1:9">
      <c r="A10" s="8" t="s">
        <v>276</v>
      </c>
      <c r="B10" s="8" t="s">
        <v>294</v>
      </c>
      <c r="C10" s="8">
        <v>9030</v>
      </c>
      <c r="D10" s="8" t="s">
        <v>206</v>
      </c>
      <c r="E10" s="8">
        <v>68660</v>
      </c>
      <c r="F10" s="15">
        <v>4</v>
      </c>
      <c r="G10" s="8">
        <v>8</v>
      </c>
      <c r="H10" s="8">
        <v>2.5</v>
      </c>
      <c r="I10" s="8">
        <v>10000</v>
      </c>
    </row>
    <row r="11" spans="1:9">
      <c r="A11" s="8" t="s">
        <v>276</v>
      </c>
      <c r="B11" s="8" t="s">
        <v>294</v>
      </c>
      <c r="C11" s="8">
        <v>9030</v>
      </c>
      <c r="D11" s="8" t="s">
        <v>179</v>
      </c>
      <c r="E11" s="8">
        <v>68226</v>
      </c>
      <c r="F11" s="15">
        <v>72</v>
      </c>
      <c r="G11" s="8">
        <v>144</v>
      </c>
      <c r="H11" s="8">
        <v>10</v>
      </c>
      <c r="I11" s="8">
        <v>10000</v>
      </c>
    </row>
    <row r="12" spans="1:9">
      <c r="A12" s="8" t="s">
        <v>276</v>
      </c>
      <c r="B12" s="8" t="s">
        <v>294</v>
      </c>
      <c r="C12" s="8">
        <v>9030</v>
      </c>
      <c r="D12" s="8" t="s">
        <v>55</v>
      </c>
      <c r="E12" s="8">
        <v>68514</v>
      </c>
      <c r="F12" s="15">
        <v>2</v>
      </c>
      <c r="G12" s="8">
        <v>4</v>
      </c>
      <c r="H12" s="8">
        <v>1</v>
      </c>
      <c r="I12" s="8">
        <v>10000</v>
      </c>
    </row>
    <row r="13" spans="1:9">
      <c r="A13" s="8" t="s">
        <v>276</v>
      </c>
      <c r="B13" s="8" t="s">
        <v>294</v>
      </c>
      <c r="C13" s="8">
        <v>9030</v>
      </c>
      <c r="D13" s="8" t="s">
        <v>49</v>
      </c>
      <c r="E13" s="8">
        <v>68515</v>
      </c>
      <c r="F13" s="15">
        <v>3.1440000000000001</v>
      </c>
      <c r="G13" s="8">
        <v>7</v>
      </c>
      <c r="H13" s="8">
        <v>2.5</v>
      </c>
      <c r="I13" s="8">
        <v>10000</v>
      </c>
    </row>
    <row r="14" spans="1:9">
      <c r="A14" s="8" t="s">
        <v>276</v>
      </c>
      <c r="B14" s="8" t="s">
        <v>294</v>
      </c>
      <c r="C14" s="8">
        <v>9030</v>
      </c>
      <c r="D14" s="8" t="s">
        <v>183</v>
      </c>
      <c r="E14" s="8">
        <v>68619</v>
      </c>
      <c r="F14" s="15">
        <v>9.9359999999999999</v>
      </c>
      <c r="G14" s="8">
        <v>20</v>
      </c>
      <c r="H14" s="8">
        <v>10</v>
      </c>
      <c r="I14" s="8">
        <v>10000</v>
      </c>
    </row>
    <row r="15" spans="1:9">
      <c r="A15" s="8" t="s">
        <v>276</v>
      </c>
      <c r="B15" s="8" t="s">
        <v>294</v>
      </c>
      <c r="C15" s="8">
        <v>9030</v>
      </c>
      <c r="D15" s="8" t="s">
        <v>212</v>
      </c>
      <c r="E15" s="8">
        <v>68517</v>
      </c>
      <c r="F15" s="15">
        <v>1.296</v>
      </c>
      <c r="G15" s="8">
        <v>3</v>
      </c>
      <c r="H15" s="8">
        <v>1</v>
      </c>
      <c r="I15" s="8">
        <v>10000</v>
      </c>
    </row>
    <row r="16" spans="1:9">
      <c r="A16" s="8" t="s">
        <v>276</v>
      </c>
      <c r="B16" s="8" t="s">
        <v>294</v>
      </c>
      <c r="C16" s="8">
        <v>9030</v>
      </c>
      <c r="D16" s="8" t="s">
        <v>111</v>
      </c>
      <c r="E16" s="8">
        <v>68519</v>
      </c>
      <c r="F16" s="15">
        <v>5</v>
      </c>
      <c r="G16" s="8">
        <v>10</v>
      </c>
      <c r="H16" s="8">
        <v>1</v>
      </c>
      <c r="I16" s="8">
        <v>10000</v>
      </c>
    </row>
    <row r="17" spans="1:9">
      <c r="A17" s="8" t="s">
        <v>276</v>
      </c>
      <c r="B17" s="8" t="s">
        <v>294</v>
      </c>
      <c r="C17" s="8">
        <v>9030</v>
      </c>
      <c r="D17" s="8" t="s">
        <v>11</v>
      </c>
      <c r="E17" s="8">
        <v>68520</v>
      </c>
      <c r="F17" s="15">
        <v>4.7279999999999998</v>
      </c>
      <c r="G17" s="8">
        <v>10</v>
      </c>
      <c r="H17" s="8">
        <v>5</v>
      </c>
      <c r="I17" s="8">
        <v>10000</v>
      </c>
    </row>
    <row r="18" spans="1:9">
      <c r="A18" s="8" t="s">
        <v>276</v>
      </c>
      <c r="B18" s="8" t="s">
        <v>294</v>
      </c>
      <c r="C18" s="8">
        <v>9030</v>
      </c>
      <c r="D18" s="8" t="s">
        <v>15</v>
      </c>
      <c r="E18" s="8">
        <v>65064</v>
      </c>
      <c r="F18" s="15">
        <v>4.3680000000000003</v>
      </c>
      <c r="G18" s="8">
        <v>9</v>
      </c>
      <c r="H18" s="8">
        <v>5</v>
      </c>
      <c r="I18" s="8">
        <v>10000</v>
      </c>
    </row>
    <row r="19" spans="1:9">
      <c r="A19" s="8" t="s">
        <v>276</v>
      </c>
      <c r="B19" s="8" t="s">
        <v>294</v>
      </c>
      <c r="C19" s="8">
        <v>9030</v>
      </c>
      <c r="D19" s="8" t="s">
        <v>33</v>
      </c>
      <c r="E19" s="8">
        <v>68528</v>
      </c>
      <c r="F19" s="15">
        <v>3.9359999999999999</v>
      </c>
      <c r="G19" s="8">
        <v>8</v>
      </c>
      <c r="H19" s="8">
        <v>1</v>
      </c>
      <c r="I19" s="8">
        <v>10000</v>
      </c>
    </row>
    <row r="20" spans="1:9">
      <c r="A20" s="8" t="s">
        <v>276</v>
      </c>
      <c r="B20" s="8" t="s">
        <v>294</v>
      </c>
      <c r="C20" s="8">
        <v>9030</v>
      </c>
      <c r="D20" s="8" t="s">
        <v>34</v>
      </c>
      <c r="E20" s="8">
        <v>68529</v>
      </c>
      <c r="F20" s="15">
        <v>10</v>
      </c>
      <c r="G20" s="8">
        <v>20</v>
      </c>
      <c r="H20" s="8">
        <v>5</v>
      </c>
      <c r="I20" s="8">
        <v>10000</v>
      </c>
    </row>
    <row r="21" spans="1:9">
      <c r="A21" s="8" t="s">
        <v>276</v>
      </c>
      <c r="B21" s="8" t="s">
        <v>294</v>
      </c>
      <c r="C21" s="8">
        <v>9030</v>
      </c>
      <c r="D21" s="8" t="s">
        <v>35</v>
      </c>
      <c r="E21" s="8">
        <v>68530</v>
      </c>
      <c r="F21" s="15">
        <v>1.1279999999999999</v>
      </c>
      <c r="G21" s="8">
        <v>3</v>
      </c>
      <c r="H21" s="8">
        <v>1</v>
      </c>
      <c r="I21" s="8">
        <v>10000</v>
      </c>
    </row>
    <row r="22" spans="1:9">
      <c r="A22" s="8" t="s">
        <v>276</v>
      </c>
      <c r="B22" s="8" t="s">
        <v>294</v>
      </c>
      <c r="C22" s="8">
        <v>9030</v>
      </c>
      <c r="D22" s="8" t="s">
        <v>202</v>
      </c>
      <c r="E22" s="8">
        <v>68533</v>
      </c>
      <c r="F22" s="15">
        <v>1.32</v>
      </c>
      <c r="G22" s="8">
        <v>3</v>
      </c>
      <c r="H22" s="8">
        <v>1</v>
      </c>
      <c r="I22" s="8">
        <v>10000</v>
      </c>
    </row>
    <row r="23" spans="1:9">
      <c r="A23" s="8" t="s">
        <v>276</v>
      </c>
      <c r="B23" s="8" t="s">
        <v>294</v>
      </c>
      <c r="C23" s="8">
        <v>9030</v>
      </c>
      <c r="D23" s="8" t="s">
        <v>203</v>
      </c>
      <c r="E23" s="8">
        <v>65065</v>
      </c>
      <c r="F23" s="15">
        <v>2.472</v>
      </c>
      <c r="G23" s="8">
        <v>5</v>
      </c>
      <c r="H23" s="8">
        <v>1</v>
      </c>
      <c r="I23" s="8">
        <v>10000</v>
      </c>
    </row>
    <row r="24" spans="1:9">
      <c r="A24" s="8" t="s">
        <v>276</v>
      </c>
      <c r="B24" s="8" t="s">
        <v>294</v>
      </c>
      <c r="C24" s="8">
        <v>9030</v>
      </c>
      <c r="D24" s="8" t="s">
        <v>112</v>
      </c>
      <c r="E24" s="8">
        <v>65066</v>
      </c>
      <c r="F24" s="15">
        <v>3.6240000000000001</v>
      </c>
      <c r="G24" s="8">
        <v>8</v>
      </c>
      <c r="H24" s="8">
        <v>1</v>
      </c>
      <c r="I24" s="8">
        <v>10000</v>
      </c>
    </row>
    <row r="25" spans="1:9">
      <c r="A25" s="8" t="s">
        <v>276</v>
      </c>
      <c r="B25" s="8" t="s">
        <v>294</v>
      </c>
      <c r="C25" s="8">
        <v>9030</v>
      </c>
      <c r="D25" s="8" t="s">
        <v>113</v>
      </c>
      <c r="E25" s="8">
        <v>68211</v>
      </c>
      <c r="F25" s="15">
        <v>7.1040000000000001</v>
      </c>
      <c r="G25" s="8">
        <v>15</v>
      </c>
      <c r="H25" s="8">
        <v>1</v>
      </c>
      <c r="I25" s="8">
        <v>10000</v>
      </c>
    </row>
    <row r="26" spans="1:9">
      <c r="A26" s="8" t="s">
        <v>276</v>
      </c>
      <c r="B26" s="8" t="s">
        <v>294</v>
      </c>
      <c r="C26" s="8">
        <v>9030</v>
      </c>
      <c r="D26" s="8" t="s">
        <v>59</v>
      </c>
      <c r="E26" s="8">
        <v>66589</v>
      </c>
      <c r="F26" s="15">
        <v>1.3919999999999999</v>
      </c>
      <c r="G26" s="8">
        <v>3</v>
      </c>
      <c r="H26" s="8">
        <v>1</v>
      </c>
      <c r="I26" s="8">
        <v>10000</v>
      </c>
    </row>
    <row r="27" spans="1:9">
      <c r="A27" s="8" t="s">
        <v>276</v>
      </c>
      <c r="B27" s="8" t="s">
        <v>294</v>
      </c>
      <c r="C27" s="8">
        <v>9030</v>
      </c>
      <c r="D27" s="8" t="s">
        <v>82</v>
      </c>
      <c r="E27" s="8">
        <v>68542</v>
      </c>
      <c r="F27" s="15">
        <v>2.9039999999999999</v>
      </c>
      <c r="G27" s="8">
        <v>6</v>
      </c>
      <c r="H27" s="8">
        <v>1</v>
      </c>
      <c r="I27" s="8">
        <v>10000</v>
      </c>
    </row>
    <row r="28" spans="1:9">
      <c r="A28" s="8" t="s">
        <v>276</v>
      </c>
      <c r="B28" s="8" t="s">
        <v>294</v>
      </c>
      <c r="C28" s="8">
        <v>9030</v>
      </c>
      <c r="D28" s="8" t="s">
        <v>37</v>
      </c>
      <c r="E28" s="8">
        <v>65068</v>
      </c>
      <c r="F28" s="15">
        <v>2.7360000000000002</v>
      </c>
      <c r="G28" s="8">
        <v>6</v>
      </c>
      <c r="H28" s="8">
        <v>5</v>
      </c>
      <c r="I28" s="8">
        <v>10000</v>
      </c>
    </row>
    <row r="29" spans="1:9">
      <c r="A29" s="8" t="s">
        <v>276</v>
      </c>
      <c r="B29" s="8" t="s">
        <v>294</v>
      </c>
      <c r="C29" s="8">
        <v>9030</v>
      </c>
      <c r="D29" s="8" t="s">
        <v>38</v>
      </c>
      <c r="E29" s="8">
        <v>65069</v>
      </c>
      <c r="F29" s="15">
        <v>3</v>
      </c>
      <c r="G29" s="8">
        <v>6</v>
      </c>
      <c r="H29" s="8">
        <v>2.5</v>
      </c>
      <c r="I29" s="8">
        <v>10000</v>
      </c>
    </row>
    <row r="30" spans="1:9">
      <c r="A30" s="8" t="s">
        <v>276</v>
      </c>
      <c r="B30" s="8" t="s">
        <v>294</v>
      </c>
      <c r="C30" s="8">
        <v>9030</v>
      </c>
      <c r="D30" s="8" t="s">
        <v>41</v>
      </c>
      <c r="E30" s="8">
        <v>65070</v>
      </c>
      <c r="F30" s="15">
        <v>1.6319999999999999</v>
      </c>
      <c r="G30" s="8">
        <v>4</v>
      </c>
      <c r="H30" s="8">
        <v>1</v>
      </c>
      <c r="I30" s="8">
        <v>10000</v>
      </c>
    </row>
    <row r="31" spans="1:9">
      <c r="A31" s="8" t="s">
        <v>276</v>
      </c>
      <c r="B31" s="8" t="s">
        <v>294</v>
      </c>
      <c r="C31" s="8">
        <v>9030</v>
      </c>
      <c r="D31" s="8" t="s">
        <v>50</v>
      </c>
      <c r="E31" s="8">
        <v>68549</v>
      </c>
      <c r="F31" s="15">
        <v>11</v>
      </c>
      <c r="G31" s="8">
        <v>22</v>
      </c>
      <c r="H31" s="8">
        <v>2.5</v>
      </c>
      <c r="I31" s="8">
        <v>10000</v>
      </c>
    </row>
    <row r="32" spans="1:9">
      <c r="A32" s="8" t="s">
        <v>276</v>
      </c>
      <c r="B32" s="8" t="s">
        <v>294</v>
      </c>
      <c r="C32" s="8">
        <v>9030</v>
      </c>
      <c r="D32" s="8" t="s">
        <v>172</v>
      </c>
      <c r="E32" s="8">
        <v>68872</v>
      </c>
      <c r="F32" s="15">
        <v>4</v>
      </c>
      <c r="G32" s="8">
        <v>8</v>
      </c>
      <c r="H32" s="8">
        <v>2.5</v>
      </c>
      <c r="I32" s="8">
        <v>10000</v>
      </c>
    </row>
    <row r="33" spans="1:9">
      <c r="A33" s="8" t="s">
        <v>276</v>
      </c>
      <c r="B33" s="8" t="s">
        <v>294</v>
      </c>
      <c r="C33" s="8">
        <v>9030</v>
      </c>
      <c r="D33" s="8" t="s">
        <v>114</v>
      </c>
      <c r="E33" s="8">
        <v>65072</v>
      </c>
      <c r="F33" s="15">
        <v>1.512</v>
      </c>
      <c r="G33" s="8">
        <v>4</v>
      </c>
      <c r="H33" s="8">
        <v>1</v>
      </c>
      <c r="I33" s="8">
        <v>10000</v>
      </c>
    </row>
    <row r="34" spans="1:9">
      <c r="A34" s="8" t="s">
        <v>276</v>
      </c>
      <c r="B34" s="8" t="s">
        <v>294</v>
      </c>
      <c r="C34" s="8">
        <v>9030</v>
      </c>
      <c r="D34" s="8" t="s">
        <v>115</v>
      </c>
      <c r="E34" s="8">
        <v>68216</v>
      </c>
      <c r="F34" s="15">
        <v>1.512</v>
      </c>
      <c r="G34" s="8">
        <v>4</v>
      </c>
      <c r="H34" s="8">
        <v>1</v>
      </c>
      <c r="I34" s="8">
        <v>10000</v>
      </c>
    </row>
    <row r="35" spans="1:9">
      <c r="A35" s="8" t="s">
        <v>276</v>
      </c>
      <c r="B35" s="8" t="s">
        <v>294</v>
      </c>
      <c r="C35" s="8">
        <v>9030</v>
      </c>
      <c r="D35" s="8" t="s">
        <v>173</v>
      </c>
      <c r="E35" s="8">
        <v>61678</v>
      </c>
      <c r="F35" s="15">
        <v>25</v>
      </c>
      <c r="G35" s="8">
        <v>50</v>
      </c>
      <c r="H35" s="8">
        <v>10</v>
      </c>
      <c r="I35" s="8">
        <v>10000</v>
      </c>
    </row>
    <row r="36" spans="1:9">
      <c r="A36" s="8" t="s">
        <v>276</v>
      </c>
      <c r="B36" s="8" t="s">
        <v>294</v>
      </c>
      <c r="C36" s="8">
        <v>9030</v>
      </c>
      <c r="D36" s="8" t="s">
        <v>168</v>
      </c>
      <c r="E36" s="8">
        <v>68769</v>
      </c>
      <c r="F36" s="15">
        <v>1</v>
      </c>
      <c r="G36" s="8">
        <v>2</v>
      </c>
      <c r="H36" s="8">
        <v>1</v>
      </c>
      <c r="I36" s="8">
        <v>10000</v>
      </c>
    </row>
    <row r="37" spans="1:9">
      <c r="A37" s="8" t="s">
        <v>276</v>
      </c>
      <c r="B37" s="8" t="s">
        <v>294</v>
      </c>
      <c r="C37" s="8">
        <v>9030</v>
      </c>
      <c r="D37" s="8" t="s">
        <v>210</v>
      </c>
      <c r="E37" s="8">
        <v>66592</v>
      </c>
      <c r="F37" s="15">
        <v>7.7279999999999998</v>
      </c>
      <c r="G37" s="8">
        <v>16</v>
      </c>
      <c r="H37" s="8">
        <v>5</v>
      </c>
      <c r="I37" s="8">
        <v>10000</v>
      </c>
    </row>
    <row r="38" spans="1:9">
      <c r="A38" s="8" t="s">
        <v>276</v>
      </c>
      <c r="B38" s="8" t="s">
        <v>294</v>
      </c>
      <c r="C38" s="8">
        <v>9030</v>
      </c>
      <c r="D38" s="8" t="s">
        <v>25</v>
      </c>
      <c r="E38" s="8">
        <v>68562</v>
      </c>
      <c r="F38" s="15">
        <v>0.55200000000000005</v>
      </c>
      <c r="G38" s="8">
        <v>2</v>
      </c>
      <c r="H38" s="8">
        <v>1</v>
      </c>
      <c r="I38" s="8">
        <v>10000</v>
      </c>
    </row>
    <row r="39" spans="1:9">
      <c r="A39" s="8" t="s">
        <v>276</v>
      </c>
      <c r="B39" s="8" t="s">
        <v>294</v>
      </c>
      <c r="C39" s="8">
        <v>9030</v>
      </c>
      <c r="D39" s="8" t="s">
        <v>207</v>
      </c>
      <c r="E39" s="8">
        <v>68552</v>
      </c>
      <c r="F39" s="15">
        <v>5.2080000000000002</v>
      </c>
      <c r="G39" s="8">
        <v>11</v>
      </c>
      <c r="H39" s="8">
        <v>1</v>
      </c>
      <c r="I39" s="8">
        <v>10000</v>
      </c>
    </row>
    <row r="40" spans="1:9">
      <c r="A40" s="8" t="s">
        <v>276</v>
      </c>
      <c r="B40" s="8" t="s">
        <v>294</v>
      </c>
      <c r="C40" s="8">
        <v>9030</v>
      </c>
      <c r="D40" s="8" t="s">
        <v>389</v>
      </c>
      <c r="E40" s="8">
        <v>68563</v>
      </c>
      <c r="F40" s="15">
        <v>1.8480000000000001</v>
      </c>
      <c r="G40" s="8">
        <v>4</v>
      </c>
      <c r="H40" s="8">
        <v>5</v>
      </c>
      <c r="I40" s="8">
        <v>10000</v>
      </c>
    </row>
    <row r="41" spans="1:9">
      <c r="A41" s="8" t="s">
        <v>276</v>
      </c>
      <c r="B41" s="8" t="s">
        <v>294</v>
      </c>
      <c r="C41" s="8">
        <v>9030</v>
      </c>
      <c r="D41" s="8" t="s">
        <v>222</v>
      </c>
      <c r="E41" s="8">
        <v>68564</v>
      </c>
      <c r="F41" s="15">
        <v>1.248</v>
      </c>
      <c r="G41" s="8">
        <v>3</v>
      </c>
      <c r="H41" s="8">
        <v>1</v>
      </c>
      <c r="I41" s="8">
        <v>10000</v>
      </c>
    </row>
    <row r="42" spans="1:9">
      <c r="A42" s="8" t="s">
        <v>276</v>
      </c>
      <c r="B42" s="8" t="s">
        <v>294</v>
      </c>
      <c r="C42" s="8">
        <v>9030</v>
      </c>
      <c r="D42" s="8" t="s">
        <v>208</v>
      </c>
      <c r="E42" s="8">
        <v>68550</v>
      </c>
      <c r="F42" s="15">
        <v>10</v>
      </c>
      <c r="G42" s="8">
        <v>20</v>
      </c>
      <c r="H42" s="8">
        <v>5</v>
      </c>
      <c r="I42" s="8">
        <v>10000</v>
      </c>
    </row>
    <row r="43" spans="1:9">
      <c r="A43" s="8" t="s">
        <v>276</v>
      </c>
      <c r="B43" s="8" t="s">
        <v>294</v>
      </c>
      <c r="C43" s="8">
        <v>9030</v>
      </c>
      <c r="D43" s="8" t="s">
        <v>181</v>
      </c>
      <c r="E43" s="8">
        <v>68591</v>
      </c>
      <c r="F43" s="15">
        <v>0.81599999999999995</v>
      </c>
      <c r="G43" s="8">
        <v>2</v>
      </c>
      <c r="H43" s="8">
        <v>1</v>
      </c>
      <c r="I43" s="8">
        <v>10000</v>
      </c>
    </row>
    <row r="44" spans="1:9">
      <c r="A44" s="8" t="s">
        <v>276</v>
      </c>
      <c r="B44" s="8" t="s">
        <v>294</v>
      </c>
      <c r="C44" s="8">
        <v>9030</v>
      </c>
      <c r="D44" s="8" t="s">
        <v>213</v>
      </c>
      <c r="E44" s="8">
        <v>68566</v>
      </c>
      <c r="F44" s="15">
        <v>1.224</v>
      </c>
      <c r="G44" s="8">
        <v>3</v>
      </c>
      <c r="H44" s="8">
        <v>1</v>
      </c>
      <c r="I44" s="8">
        <v>10000</v>
      </c>
    </row>
    <row r="45" spans="1:9">
      <c r="A45" s="8" t="s">
        <v>276</v>
      </c>
      <c r="B45" s="8" t="s">
        <v>294</v>
      </c>
      <c r="C45" s="8">
        <v>9030</v>
      </c>
      <c r="D45" s="8" t="s">
        <v>98</v>
      </c>
      <c r="E45" s="8">
        <v>68567</v>
      </c>
      <c r="F45" s="15">
        <v>1.944</v>
      </c>
      <c r="G45" s="8">
        <v>4</v>
      </c>
      <c r="H45" s="8">
        <v>2.5</v>
      </c>
      <c r="I45" s="8">
        <v>10000</v>
      </c>
    </row>
    <row r="46" spans="1:9">
      <c r="A46" s="8" t="s">
        <v>276</v>
      </c>
      <c r="B46" s="8" t="s">
        <v>294</v>
      </c>
      <c r="C46" s="8">
        <v>9030</v>
      </c>
      <c r="D46" s="8" t="s">
        <v>116</v>
      </c>
      <c r="E46" s="8">
        <v>65078</v>
      </c>
      <c r="F46" s="15">
        <v>1.2</v>
      </c>
      <c r="G46" s="8">
        <v>3</v>
      </c>
      <c r="H46" s="8">
        <v>1</v>
      </c>
      <c r="I46" s="8">
        <v>10000</v>
      </c>
    </row>
    <row r="47" spans="1:9">
      <c r="A47" s="8" t="s">
        <v>276</v>
      </c>
      <c r="B47" s="8" t="s">
        <v>294</v>
      </c>
      <c r="C47" s="8">
        <v>9030</v>
      </c>
      <c r="D47" s="8" t="s">
        <v>140</v>
      </c>
      <c r="E47" s="8">
        <v>68572</v>
      </c>
      <c r="F47" s="15">
        <v>26</v>
      </c>
      <c r="G47" s="8">
        <v>52</v>
      </c>
      <c r="H47" s="8">
        <v>10</v>
      </c>
      <c r="I47" s="8">
        <v>10000</v>
      </c>
    </row>
    <row r="48" spans="1:9">
      <c r="A48" s="8" t="s">
        <v>276</v>
      </c>
      <c r="B48" s="8" t="s">
        <v>294</v>
      </c>
      <c r="C48" s="8">
        <v>9030</v>
      </c>
      <c r="D48" s="8" t="s">
        <v>120</v>
      </c>
      <c r="E48" s="8">
        <v>68573</v>
      </c>
      <c r="F48" s="15">
        <v>1.8959999999999999</v>
      </c>
      <c r="G48" s="8">
        <v>4</v>
      </c>
      <c r="H48" s="8">
        <v>1</v>
      </c>
      <c r="I48" s="8">
        <v>10000</v>
      </c>
    </row>
    <row r="49" spans="1:9">
      <c r="A49" s="8" t="s">
        <v>276</v>
      </c>
      <c r="B49" s="8" t="s">
        <v>294</v>
      </c>
      <c r="C49" s="8">
        <v>9030</v>
      </c>
      <c r="D49" s="8" t="s">
        <v>209</v>
      </c>
      <c r="E49" s="8">
        <v>68547</v>
      </c>
      <c r="F49" s="15">
        <v>12</v>
      </c>
      <c r="G49" s="8">
        <v>24</v>
      </c>
      <c r="H49" s="8">
        <v>5</v>
      </c>
      <c r="I49" s="8">
        <v>10000</v>
      </c>
    </row>
    <row r="50" spans="1:9">
      <c r="A50" s="8" t="s">
        <v>276</v>
      </c>
      <c r="B50" s="8" t="s">
        <v>294</v>
      </c>
      <c r="C50" s="8">
        <v>9030</v>
      </c>
      <c r="D50" s="8" t="s">
        <v>174</v>
      </c>
      <c r="E50" s="8">
        <v>68576</v>
      </c>
      <c r="F50" s="15">
        <v>2.5680000000000001</v>
      </c>
      <c r="G50" s="8">
        <v>6</v>
      </c>
      <c r="H50" s="8">
        <v>1</v>
      </c>
      <c r="I50" s="8">
        <v>10000</v>
      </c>
    </row>
    <row r="51" spans="1:9">
      <c r="A51" s="8" t="s">
        <v>276</v>
      </c>
      <c r="B51" s="8" t="s">
        <v>294</v>
      </c>
      <c r="C51" s="8">
        <v>9030</v>
      </c>
      <c r="D51" s="8" t="s">
        <v>18</v>
      </c>
      <c r="E51" s="8">
        <v>68580</v>
      </c>
      <c r="F51" s="15">
        <v>1.224</v>
      </c>
      <c r="G51" s="8">
        <v>3</v>
      </c>
      <c r="H51" s="8">
        <v>1</v>
      </c>
      <c r="I51" s="8">
        <v>10000</v>
      </c>
    </row>
    <row r="52" spans="1:9">
      <c r="A52" s="8" t="s">
        <v>276</v>
      </c>
      <c r="B52" s="8" t="s">
        <v>294</v>
      </c>
      <c r="C52" s="8">
        <v>9030</v>
      </c>
      <c r="D52" s="8" t="s">
        <v>121</v>
      </c>
      <c r="E52" s="8">
        <v>66596</v>
      </c>
      <c r="F52" s="15">
        <v>1.44</v>
      </c>
      <c r="G52" s="8">
        <v>3</v>
      </c>
      <c r="H52" s="8">
        <v>1</v>
      </c>
      <c r="I52" s="8">
        <v>10000</v>
      </c>
    </row>
    <row r="53" spans="1:9">
      <c r="A53" s="8" t="s">
        <v>276</v>
      </c>
      <c r="B53" s="8" t="s">
        <v>294</v>
      </c>
      <c r="C53" s="8">
        <v>9030</v>
      </c>
      <c r="D53" s="8" t="s">
        <v>122</v>
      </c>
      <c r="E53" s="8">
        <v>68661</v>
      </c>
      <c r="F53" s="15">
        <v>0.86399999999999999</v>
      </c>
      <c r="G53" s="8">
        <v>2</v>
      </c>
      <c r="H53" s="8">
        <v>1</v>
      </c>
      <c r="I53" s="8">
        <v>10000</v>
      </c>
    </row>
    <row r="54" spans="1:9">
      <c r="A54" s="8" t="s">
        <v>276</v>
      </c>
      <c r="B54" s="8" t="s">
        <v>294</v>
      </c>
      <c r="C54" s="8">
        <v>9030</v>
      </c>
      <c r="D54" s="8" t="s">
        <v>123</v>
      </c>
      <c r="E54" s="8">
        <v>67595</v>
      </c>
      <c r="F54" s="15">
        <v>6.24</v>
      </c>
      <c r="G54" s="8">
        <v>13</v>
      </c>
      <c r="H54" s="8">
        <v>2.5</v>
      </c>
      <c r="I54" s="8">
        <v>10000</v>
      </c>
    </row>
    <row r="55" spans="1:9">
      <c r="A55" s="8" t="s">
        <v>276</v>
      </c>
      <c r="B55" s="8" t="s">
        <v>294</v>
      </c>
      <c r="C55" s="8">
        <v>9030</v>
      </c>
      <c r="D55" s="8" t="s">
        <v>124</v>
      </c>
      <c r="E55" s="8">
        <v>68586</v>
      </c>
      <c r="F55" s="15">
        <v>1.224</v>
      </c>
      <c r="G55" s="8">
        <v>3</v>
      </c>
      <c r="H55" s="8">
        <v>1</v>
      </c>
      <c r="I55" s="8">
        <v>10000</v>
      </c>
    </row>
    <row r="56" spans="1:9">
      <c r="A56" s="8" t="s">
        <v>276</v>
      </c>
      <c r="B56" s="8" t="s">
        <v>294</v>
      </c>
      <c r="C56" s="8">
        <v>9030</v>
      </c>
      <c r="D56" s="8" t="s">
        <v>125</v>
      </c>
      <c r="E56" s="8">
        <v>68588</v>
      </c>
      <c r="F56" s="15">
        <v>3.3119999999999998</v>
      </c>
      <c r="G56" s="8">
        <v>7</v>
      </c>
      <c r="H56" s="8">
        <v>1</v>
      </c>
      <c r="I56" s="8">
        <v>10000</v>
      </c>
    </row>
    <row r="57" spans="1:9">
      <c r="A57" s="8" t="s">
        <v>276</v>
      </c>
      <c r="B57" s="8" t="s">
        <v>294</v>
      </c>
      <c r="C57" s="8">
        <v>9030</v>
      </c>
      <c r="D57" s="8" t="s">
        <v>126</v>
      </c>
      <c r="E57" s="8">
        <v>68587</v>
      </c>
      <c r="F57" s="15">
        <v>3.1440000000000001</v>
      </c>
      <c r="G57" s="8">
        <v>7</v>
      </c>
      <c r="H57" s="8">
        <v>1</v>
      </c>
      <c r="I57" s="8">
        <v>10000</v>
      </c>
    </row>
    <row r="58" spans="1:9">
      <c r="A58" s="8" t="s">
        <v>276</v>
      </c>
      <c r="B58" s="8" t="s">
        <v>294</v>
      </c>
      <c r="C58" s="8">
        <v>9030</v>
      </c>
      <c r="D58" s="8" t="s">
        <v>127</v>
      </c>
      <c r="E58" s="8">
        <v>68589</v>
      </c>
      <c r="F58" s="15">
        <v>4.2720000000000002</v>
      </c>
      <c r="G58" s="8">
        <v>9</v>
      </c>
      <c r="H58" s="8">
        <v>5</v>
      </c>
      <c r="I58" s="8">
        <v>10000</v>
      </c>
    </row>
    <row r="59" spans="1:9">
      <c r="A59" s="8" t="s">
        <v>276</v>
      </c>
      <c r="B59" s="8" t="s">
        <v>294</v>
      </c>
      <c r="C59" s="8">
        <v>9030</v>
      </c>
      <c r="D59" s="8" t="s">
        <v>128</v>
      </c>
      <c r="E59" s="8">
        <v>68590</v>
      </c>
      <c r="F59" s="15">
        <v>1.512</v>
      </c>
      <c r="G59" s="8">
        <v>4</v>
      </c>
      <c r="H59" s="8">
        <v>1</v>
      </c>
      <c r="I59" s="8">
        <v>10000</v>
      </c>
    </row>
    <row r="60" spans="1:9">
      <c r="A60" s="8" t="s">
        <v>276</v>
      </c>
      <c r="B60" s="8" t="s">
        <v>294</v>
      </c>
      <c r="C60" s="8">
        <v>9030</v>
      </c>
      <c r="D60" s="8" t="s">
        <v>178</v>
      </c>
      <c r="E60" s="8">
        <v>66598</v>
      </c>
      <c r="F60" s="15">
        <v>2.3039999999999998</v>
      </c>
      <c r="G60" s="8">
        <v>5</v>
      </c>
      <c r="H60" s="8">
        <v>1</v>
      </c>
      <c r="I60" s="8">
        <v>10000</v>
      </c>
    </row>
    <row r="61" spans="1:9">
      <c r="A61" s="8" t="s">
        <v>276</v>
      </c>
      <c r="B61" s="8" t="s">
        <v>294</v>
      </c>
      <c r="C61" s="8">
        <v>9030</v>
      </c>
      <c r="D61" s="8" t="s">
        <v>44</v>
      </c>
      <c r="E61" s="8">
        <v>65080</v>
      </c>
      <c r="F61" s="15">
        <v>103</v>
      </c>
      <c r="G61" s="8">
        <v>206</v>
      </c>
      <c r="H61" s="8">
        <v>10</v>
      </c>
      <c r="I61" s="8">
        <v>10000</v>
      </c>
    </row>
    <row r="62" spans="1:9">
      <c r="A62" s="8" t="s">
        <v>276</v>
      </c>
      <c r="B62" s="8" t="s">
        <v>294</v>
      </c>
      <c r="C62" s="8">
        <v>9030</v>
      </c>
      <c r="D62" s="8" t="s">
        <v>45</v>
      </c>
      <c r="E62" s="8">
        <v>68594</v>
      </c>
      <c r="F62" s="15">
        <v>1.704</v>
      </c>
      <c r="G62" s="8">
        <v>4</v>
      </c>
      <c r="H62" s="8">
        <v>2.5</v>
      </c>
      <c r="I62" s="8">
        <v>10000</v>
      </c>
    </row>
    <row r="63" spans="1:9">
      <c r="A63" s="8" t="s">
        <v>276</v>
      </c>
      <c r="B63" s="8" t="s">
        <v>294</v>
      </c>
      <c r="C63" s="8">
        <v>9030</v>
      </c>
      <c r="D63" s="8" t="s">
        <v>130</v>
      </c>
      <c r="E63" s="8">
        <v>68596</v>
      </c>
      <c r="F63" s="15">
        <v>2.0640000000000001</v>
      </c>
      <c r="G63" s="8">
        <v>5</v>
      </c>
      <c r="H63" s="8">
        <v>1</v>
      </c>
      <c r="I63" s="8">
        <v>10000</v>
      </c>
    </row>
    <row r="64" spans="1:9">
      <c r="A64" s="8" t="s">
        <v>276</v>
      </c>
      <c r="B64" s="8" t="s">
        <v>294</v>
      </c>
      <c r="C64" s="8">
        <v>9030</v>
      </c>
      <c r="D64" s="8" t="s">
        <v>85</v>
      </c>
      <c r="E64" s="8">
        <v>68598</v>
      </c>
      <c r="F64" s="15">
        <v>0.76800000000000002</v>
      </c>
      <c r="G64" s="8">
        <v>2</v>
      </c>
      <c r="H64" s="8">
        <v>1</v>
      </c>
      <c r="I64" s="8">
        <v>10000</v>
      </c>
    </row>
    <row r="65" spans="1:9">
      <c r="A65" s="8" t="s">
        <v>276</v>
      </c>
      <c r="B65" s="8" t="s">
        <v>294</v>
      </c>
      <c r="C65" s="8">
        <v>9030</v>
      </c>
      <c r="D65" s="8" t="s">
        <v>62</v>
      </c>
      <c r="E65" s="8">
        <v>67609</v>
      </c>
      <c r="F65" s="15">
        <v>30</v>
      </c>
      <c r="G65" s="8">
        <v>60</v>
      </c>
      <c r="H65" s="8">
        <v>10</v>
      </c>
      <c r="I65" s="8">
        <v>10000</v>
      </c>
    </row>
    <row r="66" spans="1:9">
      <c r="A66" s="8" t="s">
        <v>276</v>
      </c>
      <c r="B66" s="8" t="s">
        <v>294</v>
      </c>
      <c r="C66" s="8">
        <v>9030</v>
      </c>
      <c r="D66" s="8" t="s">
        <v>131</v>
      </c>
      <c r="E66" s="8">
        <v>68599</v>
      </c>
      <c r="F66" s="15">
        <v>0.98399999999999999</v>
      </c>
      <c r="G66" s="8">
        <v>2</v>
      </c>
      <c r="H66" s="8">
        <v>1</v>
      </c>
      <c r="I66" s="8">
        <v>10000</v>
      </c>
    </row>
    <row r="67" spans="1:9">
      <c r="A67" s="8" t="s">
        <v>276</v>
      </c>
      <c r="B67" s="8" t="s">
        <v>294</v>
      </c>
      <c r="C67" s="8">
        <v>9030</v>
      </c>
      <c r="D67" s="8" t="s">
        <v>132</v>
      </c>
      <c r="E67" s="8">
        <v>68600</v>
      </c>
      <c r="F67" s="15">
        <v>2.0640000000000001</v>
      </c>
      <c r="G67" s="8">
        <v>5</v>
      </c>
      <c r="H67" s="8">
        <v>1</v>
      </c>
      <c r="I67" s="8">
        <v>10000</v>
      </c>
    </row>
    <row r="68" spans="1:9">
      <c r="A68" s="8" t="s">
        <v>276</v>
      </c>
      <c r="B68" s="8" t="s">
        <v>294</v>
      </c>
      <c r="C68" s="8">
        <v>9030</v>
      </c>
      <c r="D68" s="8" t="s">
        <v>133</v>
      </c>
      <c r="E68" s="8">
        <v>68601</v>
      </c>
      <c r="F68" s="15">
        <v>2.472</v>
      </c>
      <c r="G68" s="8">
        <v>5</v>
      </c>
      <c r="H68" s="8">
        <v>1</v>
      </c>
      <c r="I68" s="8">
        <v>10000</v>
      </c>
    </row>
    <row r="69" spans="1:9">
      <c r="A69" s="8" t="s">
        <v>276</v>
      </c>
      <c r="B69" s="8" t="s">
        <v>294</v>
      </c>
      <c r="C69" s="8">
        <v>9030</v>
      </c>
      <c r="D69" s="8" t="s">
        <v>63</v>
      </c>
      <c r="E69" s="8">
        <v>68603</v>
      </c>
      <c r="F69" s="15">
        <v>7.8479999999999999</v>
      </c>
      <c r="G69" s="8">
        <v>16</v>
      </c>
      <c r="H69" s="8">
        <v>5</v>
      </c>
      <c r="I69" s="8">
        <v>10000</v>
      </c>
    </row>
    <row r="70" spans="1:9">
      <c r="A70" s="8" t="s">
        <v>276</v>
      </c>
      <c r="B70" s="8" t="s">
        <v>294</v>
      </c>
      <c r="C70" s="8">
        <v>9030</v>
      </c>
      <c r="D70" s="8" t="s">
        <v>182</v>
      </c>
      <c r="E70" s="8">
        <v>68608</v>
      </c>
      <c r="F70" s="15">
        <v>1.3680000000000001</v>
      </c>
      <c r="G70" s="8">
        <v>3</v>
      </c>
      <c r="H70" s="8">
        <v>1</v>
      </c>
      <c r="I70" s="8">
        <v>10000</v>
      </c>
    </row>
    <row r="71" spans="1:9">
      <c r="A71" s="8" t="s">
        <v>276</v>
      </c>
      <c r="B71" s="8" t="s">
        <v>294</v>
      </c>
      <c r="C71" s="8">
        <v>9030</v>
      </c>
      <c r="D71" s="8" t="s">
        <v>134</v>
      </c>
      <c r="E71" s="8">
        <v>65084</v>
      </c>
      <c r="F71" s="15">
        <v>5.2080000000000002</v>
      </c>
      <c r="G71" s="8">
        <v>11</v>
      </c>
      <c r="H71" s="8">
        <v>2.5</v>
      </c>
      <c r="I71" s="8">
        <v>10000</v>
      </c>
    </row>
    <row r="72" spans="1:9">
      <c r="A72" s="8" t="s">
        <v>276</v>
      </c>
      <c r="B72" s="8" t="s">
        <v>294</v>
      </c>
      <c r="C72" s="8">
        <v>9030</v>
      </c>
      <c r="D72" s="8" t="s">
        <v>186</v>
      </c>
      <c r="E72" s="8">
        <v>61680</v>
      </c>
      <c r="F72" s="15">
        <v>10.704000000000001</v>
      </c>
      <c r="G72" s="8">
        <v>22</v>
      </c>
      <c r="H72" s="8">
        <v>2.5</v>
      </c>
      <c r="I72" s="8">
        <v>10000</v>
      </c>
    </row>
    <row r="73" spans="1:9">
      <c r="A73" s="8" t="s">
        <v>276</v>
      </c>
      <c r="B73" s="8" t="s">
        <v>294</v>
      </c>
      <c r="C73" s="8">
        <v>9030</v>
      </c>
      <c r="D73" s="8" t="s">
        <v>211</v>
      </c>
      <c r="E73" s="8">
        <v>65085</v>
      </c>
      <c r="F73" s="15">
        <v>1.32</v>
      </c>
      <c r="G73" s="8">
        <v>3</v>
      </c>
      <c r="H73" s="8">
        <v>1</v>
      </c>
      <c r="I73" s="8">
        <v>10000</v>
      </c>
    </row>
    <row r="74" spans="1:9">
      <c r="A74" s="8" t="s">
        <v>276</v>
      </c>
      <c r="B74" s="8" t="s">
        <v>294</v>
      </c>
      <c r="C74" s="8">
        <v>9030</v>
      </c>
      <c r="D74" s="8" t="s">
        <v>214</v>
      </c>
      <c r="E74" s="8">
        <v>68612</v>
      </c>
      <c r="F74" s="15">
        <v>0.91200000000000003</v>
      </c>
      <c r="G74" s="8">
        <v>2</v>
      </c>
      <c r="H74" s="8">
        <v>1</v>
      </c>
      <c r="I74" s="8">
        <v>10000</v>
      </c>
    </row>
    <row r="75" spans="1:9">
      <c r="A75" s="8" t="s">
        <v>276</v>
      </c>
      <c r="B75" s="8" t="s">
        <v>294</v>
      </c>
      <c r="C75" s="8">
        <v>9030</v>
      </c>
      <c r="D75" s="8" t="s">
        <v>215</v>
      </c>
      <c r="E75" s="8">
        <v>68574</v>
      </c>
      <c r="F75" s="15">
        <v>4.92</v>
      </c>
      <c r="G75" s="8">
        <v>10</v>
      </c>
      <c r="H75" s="8">
        <v>5</v>
      </c>
      <c r="I75" s="8">
        <v>10000</v>
      </c>
    </row>
    <row r="76" spans="1:9">
      <c r="A76" s="8" t="s">
        <v>276</v>
      </c>
      <c r="B76" s="8" t="s">
        <v>294</v>
      </c>
      <c r="C76" s="8">
        <v>9030</v>
      </c>
      <c r="D76" s="8" t="s">
        <v>216</v>
      </c>
      <c r="E76" s="8">
        <v>68713</v>
      </c>
      <c r="F76" s="15">
        <v>10.776</v>
      </c>
      <c r="G76" s="8">
        <v>22</v>
      </c>
      <c r="H76" s="8">
        <v>5</v>
      </c>
      <c r="I76" s="8">
        <v>10000</v>
      </c>
    </row>
    <row r="77" spans="1:9">
      <c r="A77" s="8" t="s">
        <v>276</v>
      </c>
      <c r="B77" s="8" t="s">
        <v>294</v>
      </c>
      <c r="C77" s="8">
        <v>9030</v>
      </c>
      <c r="D77" s="8" t="s">
        <v>184</v>
      </c>
      <c r="E77" s="8">
        <v>68617</v>
      </c>
      <c r="F77" s="15">
        <v>4.968</v>
      </c>
      <c r="G77" s="8">
        <v>10</v>
      </c>
      <c r="H77" s="8">
        <v>2.5</v>
      </c>
      <c r="I77" s="8">
        <v>10000</v>
      </c>
    </row>
    <row r="78" spans="1:9">
      <c r="A78" s="8" t="s">
        <v>276</v>
      </c>
      <c r="B78" s="8" t="s">
        <v>294</v>
      </c>
      <c r="C78" s="8">
        <v>9030</v>
      </c>
      <c r="D78" s="8" t="s">
        <v>12</v>
      </c>
      <c r="E78" s="8">
        <v>68615</v>
      </c>
      <c r="F78" s="15">
        <v>4.3440000000000003</v>
      </c>
      <c r="G78" s="8">
        <v>9</v>
      </c>
      <c r="H78" s="8">
        <v>2.5</v>
      </c>
      <c r="I78" s="8">
        <v>10000</v>
      </c>
    </row>
    <row r="79" spans="1:9">
      <c r="A79" s="8" t="s">
        <v>276</v>
      </c>
      <c r="B79" s="8" t="s">
        <v>294</v>
      </c>
      <c r="C79" s="8">
        <v>9030</v>
      </c>
      <c r="D79" s="8" t="s">
        <v>17</v>
      </c>
      <c r="E79" s="8">
        <v>68616</v>
      </c>
      <c r="F79" s="15">
        <v>3.7679999999999998</v>
      </c>
      <c r="G79" s="8">
        <v>8</v>
      </c>
      <c r="H79" s="8">
        <v>2.5</v>
      </c>
      <c r="I79" s="8">
        <v>10000</v>
      </c>
    </row>
    <row r="80" spans="1:9">
      <c r="A80" s="8" t="s">
        <v>276</v>
      </c>
      <c r="B80" s="8" t="s">
        <v>294</v>
      </c>
      <c r="C80" s="8">
        <v>9030</v>
      </c>
      <c r="D80" s="8" t="s">
        <v>118</v>
      </c>
      <c r="E80" s="8">
        <v>68618</v>
      </c>
      <c r="F80" s="15">
        <v>5.4720000000000004</v>
      </c>
      <c r="G80" s="8">
        <v>11</v>
      </c>
      <c r="H80" s="8">
        <v>1</v>
      </c>
      <c r="I80" s="8">
        <v>10000</v>
      </c>
    </row>
    <row r="81" spans="1:9">
      <c r="A81" s="8" t="s">
        <v>276</v>
      </c>
      <c r="B81" s="8" t="s">
        <v>294</v>
      </c>
      <c r="C81" s="8">
        <v>9030</v>
      </c>
      <c r="D81" s="8" t="s">
        <v>185</v>
      </c>
      <c r="E81" s="8">
        <v>68620</v>
      </c>
      <c r="F81" s="15">
        <v>3.6720000000000002</v>
      </c>
      <c r="G81" s="8">
        <v>8</v>
      </c>
      <c r="H81" s="8">
        <v>1</v>
      </c>
      <c r="I81" s="8">
        <v>10000</v>
      </c>
    </row>
    <row r="82" spans="1:9">
      <c r="A82" s="8" t="s">
        <v>276</v>
      </c>
      <c r="B82" s="8" t="s">
        <v>294</v>
      </c>
      <c r="C82" s="8">
        <v>9030</v>
      </c>
      <c r="D82" s="8" t="s">
        <v>22</v>
      </c>
      <c r="E82" s="8">
        <v>68622</v>
      </c>
      <c r="F82" s="15">
        <v>0.88800000000000001</v>
      </c>
      <c r="G82" s="8">
        <v>2</v>
      </c>
      <c r="H82" s="8">
        <v>1</v>
      </c>
      <c r="I82" s="8">
        <v>10000</v>
      </c>
    </row>
    <row r="83" spans="1:9">
      <c r="A83" s="8" t="s">
        <v>276</v>
      </c>
      <c r="B83" s="8" t="s">
        <v>294</v>
      </c>
      <c r="C83" s="8">
        <v>9030</v>
      </c>
      <c r="D83" s="8" t="s">
        <v>176</v>
      </c>
      <c r="E83" s="8">
        <v>68623</v>
      </c>
      <c r="F83" s="15">
        <v>23</v>
      </c>
      <c r="G83" s="8">
        <v>46</v>
      </c>
      <c r="H83" s="8">
        <v>10</v>
      </c>
      <c r="I83" s="8">
        <v>10000</v>
      </c>
    </row>
    <row r="84" spans="1:9">
      <c r="A84" s="8" t="s">
        <v>276</v>
      </c>
      <c r="B84" s="8" t="s">
        <v>294</v>
      </c>
      <c r="C84" s="8">
        <v>9030</v>
      </c>
      <c r="D84" s="8" t="s">
        <v>225</v>
      </c>
      <c r="E84" s="8">
        <v>68624</v>
      </c>
      <c r="F84" s="15">
        <v>1.248</v>
      </c>
      <c r="G84" s="8">
        <v>3</v>
      </c>
      <c r="H84" s="8">
        <v>1</v>
      </c>
      <c r="I84" s="8">
        <v>10000</v>
      </c>
    </row>
    <row r="85" spans="1:9">
      <c r="A85" s="8" t="s">
        <v>276</v>
      </c>
      <c r="B85" s="8" t="s">
        <v>294</v>
      </c>
      <c r="C85" s="8">
        <v>9030</v>
      </c>
      <c r="D85" s="8" t="s">
        <v>196</v>
      </c>
      <c r="E85" s="8">
        <v>68621</v>
      </c>
      <c r="F85" s="15">
        <v>5.3520000000000003</v>
      </c>
      <c r="G85" s="8">
        <v>11</v>
      </c>
      <c r="H85" s="8">
        <v>1</v>
      </c>
      <c r="I85" s="8">
        <v>10000</v>
      </c>
    </row>
    <row r="86" spans="1:9">
      <c r="A86" s="8" t="s">
        <v>276</v>
      </c>
      <c r="B86" s="8" t="s">
        <v>294</v>
      </c>
      <c r="C86" s="8">
        <v>9030</v>
      </c>
      <c r="D86" s="8" t="s">
        <v>89</v>
      </c>
      <c r="E86" s="8">
        <v>68625</v>
      </c>
      <c r="F86" s="15">
        <v>14</v>
      </c>
      <c r="G86" s="8">
        <v>28</v>
      </c>
      <c r="H86" s="8">
        <v>2.5</v>
      </c>
      <c r="I86" s="8">
        <v>10000</v>
      </c>
    </row>
    <row r="87" spans="1:9">
      <c r="A87" s="8" t="s">
        <v>276</v>
      </c>
      <c r="B87" s="8" t="s">
        <v>294</v>
      </c>
      <c r="C87" s="8">
        <v>9030</v>
      </c>
      <c r="D87" s="8" t="s">
        <v>90</v>
      </c>
      <c r="E87" s="8">
        <v>61682</v>
      </c>
      <c r="F87" s="15">
        <v>9.0719999999999992</v>
      </c>
      <c r="G87" s="8">
        <v>19</v>
      </c>
      <c r="H87" s="8">
        <v>5</v>
      </c>
      <c r="I87" s="8">
        <v>10000</v>
      </c>
    </row>
    <row r="88" spans="1:9">
      <c r="A88" s="8" t="s">
        <v>276</v>
      </c>
      <c r="B88" s="8" t="s">
        <v>294</v>
      </c>
      <c r="C88" s="8">
        <v>9030</v>
      </c>
      <c r="D88" s="8" t="s">
        <v>91</v>
      </c>
      <c r="E88" s="8">
        <v>61683</v>
      </c>
      <c r="F88" s="15">
        <v>9.5280000000000005</v>
      </c>
      <c r="G88" s="8">
        <v>20</v>
      </c>
      <c r="H88" s="8">
        <v>2.5</v>
      </c>
      <c r="I88" s="8">
        <v>10000</v>
      </c>
    </row>
    <row r="89" spans="1:9">
      <c r="A89" s="8" t="s">
        <v>276</v>
      </c>
      <c r="B89" s="8" t="s">
        <v>294</v>
      </c>
      <c r="C89" s="8">
        <v>9030</v>
      </c>
      <c r="D89" s="8" t="s">
        <v>92</v>
      </c>
      <c r="E89" s="8">
        <v>68426</v>
      </c>
      <c r="F89" s="15">
        <v>5.4</v>
      </c>
      <c r="G89" s="8">
        <v>11</v>
      </c>
      <c r="H89" s="8">
        <v>2.5</v>
      </c>
      <c r="I89" s="8">
        <v>10000</v>
      </c>
    </row>
    <row r="90" spans="1:9">
      <c r="A90" s="8" t="s">
        <v>276</v>
      </c>
      <c r="B90" s="8" t="s">
        <v>294</v>
      </c>
      <c r="C90" s="8">
        <v>9030</v>
      </c>
      <c r="D90" s="8" t="s">
        <v>93</v>
      </c>
      <c r="E90" s="8">
        <v>68627</v>
      </c>
      <c r="F90" s="15">
        <v>3.8159999999999998</v>
      </c>
      <c r="G90" s="8">
        <v>8</v>
      </c>
      <c r="H90" s="8">
        <v>2.5</v>
      </c>
      <c r="I90" s="8">
        <v>10000</v>
      </c>
    </row>
    <row r="91" spans="1:9">
      <c r="A91" s="8" t="s">
        <v>276</v>
      </c>
      <c r="B91" s="8" t="s">
        <v>294</v>
      </c>
      <c r="C91" s="8">
        <v>9030</v>
      </c>
      <c r="D91" s="8" t="s">
        <v>94</v>
      </c>
      <c r="E91" s="8">
        <v>68632</v>
      </c>
      <c r="F91" s="15">
        <v>6.36</v>
      </c>
      <c r="G91" s="8">
        <v>13</v>
      </c>
      <c r="H91" s="8">
        <v>10</v>
      </c>
      <c r="I91" s="8">
        <v>10000</v>
      </c>
    </row>
    <row r="92" spans="1:9">
      <c r="A92" s="8" t="s">
        <v>276</v>
      </c>
      <c r="B92" s="8" t="s">
        <v>294</v>
      </c>
      <c r="C92" s="8">
        <v>9030</v>
      </c>
      <c r="D92" s="8" t="s">
        <v>64</v>
      </c>
      <c r="E92" s="8">
        <v>67670</v>
      </c>
      <c r="F92" s="15">
        <v>2.2799999999999998</v>
      </c>
      <c r="G92" s="8">
        <v>5</v>
      </c>
      <c r="H92" s="8">
        <v>1</v>
      </c>
      <c r="I92" s="8">
        <v>10000</v>
      </c>
    </row>
    <row r="93" spans="1:9">
      <c r="A93" s="8" t="s">
        <v>276</v>
      </c>
      <c r="B93" s="8" t="s">
        <v>294</v>
      </c>
      <c r="C93" s="8">
        <v>9030</v>
      </c>
      <c r="D93" s="8" t="s">
        <v>96</v>
      </c>
      <c r="E93" s="8">
        <v>68638</v>
      </c>
      <c r="F93" s="15">
        <v>1.44</v>
      </c>
      <c r="G93" s="8">
        <v>3</v>
      </c>
      <c r="H93" s="8">
        <v>1</v>
      </c>
      <c r="I93" s="8">
        <v>10000</v>
      </c>
    </row>
    <row r="94" spans="1:9">
      <c r="A94" s="8" t="s">
        <v>276</v>
      </c>
      <c r="B94" s="8" t="s">
        <v>294</v>
      </c>
      <c r="C94" s="8">
        <v>9030</v>
      </c>
      <c r="D94" s="8" t="s">
        <v>187</v>
      </c>
      <c r="E94" s="8">
        <v>68639</v>
      </c>
      <c r="F94" s="15">
        <v>2.5680000000000001</v>
      </c>
      <c r="G94" s="8">
        <v>6</v>
      </c>
      <c r="H94" s="8">
        <v>1</v>
      </c>
      <c r="I94" s="8">
        <v>10000</v>
      </c>
    </row>
    <row r="95" spans="1:9">
      <c r="A95" s="8" t="s">
        <v>276</v>
      </c>
      <c r="B95" s="8" t="s">
        <v>294</v>
      </c>
      <c r="C95" s="8">
        <v>9030</v>
      </c>
      <c r="D95" s="8" t="s">
        <v>136</v>
      </c>
      <c r="E95" s="8">
        <v>68240</v>
      </c>
      <c r="F95" s="15">
        <v>1.224</v>
      </c>
      <c r="G95" s="8">
        <v>3</v>
      </c>
      <c r="H95" s="8">
        <v>1</v>
      </c>
      <c r="I95" s="8">
        <v>10000</v>
      </c>
    </row>
    <row r="96" spans="1:9">
      <c r="A96" s="8" t="s">
        <v>276</v>
      </c>
      <c r="B96" s="8" t="s">
        <v>294</v>
      </c>
      <c r="C96" s="8">
        <v>9030</v>
      </c>
      <c r="D96" s="8" t="s">
        <v>135</v>
      </c>
      <c r="E96" s="8">
        <v>65087</v>
      </c>
      <c r="F96" s="15">
        <v>1.8959999999999999</v>
      </c>
      <c r="G96" s="8">
        <v>6</v>
      </c>
      <c r="H96" s="8">
        <v>5</v>
      </c>
      <c r="I96" s="8">
        <v>10000</v>
      </c>
    </row>
    <row r="97" spans="1:9">
      <c r="A97" s="8" t="s">
        <v>276</v>
      </c>
      <c r="B97" s="8" t="s">
        <v>294</v>
      </c>
      <c r="C97" s="8">
        <v>9030</v>
      </c>
      <c r="D97" s="8" t="s">
        <v>68</v>
      </c>
      <c r="E97" s="8">
        <v>68437</v>
      </c>
      <c r="F97" s="15">
        <v>2.76</v>
      </c>
      <c r="G97" s="8">
        <v>6</v>
      </c>
      <c r="H97" s="8">
        <v>1</v>
      </c>
      <c r="I97" s="8">
        <v>10000</v>
      </c>
    </row>
    <row r="98" spans="1:9">
      <c r="A98" s="8" t="s">
        <v>276</v>
      </c>
      <c r="B98" s="8" t="s">
        <v>294</v>
      </c>
      <c r="C98" s="8">
        <v>9030</v>
      </c>
      <c r="D98" s="8" t="s">
        <v>69</v>
      </c>
      <c r="E98" s="8">
        <v>66620</v>
      </c>
      <c r="F98" s="15">
        <v>2.16</v>
      </c>
      <c r="G98" s="8">
        <v>5</v>
      </c>
      <c r="H98" s="8">
        <v>1</v>
      </c>
      <c r="I98" s="8">
        <v>10000</v>
      </c>
    </row>
    <row r="99" spans="1:9">
      <c r="A99" s="8" t="s">
        <v>276</v>
      </c>
      <c r="B99" s="8" t="s">
        <v>294</v>
      </c>
      <c r="C99" s="8">
        <v>9030</v>
      </c>
      <c r="D99" s="8" t="s">
        <v>137</v>
      </c>
      <c r="E99" s="8">
        <v>68644</v>
      </c>
      <c r="F99" s="15">
        <v>1.272</v>
      </c>
      <c r="G99" s="8">
        <v>3</v>
      </c>
      <c r="H99" s="8">
        <v>1</v>
      </c>
      <c r="I99" s="8">
        <v>10000</v>
      </c>
    </row>
    <row r="100" spans="1:9">
      <c r="A100" s="8" t="s">
        <v>276</v>
      </c>
      <c r="B100" s="8" t="s">
        <v>294</v>
      </c>
      <c r="C100" s="8">
        <v>9030</v>
      </c>
      <c r="D100" s="8" t="s">
        <v>138</v>
      </c>
      <c r="E100" s="8">
        <v>65088</v>
      </c>
      <c r="F100" s="15">
        <v>5</v>
      </c>
      <c r="G100" s="8">
        <v>10</v>
      </c>
      <c r="H100" s="8">
        <v>1</v>
      </c>
      <c r="I100" s="8">
        <v>10000</v>
      </c>
    </row>
    <row r="101" spans="1:9">
      <c r="A101" s="8" t="s">
        <v>276</v>
      </c>
      <c r="B101" s="8" t="s">
        <v>294</v>
      </c>
      <c r="C101" s="8">
        <v>9030</v>
      </c>
      <c r="D101" s="8" t="s">
        <v>47</v>
      </c>
      <c r="E101" s="8">
        <v>68645</v>
      </c>
      <c r="F101" s="15">
        <v>1.08</v>
      </c>
      <c r="G101" s="8">
        <v>3</v>
      </c>
      <c r="H101" s="8">
        <v>1</v>
      </c>
      <c r="I101" s="8">
        <v>10000</v>
      </c>
    </row>
    <row r="102" spans="1:9">
      <c r="A102" s="8" t="s">
        <v>276</v>
      </c>
      <c r="B102" s="8" t="s">
        <v>294</v>
      </c>
      <c r="C102" s="8">
        <v>9030</v>
      </c>
      <c r="D102" s="8" t="s">
        <v>48</v>
      </c>
      <c r="E102" s="8">
        <v>68646</v>
      </c>
      <c r="F102" s="8">
        <v>39</v>
      </c>
      <c r="G102" s="8">
        <v>78</v>
      </c>
      <c r="H102" s="8">
        <v>25</v>
      </c>
      <c r="I102" s="8">
        <v>10000</v>
      </c>
    </row>
    <row r="103" spans="1:9">
      <c r="A103" s="8" t="s">
        <v>276</v>
      </c>
      <c r="B103" s="8" t="s">
        <v>294</v>
      </c>
      <c r="C103" s="8">
        <v>9030</v>
      </c>
      <c r="D103" s="8" t="s">
        <v>97</v>
      </c>
      <c r="E103" s="8">
        <v>68647</v>
      </c>
      <c r="F103" s="15">
        <v>0.96</v>
      </c>
      <c r="G103" s="8">
        <v>2</v>
      </c>
      <c r="H103" s="8">
        <v>1</v>
      </c>
      <c r="I103" s="8">
        <v>10000</v>
      </c>
    </row>
    <row r="104" spans="1:9">
      <c r="A104" s="8" t="s">
        <v>276</v>
      </c>
      <c r="B104" s="8" t="s">
        <v>294</v>
      </c>
      <c r="C104" s="8">
        <v>9030</v>
      </c>
      <c r="D104" s="8" t="s">
        <v>23</v>
      </c>
      <c r="E104" s="8">
        <v>65090</v>
      </c>
      <c r="F104" s="15">
        <v>4.2</v>
      </c>
      <c r="G104" s="8">
        <v>9</v>
      </c>
      <c r="H104" s="8">
        <v>1</v>
      </c>
      <c r="I104" s="8">
        <v>10000</v>
      </c>
    </row>
    <row r="105" spans="1:9">
      <c r="A105" s="8" t="s">
        <v>276</v>
      </c>
      <c r="B105" s="8" t="s">
        <v>294</v>
      </c>
      <c r="C105" s="8">
        <v>9030</v>
      </c>
      <c r="D105" s="8" t="s">
        <v>26</v>
      </c>
      <c r="E105" s="8">
        <v>68649</v>
      </c>
      <c r="F105" s="15">
        <v>3.048</v>
      </c>
      <c r="G105" s="8">
        <v>7</v>
      </c>
      <c r="H105" s="8">
        <v>1</v>
      </c>
      <c r="I105" s="8">
        <v>10000</v>
      </c>
    </row>
    <row r="106" spans="1:9">
      <c r="A106" s="8" t="s">
        <v>276</v>
      </c>
      <c r="B106" s="8" t="s">
        <v>294</v>
      </c>
      <c r="C106" s="8">
        <v>9030</v>
      </c>
      <c r="D106" s="8" t="s">
        <v>217</v>
      </c>
      <c r="E106" s="8">
        <v>68652</v>
      </c>
      <c r="F106" s="15">
        <v>9.7439999999999998</v>
      </c>
      <c r="G106" s="8">
        <v>20</v>
      </c>
      <c r="H106" s="8">
        <v>10</v>
      </c>
      <c r="I106" s="8">
        <v>10000</v>
      </c>
    </row>
    <row r="107" spans="1:9">
      <c r="A107" s="8" t="s">
        <v>276</v>
      </c>
      <c r="B107" s="8" t="s">
        <v>294</v>
      </c>
      <c r="C107" s="8">
        <v>9030</v>
      </c>
      <c r="D107" s="8" t="s">
        <v>218</v>
      </c>
      <c r="E107" s="8">
        <v>68568</v>
      </c>
      <c r="F107" s="15">
        <v>4.3920000000000003</v>
      </c>
      <c r="G107" s="8">
        <v>9</v>
      </c>
      <c r="H107" s="8">
        <v>2.5</v>
      </c>
      <c r="I107" s="8">
        <v>10000</v>
      </c>
    </row>
    <row r="108" spans="1:9">
      <c r="A108" s="8" t="s">
        <v>276</v>
      </c>
      <c r="B108" s="8" t="s">
        <v>294</v>
      </c>
      <c r="C108" s="8">
        <v>9030</v>
      </c>
      <c r="D108" s="8" t="s">
        <v>51</v>
      </c>
      <c r="E108" s="8">
        <v>65091</v>
      </c>
      <c r="F108" s="15">
        <v>8.5440000000000005</v>
      </c>
      <c r="G108" s="8">
        <v>18</v>
      </c>
      <c r="H108" s="8">
        <v>5</v>
      </c>
      <c r="I108" s="8">
        <v>10000</v>
      </c>
    </row>
    <row r="109" spans="1:9">
      <c r="A109" s="8" t="s">
        <v>276</v>
      </c>
      <c r="B109" s="8" t="s">
        <v>294</v>
      </c>
      <c r="C109" s="8">
        <v>9030</v>
      </c>
      <c r="D109" s="8" t="s">
        <v>70</v>
      </c>
      <c r="E109" s="8">
        <v>66632</v>
      </c>
      <c r="F109" s="15">
        <v>3.3839999999999999</v>
      </c>
      <c r="G109" s="8">
        <v>7</v>
      </c>
      <c r="H109" s="8">
        <v>1</v>
      </c>
      <c r="I109" s="8">
        <v>10000</v>
      </c>
    </row>
    <row r="110" spans="1:9">
      <c r="A110" s="8" t="s">
        <v>276</v>
      </c>
      <c r="B110" s="8" t="s">
        <v>294</v>
      </c>
      <c r="C110" s="8">
        <v>9030</v>
      </c>
      <c r="D110" s="8" t="s">
        <v>180</v>
      </c>
      <c r="E110" s="8">
        <v>68231</v>
      </c>
      <c r="F110" s="15">
        <v>2.496</v>
      </c>
      <c r="G110" s="8">
        <v>5</v>
      </c>
      <c r="H110" s="8">
        <v>5</v>
      </c>
      <c r="I110" s="8">
        <v>10000</v>
      </c>
    </row>
    <row r="111" spans="1:9">
      <c r="A111" s="8" t="s">
        <v>276</v>
      </c>
      <c r="B111" s="8" t="s">
        <v>294</v>
      </c>
      <c r="C111" s="8">
        <v>9030</v>
      </c>
      <c r="D111" s="8" t="s">
        <v>188</v>
      </c>
      <c r="E111" s="8">
        <v>61685</v>
      </c>
      <c r="F111" s="15">
        <v>7</v>
      </c>
      <c r="G111" s="8">
        <v>14</v>
      </c>
      <c r="H111" s="8">
        <v>5</v>
      </c>
      <c r="I111" s="8">
        <v>10000</v>
      </c>
    </row>
    <row r="112" spans="1:9">
      <c r="A112" s="8" t="s">
        <v>276</v>
      </c>
      <c r="B112" s="8" t="s">
        <v>294</v>
      </c>
      <c r="C112" s="8">
        <v>9030</v>
      </c>
      <c r="D112" s="8" t="s">
        <v>99</v>
      </c>
      <c r="E112" s="8">
        <v>67685</v>
      </c>
      <c r="F112" s="15">
        <v>1.512</v>
      </c>
      <c r="G112" s="8">
        <v>4</v>
      </c>
      <c r="H112" s="8">
        <v>1</v>
      </c>
      <c r="I112" s="8">
        <v>10000</v>
      </c>
    </row>
    <row r="113" spans="1:9">
      <c r="A113" s="8" t="s">
        <v>276</v>
      </c>
      <c r="B113" s="8" t="s">
        <v>294</v>
      </c>
      <c r="C113" s="8">
        <v>9030</v>
      </c>
      <c r="D113" s="8" t="s">
        <v>129</v>
      </c>
      <c r="E113" s="8">
        <v>68597</v>
      </c>
      <c r="F113" s="15">
        <v>2.2799999999999998</v>
      </c>
      <c r="G113" s="8">
        <v>5</v>
      </c>
      <c r="H113" s="8">
        <v>1</v>
      </c>
      <c r="I113" s="8">
        <v>10000</v>
      </c>
    </row>
    <row r="114" spans="1:9">
      <c r="A114" s="8" t="s">
        <v>276</v>
      </c>
      <c r="B114" s="8" t="s">
        <v>294</v>
      </c>
      <c r="C114" s="8">
        <v>9030</v>
      </c>
      <c r="D114" s="8" t="s">
        <v>305</v>
      </c>
      <c r="E114" s="8">
        <v>68657</v>
      </c>
      <c r="F114" s="15">
        <v>2.04</v>
      </c>
      <c r="G114" s="8">
        <v>5</v>
      </c>
      <c r="H114" s="8">
        <v>1</v>
      </c>
      <c r="I114" s="8">
        <v>10000</v>
      </c>
    </row>
    <row r="115" spans="1:9">
      <c r="A115" s="8" t="s">
        <v>276</v>
      </c>
      <c r="B115" s="8" t="s">
        <v>294</v>
      </c>
      <c r="C115" s="8">
        <v>9030</v>
      </c>
      <c r="D115" s="8" t="s">
        <v>306</v>
      </c>
      <c r="E115" s="8">
        <v>68658</v>
      </c>
      <c r="F115" s="15">
        <v>32</v>
      </c>
      <c r="G115" s="8">
        <v>64</v>
      </c>
      <c r="H115" s="8">
        <v>25</v>
      </c>
      <c r="I115" s="8">
        <v>10000</v>
      </c>
    </row>
    <row r="116" spans="1:9">
      <c r="A116" s="8" t="s">
        <v>276</v>
      </c>
      <c r="B116" s="8" t="s">
        <v>294</v>
      </c>
      <c r="C116" s="8">
        <v>9030</v>
      </c>
      <c r="D116" s="8" t="s">
        <v>190</v>
      </c>
      <c r="E116" s="8">
        <v>68662</v>
      </c>
      <c r="F116" s="15">
        <v>3</v>
      </c>
      <c r="G116" s="8">
        <v>6</v>
      </c>
      <c r="H116" s="8">
        <v>1</v>
      </c>
      <c r="I116" s="8">
        <v>10000</v>
      </c>
    </row>
    <row r="117" spans="1:9">
      <c r="A117" s="8" t="s">
        <v>276</v>
      </c>
      <c r="B117" s="8" t="s">
        <v>294</v>
      </c>
      <c r="C117" s="8">
        <v>9030</v>
      </c>
      <c r="D117" s="8" t="s">
        <v>52</v>
      </c>
      <c r="E117" s="8">
        <v>68664</v>
      </c>
      <c r="F117" s="15">
        <v>0.81599999999999995</v>
      </c>
      <c r="G117" s="8">
        <v>2</v>
      </c>
      <c r="H117" s="8">
        <v>1</v>
      </c>
      <c r="I117" s="8">
        <v>10000</v>
      </c>
    </row>
    <row r="118" spans="1:9">
      <c r="A118" s="8" t="s">
        <v>276</v>
      </c>
      <c r="B118" s="8" t="s">
        <v>294</v>
      </c>
      <c r="C118" s="8">
        <v>9030</v>
      </c>
      <c r="D118" s="8" t="s">
        <v>53</v>
      </c>
      <c r="E118" s="8">
        <v>68665</v>
      </c>
      <c r="F118" s="15">
        <v>0.69599999999999995</v>
      </c>
      <c r="G118" s="8">
        <v>2</v>
      </c>
      <c r="H118" s="8">
        <v>1</v>
      </c>
      <c r="I118" s="8">
        <v>10000</v>
      </c>
    </row>
    <row r="119" spans="1:9">
      <c r="A119" s="8" t="s">
        <v>276</v>
      </c>
      <c r="B119" s="8" t="s">
        <v>294</v>
      </c>
      <c r="C119" s="8">
        <v>9030</v>
      </c>
      <c r="D119" s="8" t="s">
        <v>143</v>
      </c>
      <c r="E119" s="8">
        <v>68666</v>
      </c>
      <c r="F119" s="15">
        <v>1.536</v>
      </c>
      <c r="G119" s="8">
        <v>4</v>
      </c>
      <c r="H119" s="8">
        <v>1</v>
      </c>
      <c r="I119" s="8">
        <v>10000</v>
      </c>
    </row>
    <row r="120" spans="1:9">
      <c r="A120" s="8" t="s">
        <v>276</v>
      </c>
      <c r="B120" s="8" t="s">
        <v>294</v>
      </c>
      <c r="C120" s="8">
        <v>9030</v>
      </c>
      <c r="D120" s="8" t="s">
        <v>141</v>
      </c>
      <c r="E120" s="8">
        <v>68648</v>
      </c>
      <c r="F120" s="15">
        <v>9.3119999999999994</v>
      </c>
      <c r="G120" s="8">
        <v>19</v>
      </c>
      <c r="H120" s="8">
        <v>10</v>
      </c>
      <c r="I120" s="8">
        <v>10000</v>
      </c>
    </row>
    <row r="121" spans="1:9">
      <c r="A121" s="8" t="s">
        <v>276</v>
      </c>
      <c r="B121" s="8" t="s">
        <v>294</v>
      </c>
      <c r="C121" s="8">
        <v>9030</v>
      </c>
      <c r="D121" s="8" t="s">
        <v>102</v>
      </c>
      <c r="E121" s="8">
        <v>65098</v>
      </c>
      <c r="F121" s="15">
        <v>1.4159999999999999</v>
      </c>
      <c r="G121" s="8">
        <v>3</v>
      </c>
      <c r="H121" s="8">
        <v>1</v>
      </c>
      <c r="I121" s="8">
        <v>10000</v>
      </c>
    </row>
    <row r="122" spans="1:9">
      <c r="A122" s="8" t="s">
        <v>276</v>
      </c>
      <c r="B122" s="8" t="s">
        <v>294</v>
      </c>
      <c r="C122" s="8">
        <v>9030</v>
      </c>
      <c r="D122" s="8" t="s">
        <v>145</v>
      </c>
      <c r="E122" s="8">
        <v>68668</v>
      </c>
      <c r="F122" s="15">
        <v>3</v>
      </c>
      <c r="G122" s="8">
        <v>6</v>
      </c>
      <c r="H122" s="8">
        <v>5</v>
      </c>
      <c r="I122" s="8">
        <v>10000</v>
      </c>
    </row>
    <row r="123" spans="1:9">
      <c r="A123" s="8" t="s">
        <v>276</v>
      </c>
      <c r="B123" s="8" t="s">
        <v>294</v>
      </c>
      <c r="C123" s="8">
        <v>9030</v>
      </c>
      <c r="D123" s="8" t="s">
        <v>146</v>
      </c>
      <c r="E123" s="8">
        <v>68669</v>
      </c>
      <c r="F123" s="15">
        <v>2</v>
      </c>
      <c r="G123" s="8">
        <v>4</v>
      </c>
      <c r="H123" s="8">
        <v>1</v>
      </c>
      <c r="I123" s="8">
        <v>10000</v>
      </c>
    </row>
    <row r="124" spans="1:9">
      <c r="A124" s="8" t="s">
        <v>276</v>
      </c>
      <c r="B124" s="8" t="s">
        <v>294</v>
      </c>
      <c r="C124" s="8">
        <v>9030</v>
      </c>
      <c r="D124" s="8" t="s">
        <v>147</v>
      </c>
      <c r="E124" s="8">
        <v>68670</v>
      </c>
      <c r="F124" s="15">
        <v>9.7200000000000006</v>
      </c>
      <c r="G124" s="8">
        <v>20</v>
      </c>
      <c r="H124" s="8">
        <v>2.5</v>
      </c>
      <c r="I124" s="8">
        <v>10000</v>
      </c>
    </row>
    <row r="125" spans="1:9">
      <c r="A125" s="8" t="s">
        <v>276</v>
      </c>
      <c r="B125" s="8" t="s">
        <v>294</v>
      </c>
      <c r="C125" s="8">
        <v>9030</v>
      </c>
      <c r="D125" s="8" t="s">
        <v>148</v>
      </c>
      <c r="E125" s="8">
        <v>68671</v>
      </c>
      <c r="F125" s="15">
        <v>3.4319999999999999</v>
      </c>
      <c r="G125" s="8">
        <v>7</v>
      </c>
      <c r="H125" s="8">
        <v>1</v>
      </c>
      <c r="I125" s="8">
        <v>10000</v>
      </c>
    </row>
    <row r="126" spans="1:9">
      <c r="A126" s="8" t="s">
        <v>276</v>
      </c>
      <c r="B126" s="8" t="s">
        <v>294</v>
      </c>
      <c r="C126" s="8">
        <v>9030</v>
      </c>
      <c r="D126" s="8" t="s">
        <v>149</v>
      </c>
      <c r="E126" s="8">
        <v>68672</v>
      </c>
      <c r="F126" s="15">
        <v>4.4400000000000004</v>
      </c>
      <c r="G126" s="8">
        <v>9</v>
      </c>
      <c r="H126" s="8">
        <v>5</v>
      </c>
      <c r="I126" s="8">
        <v>10000</v>
      </c>
    </row>
    <row r="127" spans="1:9">
      <c r="A127" s="8" t="s">
        <v>276</v>
      </c>
      <c r="B127" s="8" t="s">
        <v>294</v>
      </c>
      <c r="C127" s="8">
        <v>9030</v>
      </c>
      <c r="D127" s="8" t="s">
        <v>150</v>
      </c>
      <c r="E127" s="8">
        <v>68673</v>
      </c>
      <c r="F127" s="15">
        <v>2.4239999999999999</v>
      </c>
      <c r="G127" s="8">
        <v>5</v>
      </c>
      <c r="H127" s="8">
        <v>1</v>
      </c>
      <c r="I127" s="8">
        <v>10000</v>
      </c>
    </row>
    <row r="128" spans="1:9">
      <c r="A128" s="8" t="s">
        <v>276</v>
      </c>
      <c r="B128" s="8" t="s">
        <v>294</v>
      </c>
      <c r="C128" s="8">
        <v>9030</v>
      </c>
      <c r="D128" s="8" t="s">
        <v>177</v>
      </c>
      <c r="E128" s="8">
        <v>68675</v>
      </c>
      <c r="F128" s="15">
        <v>2.7120000000000002</v>
      </c>
      <c r="G128" s="8">
        <v>6</v>
      </c>
      <c r="H128" s="8">
        <v>2.5</v>
      </c>
      <c r="I128" s="8">
        <v>10000</v>
      </c>
    </row>
    <row r="129" spans="1:9">
      <c r="A129" s="8" t="s">
        <v>276</v>
      </c>
      <c r="B129" s="8" t="s">
        <v>294</v>
      </c>
      <c r="C129" s="8">
        <v>9030</v>
      </c>
      <c r="D129" s="8" t="s">
        <v>170</v>
      </c>
      <c r="E129" s="8">
        <v>65102</v>
      </c>
      <c r="F129" s="15">
        <v>1.752</v>
      </c>
      <c r="G129" s="8">
        <v>4</v>
      </c>
      <c r="H129" s="8">
        <v>1</v>
      </c>
      <c r="I129" s="8">
        <v>10000</v>
      </c>
    </row>
    <row r="130" spans="1:9">
      <c r="A130" s="8" t="s">
        <v>276</v>
      </c>
      <c r="B130" s="8" t="s">
        <v>294</v>
      </c>
      <c r="C130" s="8">
        <v>9030</v>
      </c>
      <c r="D130" s="8" t="s">
        <v>153</v>
      </c>
      <c r="E130" s="8">
        <v>68676</v>
      </c>
      <c r="F130" s="15">
        <v>1.248</v>
      </c>
      <c r="G130" s="8">
        <v>3</v>
      </c>
      <c r="H130" s="8">
        <v>1</v>
      </c>
      <c r="I130" s="8">
        <v>10000</v>
      </c>
    </row>
    <row r="131" spans="1:9">
      <c r="A131" s="8" t="s">
        <v>276</v>
      </c>
      <c r="B131" s="8" t="s">
        <v>294</v>
      </c>
      <c r="C131" s="8">
        <v>9030</v>
      </c>
      <c r="D131" s="8" t="s">
        <v>220</v>
      </c>
      <c r="E131" s="8">
        <v>67702</v>
      </c>
      <c r="F131" s="15">
        <v>1.56</v>
      </c>
      <c r="G131" s="8">
        <v>4</v>
      </c>
      <c r="H131" s="8">
        <v>1</v>
      </c>
      <c r="I131" s="8">
        <v>10000</v>
      </c>
    </row>
    <row r="132" spans="1:9">
      <c r="A132" s="8" t="s">
        <v>276</v>
      </c>
      <c r="B132" s="8" t="s">
        <v>294</v>
      </c>
      <c r="C132" s="8">
        <v>9030</v>
      </c>
      <c r="D132" s="8" t="s">
        <v>221</v>
      </c>
      <c r="E132" s="8">
        <v>65103</v>
      </c>
      <c r="F132" s="15">
        <v>0.96</v>
      </c>
      <c r="G132" s="8">
        <v>2</v>
      </c>
      <c r="H132" s="8">
        <v>1</v>
      </c>
      <c r="I132" s="8">
        <v>10000</v>
      </c>
    </row>
    <row r="133" spans="1:9">
      <c r="A133" s="8" t="s">
        <v>276</v>
      </c>
      <c r="B133" s="8" t="s">
        <v>294</v>
      </c>
      <c r="C133" s="8">
        <v>9030</v>
      </c>
      <c r="D133" s="8" t="s">
        <v>27</v>
      </c>
      <c r="E133" s="8">
        <v>67706</v>
      </c>
      <c r="F133" s="15">
        <v>1.92</v>
      </c>
      <c r="G133" s="8">
        <v>4</v>
      </c>
      <c r="H133" s="8">
        <v>1</v>
      </c>
      <c r="I133" s="8">
        <v>10000</v>
      </c>
    </row>
    <row r="134" spans="1:9">
      <c r="A134" s="8" t="s">
        <v>276</v>
      </c>
      <c r="B134" s="8" t="s">
        <v>294</v>
      </c>
      <c r="C134" s="8">
        <v>9030</v>
      </c>
      <c r="D134" s="8" t="s">
        <v>28</v>
      </c>
      <c r="E134" s="8">
        <v>66641</v>
      </c>
      <c r="F134" s="15">
        <v>5.3520000000000003</v>
      </c>
      <c r="G134" s="8">
        <v>11</v>
      </c>
      <c r="H134" s="8">
        <v>5</v>
      </c>
      <c r="I134" s="8">
        <v>10000</v>
      </c>
    </row>
    <row r="135" spans="1:9">
      <c r="A135" s="8" t="s">
        <v>276</v>
      </c>
      <c r="B135" s="8" t="s">
        <v>294</v>
      </c>
      <c r="C135" s="8">
        <v>9030</v>
      </c>
      <c r="D135" s="8" t="s">
        <v>103</v>
      </c>
      <c r="E135" s="8">
        <v>68677</v>
      </c>
      <c r="F135" s="15">
        <v>0.79200000000000004</v>
      </c>
      <c r="G135" s="8">
        <v>2</v>
      </c>
      <c r="H135" s="8">
        <v>1</v>
      </c>
      <c r="I135" s="8">
        <v>10000</v>
      </c>
    </row>
    <row r="136" spans="1:9">
      <c r="A136" s="8" t="s">
        <v>276</v>
      </c>
      <c r="B136" s="8" t="s">
        <v>294</v>
      </c>
      <c r="C136" s="8">
        <v>9030</v>
      </c>
      <c r="D136" s="8" t="s">
        <v>223</v>
      </c>
      <c r="E136" s="8">
        <v>68678</v>
      </c>
      <c r="F136" s="15">
        <v>1.6319999999999999</v>
      </c>
      <c r="G136" s="8">
        <v>4</v>
      </c>
      <c r="H136" s="8">
        <v>1</v>
      </c>
      <c r="I136" s="8">
        <v>10000</v>
      </c>
    </row>
    <row r="137" spans="1:9">
      <c r="A137" s="8" t="s">
        <v>276</v>
      </c>
      <c r="B137" s="8" t="s">
        <v>294</v>
      </c>
      <c r="C137" s="8">
        <v>9030</v>
      </c>
      <c r="D137" s="8" t="s">
        <v>71</v>
      </c>
      <c r="E137" s="8">
        <v>66643</v>
      </c>
      <c r="F137" s="15">
        <v>2.8559999999999999</v>
      </c>
      <c r="G137" s="8">
        <v>6</v>
      </c>
      <c r="H137" s="8">
        <v>1</v>
      </c>
      <c r="I137" s="8">
        <v>10000</v>
      </c>
    </row>
    <row r="138" spans="1:9">
      <c r="A138" s="8" t="s">
        <v>276</v>
      </c>
      <c r="B138" s="8" t="s">
        <v>294</v>
      </c>
      <c r="C138" s="8">
        <v>9030</v>
      </c>
      <c r="D138" s="8" t="s">
        <v>54</v>
      </c>
      <c r="E138" s="8">
        <v>68679</v>
      </c>
      <c r="F138" s="15">
        <v>1.6559999999999999</v>
      </c>
      <c r="G138" s="8">
        <v>4</v>
      </c>
      <c r="H138" s="8">
        <v>2.5</v>
      </c>
      <c r="I138" s="8">
        <v>10000</v>
      </c>
    </row>
    <row r="139" spans="1:9">
      <c r="A139" s="8" t="s">
        <v>276</v>
      </c>
      <c r="B139" s="8" t="s">
        <v>294</v>
      </c>
      <c r="C139" s="8">
        <v>9030</v>
      </c>
      <c r="D139" s="8" t="s">
        <v>267</v>
      </c>
      <c r="E139" s="8">
        <v>61687</v>
      </c>
      <c r="F139" s="15">
        <v>5</v>
      </c>
      <c r="G139" s="8">
        <v>10</v>
      </c>
      <c r="H139" s="8">
        <v>5</v>
      </c>
      <c r="I139" s="8">
        <v>10000</v>
      </c>
    </row>
    <row r="140" spans="1:9">
      <c r="A140" s="8" t="s">
        <v>276</v>
      </c>
      <c r="B140" s="8" t="s">
        <v>294</v>
      </c>
      <c r="C140" s="8">
        <v>9030</v>
      </c>
      <c r="D140" s="8" t="s">
        <v>104</v>
      </c>
      <c r="E140" s="8">
        <v>68680</v>
      </c>
      <c r="F140" s="15">
        <v>0.93600000000000005</v>
      </c>
      <c r="G140" s="8">
        <v>2</v>
      </c>
      <c r="H140" s="8">
        <v>1</v>
      </c>
      <c r="I140" s="8">
        <v>10000</v>
      </c>
    </row>
    <row r="141" spans="1:9">
      <c r="A141" s="8" t="s">
        <v>276</v>
      </c>
      <c r="B141" s="8" t="s">
        <v>294</v>
      </c>
      <c r="C141" s="8">
        <v>9030</v>
      </c>
      <c r="D141" s="8" t="s">
        <v>73</v>
      </c>
      <c r="E141" s="8">
        <v>66646</v>
      </c>
      <c r="F141" s="15">
        <v>1.1279999999999999</v>
      </c>
      <c r="G141" s="8">
        <v>3</v>
      </c>
      <c r="H141" s="8">
        <v>1</v>
      </c>
      <c r="I141" s="8">
        <v>10000</v>
      </c>
    </row>
    <row r="142" spans="1:9">
      <c r="A142" s="8" t="s">
        <v>276</v>
      </c>
      <c r="B142" s="8" t="s">
        <v>294</v>
      </c>
      <c r="C142" s="8">
        <v>9030</v>
      </c>
      <c r="D142" s="8" t="s">
        <v>105</v>
      </c>
      <c r="E142" s="8">
        <v>68682</v>
      </c>
      <c r="F142" s="15">
        <v>1.08</v>
      </c>
      <c r="G142" s="8">
        <v>3</v>
      </c>
      <c r="H142" s="8">
        <v>1</v>
      </c>
      <c r="I142" s="8">
        <v>10000</v>
      </c>
    </row>
    <row r="143" spans="1:9">
      <c r="A143" s="8" t="s">
        <v>276</v>
      </c>
      <c r="B143" s="8" t="s">
        <v>294</v>
      </c>
      <c r="C143" s="8">
        <v>9030</v>
      </c>
      <c r="D143" s="8" t="s">
        <v>119</v>
      </c>
      <c r="E143" s="8">
        <v>68505</v>
      </c>
      <c r="F143" s="15">
        <v>9.8160000000000007</v>
      </c>
      <c r="G143" s="8">
        <v>20</v>
      </c>
      <c r="H143" s="8">
        <v>2.5</v>
      </c>
      <c r="I143" s="8">
        <v>10000</v>
      </c>
    </row>
    <row r="144" spans="1:9">
      <c r="A144" s="8" t="s">
        <v>276</v>
      </c>
      <c r="B144" s="8" t="s">
        <v>294</v>
      </c>
      <c r="C144" s="8">
        <v>9030</v>
      </c>
      <c r="D144" s="8" t="s">
        <v>106</v>
      </c>
      <c r="E144" s="8">
        <v>68683</v>
      </c>
      <c r="F144" s="15">
        <v>1.248</v>
      </c>
      <c r="G144" s="8">
        <v>3</v>
      </c>
      <c r="H144" s="8">
        <v>1</v>
      </c>
      <c r="I144" s="8">
        <v>10000</v>
      </c>
    </row>
    <row r="145" spans="1:9">
      <c r="A145" s="8" t="s">
        <v>276</v>
      </c>
      <c r="B145" s="8" t="s">
        <v>294</v>
      </c>
      <c r="C145" s="8">
        <v>9030</v>
      </c>
      <c r="D145" s="8" t="s">
        <v>191</v>
      </c>
      <c r="E145" s="8">
        <v>68686</v>
      </c>
      <c r="F145" s="15">
        <v>2.2799999999999998</v>
      </c>
      <c r="G145" s="8">
        <v>5</v>
      </c>
      <c r="H145" s="8">
        <v>1</v>
      </c>
      <c r="I145" s="8">
        <v>10000</v>
      </c>
    </row>
    <row r="146" spans="1:9">
      <c r="A146" s="8" t="s">
        <v>276</v>
      </c>
      <c r="B146" s="8" t="s">
        <v>294</v>
      </c>
      <c r="C146" s="8">
        <v>9030</v>
      </c>
      <c r="D146" s="8" t="s">
        <v>224</v>
      </c>
      <c r="E146" s="8">
        <v>65105</v>
      </c>
      <c r="F146" s="15">
        <v>4.6319999999999997</v>
      </c>
      <c r="G146" s="8">
        <v>10</v>
      </c>
      <c r="H146" s="8">
        <v>5</v>
      </c>
      <c r="I146" s="8">
        <v>10000</v>
      </c>
    </row>
    <row r="147" spans="1:9">
      <c r="A147" s="8" t="s">
        <v>276</v>
      </c>
      <c r="B147" s="8" t="s">
        <v>294</v>
      </c>
      <c r="C147" s="8">
        <v>9030</v>
      </c>
      <c r="D147" s="8" t="s">
        <v>192</v>
      </c>
      <c r="E147" s="8">
        <v>68688</v>
      </c>
      <c r="F147" s="15">
        <v>1.8240000000000001</v>
      </c>
      <c r="G147" s="8">
        <v>4</v>
      </c>
      <c r="H147" s="8">
        <v>1</v>
      </c>
      <c r="I147" s="8">
        <v>10000</v>
      </c>
    </row>
    <row r="148" spans="1:9">
      <c r="A148" s="8" t="s">
        <v>276</v>
      </c>
      <c r="B148" s="8" t="s">
        <v>294</v>
      </c>
      <c r="C148" s="8">
        <v>9030</v>
      </c>
      <c r="D148" s="8" t="s">
        <v>193</v>
      </c>
      <c r="E148" s="8">
        <v>68689</v>
      </c>
      <c r="F148" s="15">
        <v>4.3920000000000003</v>
      </c>
      <c r="G148" s="8">
        <v>9</v>
      </c>
      <c r="H148" s="8">
        <v>2.5</v>
      </c>
      <c r="I148" s="8">
        <v>10000</v>
      </c>
    </row>
    <row r="149" spans="1:9">
      <c r="A149" s="8" t="s">
        <v>276</v>
      </c>
      <c r="B149" s="8" t="s">
        <v>294</v>
      </c>
      <c r="C149" s="8">
        <v>9030</v>
      </c>
      <c r="D149" s="8" t="s">
        <v>194</v>
      </c>
      <c r="E149" s="8">
        <v>68690</v>
      </c>
      <c r="F149" s="15">
        <v>1.08</v>
      </c>
      <c r="G149" s="8">
        <v>3</v>
      </c>
      <c r="H149" s="8">
        <v>1</v>
      </c>
      <c r="I149" s="8">
        <v>10000</v>
      </c>
    </row>
    <row r="150" spans="1:9">
      <c r="A150" s="8" t="s">
        <v>276</v>
      </c>
      <c r="B150" s="8" t="s">
        <v>294</v>
      </c>
      <c r="C150" s="8">
        <v>9030</v>
      </c>
      <c r="D150" s="8" t="s">
        <v>75</v>
      </c>
      <c r="E150" s="8">
        <v>66649</v>
      </c>
      <c r="F150" s="15">
        <v>2.472</v>
      </c>
      <c r="G150" s="8">
        <v>5</v>
      </c>
      <c r="H150" s="8">
        <v>1</v>
      </c>
      <c r="I150" s="8">
        <v>10000</v>
      </c>
    </row>
    <row r="151" spans="1:9">
      <c r="A151" s="8" t="s">
        <v>276</v>
      </c>
      <c r="B151" s="8" t="s">
        <v>294</v>
      </c>
      <c r="C151" s="8">
        <v>9030</v>
      </c>
      <c r="D151" s="8" t="s">
        <v>108</v>
      </c>
      <c r="E151" s="8">
        <v>68692</v>
      </c>
      <c r="F151" s="15">
        <v>0.79200000000000004</v>
      </c>
      <c r="G151" s="8">
        <v>2</v>
      </c>
      <c r="H151" s="8">
        <v>1</v>
      </c>
      <c r="I151" s="8">
        <v>10000</v>
      </c>
    </row>
    <row r="152" spans="1:9">
      <c r="A152" s="8" t="s">
        <v>276</v>
      </c>
      <c r="B152" s="8" t="s">
        <v>294</v>
      </c>
      <c r="C152" s="8">
        <v>9030</v>
      </c>
      <c r="D152" s="8" t="s">
        <v>154</v>
      </c>
      <c r="E152" s="8">
        <v>68693</v>
      </c>
      <c r="F152" s="15">
        <v>0.84</v>
      </c>
      <c r="G152" s="8">
        <v>2</v>
      </c>
      <c r="H152" s="8">
        <v>1</v>
      </c>
      <c r="I152" s="8">
        <v>10000</v>
      </c>
    </row>
    <row r="153" spans="1:9">
      <c r="A153" s="8" t="s">
        <v>276</v>
      </c>
      <c r="B153" s="8" t="s">
        <v>294</v>
      </c>
      <c r="C153" s="8">
        <v>9030</v>
      </c>
      <c r="D153" s="8" t="s">
        <v>155</v>
      </c>
      <c r="E153" s="8">
        <v>68694</v>
      </c>
      <c r="F153" s="15">
        <v>0.76800000000000002</v>
      </c>
      <c r="G153" s="8">
        <v>2</v>
      </c>
      <c r="H153" s="8">
        <v>1</v>
      </c>
      <c r="I153" s="8">
        <v>10000</v>
      </c>
    </row>
    <row r="154" spans="1:9">
      <c r="A154" s="8" t="s">
        <v>276</v>
      </c>
      <c r="B154" s="8" t="s">
        <v>294</v>
      </c>
      <c r="C154" s="8">
        <v>9030</v>
      </c>
      <c r="D154" s="8" t="s">
        <v>195</v>
      </c>
      <c r="E154" s="8">
        <v>68695</v>
      </c>
      <c r="F154" s="15">
        <v>1.44</v>
      </c>
      <c r="G154" s="8">
        <v>3</v>
      </c>
      <c r="H154" s="8">
        <v>1</v>
      </c>
      <c r="I154" s="8">
        <v>10000</v>
      </c>
    </row>
    <row r="155" spans="1:9">
      <c r="A155" s="8" t="s">
        <v>276</v>
      </c>
      <c r="B155" s="8" t="s">
        <v>294</v>
      </c>
      <c r="C155" s="8">
        <v>9030</v>
      </c>
      <c r="D155" s="8" t="s">
        <v>197</v>
      </c>
      <c r="E155" s="8">
        <v>68575</v>
      </c>
      <c r="F155" s="15">
        <v>2.7360000000000002</v>
      </c>
      <c r="G155" s="8">
        <v>6</v>
      </c>
      <c r="H155" s="8">
        <v>1</v>
      </c>
      <c r="I155" s="8">
        <v>10000</v>
      </c>
    </row>
    <row r="156" spans="1:9">
      <c r="A156" s="8" t="s">
        <v>276</v>
      </c>
      <c r="B156" s="8" t="s">
        <v>294</v>
      </c>
      <c r="C156" s="8">
        <v>9030</v>
      </c>
      <c r="D156" s="8" t="s">
        <v>198</v>
      </c>
      <c r="E156" s="8">
        <v>68714</v>
      </c>
      <c r="F156" s="15">
        <v>38</v>
      </c>
      <c r="G156" s="8">
        <v>76</v>
      </c>
      <c r="H156" s="8">
        <v>5</v>
      </c>
      <c r="I156" s="8">
        <v>10000</v>
      </c>
    </row>
    <row r="157" spans="1:9">
      <c r="A157" s="8" t="s">
        <v>276</v>
      </c>
      <c r="B157" s="8" t="s">
        <v>294</v>
      </c>
      <c r="C157" s="8">
        <v>9030</v>
      </c>
      <c r="D157" s="8" t="s">
        <v>199</v>
      </c>
      <c r="E157" s="8">
        <v>68696</v>
      </c>
      <c r="F157" s="15">
        <v>4.5359999999999996</v>
      </c>
      <c r="G157" s="8">
        <v>10</v>
      </c>
      <c r="H157" s="8">
        <v>1</v>
      </c>
      <c r="I157" s="8">
        <v>10000</v>
      </c>
    </row>
    <row r="158" spans="1:9">
      <c r="A158" s="8" t="s">
        <v>276</v>
      </c>
      <c r="B158" s="8" t="s">
        <v>294</v>
      </c>
      <c r="C158" s="8">
        <v>9030</v>
      </c>
      <c r="D158" s="8" t="s">
        <v>200</v>
      </c>
      <c r="E158" s="8">
        <v>68697</v>
      </c>
      <c r="F158" s="15">
        <v>8.3279999999999994</v>
      </c>
      <c r="G158" s="8">
        <v>17</v>
      </c>
      <c r="H158" s="8">
        <v>10</v>
      </c>
      <c r="I158" s="8">
        <v>10000</v>
      </c>
    </row>
    <row r="159" spans="1:9">
      <c r="A159" s="8" t="s">
        <v>276</v>
      </c>
      <c r="B159" s="8" t="s">
        <v>294</v>
      </c>
      <c r="C159" s="8">
        <v>9030</v>
      </c>
      <c r="D159" s="8" t="s">
        <v>109</v>
      </c>
      <c r="E159" s="8">
        <v>68698</v>
      </c>
      <c r="F159" s="15">
        <v>10.44</v>
      </c>
      <c r="G159" s="8">
        <v>21</v>
      </c>
      <c r="H159" s="8">
        <v>10</v>
      </c>
      <c r="I159" s="8">
        <v>10000</v>
      </c>
    </row>
    <row r="160" spans="1:9">
      <c r="A160" s="8" t="s">
        <v>276</v>
      </c>
      <c r="B160" s="8" t="s">
        <v>294</v>
      </c>
      <c r="C160" s="8">
        <v>9030</v>
      </c>
      <c r="D160" s="8" t="s">
        <v>156</v>
      </c>
      <c r="E160" s="8">
        <v>68699</v>
      </c>
      <c r="F160" s="15">
        <v>1.6319999999999999</v>
      </c>
      <c r="G160" s="8">
        <v>4</v>
      </c>
      <c r="H160" s="8">
        <v>1</v>
      </c>
      <c r="I160" s="8">
        <v>10000</v>
      </c>
    </row>
    <row r="161" spans="1:9">
      <c r="A161" s="8" t="s">
        <v>276</v>
      </c>
      <c r="B161" s="8" t="s">
        <v>294</v>
      </c>
      <c r="C161" s="8">
        <v>9030</v>
      </c>
      <c r="D161" s="8" t="s">
        <v>157</v>
      </c>
      <c r="E161" s="8">
        <v>68700</v>
      </c>
      <c r="F161" s="15">
        <v>1.512</v>
      </c>
      <c r="G161" s="8">
        <v>4</v>
      </c>
      <c r="H161" s="8">
        <v>1</v>
      </c>
      <c r="I161" s="8">
        <v>10000</v>
      </c>
    </row>
    <row r="162" spans="1:9">
      <c r="A162" s="8" t="s">
        <v>276</v>
      </c>
      <c r="B162" s="8" t="s">
        <v>294</v>
      </c>
      <c r="C162" s="8">
        <v>9030</v>
      </c>
      <c r="D162" s="8" t="s">
        <v>158</v>
      </c>
      <c r="E162" s="8">
        <v>68701</v>
      </c>
      <c r="F162" s="15">
        <v>5.016</v>
      </c>
      <c r="G162" s="8">
        <v>11</v>
      </c>
      <c r="H162" s="8">
        <v>2.5</v>
      </c>
      <c r="I162" s="8">
        <v>10000</v>
      </c>
    </row>
    <row r="163" spans="1:9">
      <c r="A163" s="8" t="s">
        <v>276</v>
      </c>
      <c r="B163" s="8" t="s">
        <v>294</v>
      </c>
      <c r="C163" s="8">
        <v>9030</v>
      </c>
      <c r="D163" s="8" t="s">
        <v>159</v>
      </c>
      <c r="E163" s="8">
        <v>68702</v>
      </c>
      <c r="F163" s="15">
        <v>1.8720000000000001</v>
      </c>
      <c r="G163" s="8">
        <v>4</v>
      </c>
      <c r="H163" s="8">
        <v>1</v>
      </c>
      <c r="I163" s="8">
        <v>10000</v>
      </c>
    </row>
    <row r="164" spans="1:9">
      <c r="A164" s="8" t="s">
        <v>276</v>
      </c>
      <c r="B164" s="8" t="s">
        <v>294</v>
      </c>
      <c r="C164" s="8">
        <v>9030</v>
      </c>
      <c r="D164" s="8" t="s">
        <v>160</v>
      </c>
      <c r="E164" s="8">
        <v>68703</v>
      </c>
      <c r="F164" s="15">
        <v>5.3520000000000003</v>
      </c>
      <c r="G164" s="8">
        <v>11</v>
      </c>
      <c r="H164" s="8">
        <v>2.5</v>
      </c>
      <c r="I164" s="8">
        <v>10000</v>
      </c>
    </row>
    <row r="165" spans="1:9">
      <c r="A165" s="8" t="s">
        <v>276</v>
      </c>
      <c r="B165" s="8" t="s">
        <v>294</v>
      </c>
      <c r="C165" s="8">
        <v>9030</v>
      </c>
      <c r="D165" s="8" t="s">
        <v>161</v>
      </c>
      <c r="E165" s="8">
        <v>68704</v>
      </c>
      <c r="F165" s="15">
        <v>1.032</v>
      </c>
      <c r="G165" s="8">
        <v>3</v>
      </c>
      <c r="H165" s="8">
        <v>1</v>
      </c>
      <c r="I165" s="8">
        <v>10000</v>
      </c>
    </row>
    <row r="166" spans="1:9">
      <c r="A166" s="8" t="s">
        <v>276</v>
      </c>
      <c r="B166" s="8" t="s">
        <v>294</v>
      </c>
      <c r="C166" s="8">
        <v>9030</v>
      </c>
      <c r="D166" s="8" t="s">
        <v>226</v>
      </c>
      <c r="E166" s="8">
        <v>66651</v>
      </c>
      <c r="F166" s="15">
        <v>1.032</v>
      </c>
      <c r="G166" s="8">
        <v>3</v>
      </c>
      <c r="H166" s="8">
        <v>1</v>
      </c>
      <c r="I166" s="8">
        <v>10000</v>
      </c>
    </row>
    <row r="167" spans="1:9">
      <c r="A167" s="8" t="s">
        <v>276</v>
      </c>
      <c r="B167" s="8" t="s">
        <v>294</v>
      </c>
      <c r="C167" s="8">
        <v>9030</v>
      </c>
      <c r="D167" s="8" t="s">
        <v>76</v>
      </c>
      <c r="E167" s="8">
        <v>66654</v>
      </c>
      <c r="F167" s="15">
        <v>2.9279999999999999</v>
      </c>
      <c r="G167" s="8">
        <v>6</v>
      </c>
      <c r="H167" s="8">
        <v>1</v>
      </c>
      <c r="I167" s="8">
        <v>10000</v>
      </c>
    </row>
    <row r="168" spans="1:9">
      <c r="A168" s="8" t="s">
        <v>276</v>
      </c>
      <c r="B168" s="8" t="s">
        <v>294</v>
      </c>
      <c r="C168" s="8">
        <v>9030</v>
      </c>
      <c r="D168" s="8" t="s">
        <v>56</v>
      </c>
      <c r="E168" s="8">
        <v>65107</v>
      </c>
      <c r="F168" s="15">
        <v>0.76800000000000002</v>
      </c>
      <c r="G168" s="8">
        <v>2</v>
      </c>
      <c r="H168" s="8">
        <v>1</v>
      </c>
      <c r="I168" s="8">
        <v>10000</v>
      </c>
    </row>
    <row r="169" spans="1:9">
      <c r="A169" s="8" t="s">
        <v>276</v>
      </c>
      <c r="B169" s="8" t="s">
        <v>294</v>
      </c>
      <c r="C169" s="8">
        <v>9030</v>
      </c>
      <c r="D169" s="8" t="s">
        <v>169</v>
      </c>
      <c r="E169" s="8">
        <v>68708</v>
      </c>
      <c r="F169" s="15">
        <v>2</v>
      </c>
      <c r="G169" s="8">
        <v>4</v>
      </c>
      <c r="H169" s="8">
        <v>1</v>
      </c>
      <c r="I169" s="8">
        <v>10000</v>
      </c>
    </row>
    <row r="170" spans="1:9">
      <c r="A170" s="8" t="s">
        <v>276</v>
      </c>
      <c r="B170" s="8" t="s">
        <v>294</v>
      </c>
      <c r="C170" s="8">
        <v>9030</v>
      </c>
      <c r="D170" s="8" t="s">
        <v>57</v>
      </c>
      <c r="E170" s="8">
        <v>68710</v>
      </c>
      <c r="F170" s="15">
        <v>7.5119999999999996</v>
      </c>
      <c r="G170" s="8">
        <v>16</v>
      </c>
      <c r="H170" s="8">
        <v>1</v>
      </c>
      <c r="I170" s="8">
        <v>10000</v>
      </c>
    </row>
    <row r="171" spans="1:9">
      <c r="A171" s="8" t="s">
        <v>276</v>
      </c>
      <c r="B171" s="8" t="s">
        <v>294</v>
      </c>
      <c r="C171" s="8">
        <v>9030</v>
      </c>
      <c r="D171" s="8" t="s">
        <v>388</v>
      </c>
      <c r="E171" s="8">
        <v>68711</v>
      </c>
      <c r="F171" s="15">
        <v>0.81599999999999995</v>
      </c>
      <c r="G171" s="8">
        <v>2</v>
      </c>
      <c r="H171" s="8">
        <v>1</v>
      </c>
      <c r="I171" s="8">
        <v>10000</v>
      </c>
    </row>
    <row r="172" spans="1:9">
      <c r="A172" s="8" t="s">
        <v>276</v>
      </c>
      <c r="B172" s="8" t="s">
        <v>294</v>
      </c>
      <c r="C172" s="8">
        <v>9030</v>
      </c>
      <c r="D172" s="8" t="s">
        <v>77</v>
      </c>
      <c r="E172" s="8">
        <v>66660</v>
      </c>
      <c r="F172" s="15">
        <v>0.84</v>
      </c>
      <c r="G172" s="8">
        <v>2</v>
      </c>
      <c r="H172" s="8">
        <v>1</v>
      </c>
      <c r="I172" s="8">
        <v>10000</v>
      </c>
    </row>
    <row r="173" spans="1:9">
      <c r="A173" s="8" t="s">
        <v>276</v>
      </c>
      <c r="B173" s="8" t="s">
        <v>295</v>
      </c>
      <c r="C173" s="8">
        <v>9030</v>
      </c>
      <c r="D173" s="8" t="s">
        <v>36</v>
      </c>
      <c r="E173" s="8">
        <v>68536</v>
      </c>
      <c r="F173" s="15">
        <v>14</v>
      </c>
      <c r="G173" s="8">
        <v>28</v>
      </c>
      <c r="H173" s="8">
        <v>10</v>
      </c>
      <c r="I173" s="8">
        <v>10000</v>
      </c>
    </row>
    <row r="174" spans="1:9">
      <c r="A174" s="8" t="s">
        <v>276</v>
      </c>
      <c r="B174" s="8" t="s">
        <v>295</v>
      </c>
      <c r="C174" s="8">
        <v>9030</v>
      </c>
      <c r="D174" s="8" t="s">
        <v>61</v>
      </c>
      <c r="E174" s="8">
        <v>68548</v>
      </c>
      <c r="F174" s="15">
        <v>1.248</v>
      </c>
      <c r="G174" s="8">
        <v>3</v>
      </c>
      <c r="H174" s="8">
        <v>1</v>
      </c>
      <c r="I174" s="8">
        <v>10000</v>
      </c>
    </row>
    <row r="175" spans="1:9">
      <c r="A175" s="8" t="s">
        <v>276</v>
      </c>
      <c r="B175" s="8" t="s">
        <v>295</v>
      </c>
      <c r="C175" s="8">
        <v>9030</v>
      </c>
      <c r="D175" s="8" t="s">
        <v>117</v>
      </c>
      <c r="E175" s="8">
        <v>68236</v>
      </c>
      <c r="F175" s="15">
        <v>2</v>
      </c>
      <c r="G175" s="8">
        <v>4</v>
      </c>
      <c r="H175" s="8">
        <v>1</v>
      </c>
      <c r="I175" s="8">
        <v>10000</v>
      </c>
    </row>
    <row r="176" spans="1:9">
      <c r="A176" s="8" t="s">
        <v>276</v>
      </c>
      <c r="B176" s="8" t="s">
        <v>295</v>
      </c>
      <c r="C176" s="8">
        <v>9030</v>
      </c>
      <c r="D176" s="8" t="s">
        <v>86</v>
      </c>
      <c r="E176" s="8">
        <v>68602</v>
      </c>
      <c r="F176" s="15">
        <v>10</v>
      </c>
      <c r="G176" s="8">
        <v>20</v>
      </c>
      <c r="H176" s="8">
        <v>1</v>
      </c>
      <c r="I176" s="8">
        <v>10000</v>
      </c>
    </row>
    <row r="177" spans="1:9">
      <c r="A177" s="8" t="s">
        <v>276</v>
      </c>
      <c r="B177" s="8" t="s">
        <v>295</v>
      </c>
      <c r="C177" s="8">
        <v>9030</v>
      </c>
      <c r="D177" s="8" t="s">
        <v>88</v>
      </c>
      <c r="E177" s="8">
        <v>61679</v>
      </c>
      <c r="F177" s="15">
        <v>8.1120000000000001</v>
      </c>
      <c r="G177" s="8">
        <v>17</v>
      </c>
      <c r="H177" s="8">
        <v>5</v>
      </c>
      <c r="I177" s="8">
        <v>10000</v>
      </c>
    </row>
    <row r="178" spans="1:9">
      <c r="A178" s="8" t="s">
        <v>276</v>
      </c>
      <c r="B178" s="8" t="s">
        <v>295</v>
      </c>
      <c r="C178" s="8">
        <v>9030</v>
      </c>
      <c r="D178" s="8" t="s">
        <v>139</v>
      </c>
      <c r="E178" s="8">
        <v>68654</v>
      </c>
      <c r="F178" s="15">
        <v>15</v>
      </c>
      <c r="G178" s="8">
        <v>30</v>
      </c>
      <c r="H178" s="8">
        <v>5</v>
      </c>
      <c r="I178" s="8">
        <v>10000</v>
      </c>
    </row>
    <row r="179" spans="1:9">
      <c r="A179" s="8" t="s">
        <v>276</v>
      </c>
      <c r="B179" s="8" t="s">
        <v>295</v>
      </c>
      <c r="C179" s="8">
        <v>9030</v>
      </c>
      <c r="D179" s="8" t="s">
        <v>189</v>
      </c>
      <c r="E179" s="8">
        <v>68655</v>
      </c>
      <c r="F179" s="15">
        <v>4.032</v>
      </c>
      <c r="G179" s="8">
        <v>9</v>
      </c>
      <c r="H179" s="8">
        <v>5</v>
      </c>
      <c r="I179" s="8">
        <v>10000</v>
      </c>
    </row>
    <row r="180" spans="1:9">
      <c r="A180" s="8" t="s">
        <v>276</v>
      </c>
      <c r="B180" s="8" t="s">
        <v>295</v>
      </c>
      <c r="C180" s="8">
        <v>9030</v>
      </c>
      <c r="D180" s="8" t="s">
        <v>100</v>
      </c>
      <c r="E180" s="8">
        <v>65093</v>
      </c>
      <c r="F180" s="15">
        <v>250</v>
      </c>
      <c r="G180" s="8">
        <v>500</v>
      </c>
      <c r="H180" s="8">
        <v>50</v>
      </c>
      <c r="I180" s="8">
        <v>10000</v>
      </c>
    </row>
    <row r="181" spans="1:9">
      <c r="A181" s="8" t="s">
        <v>276</v>
      </c>
      <c r="B181" s="8" t="s">
        <v>295</v>
      </c>
      <c r="C181" s="8">
        <v>9030</v>
      </c>
      <c r="D181" s="8" t="s">
        <v>72</v>
      </c>
      <c r="E181" s="8">
        <v>68498</v>
      </c>
      <c r="F181" s="15">
        <v>11</v>
      </c>
      <c r="G181" s="8">
        <v>22</v>
      </c>
      <c r="H181" s="8">
        <v>10</v>
      </c>
      <c r="I181" s="8">
        <v>1000</v>
      </c>
    </row>
    <row r="182" spans="1:9">
      <c r="A182" s="8" t="s">
        <v>276</v>
      </c>
      <c r="B182" s="8" t="s">
        <v>295</v>
      </c>
      <c r="C182" s="8">
        <v>9030</v>
      </c>
      <c r="D182" s="8" t="s">
        <v>14</v>
      </c>
      <c r="E182" s="8">
        <v>68611</v>
      </c>
      <c r="F182" s="15">
        <v>47</v>
      </c>
      <c r="G182" s="8">
        <v>94</v>
      </c>
      <c r="H182" s="8">
        <v>50</v>
      </c>
      <c r="I182" s="8">
        <v>10000</v>
      </c>
    </row>
    <row r="183" spans="1:9">
      <c r="A183" s="8" t="s">
        <v>276</v>
      </c>
      <c r="B183" s="8" t="s">
        <v>295</v>
      </c>
      <c r="C183" s="8">
        <v>9030</v>
      </c>
      <c r="D183" s="8" t="s">
        <v>42</v>
      </c>
      <c r="E183" s="8">
        <v>68508</v>
      </c>
      <c r="F183" s="15">
        <v>7.8479999999999999</v>
      </c>
      <c r="G183" s="8">
        <v>16</v>
      </c>
      <c r="H183" s="8">
        <v>5</v>
      </c>
      <c r="I183" s="8">
        <v>10000</v>
      </c>
    </row>
    <row r="184" spans="1:9">
      <c r="A184" s="8" t="s">
        <v>276</v>
      </c>
      <c r="B184" s="8" t="s">
        <v>295</v>
      </c>
      <c r="C184" s="8">
        <v>9030</v>
      </c>
      <c r="D184" s="8" t="s">
        <v>163</v>
      </c>
      <c r="E184" s="8">
        <v>65067</v>
      </c>
      <c r="F184" s="15">
        <v>9.0719999999999992</v>
      </c>
      <c r="G184" s="8">
        <v>19</v>
      </c>
      <c r="H184" s="8">
        <v>1</v>
      </c>
      <c r="I184" s="8">
        <v>10000</v>
      </c>
    </row>
    <row r="185" spans="1:9">
      <c r="A185" s="8" t="s">
        <v>276</v>
      </c>
      <c r="B185" s="8" t="s">
        <v>295</v>
      </c>
      <c r="C185" s="8">
        <v>9030</v>
      </c>
      <c r="D185" s="8" t="s">
        <v>83</v>
      </c>
      <c r="E185" s="8">
        <v>68545</v>
      </c>
      <c r="F185" s="15">
        <v>2.0880000000000001</v>
      </c>
      <c r="G185" s="8">
        <v>5</v>
      </c>
      <c r="H185" s="8">
        <v>1</v>
      </c>
      <c r="I185" s="8">
        <v>10000</v>
      </c>
    </row>
    <row r="186" spans="1:9">
      <c r="A186" s="8" t="s">
        <v>276</v>
      </c>
      <c r="B186" s="8" t="s">
        <v>295</v>
      </c>
      <c r="C186" s="8">
        <v>9030</v>
      </c>
      <c r="D186" s="8" t="s">
        <v>144</v>
      </c>
      <c r="E186" s="8">
        <v>65089</v>
      </c>
      <c r="F186" s="15">
        <v>250</v>
      </c>
      <c r="G186" s="8">
        <v>500</v>
      </c>
      <c r="H186" s="8">
        <v>250</v>
      </c>
      <c r="I186" s="8">
        <v>10000</v>
      </c>
    </row>
    <row r="187" spans="1:9">
      <c r="A187" s="8" t="s">
        <v>276</v>
      </c>
      <c r="B187" s="8" t="s">
        <v>295</v>
      </c>
      <c r="C187" s="8">
        <v>9030</v>
      </c>
      <c r="D187" s="8" t="s">
        <v>151</v>
      </c>
      <c r="E187" s="8">
        <v>65101</v>
      </c>
      <c r="F187" s="15">
        <v>10</v>
      </c>
      <c r="G187" s="8">
        <v>20</v>
      </c>
      <c r="H187" s="8">
        <v>5</v>
      </c>
      <c r="I187" s="8">
        <v>10000</v>
      </c>
    </row>
    <row r="188" spans="1:9">
      <c r="A188" s="8" t="s">
        <v>276</v>
      </c>
      <c r="B188" s="8" t="s">
        <v>296</v>
      </c>
      <c r="C188" s="8">
        <v>9030</v>
      </c>
      <c r="D188" s="8" t="s">
        <v>39</v>
      </c>
      <c r="E188" s="8">
        <v>68518</v>
      </c>
      <c r="F188" s="15">
        <v>250</v>
      </c>
      <c r="G188" s="8">
        <v>500</v>
      </c>
      <c r="H188" s="8">
        <v>50</v>
      </c>
      <c r="I188" s="8">
        <v>10000</v>
      </c>
    </row>
    <row r="189" spans="1:9">
      <c r="A189" s="8" t="s">
        <v>277</v>
      </c>
      <c r="B189" s="8" t="s">
        <v>294</v>
      </c>
      <c r="C189" s="8">
        <v>9031</v>
      </c>
      <c r="D189" s="8" t="s">
        <v>247</v>
      </c>
      <c r="E189" s="8">
        <v>68691</v>
      </c>
      <c r="F189" s="15">
        <v>26.591999999999999</v>
      </c>
      <c r="G189" s="8">
        <v>54</v>
      </c>
      <c r="H189" s="8">
        <v>5</v>
      </c>
      <c r="I189" s="8">
        <v>10000</v>
      </c>
    </row>
    <row r="190" spans="1:9">
      <c r="A190" s="8" t="s">
        <v>277</v>
      </c>
      <c r="B190" s="8" t="s">
        <v>294</v>
      </c>
      <c r="C190" s="8">
        <v>9031</v>
      </c>
      <c r="D190" s="8" t="s">
        <v>241</v>
      </c>
      <c r="E190" s="8">
        <v>68500</v>
      </c>
      <c r="F190" s="15">
        <v>30.768000000000001</v>
      </c>
      <c r="G190" s="8">
        <v>62</v>
      </c>
      <c r="H190" s="8">
        <v>50</v>
      </c>
      <c r="I190" s="8">
        <v>10000</v>
      </c>
    </row>
    <row r="191" spans="1:9">
      <c r="A191" s="8" t="s">
        <v>277</v>
      </c>
      <c r="B191" s="8" t="s">
        <v>294</v>
      </c>
      <c r="C191" s="8">
        <v>9031</v>
      </c>
      <c r="D191" s="8" t="s">
        <v>263</v>
      </c>
      <c r="E191" s="8">
        <v>68873</v>
      </c>
      <c r="F191" s="15">
        <v>30.096</v>
      </c>
      <c r="G191" s="8">
        <v>61</v>
      </c>
      <c r="H191" s="8">
        <v>10</v>
      </c>
      <c r="I191" s="8">
        <v>10000</v>
      </c>
    </row>
    <row r="192" spans="1:9">
      <c r="A192" s="8" t="s">
        <v>277</v>
      </c>
      <c r="B192" s="8" t="s">
        <v>294</v>
      </c>
      <c r="C192" s="8">
        <v>9031</v>
      </c>
      <c r="D192" s="8" t="s">
        <v>254</v>
      </c>
      <c r="E192" s="8">
        <v>68511</v>
      </c>
      <c r="F192" s="15">
        <v>106.29600000000001</v>
      </c>
      <c r="G192" s="8">
        <v>213</v>
      </c>
      <c r="H192" s="8">
        <v>100</v>
      </c>
      <c r="I192" s="8">
        <v>10000</v>
      </c>
    </row>
    <row r="193" spans="1:9">
      <c r="A193" s="8" t="s">
        <v>277</v>
      </c>
      <c r="B193" s="8" t="s">
        <v>294</v>
      </c>
      <c r="C193" s="8">
        <v>9031</v>
      </c>
      <c r="D193" s="8" t="s">
        <v>249</v>
      </c>
      <c r="E193" s="8">
        <v>68336</v>
      </c>
      <c r="F193" s="15">
        <v>48.816000000000003</v>
      </c>
      <c r="G193" s="8">
        <v>98</v>
      </c>
      <c r="H193" s="8">
        <v>25</v>
      </c>
      <c r="I193" s="8">
        <v>10000</v>
      </c>
    </row>
    <row r="194" spans="1:9">
      <c r="A194" s="8" t="s">
        <v>277</v>
      </c>
      <c r="B194" s="8" t="s">
        <v>294</v>
      </c>
      <c r="C194" s="8">
        <v>9031</v>
      </c>
      <c r="D194" s="8" t="s">
        <v>230</v>
      </c>
      <c r="E194" s="8">
        <v>68522</v>
      </c>
      <c r="F194" s="15">
        <v>44.975999999999999</v>
      </c>
      <c r="G194" s="8">
        <v>90</v>
      </c>
      <c r="H194" s="8">
        <v>10</v>
      </c>
      <c r="I194" s="8">
        <v>10000</v>
      </c>
    </row>
    <row r="195" spans="1:9">
      <c r="A195" s="8" t="s">
        <v>277</v>
      </c>
      <c r="B195" s="8" t="s">
        <v>294</v>
      </c>
      <c r="C195" s="8">
        <v>9031</v>
      </c>
      <c r="D195" s="8" t="s">
        <v>231</v>
      </c>
      <c r="E195" s="8">
        <v>68523</v>
      </c>
      <c r="F195" s="15">
        <v>35.712000000000003</v>
      </c>
      <c r="G195" s="8">
        <v>72</v>
      </c>
      <c r="H195" s="8">
        <v>5</v>
      </c>
      <c r="I195" s="8">
        <v>10000</v>
      </c>
    </row>
    <row r="196" spans="1:9">
      <c r="A196" s="8" t="s">
        <v>277</v>
      </c>
      <c r="B196" s="8" t="s">
        <v>294</v>
      </c>
      <c r="C196" s="8">
        <v>9031</v>
      </c>
      <c r="D196" s="8" t="s">
        <v>232</v>
      </c>
      <c r="E196" s="8">
        <v>68524</v>
      </c>
      <c r="F196" s="15">
        <v>87.744</v>
      </c>
      <c r="G196" s="8">
        <v>176</v>
      </c>
      <c r="H196" s="8">
        <v>50</v>
      </c>
      <c r="I196" s="8">
        <v>10000</v>
      </c>
    </row>
    <row r="197" spans="1:9">
      <c r="A197" s="8" t="s">
        <v>277</v>
      </c>
      <c r="B197" s="8" t="s">
        <v>294</v>
      </c>
      <c r="C197" s="8">
        <v>9031</v>
      </c>
      <c r="D197" s="8" t="s">
        <v>234</v>
      </c>
      <c r="E197" s="8">
        <v>68526</v>
      </c>
      <c r="F197" s="15">
        <v>41.712000000000003</v>
      </c>
      <c r="G197" s="8">
        <v>84</v>
      </c>
      <c r="H197" s="8">
        <v>10</v>
      </c>
      <c r="I197" s="8">
        <v>10000</v>
      </c>
    </row>
    <row r="198" spans="1:9">
      <c r="A198" s="8" t="s">
        <v>277</v>
      </c>
      <c r="B198" s="8" t="s">
        <v>295</v>
      </c>
      <c r="C198" s="8">
        <v>9031</v>
      </c>
      <c r="D198" s="8" t="s">
        <v>235</v>
      </c>
      <c r="E198" s="8">
        <v>68871</v>
      </c>
      <c r="F198" s="15">
        <v>35.496000000000002</v>
      </c>
      <c r="G198" s="8">
        <v>71</v>
      </c>
      <c r="H198" s="8">
        <v>10</v>
      </c>
      <c r="I198" s="8">
        <v>10000</v>
      </c>
    </row>
    <row r="199" spans="1:9">
      <c r="A199" s="8" t="s">
        <v>277</v>
      </c>
      <c r="B199" s="8" t="s">
        <v>294</v>
      </c>
      <c r="C199" s="8">
        <v>9031</v>
      </c>
      <c r="D199" s="8" t="s">
        <v>236</v>
      </c>
      <c r="E199" s="8">
        <v>68527</v>
      </c>
      <c r="F199" s="15">
        <v>84.408000000000001</v>
      </c>
      <c r="G199" s="8">
        <v>169</v>
      </c>
      <c r="H199" s="8">
        <v>50</v>
      </c>
      <c r="I199" s="8">
        <v>10000</v>
      </c>
    </row>
    <row r="200" spans="1:9">
      <c r="A200" s="8" t="s">
        <v>277</v>
      </c>
      <c r="B200" s="8" t="s">
        <v>294</v>
      </c>
      <c r="C200" s="8">
        <v>9031</v>
      </c>
      <c r="D200" s="8" t="s">
        <v>30</v>
      </c>
      <c r="E200" s="8">
        <v>68538</v>
      </c>
      <c r="F200" s="15">
        <v>5</v>
      </c>
      <c r="G200" s="8">
        <v>10</v>
      </c>
      <c r="H200" s="8">
        <v>5</v>
      </c>
      <c r="I200" s="8">
        <v>10000</v>
      </c>
    </row>
    <row r="201" spans="1:9">
      <c r="A201" s="8" t="s">
        <v>277</v>
      </c>
      <c r="B201" s="8" t="s">
        <v>294</v>
      </c>
      <c r="C201" s="8">
        <v>9031</v>
      </c>
      <c r="D201" s="8" t="s">
        <v>242</v>
      </c>
      <c r="E201" s="8">
        <v>68543</v>
      </c>
      <c r="F201" s="15">
        <v>39.048000000000002</v>
      </c>
      <c r="G201" s="8">
        <v>79</v>
      </c>
      <c r="H201" s="8">
        <v>10</v>
      </c>
      <c r="I201" s="8">
        <v>10000</v>
      </c>
    </row>
    <row r="202" spans="1:9">
      <c r="A202" s="8" t="s">
        <v>277</v>
      </c>
      <c r="B202" s="8" t="s">
        <v>294</v>
      </c>
      <c r="C202" s="8">
        <v>9031</v>
      </c>
      <c r="D202" s="8" t="s">
        <v>257</v>
      </c>
      <c r="E202" s="8">
        <v>68553</v>
      </c>
      <c r="F202" s="15">
        <v>43</v>
      </c>
      <c r="G202" s="8">
        <v>88</v>
      </c>
      <c r="H202" s="8">
        <v>50</v>
      </c>
      <c r="I202" s="8">
        <v>10000</v>
      </c>
    </row>
    <row r="203" spans="1:9">
      <c r="A203" s="8" t="s">
        <v>277</v>
      </c>
      <c r="B203" s="8" t="s">
        <v>294</v>
      </c>
      <c r="C203" s="8">
        <v>9031</v>
      </c>
      <c r="D203" s="8" t="s">
        <v>258</v>
      </c>
      <c r="E203" s="8">
        <v>68561</v>
      </c>
      <c r="F203" s="15">
        <v>1.752</v>
      </c>
      <c r="G203" s="8">
        <v>4</v>
      </c>
      <c r="H203" s="8">
        <v>1</v>
      </c>
      <c r="I203" s="8">
        <v>10000</v>
      </c>
    </row>
    <row r="204" spans="1:9">
      <c r="A204" s="8" t="s">
        <v>277</v>
      </c>
      <c r="B204" s="8" t="s">
        <v>294</v>
      </c>
      <c r="C204" s="8">
        <v>9031</v>
      </c>
      <c r="D204" s="8" t="s">
        <v>259</v>
      </c>
      <c r="E204" s="8">
        <v>66607</v>
      </c>
      <c r="F204" s="15">
        <v>1.8480000000000001</v>
      </c>
      <c r="G204" s="8">
        <v>4</v>
      </c>
      <c r="H204" s="8">
        <v>1</v>
      </c>
      <c r="I204" s="8">
        <v>10000</v>
      </c>
    </row>
    <row r="205" spans="1:9">
      <c r="A205" s="8" t="s">
        <v>277</v>
      </c>
      <c r="B205" s="8" t="s">
        <v>294</v>
      </c>
      <c r="C205" s="8">
        <v>9031</v>
      </c>
      <c r="D205" s="8" t="s">
        <v>260</v>
      </c>
      <c r="E205" s="8">
        <v>68570</v>
      </c>
      <c r="F205" s="15">
        <v>4.1520000000000001</v>
      </c>
      <c r="G205" s="8">
        <v>9</v>
      </c>
      <c r="H205" s="8">
        <v>5</v>
      </c>
      <c r="I205" s="8">
        <v>10000</v>
      </c>
    </row>
    <row r="206" spans="1:9">
      <c r="A206" s="8" t="s">
        <v>277</v>
      </c>
      <c r="B206" s="8" t="s">
        <v>294</v>
      </c>
      <c r="C206" s="8">
        <v>9031</v>
      </c>
      <c r="D206" s="8" t="s">
        <v>175</v>
      </c>
      <c r="E206" s="8">
        <v>68577</v>
      </c>
      <c r="F206" s="15">
        <v>43.968000000000004</v>
      </c>
      <c r="G206" s="8">
        <v>88</v>
      </c>
      <c r="H206" s="8">
        <v>25</v>
      </c>
      <c r="I206" s="8">
        <v>10000</v>
      </c>
    </row>
    <row r="207" spans="1:9">
      <c r="A207" s="8" t="s">
        <v>277</v>
      </c>
      <c r="B207" s="8" t="s">
        <v>294</v>
      </c>
      <c r="C207" s="8">
        <v>9031</v>
      </c>
      <c r="D207" s="8" t="s">
        <v>95</v>
      </c>
      <c r="E207" s="8">
        <v>68578</v>
      </c>
      <c r="F207" s="15">
        <v>30.72</v>
      </c>
      <c r="G207" s="8">
        <v>62</v>
      </c>
      <c r="H207" s="8">
        <v>10</v>
      </c>
      <c r="I207" s="8">
        <v>10000</v>
      </c>
    </row>
    <row r="208" spans="1:9">
      <c r="A208" s="8" t="s">
        <v>277</v>
      </c>
      <c r="B208" s="8" t="s">
        <v>294</v>
      </c>
      <c r="C208" s="8">
        <v>9031</v>
      </c>
      <c r="D208" s="8" t="s">
        <v>19</v>
      </c>
      <c r="E208" s="8">
        <v>68581</v>
      </c>
      <c r="F208" s="15">
        <v>42.143999999999998</v>
      </c>
      <c r="G208" s="8">
        <v>85</v>
      </c>
      <c r="H208" s="8">
        <v>25</v>
      </c>
      <c r="I208" s="8">
        <v>10000</v>
      </c>
    </row>
    <row r="209" spans="1:9">
      <c r="A209" s="8" t="s">
        <v>277</v>
      </c>
      <c r="B209" s="8" t="s">
        <v>294</v>
      </c>
      <c r="C209" s="8">
        <v>9031</v>
      </c>
      <c r="D209" s="8" t="s">
        <v>20</v>
      </c>
      <c r="E209" s="8">
        <v>68582</v>
      </c>
      <c r="F209" s="15">
        <v>39.432000000000002</v>
      </c>
      <c r="G209" s="8">
        <v>79</v>
      </c>
      <c r="H209" s="8">
        <v>25</v>
      </c>
      <c r="I209" s="8">
        <v>10000</v>
      </c>
    </row>
    <row r="210" spans="1:9">
      <c r="A210" s="8" t="s">
        <v>277</v>
      </c>
      <c r="B210" s="8" t="s">
        <v>294</v>
      </c>
      <c r="C210" s="8">
        <v>9031</v>
      </c>
      <c r="D210" s="8" t="s">
        <v>21</v>
      </c>
      <c r="E210" s="8">
        <v>68583</v>
      </c>
      <c r="F210" s="15">
        <v>94.463999999999999</v>
      </c>
      <c r="G210" s="8">
        <v>189</v>
      </c>
      <c r="H210" s="8">
        <v>50</v>
      </c>
      <c r="I210" s="8">
        <v>10000</v>
      </c>
    </row>
    <row r="211" spans="1:9">
      <c r="A211" s="8" t="s">
        <v>277</v>
      </c>
      <c r="B211" s="8" t="s">
        <v>294</v>
      </c>
      <c r="C211" s="8">
        <v>9031</v>
      </c>
      <c r="D211" s="8" t="s">
        <v>164</v>
      </c>
      <c r="E211" s="8">
        <v>66604</v>
      </c>
      <c r="F211" s="15">
        <v>1.992</v>
      </c>
      <c r="G211" s="8">
        <v>4</v>
      </c>
      <c r="H211" s="8">
        <v>1</v>
      </c>
      <c r="I211" s="8">
        <v>10000</v>
      </c>
    </row>
    <row r="212" spans="1:9">
      <c r="A212" s="8" t="s">
        <v>277</v>
      </c>
      <c r="B212" s="8" t="s">
        <v>294</v>
      </c>
      <c r="C212" s="8">
        <v>9031</v>
      </c>
      <c r="D212" s="8" t="s">
        <v>165</v>
      </c>
      <c r="E212" s="8">
        <v>68604</v>
      </c>
      <c r="F212" s="15">
        <v>4.008</v>
      </c>
      <c r="G212" s="8">
        <v>9</v>
      </c>
      <c r="H212" s="8">
        <v>5</v>
      </c>
      <c r="I212" s="8">
        <v>10000</v>
      </c>
    </row>
    <row r="213" spans="1:9">
      <c r="A213" s="8" t="s">
        <v>277</v>
      </c>
      <c r="B213" s="8" t="s">
        <v>294</v>
      </c>
      <c r="C213" s="8">
        <v>9031</v>
      </c>
      <c r="D213" s="8" t="s">
        <v>166</v>
      </c>
      <c r="E213" s="8">
        <v>66610</v>
      </c>
      <c r="F213" s="15">
        <v>1.992</v>
      </c>
      <c r="G213" s="8">
        <v>4</v>
      </c>
      <c r="H213" s="8">
        <v>1</v>
      </c>
      <c r="I213" s="8">
        <v>10000</v>
      </c>
    </row>
    <row r="214" spans="1:9">
      <c r="A214" s="8" t="s">
        <v>277</v>
      </c>
      <c r="B214" s="8" t="s">
        <v>294</v>
      </c>
      <c r="C214" s="8">
        <v>9031</v>
      </c>
      <c r="D214" s="8" t="s">
        <v>261</v>
      </c>
      <c r="E214" s="8">
        <v>68605</v>
      </c>
      <c r="F214" s="15">
        <v>48.24</v>
      </c>
      <c r="G214" s="8">
        <v>97</v>
      </c>
      <c r="H214" s="8">
        <v>25</v>
      </c>
      <c r="I214" s="8">
        <v>10000</v>
      </c>
    </row>
    <row r="215" spans="1:9">
      <c r="A215" s="8" t="s">
        <v>277</v>
      </c>
      <c r="B215" s="8" t="s">
        <v>294</v>
      </c>
      <c r="C215" s="8">
        <v>9031</v>
      </c>
      <c r="D215" s="8" t="s">
        <v>262</v>
      </c>
      <c r="E215" s="8">
        <v>66613</v>
      </c>
      <c r="F215" s="15">
        <v>1.8480000000000001</v>
      </c>
      <c r="G215" s="8">
        <v>4</v>
      </c>
      <c r="H215" s="8">
        <v>2.5</v>
      </c>
      <c r="I215" s="8">
        <v>10000</v>
      </c>
    </row>
    <row r="216" spans="1:9">
      <c r="A216" s="8" t="s">
        <v>277</v>
      </c>
      <c r="B216" s="8" t="s">
        <v>294</v>
      </c>
      <c r="C216" s="8">
        <v>9031</v>
      </c>
      <c r="D216" s="8" t="s">
        <v>87</v>
      </c>
      <c r="E216" s="8">
        <v>68606</v>
      </c>
      <c r="F216" s="15">
        <v>2.2320000000000002</v>
      </c>
      <c r="G216" s="8">
        <v>5</v>
      </c>
      <c r="H216" s="8">
        <v>1</v>
      </c>
      <c r="I216" s="8">
        <v>10000</v>
      </c>
    </row>
    <row r="217" spans="1:9">
      <c r="A217" s="8" t="s">
        <v>277</v>
      </c>
      <c r="B217" s="8" t="s">
        <v>294</v>
      </c>
      <c r="C217" s="8">
        <v>9031</v>
      </c>
      <c r="D217" s="8" t="s">
        <v>270</v>
      </c>
      <c r="E217" s="8">
        <v>68614</v>
      </c>
      <c r="F217" s="15">
        <v>37.512</v>
      </c>
      <c r="G217" s="8">
        <v>76</v>
      </c>
      <c r="H217" s="8">
        <v>10</v>
      </c>
      <c r="I217" s="8">
        <v>10000</v>
      </c>
    </row>
    <row r="218" spans="1:9">
      <c r="A218" s="8" t="s">
        <v>277</v>
      </c>
      <c r="B218" s="8" t="s">
        <v>294</v>
      </c>
      <c r="C218" s="8">
        <v>9031</v>
      </c>
      <c r="D218" s="8" t="s">
        <v>252</v>
      </c>
      <c r="E218" s="8">
        <v>68633</v>
      </c>
      <c r="F218" s="15">
        <v>4.4880000000000004</v>
      </c>
      <c r="G218" s="8">
        <v>9</v>
      </c>
      <c r="H218" s="8">
        <v>2.5</v>
      </c>
      <c r="I218" s="8">
        <v>10000</v>
      </c>
    </row>
    <row r="219" spans="1:9">
      <c r="A219" s="8" t="s">
        <v>277</v>
      </c>
      <c r="B219" s="8" t="s">
        <v>294</v>
      </c>
      <c r="C219" s="8">
        <v>9031</v>
      </c>
      <c r="D219" s="8" t="s">
        <v>245</v>
      </c>
      <c r="E219" s="8">
        <v>68641</v>
      </c>
      <c r="F219" s="15">
        <v>47.664000000000001</v>
      </c>
      <c r="G219" s="8">
        <v>96</v>
      </c>
      <c r="H219" s="8">
        <v>25</v>
      </c>
      <c r="I219" s="8">
        <v>10000</v>
      </c>
    </row>
    <row r="220" spans="1:9">
      <c r="A220" s="8" t="s">
        <v>277</v>
      </c>
      <c r="B220" s="8" t="s">
        <v>294</v>
      </c>
      <c r="C220" s="8">
        <v>9031</v>
      </c>
      <c r="D220" s="8" t="s">
        <v>238</v>
      </c>
      <c r="E220" s="8">
        <v>68650</v>
      </c>
      <c r="F220" s="15">
        <v>74.304000000000002</v>
      </c>
      <c r="G220" s="8">
        <v>149</v>
      </c>
      <c r="H220" s="8">
        <v>25</v>
      </c>
      <c r="I220" s="8">
        <v>10000</v>
      </c>
    </row>
    <row r="221" spans="1:9">
      <c r="A221" s="8" t="s">
        <v>277</v>
      </c>
      <c r="B221" s="8" t="s">
        <v>294</v>
      </c>
      <c r="C221" s="8">
        <v>9031</v>
      </c>
      <c r="D221" s="8" t="s">
        <v>239</v>
      </c>
      <c r="E221" s="8">
        <v>68651</v>
      </c>
      <c r="F221" s="15">
        <v>33.671999999999997</v>
      </c>
      <c r="G221" s="8">
        <v>68</v>
      </c>
      <c r="H221" s="8">
        <v>10</v>
      </c>
      <c r="I221" s="8">
        <v>10000</v>
      </c>
    </row>
    <row r="222" spans="1:9">
      <c r="A222" s="8" t="s">
        <v>277</v>
      </c>
      <c r="B222" s="8" t="s">
        <v>294</v>
      </c>
      <c r="C222" s="8">
        <v>9031</v>
      </c>
      <c r="D222" s="8" t="s">
        <v>271</v>
      </c>
      <c r="E222" s="8">
        <v>68569</v>
      </c>
      <c r="F222" s="15">
        <v>100</v>
      </c>
      <c r="G222" s="8">
        <v>200</v>
      </c>
      <c r="H222" s="8">
        <v>100</v>
      </c>
      <c r="I222" s="8">
        <v>10000</v>
      </c>
    </row>
    <row r="223" spans="1:9">
      <c r="A223" s="8" t="s">
        <v>277</v>
      </c>
      <c r="B223" s="8" t="s">
        <v>294</v>
      </c>
      <c r="C223" s="8">
        <v>9031</v>
      </c>
      <c r="D223" s="8" t="s">
        <v>219</v>
      </c>
      <c r="E223" s="8">
        <v>68653</v>
      </c>
      <c r="F223" s="15">
        <v>100</v>
      </c>
      <c r="G223" s="8">
        <v>200</v>
      </c>
      <c r="H223" s="8">
        <v>100</v>
      </c>
      <c r="I223" s="8">
        <v>10000</v>
      </c>
    </row>
    <row r="224" spans="1:9">
      <c r="A224" s="8" t="s">
        <v>277</v>
      </c>
      <c r="B224" s="8" t="s">
        <v>294</v>
      </c>
      <c r="C224" s="8">
        <v>9031</v>
      </c>
      <c r="D224" s="8" t="s">
        <v>253</v>
      </c>
      <c r="E224" s="8">
        <v>68663</v>
      </c>
      <c r="F224" s="15">
        <v>5.1840000000000002</v>
      </c>
      <c r="G224" s="8">
        <v>11</v>
      </c>
      <c r="H224" s="8">
        <v>5</v>
      </c>
      <c r="I224" s="8">
        <v>10000</v>
      </c>
    </row>
    <row r="225" spans="1:9">
      <c r="A225" s="8" t="s">
        <v>277</v>
      </c>
      <c r="B225" s="8" t="s">
        <v>294</v>
      </c>
      <c r="C225" s="8">
        <v>9031</v>
      </c>
      <c r="D225" s="8" t="s">
        <v>233</v>
      </c>
      <c r="E225" s="8">
        <v>68684</v>
      </c>
      <c r="F225" s="15">
        <v>25.56</v>
      </c>
      <c r="G225" s="8">
        <v>52</v>
      </c>
      <c r="H225" s="8">
        <v>5</v>
      </c>
      <c r="I225" s="8">
        <v>10000</v>
      </c>
    </row>
    <row r="226" spans="1:9">
      <c r="A226" s="8" t="s">
        <v>277</v>
      </c>
      <c r="B226" s="8" t="s">
        <v>294</v>
      </c>
      <c r="C226" s="8">
        <v>9031</v>
      </c>
      <c r="D226" s="8" t="s">
        <v>237</v>
      </c>
      <c r="E226" s="8">
        <v>68685</v>
      </c>
      <c r="F226" s="15">
        <v>67.632000000000005</v>
      </c>
      <c r="G226" s="8">
        <v>136</v>
      </c>
      <c r="H226" s="8">
        <v>50</v>
      </c>
      <c r="I226" s="8">
        <v>10000</v>
      </c>
    </row>
    <row r="227" spans="1:9">
      <c r="A227" s="8" t="s">
        <v>277</v>
      </c>
      <c r="B227" s="8" t="s">
        <v>294</v>
      </c>
      <c r="C227" s="8">
        <v>9031</v>
      </c>
      <c r="D227" s="8" t="s">
        <v>107</v>
      </c>
      <c r="E227" s="8">
        <v>68687</v>
      </c>
      <c r="F227" s="15">
        <v>5.4480000000000004</v>
      </c>
      <c r="G227" s="8">
        <v>11</v>
      </c>
      <c r="H227" s="8">
        <v>10</v>
      </c>
      <c r="I227" s="8">
        <v>10000</v>
      </c>
    </row>
    <row r="228" spans="1:9">
      <c r="A228" s="8" t="s">
        <v>277</v>
      </c>
      <c r="B228" s="8" t="s">
        <v>294</v>
      </c>
      <c r="C228" s="8">
        <v>9031</v>
      </c>
      <c r="D228" s="8" t="s">
        <v>246</v>
      </c>
      <c r="E228" s="8">
        <v>68712</v>
      </c>
      <c r="F228" s="15">
        <v>43.512</v>
      </c>
      <c r="G228" s="8">
        <v>88</v>
      </c>
      <c r="H228" s="8">
        <v>10</v>
      </c>
      <c r="I228" s="8">
        <v>10000</v>
      </c>
    </row>
    <row r="229" spans="1:9">
      <c r="A229" s="8" t="s">
        <v>277</v>
      </c>
      <c r="B229" s="8" t="s">
        <v>295</v>
      </c>
      <c r="C229" s="8">
        <v>9031</v>
      </c>
      <c r="D229" s="8" t="s">
        <v>265</v>
      </c>
      <c r="E229" s="8">
        <v>68551</v>
      </c>
      <c r="F229" s="15">
        <v>37.176000000000002</v>
      </c>
      <c r="G229" s="8">
        <v>75</v>
      </c>
      <c r="H229" s="8">
        <v>10</v>
      </c>
      <c r="I229" s="8">
        <v>10000</v>
      </c>
    </row>
    <row r="230" spans="1:9">
      <c r="A230" s="8" t="s">
        <v>277</v>
      </c>
      <c r="B230" s="8" t="s">
        <v>295</v>
      </c>
      <c r="C230" s="8">
        <v>9031</v>
      </c>
      <c r="D230" s="8" t="s">
        <v>269</v>
      </c>
      <c r="E230" s="8">
        <v>68613</v>
      </c>
      <c r="F230" s="15">
        <v>100</v>
      </c>
      <c r="G230" s="8">
        <v>200</v>
      </c>
      <c r="H230" s="8">
        <v>50</v>
      </c>
      <c r="I230" s="8">
        <v>10000</v>
      </c>
    </row>
    <row r="231" spans="1:9">
      <c r="A231" s="8" t="s">
        <v>277</v>
      </c>
      <c r="B231" s="8" t="s">
        <v>295</v>
      </c>
      <c r="C231" s="8">
        <v>9031</v>
      </c>
      <c r="D231" s="8" t="s">
        <v>390</v>
      </c>
      <c r="E231" s="8">
        <v>68560</v>
      </c>
      <c r="F231" s="15">
        <v>250</v>
      </c>
      <c r="G231" s="8">
        <v>500</v>
      </c>
      <c r="H231" s="8">
        <v>400</v>
      </c>
      <c r="I231" s="8">
        <v>40000</v>
      </c>
    </row>
    <row r="232" spans="1:9">
      <c r="A232" s="8" t="s">
        <v>277</v>
      </c>
      <c r="B232" s="8" t="s">
        <v>295</v>
      </c>
      <c r="C232" s="8">
        <v>9031</v>
      </c>
      <c r="D232" s="8" t="s">
        <v>244</v>
      </c>
      <c r="E232" s="8">
        <v>68571</v>
      </c>
      <c r="F232" s="15">
        <v>250</v>
      </c>
      <c r="G232" s="8">
        <v>500</v>
      </c>
      <c r="H232" s="8">
        <v>400</v>
      </c>
      <c r="I232" s="8">
        <v>40000</v>
      </c>
    </row>
    <row r="233" spans="1:9">
      <c r="A233" s="8" t="s">
        <v>277</v>
      </c>
      <c r="B233" s="8">
        <v>9030</v>
      </c>
      <c r="C233" s="8">
        <v>9031</v>
      </c>
      <c r="D233" s="8" t="s">
        <v>173</v>
      </c>
      <c r="E233" s="8">
        <v>61678</v>
      </c>
      <c r="F233" s="15">
        <v>48.335999999999999</v>
      </c>
      <c r="G233" s="8">
        <v>97</v>
      </c>
      <c r="H233" s="8">
        <v>10</v>
      </c>
      <c r="I233" s="8">
        <v>10000</v>
      </c>
    </row>
    <row r="234" spans="1:9">
      <c r="A234" s="8" t="s">
        <v>277</v>
      </c>
      <c r="B234" s="8">
        <v>9030</v>
      </c>
      <c r="C234" s="8">
        <v>9031</v>
      </c>
      <c r="D234" s="8" t="s">
        <v>172</v>
      </c>
      <c r="E234" s="8" t="s">
        <v>264</v>
      </c>
      <c r="F234" s="15">
        <v>5.3760000000000003</v>
      </c>
      <c r="G234" s="8">
        <v>11</v>
      </c>
      <c r="H234" s="8">
        <v>10</v>
      </c>
      <c r="I234" s="8">
        <v>10000</v>
      </c>
    </row>
    <row r="235" spans="1:9">
      <c r="A235" s="8" t="s">
        <v>277</v>
      </c>
      <c r="B235" s="8">
        <v>9030</v>
      </c>
      <c r="C235" s="8">
        <v>9031</v>
      </c>
      <c r="D235" s="8" t="s">
        <v>189</v>
      </c>
      <c r="E235" s="8" t="s">
        <v>266</v>
      </c>
      <c r="F235" s="15">
        <v>5</v>
      </c>
      <c r="G235" s="8">
        <v>10</v>
      </c>
      <c r="H235" s="8">
        <v>5</v>
      </c>
      <c r="I235" s="8">
        <v>10000</v>
      </c>
    </row>
    <row r="236" spans="1:9">
      <c r="A236" s="8" t="s">
        <v>277</v>
      </c>
      <c r="B236" s="8" t="s">
        <v>296</v>
      </c>
      <c r="C236" s="8">
        <v>9031</v>
      </c>
      <c r="D236" s="8" t="s">
        <v>268</v>
      </c>
      <c r="E236" s="8">
        <v>68535</v>
      </c>
      <c r="F236" s="15">
        <v>37.247999999999998</v>
      </c>
      <c r="G236" s="8">
        <v>75</v>
      </c>
      <c r="H236" s="8">
        <v>25</v>
      </c>
      <c r="I236" s="8">
        <v>10000</v>
      </c>
    </row>
    <row r="237" spans="1:9">
      <c r="A237" s="12" t="s">
        <v>277</v>
      </c>
      <c r="B237" s="12" t="s">
        <v>296</v>
      </c>
      <c r="C237" s="12">
        <v>9031</v>
      </c>
      <c r="D237" s="12" t="s">
        <v>251</v>
      </c>
      <c r="E237" s="12">
        <v>68565</v>
      </c>
      <c r="F237" s="16">
        <v>250</v>
      </c>
      <c r="G237" s="12">
        <v>500</v>
      </c>
      <c r="H237" s="12">
        <v>100</v>
      </c>
      <c r="I237" s="12">
        <v>10000</v>
      </c>
    </row>
    <row r="239" spans="1:9">
      <c r="A239" s="48" t="s">
        <v>276</v>
      </c>
      <c r="B239" t="s">
        <v>294</v>
      </c>
      <c r="C239">
        <f>COUNTIF(B$3:B$188,B239)</f>
        <v>170</v>
      </c>
    </row>
    <row r="240" spans="1:9">
      <c r="B240" t="s">
        <v>295</v>
      </c>
      <c r="C240">
        <f>COUNTIF(B$3:B$188,B240)</f>
        <v>15</v>
      </c>
    </row>
    <row r="241" spans="1:3">
      <c r="B241" t="s">
        <v>296</v>
      </c>
      <c r="C241">
        <f>COUNTIF(B$3:B$188,B241)</f>
        <v>1</v>
      </c>
    </row>
    <row r="242" spans="1:3">
      <c r="B242">
        <v>9030</v>
      </c>
      <c r="C242">
        <f>COUNTIF(B$3:B$188,B242)</f>
        <v>0</v>
      </c>
    </row>
    <row r="243" spans="1:3">
      <c r="B243">
        <v>9031</v>
      </c>
      <c r="C243">
        <f>COUNTIF(B$3:B$188,B243)</f>
        <v>0</v>
      </c>
    </row>
    <row r="244" spans="1:3">
      <c r="A244" t="s">
        <v>277</v>
      </c>
      <c r="B244" t="s">
        <v>294</v>
      </c>
      <c r="C244">
        <f>COUNTIF(B$189:B$237,B244)</f>
        <v>39</v>
      </c>
    </row>
    <row r="245" spans="1:3">
      <c r="B245" t="s">
        <v>295</v>
      </c>
      <c r="C245">
        <f>COUNTIF(B$189:B$237,B245)</f>
        <v>5</v>
      </c>
    </row>
    <row r="246" spans="1:3">
      <c r="B246" t="s">
        <v>296</v>
      </c>
      <c r="C246">
        <f>COUNTIF(B$189:B$237,B246)</f>
        <v>2</v>
      </c>
    </row>
    <row r="247" spans="1:3">
      <c r="B247">
        <v>9030</v>
      </c>
      <c r="C247">
        <f>COUNTIF(B$189:B$237,B247)</f>
        <v>3</v>
      </c>
    </row>
    <row r="248" spans="1:3">
      <c r="B248">
        <v>9031</v>
      </c>
      <c r="C248">
        <f>COUNTIF(B$189:B$237,B248)</f>
        <v>0</v>
      </c>
    </row>
  </sheetData>
  <sortState ref="A4:I240">
    <sortCondition ref="C4:C240"/>
    <sortCondition ref="B4:B240" customList="A,E,9030,9031,D"/>
  </sortState>
  <mergeCells count="1">
    <mergeCell ref="A1:I1"/>
  </mergeCells>
  <phoneticPr fontId="12" type="noConversion"/>
  <pageMargins left="0.75" right="0.75" top="1" bottom="1" header="0.5" footer="0.5"/>
  <pageSetup scale="84" fitToHeight="99" orientation="portrait" horizontalDpi="4294967292" verticalDpi="4294967292"/>
  <headerFooter>
    <oddFooter>&amp;C&amp;P&amp;R&amp;F</oddFooter>
  </headerFooter>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R421"/>
  <sheetViews>
    <sheetView workbookViewId="0">
      <pane ySplit="5620" topLeftCell="A404"/>
      <selection activeCell="M1" sqref="M1"/>
      <selection pane="bottomLeft" activeCell="C410" sqref="C410"/>
    </sheetView>
  </sheetViews>
  <sheetFormatPr baseColWidth="10" defaultRowHeight="15" x14ac:dyDescent="0"/>
  <cols>
    <col min="1" max="1" width="8.1640625" customWidth="1"/>
    <col min="2" max="2" width="6" customWidth="1"/>
    <col min="3" max="3" width="43.1640625" bestFit="1" customWidth="1"/>
    <col min="4" max="4" width="8.6640625" bestFit="1" customWidth="1"/>
    <col min="5" max="5" width="11.1640625" customWidth="1"/>
    <col min="6" max="6" width="3.5" bestFit="1" customWidth="1"/>
    <col min="7" max="7" width="7.1640625" bestFit="1" customWidth="1"/>
    <col min="8" max="8" width="8.1640625" bestFit="1" customWidth="1"/>
    <col min="9" max="9" width="5.5" bestFit="1" customWidth="1"/>
    <col min="10" max="10" width="3" customWidth="1"/>
    <col min="11" max="11" width="8.83203125" bestFit="1" customWidth="1"/>
    <col min="12" max="12" width="8.5" bestFit="1" customWidth="1"/>
    <col min="13" max="13" width="2.83203125" customWidth="1"/>
    <col min="14" max="14" width="1.5" customWidth="1"/>
    <col min="15" max="15" width="8.33203125" customWidth="1"/>
    <col min="16" max="16" width="8.5" customWidth="1"/>
    <col min="17" max="18" width="11" bestFit="1" customWidth="1"/>
  </cols>
  <sheetData>
    <row r="1" spans="1:18" ht="105" customHeight="1">
      <c r="A1" s="52" t="s">
        <v>393</v>
      </c>
      <c r="B1" s="52"/>
      <c r="C1" s="52"/>
      <c r="D1" s="52"/>
      <c r="E1" s="52"/>
      <c r="F1" s="52"/>
      <c r="G1" s="52"/>
      <c r="H1" s="52"/>
      <c r="I1" s="52"/>
      <c r="J1" s="52"/>
      <c r="K1" s="52"/>
      <c r="L1" s="52"/>
      <c r="M1" s="4"/>
      <c r="O1" t="s">
        <v>314</v>
      </c>
    </row>
    <row r="2" spans="1:18" ht="34" customHeight="1">
      <c r="A2" s="6"/>
      <c r="B2" s="6"/>
      <c r="C2" s="6"/>
      <c r="D2" s="6"/>
      <c r="E2" s="6"/>
      <c r="F2" s="6"/>
      <c r="G2" s="54" t="s">
        <v>278</v>
      </c>
      <c r="H2" s="54"/>
      <c r="I2" s="54"/>
      <c r="J2" s="6"/>
      <c r="K2" s="54" t="s">
        <v>279</v>
      </c>
      <c r="L2" s="54"/>
      <c r="N2" s="2"/>
      <c r="O2" s="6"/>
      <c r="P2" s="6"/>
      <c r="Q2" s="6"/>
    </row>
    <row r="3" spans="1:18" ht="45">
      <c r="A3" s="6" t="s">
        <v>391</v>
      </c>
      <c r="B3" s="6" t="s">
        <v>293</v>
      </c>
      <c r="C3" s="6" t="s">
        <v>299</v>
      </c>
      <c r="D3" s="6" t="s">
        <v>273</v>
      </c>
      <c r="E3" s="6" t="s">
        <v>300</v>
      </c>
      <c r="F3" s="6" t="s">
        <v>2</v>
      </c>
      <c r="G3" s="6" t="s">
        <v>281</v>
      </c>
      <c r="H3" s="6" t="s">
        <v>282</v>
      </c>
      <c r="I3" s="6" t="s">
        <v>274</v>
      </c>
      <c r="J3" s="6"/>
      <c r="K3" s="6" t="s">
        <v>298</v>
      </c>
      <c r="L3" s="6" t="s">
        <v>284</v>
      </c>
      <c r="N3" s="3"/>
      <c r="O3" s="6" t="s">
        <v>301</v>
      </c>
      <c r="P3" s="6" t="s">
        <v>285</v>
      </c>
      <c r="Q3" s="6" t="s">
        <v>316</v>
      </c>
    </row>
    <row r="4" spans="1:18">
      <c r="A4" s="17" t="s">
        <v>295</v>
      </c>
      <c r="B4" s="18">
        <v>9030</v>
      </c>
      <c r="C4" s="19" t="s">
        <v>72</v>
      </c>
      <c r="D4" s="18">
        <v>68498</v>
      </c>
      <c r="E4" s="18">
        <v>5</v>
      </c>
      <c r="F4" s="18">
        <v>49</v>
      </c>
      <c r="G4" s="18">
        <v>102.3</v>
      </c>
      <c r="H4" s="18">
        <v>186.34</v>
      </c>
      <c r="I4" s="20" t="s">
        <v>311</v>
      </c>
      <c r="J4" s="18"/>
      <c r="K4" s="18">
        <v>17</v>
      </c>
      <c r="L4" s="20">
        <f t="shared" ref="L4:L67" si="0">(K4/F4)*100</f>
        <v>34.693877551020407</v>
      </c>
      <c r="M4" s="20"/>
      <c r="N4" s="18"/>
      <c r="O4" s="20" t="str">
        <f t="shared" ref="O4:O67" si="1">IF(AND((H4*2.4)&lt;+(E4+E4*0.1),L4&gt;50),(H4*2.4),"")</f>
        <v/>
      </c>
      <c r="P4" s="18" t="str">
        <f t="shared" ref="P4:P67" si="2">IF(AND(ISNUMBER(O4),E4=5),E4,IF(AND(O3&lt;=O4,E4=10),"",IF(E4=5,"",E4)))</f>
        <v/>
      </c>
      <c r="Q4" s="20">
        <f>H4*2.4</f>
        <v>447.21600000000001</v>
      </c>
      <c r="R4" s="20" t="str">
        <f>IF(ISNUMBER(P4),Q4,"")</f>
        <v/>
      </c>
    </row>
    <row r="5" spans="1:18">
      <c r="A5" s="17"/>
      <c r="B5" s="18"/>
      <c r="C5" s="18"/>
      <c r="D5" s="18"/>
      <c r="E5" s="18">
        <v>10</v>
      </c>
      <c r="F5" s="18">
        <v>49</v>
      </c>
      <c r="G5" s="18">
        <v>9.6999999999999993</v>
      </c>
      <c r="H5" s="18">
        <v>23.8</v>
      </c>
      <c r="I5" s="20" t="s">
        <v>311</v>
      </c>
      <c r="J5" s="18"/>
      <c r="K5" s="18">
        <v>12</v>
      </c>
      <c r="L5" s="20">
        <f t="shared" si="0"/>
        <v>24.489795918367346</v>
      </c>
      <c r="M5" s="20"/>
      <c r="N5" s="18"/>
      <c r="O5" s="20" t="str">
        <f t="shared" si="1"/>
        <v/>
      </c>
      <c r="P5" s="18" t="str">
        <f t="shared" si="2"/>
        <v/>
      </c>
      <c r="Q5" s="20">
        <f t="shared" ref="Q5:Q68" si="3">H5*2.4</f>
        <v>57.12</v>
      </c>
      <c r="R5" s="20" t="str">
        <f t="shared" ref="R5:R68" si="4">IF(ISNUMBER(P5),Q5,"")</f>
        <v/>
      </c>
    </row>
    <row r="6" spans="1:18">
      <c r="A6" s="17" t="s">
        <v>295</v>
      </c>
      <c r="B6" s="18">
        <v>9030</v>
      </c>
      <c r="C6" s="19" t="s">
        <v>14</v>
      </c>
      <c r="D6" s="18">
        <v>68611</v>
      </c>
      <c r="E6" s="18">
        <v>5</v>
      </c>
      <c r="F6" s="18">
        <v>49</v>
      </c>
      <c r="G6" s="18">
        <v>28.9</v>
      </c>
      <c r="H6" s="18">
        <v>23</v>
      </c>
      <c r="I6" s="20" t="s">
        <v>311</v>
      </c>
      <c r="J6" s="18"/>
      <c r="K6" s="18">
        <v>37</v>
      </c>
      <c r="L6" s="20">
        <f t="shared" si="0"/>
        <v>75.510204081632651</v>
      </c>
      <c r="M6" s="20"/>
      <c r="N6" s="18"/>
      <c r="O6" s="20" t="str">
        <f t="shared" si="1"/>
        <v/>
      </c>
      <c r="P6" s="18" t="str">
        <f t="shared" si="2"/>
        <v/>
      </c>
      <c r="Q6" s="20">
        <f t="shared" si="3"/>
        <v>55.199999999999996</v>
      </c>
      <c r="R6" s="20" t="str">
        <f t="shared" si="4"/>
        <v/>
      </c>
    </row>
    <row r="7" spans="1:18">
      <c r="A7" s="17"/>
      <c r="B7" s="18"/>
      <c r="C7" s="18"/>
      <c r="D7" s="18"/>
      <c r="E7" s="18">
        <v>10</v>
      </c>
      <c r="F7" s="18">
        <v>49</v>
      </c>
      <c r="G7" s="18">
        <v>31.8</v>
      </c>
      <c r="H7" s="18">
        <v>25.04</v>
      </c>
      <c r="I7" s="20" t="s">
        <v>311</v>
      </c>
      <c r="J7" s="18"/>
      <c r="K7" s="18">
        <v>39</v>
      </c>
      <c r="L7" s="20">
        <f t="shared" si="0"/>
        <v>79.591836734693871</v>
      </c>
      <c r="M7" s="20"/>
      <c r="N7" s="18"/>
      <c r="O7" s="20" t="str">
        <f t="shared" si="1"/>
        <v/>
      </c>
      <c r="P7" s="18" t="str">
        <f t="shared" si="2"/>
        <v/>
      </c>
      <c r="Q7" s="20">
        <f t="shared" si="3"/>
        <v>60.095999999999997</v>
      </c>
      <c r="R7" s="20" t="str">
        <f t="shared" si="4"/>
        <v/>
      </c>
    </row>
    <row r="8" spans="1:18">
      <c r="A8" s="17" t="s">
        <v>294</v>
      </c>
      <c r="B8" s="18">
        <v>9030</v>
      </c>
      <c r="C8" s="18" t="s">
        <v>24</v>
      </c>
      <c r="D8" s="18">
        <v>68595</v>
      </c>
      <c r="E8" s="18">
        <v>5</v>
      </c>
      <c r="F8" s="18">
        <v>49</v>
      </c>
      <c r="G8" s="18">
        <v>5.5</v>
      </c>
      <c r="H8" s="18">
        <v>1.02</v>
      </c>
      <c r="I8" s="20">
        <v>2.448</v>
      </c>
      <c r="J8" s="18"/>
      <c r="K8" s="18">
        <v>49</v>
      </c>
      <c r="L8" s="20">
        <f t="shared" si="0"/>
        <v>100</v>
      </c>
      <c r="M8" s="20"/>
      <c r="N8" s="18"/>
      <c r="O8" s="20">
        <f t="shared" si="1"/>
        <v>2.448</v>
      </c>
      <c r="P8" s="18">
        <f t="shared" si="2"/>
        <v>5</v>
      </c>
      <c r="Q8" s="20">
        <f t="shared" si="3"/>
        <v>2.448</v>
      </c>
      <c r="R8" s="20">
        <f t="shared" si="4"/>
        <v>2.448</v>
      </c>
    </row>
    <row r="9" spans="1:18">
      <c r="A9" s="17"/>
      <c r="B9" s="18"/>
      <c r="C9" s="18"/>
      <c r="D9" s="18"/>
      <c r="E9" s="18">
        <v>10</v>
      </c>
      <c r="F9" s="18">
        <v>49</v>
      </c>
      <c r="G9" s="18">
        <v>10.6</v>
      </c>
      <c r="H9" s="18">
        <v>6.93</v>
      </c>
      <c r="I9" s="20" t="s">
        <v>311</v>
      </c>
      <c r="J9" s="18"/>
      <c r="K9" s="18">
        <v>49</v>
      </c>
      <c r="L9" s="20">
        <f t="shared" si="0"/>
        <v>100</v>
      </c>
      <c r="M9" s="20"/>
      <c r="N9" s="18"/>
      <c r="O9" s="20" t="str">
        <f t="shared" si="1"/>
        <v/>
      </c>
      <c r="P9" s="18" t="str">
        <f t="shared" si="2"/>
        <v/>
      </c>
      <c r="Q9" s="20">
        <f t="shared" si="3"/>
        <v>16.631999999999998</v>
      </c>
      <c r="R9" s="20" t="str">
        <f t="shared" si="4"/>
        <v/>
      </c>
    </row>
    <row r="10" spans="1:18">
      <c r="A10" s="17" t="s">
        <v>294</v>
      </c>
      <c r="B10" s="18">
        <v>9030</v>
      </c>
      <c r="C10" s="18" t="s">
        <v>31</v>
      </c>
      <c r="D10" s="18">
        <v>68503</v>
      </c>
      <c r="E10" s="18">
        <v>5</v>
      </c>
      <c r="F10" s="18">
        <v>49</v>
      </c>
      <c r="G10" s="18">
        <v>4.7</v>
      </c>
      <c r="H10" s="18">
        <v>0.78</v>
      </c>
      <c r="I10" s="20">
        <v>1.8719999999999999</v>
      </c>
      <c r="J10" s="18"/>
      <c r="K10" s="18">
        <v>49</v>
      </c>
      <c r="L10" s="20">
        <f t="shared" si="0"/>
        <v>100</v>
      </c>
      <c r="M10" s="20"/>
      <c r="N10" s="18"/>
      <c r="O10" s="20">
        <f t="shared" si="1"/>
        <v>1.8719999999999999</v>
      </c>
      <c r="P10" s="18">
        <f t="shared" si="2"/>
        <v>5</v>
      </c>
      <c r="Q10" s="20">
        <f t="shared" si="3"/>
        <v>1.8719999999999999</v>
      </c>
      <c r="R10" s="20">
        <f t="shared" si="4"/>
        <v>1.8719999999999999</v>
      </c>
    </row>
    <row r="11" spans="1:18">
      <c r="A11" s="17"/>
      <c r="B11" s="18"/>
      <c r="C11" s="18"/>
      <c r="D11" s="18"/>
      <c r="E11" s="18">
        <v>10</v>
      </c>
      <c r="F11" s="18">
        <v>49</v>
      </c>
      <c r="G11" s="18">
        <v>8.6</v>
      </c>
      <c r="H11" s="18">
        <v>1.99</v>
      </c>
      <c r="I11" s="20" t="s">
        <v>311</v>
      </c>
      <c r="J11" s="18"/>
      <c r="K11" s="18">
        <v>47</v>
      </c>
      <c r="L11" s="20">
        <f t="shared" si="0"/>
        <v>95.918367346938766</v>
      </c>
      <c r="M11" s="20"/>
      <c r="N11" s="18"/>
      <c r="O11" s="20">
        <f t="shared" si="1"/>
        <v>4.7759999999999998</v>
      </c>
      <c r="P11" s="18" t="str">
        <f t="shared" si="2"/>
        <v/>
      </c>
      <c r="Q11" s="20">
        <f t="shared" si="3"/>
        <v>4.7759999999999998</v>
      </c>
      <c r="R11" s="20" t="str">
        <f t="shared" si="4"/>
        <v/>
      </c>
    </row>
    <row r="12" spans="1:18">
      <c r="A12" s="17" t="s">
        <v>294</v>
      </c>
      <c r="B12" s="18">
        <v>9030</v>
      </c>
      <c r="C12" s="18" t="s">
        <v>60</v>
      </c>
      <c r="D12" s="18">
        <v>68502</v>
      </c>
      <c r="E12" s="18">
        <v>5</v>
      </c>
      <c r="F12" s="18">
        <v>49</v>
      </c>
      <c r="G12" s="18">
        <v>9.9</v>
      </c>
      <c r="H12" s="18">
        <v>1.7</v>
      </c>
      <c r="I12" s="20">
        <v>4.08</v>
      </c>
      <c r="J12" s="18"/>
      <c r="K12" s="18">
        <v>49</v>
      </c>
      <c r="L12" s="20">
        <f t="shared" si="0"/>
        <v>100</v>
      </c>
      <c r="M12" s="20"/>
      <c r="N12" s="18"/>
      <c r="O12" s="20">
        <f t="shared" si="1"/>
        <v>4.08</v>
      </c>
      <c r="P12" s="18">
        <f t="shared" si="2"/>
        <v>5</v>
      </c>
      <c r="Q12" s="20">
        <f t="shared" si="3"/>
        <v>4.08</v>
      </c>
      <c r="R12" s="20">
        <f t="shared" si="4"/>
        <v>4.08</v>
      </c>
    </row>
    <row r="13" spans="1:18">
      <c r="A13" s="17"/>
      <c r="B13" s="18"/>
      <c r="C13" s="18"/>
      <c r="D13" s="18"/>
      <c r="E13" s="18">
        <v>10</v>
      </c>
      <c r="F13" s="18">
        <v>49</v>
      </c>
      <c r="G13" s="18">
        <v>14.5</v>
      </c>
      <c r="H13" s="18">
        <v>2.19</v>
      </c>
      <c r="I13" s="20" t="s">
        <v>311</v>
      </c>
      <c r="J13" s="18"/>
      <c r="K13" s="18">
        <v>49</v>
      </c>
      <c r="L13" s="20">
        <f t="shared" si="0"/>
        <v>100</v>
      </c>
      <c r="M13" s="20"/>
      <c r="N13" s="18"/>
      <c r="O13" s="20">
        <f t="shared" si="1"/>
        <v>5.2559999999999993</v>
      </c>
      <c r="P13" s="18" t="str">
        <f t="shared" si="2"/>
        <v/>
      </c>
      <c r="Q13" s="20">
        <f t="shared" si="3"/>
        <v>5.2559999999999993</v>
      </c>
      <c r="R13" s="20" t="str">
        <f t="shared" si="4"/>
        <v/>
      </c>
    </row>
    <row r="14" spans="1:18">
      <c r="A14" s="17" t="s">
        <v>294</v>
      </c>
      <c r="B14" s="18">
        <v>9030</v>
      </c>
      <c r="C14" s="18" t="s">
        <v>16</v>
      </c>
      <c r="D14" s="18">
        <v>68525</v>
      </c>
      <c r="E14" s="18">
        <v>5</v>
      </c>
      <c r="F14" s="18">
        <v>49</v>
      </c>
      <c r="G14" s="18">
        <v>4.8</v>
      </c>
      <c r="H14" s="18">
        <v>1.1599999999999999</v>
      </c>
      <c r="I14" s="20">
        <v>2.7839999999999998</v>
      </c>
      <c r="J14" s="18"/>
      <c r="K14" s="18">
        <v>48</v>
      </c>
      <c r="L14" s="20">
        <f t="shared" si="0"/>
        <v>97.959183673469383</v>
      </c>
      <c r="M14" s="20"/>
      <c r="N14" s="18"/>
      <c r="O14" s="20">
        <f t="shared" si="1"/>
        <v>2.7839999999999998</v>
      </c>
      <c r="P14" s="18">
        <f t="shared" si="2"/>
        <v>5</v>
      </c>
      <c r="Q14" s="20">
        <f t="shared" si="3"/>
        <v>2.7839999999999998</v>
      </c>
      <c r="R14" s="20">
        <f t="shared" si="4"/>
        <v>2.7839999999999998</v>
      </c>
    </row>
    <row r="15" spans="1:18">
      <c r="A15" s="17"/>
      <c r="B15" s="18"/>
      <c r="C15" s="18"/>
      <c r="D15" s="18"/>
      <c r="E15" s="18">
        <v>10</v>
      </c>
      <c r="F15" s="18">
        <v>49</v>
      </c>
      <c r="G15" s="18">
        <v>9.3000000000000007</v>
      </c>
      <c r="H15" s="18">
        <v>1.53</v>
      </c>
      <c r="I15" s="20" t="s">
        <v>311</v>
      </c>
      <c r="J15" s="18"/>
      <c r="K15" s="18">
        <v>49</v>
      </c>
      <c r="L15" s="20">
        <f t="shared" si="0"/>
        <v>100</v>
      </c>
      <c r="M15" s="20"/>
      <c r="N15" s="18"/>
      <c r="O15" s="20">
        <f t="shared" si="1"/>
        <v>3.6719999999999997</v>
      </c>
      <c r="P15" s="18" t="str">
        <f t="shared" si="2"/>
        <v/>
      </c>
      <c r="Q15" s="20">
        <f t="shared" si="3"/>
        <v>3.6719999999999997</v>
      </c>
      <c r="R15" s="20" t="str">
        <f t="shared" si="4"/>
        <v/>
      </c>
    </row>
    <row r="16" spans="1:18">
      <c r="A16" s="17" t="s">
        <v>294</v>
      </c>
      <c r="B16" s="18">
        <v>9030</v>
      </c>
      <c r="C16" s="18" t="s">
        <v>307</v>
      </c>
      <c r="D16" s="18">
        <v>68521</v>
      </c>
      <c r="E16" s="18">
        <v>5</v>
      </c>
      <c r="F16" s="18">
        <v>49</v>
      </c>
      <c r="G16" s="18">
        <v>4.5</v>
      </c>
      <c r="H16" s="18">
        <v>1.1299999999999999</v>
      </c>
      <c r="I16" s="20">
        <v>2.7119999999999997</v>
      </c>
      <c r="J16" s="18"/>
      <c r="K16" s="18">
        <v>48</v>
      </c>
      <c r="L16" s="20">
        <f t="shared" si="0"/>
        <v>97.959183673469383</v>
      </c>
      <c r="M16" s="20"/>
      <c r="N16" s="18"/>
      <c r="O16" s="20">
        <f t="shared" si="1"/>
        <v>2.7119999999999997</v>
      </c>
      <c r="P16" s="18">
        <f t="shared" si="2"/>
        <v>5</v>
      </c>
      <c r="Q16" s="20">
        <f t="shared" si="3"/>
        <v>2.7119999999999997</v>
      </c>
      <c r="R16" s="20">
        <f t="shared" si="4"/>
        <v>2.7119999999999997</v>
      </c>
    </row>
    <row r="17" spans="1:18">
      <c r="A17" s="17"/>
      <c r="B17" s="18"/>
      <c r="C17" s="18"/>
      <c r="D17" s="18"/>
      <c r="E17" s="18">
        <v>10</v>
      </c>
      <c r="F17" s="18">
        <v>49</v>
      </c>
      <c r="G17" s="18">
        <v>9.9</v>
      </c>
      <c r="H17" s="18">
        <v>4.09</v>
      </c>
      <c r="I17" s="20" t="s">
        <v>311</v>
      </c>
      <c r="J17" s="18"/>
      <c r="K17" s="18">
        <v>48</v>
      </c>
      <c r="L17" s="20">
        <f t="shared" si="0"/>
        <v>97.959183673469383</v>
      </c>
      <c r="M17" s="20"/>
      <c r="N17" s="18"/>
      <c r="O17" s="20">
        <f t="shared" si="1"/>
        <v>9.8159999999999989</v>
      </c>
      <c r="P17" s="18" t="str">
        <f t="shared" si="2"/>
        <v/>
      </c>
      <c r="Q17" s="20">
        <f t="shared" si="3"/>
        <v>9.8159999999999989</v>
      </c>
      <c r="R17" s="20" t="str">
        <f t="shared" si="4"/>
        <v/>
      </c>
    </row>
    <row r="18" spans="1:18">
      <c r="A18" s="17" t="s">
        <v>294</v>
      </c>
      <c r="B18" s="18">
        <v>9030</v>
      </c>
      <c r="C18" s="18" t="s">
        <v>204</v>
      </c>
      <c r="D18" s="18">
        <v>68659</v>
      </c>
      <c r="E18" s="18">
        <v>5</v>
      </c>
      <c r="F18" s="18">
        <v>49</v>
      </c>
      <c r="G18" s="18">
        <v>4.9000000000000004</v>
      </c>
      <c r="H18" s="18">
        <v>0.75</v>
      </c>
      <c r="I18" s="20">
        <v>1.7999999999999998</v>
      </c>
      <c r="J18" s="18"/>
      <c r="K18" s="18">
        <v>49</v>
      </c>
      <c r="L18" s="20">
        <f t="shared" si="0"/>
        <v>100</v>
      </c>
      <c r="M18" s="20"/>
      <c r="N18" s="18"/>
      <c r="O18" s="20">
        <f t="shared" si="1"/>
        <v>1.7999999999999998</v>
      </c>
      <c r="P18" s="18">
        <f t="shared" si="2"/>
        <v>5</v>
      </c>
      <c r="Q18" s="20">
        <f t="shared" si="3"/>
        <v>1.7999999999999998</v>
      </c>
      <c r="R18" s="20">
        <f t="shared" si="4"/>
        <v>1.7999999999999998</v>
      </c>
    </row>
    <row r="19" spans="1:18">
      <c r="A19" s="17"/>
      <c r="B19" s="18"/>
      <c r="C19" s="18"/>
      <c r="D19" s="18"/>
      <c r="E19" s="18">
        <v>10</v>
      </c>
      <c r="F19" s="18">
        <v>49</v>
      </c>
      <c r="G19" s="18">
        <v>9.1999999999999993</v>
      </c>
      <c r="H19" s="18">
        <v>1.1399999999999999</v>
      </c>
      <c r="I19" s="20" t="s">
        <v>311</v>
      </c>
      <c r="J19" s="18"/>
      <c r="K19" s="18">
        <v>49</v>
      </c>
      <c r="L19" s="20">
        <f t="shared" si="0"/>
        <v>100</v>
      </c>
      <c r="M19" s="20"/>
      <c r="N19" s="18"/>
      <c r="O19" s="20">
        <f t="shared" si="1"/>
        <v>2.7359999999999998</v>
      </c>
      <c r="P19" s="18" t="str">
        <f t="shared" si="2"/>
        <v/>
      </c>
      <c r="Q19" s="20">
        <f t="shared" si="3"/>
        <v>2.7359999999999998</v>
      </c>
      <c r="R19" s="20" t="str">
        <f t="shared" si="4"/>
        <v/>
      </c>
    </row>
    <row r="20" spans="1:18">
      <c r="A20" s="17" t="s">
        <v>294</v>
      </c>
      <c r="B20" s="18">
        <v>9030</v>
      </c>
      <c r="C20" s="18" t="s">
        <v>205</v>
      </c>
      <c r="D20" s="18">
        <v>68656</v>
      </c>
      <c r="E20" s="18">
        <v>5</v>
      </c>
      <c r="F20" s="18">
        <v>49</v>
      </c>
      <c r="G20" s="18">
        <v>5.4</v>
      </c>
      <c r="H20" s="18">
        <v>1.17</v>
      </c>
      <c r="I20" s="20">
        <v>2.8079999999999998</v>
      </c>
      <c r="J20" s="18"/>
      <c r="K20" s="18">
        <v>49</v>
      </c>
      <c r="L20" s="20">
        <f t="shared" si="0"/>
        <v>100</v>
      </c>
      <c r="M20" s="20"/>
      <c r="N20" s="18"/>
      <c r="O20" s="20">
        <f t="shared" si="1"/>
        <v>2.8079999999999998</v>
      </c>
      <c r="P20" s="18">
        <f t="shared" si="2"/>
        <v>5</v>
      </c>
      <c r="Q20" s="20">
        <f t="shared" si="3"/>
        <v>2.8079999999999998</v>
      </c>
      <c r="R20" s="20">
        <f t="shared" si="4"/>
        <v>2.8079999999999998</v>
      </c>
    </row>
    <row r="21" spans="1:18">
      <c r="A21" s="17"/>
      <c r="B21" s="18"/>
      <c r="C21" s="18"/>
      <c r="D21" s="18"/>
      <c r="E21" s="18">
        <v>10</v>
      </c>
      <c r="F21" s="18">
        <v>49</v>
      </c>
      <c r="G21" s="18">
        <v>10.1</v>
      </c>
      <c r="H21" s="18">
        <v>2.02</v>
      </c>
      <c r="I21" s="20" t="s">
        <v>311</v>
      </c>
      <c r="J21" s="18"/>
      <c r="K21" s="18">
        <v>49</v>
      </c>
      <c r="L21" s="20">
        <f t="shared" si="0"/>
        <v>100</v>
      </c>
      <c r="M21" s="20"/>
      <c r="N21" s="18"/>
      <c r="O21" s="20">
        <f t="shared" si="1"/>
        <v>4.8479999999999999</v>
      </c>
      <c r="P21" s="18" t="str">
        <f t="shared" si="2"/>
        <v/>
      </c>
      <c r="Q21" s="20">
        <f t="shared" si="3"/>
        <v>4.8479999999999999</v>
      </c>
      <c r="R21" s="20" t="str">
        <f t="shared" si="4"/>
        <v/>
      </c>
    </row>
    <row r="22" spans="1:18">
      <c r="A22" s="17" t="s">
        <v>294</v>
      </c>
      <c r="B22" s="18">
        <v>9030</v>
      </c>
      <c r="C22" s="19" t="s">
        <v>206</v>
      </c>
      <c r="D22" s="18">
        <v>68660</v>
      </c>
      <c r="E22" s="18">
        <v>5</v>
      </c>
      <c r="F22" s="18">
        <v>49</v>
      </c>
      <c r="G22" s="18">
        <v>8</v>
      </c>
      <c r="H22" s="18">
        <v>3.93</v>
      </c>
      <c r="I22" s="20" t="s">
        <v>311</v>
      </c>
      <c r="J22" s="18"/>
      <c r="K22" s="18">
        <v>47</v>
      </c>
      <c r="L22" s="20">
        <f t="shared" si="0"/>
        <v>95.918367346938766</v>
      </c>
      <c r="M22" s="20"/>
      <c r="N22" s="18"/>
      <c r="O22" s="20" t="str">
        <f t="shared" si="1"/>
        <v/>
      </c>
      <c r="P22" s="18" t="str">
        <f t="shared" si="2"/>
        <v/>
      </c>
      <c r="Q22" s="20">
        <f t="shared" si="3"/>
        <v>9.4320000000000004</v>
      </c>
      <c r="R22" s="20" t="str">
        <f t="shared" si="4"/>
        <v/>
      </c>
    </row>
    <row r="23" spans="1:18">
      <c r="A23" s="17"/>
      <c r="B23" s="18"/>
      <c r="C23" s="18"/>
      <c r="D23" s="18"/>
      <c r="E23" s="18">
        <v>10</v>
      </c>
      <c r="F23" s="18">
        <v>49</v>
      </c>
      <c r="G23" s="18">
        <v>12</v>
      </c>
      <c r="H23" s="18">
        <v>5.01</v>
      </c>
      <c r="I23" s="20" t="s">
        <v>311</v>
      </c>
      <c r="J23" s="18"/>
      <c r="K23" s="18">
        <v>47</v>
      </c>
      <c r="L23" s="20">
        <f t="shared" si="0"/>
        <v>95.918367346938766</v>
      </c>
      <c r="M23" s="20"/>
      <c r="N23" s="18"/>
      <c r="O23" s="20" t="str">
        <f t="shared" si="1"/>
        <v/>
      </c>
      <c r="P23" s="18" t="str">
        <f t="shared" si="2"/>
        <v/>
      </c>
      <c r="Q23" s="20">
        <f t="shared" si="3"/>
        <v>12.023999999999999</v>
      </c>
      <c r="R23" s="20" t="str">
        <f t="shared" si="4"/>
        <v/>
      </c>
    </row>
    <row r="24" spans="1:18">
      <c r="A24" s="17" t="s">
        <v>295</v>
      </c>
      <c r="B24" s="18">
        <v>9030</v>
      </c>
      <c r="C24" s="18" t="s">
        <v>42</v>
      </c>
      <c r="D24" s="18">
        <v>68508</v>
      </c>
      <c r="E24" s="18">
        <v>5</v>
      </c>
      <c r="F24" s="18">
        <v>49</v>
      </c>
      <c r="G24" s="18">
        <v>7.5</v>
      </c>
      <c r="H24" s="18">
        <v>4.04</v>
      </c>
      <c r="I24" s="20" t="s">
        <v>311</v>
      </c>
      <c r="J24" s="18"/>
      <c r="K24" s="18">
        <v>47</v>
      </c>
      <c r="L24" s="20">
        <f t="shared" si="0"/>
        <v>95.918367346938766</v>
      </c>
      <c r="M24" s="20"/>
      <c r="N24" s="18"/>
      <c r="O24" s="20" t="str">
        <f t="shared" si="1"/>
        <v/>
      </c>
      <c r="P24" s="18" t="str">
        <f t="shared" si="2"/>
        <v/>
      </c>
      <c r="Q24" s="20">
        <f t="shared" si="3"/>
        <v>9.6959999999999997</v>
      </c>
      <c r="R24" s="20" t="str">
        <f t="shared" si="4"/>
        <v/>
      </c>
    </row>
    <row r="25" spans="1:18">
      <c r="A25" s="17"/>
      <c r="B25" s="18"/>
      <c r="C25" s="18"/>
      <c r="D25" s="18"/>
      <c r="E25" s="18">
        <v>10</v>
      </c>
      <c r="F25" s="18">
        <v>49</v>
      </c>
      <c r="G25" s="18">
        <v>11.7</v>
      </c>
      <c r="H25" s="18">
        <v>3.27</v>
      </c>
      <c r="I25" s="20">
        <v>7.8479999999999999</v>
      </c>
      <c r="J25" s="18"/>
      <c r="K25" s="18">
        <v>49</v>
      </c>
      <c r="L25" s="20">
        <f t="shared" si="0"/>
        <v>100</v>
      </c>
      <c r="M25" s="20"/>
      <c r="N25" s="18"/>
      <c r="O25" s="20">
        <f t="shared" si="1"/>
        <v>7.8479999999999999</v>
      </c>
      <c r="P25" s="18">
        <f t="shared" si="2"/>
        <v>10</v>
      </c>
      <c r="Q25" s="20">
        <f t="shared" si="3"/>
        <v>7.8479999999999999</v>
      </c>
      <c r="R25" s="20">
        <f t="shared" si="4"/>
        <v>7.8479999999999999</v>
      </c>
    </row>
    <row r="26" spans="1:18">
      <c r="A26" s="17" t="s">
        <v>294</v>
      </c>
      <c r="B26" s="18">
        <v>9030</v>
      </c>
      <c r="C26" s="19" t="s">
        <v>179</v>
      </c>
      <c r="D26" s="18">
        <v>68226</v>
      </c>
      <c r="E26" s="18">
        <v>5</v>
      </c>
      <c r="F26" s="18">
        <v>49</v>
      </c>
      <c r="G26" s="18">
        <v>6.2</v>
      </c>
      <c r="H26" s="18">
        <v>3.19</v>
      </c>
      <c r="I26" s="20" t="s">
        <v>311</v>
      </c>
      <c r="J26" s="18"/>
      <c r="K26" s="18">
        <v>49</v>
      </c>
      <c r="L26" s="20">
        <f t="shared" si="0"/>
        <v>100</v>
      </c>
      <c r="M26" s="20"/>
      <c r="N26" s="18"/>
      <c r="O26" s="20" t="str">
        <f t="shared" si="1"/>
        <v/>
      </c>
      <c r="P26" s="18" t="str">
        <f t="shared" si="2"/>
        <v/>
      </c>
      <c r="Q26" s="20">
        <f t="shared" si="3"/>
        <v>7.6559999999999997</v>
      </c>
      <c r="R26" s="20" t="str">
        <f t="shared" si="4"/>
        <v/>
      </c>
    </row>
    <row r="27" spans="1:18">
      <c r="A27" s="17"/>
      <c r="B27" s="18"/>
      <c r="C27" s="18"/>
      <c r="D27" s="18"/>
      <c r="E27" s="18">
        <v>10</v>
      </c>
      <c r="F27" s="18">
        <v>49</v>
      </c>
      <c r="G27" s="18">
        <v>11</v>
      </c>
      <c r="H27" s="18">
        <v>4.93</v>
      </c>
      <c r="I27" s="20" t="s">
        <v>311</v>
      </c>
      <c r="J27" s="18"/>
      <c r="K27" s="18">
        <v>49</v>
      </c>
      <c r="L27" s="20">
        <f t="shared" si="0"/>
        <v>100</v>
      </c>
      <c r="M27" s="20"/>
      <c r="N27" s="18"/>
      <c r="O27" s="20" t="str">
        <f t="shared" si="1"/>
        <v/>
      </c>
      <c r="P27" s="18" t="str">
        <f t="shared" si="2"/>
        <v/>
      </c>
      <c r="Q27" s="20">
        <f t="shared" si="3"/>
        <v>11.831999999999999</v>
      </c>
      <c r="R27" s="20" t="str">
        <f t="shared" si="4"/>
        <v/>
      </c>
    </row>
    <row r="28" spans="1:18">
      <c r="A28" s="17" t="s">
        <v>294</v>
      </c>
      <c r="B28" s="18">
        <v>9030</v>
      </c>
      <c r="C28" s="18" t="s">
        <v>55</v>
      </c>
      <c r="D28" s="18">
        <v>68514</v>
      </c>
      <c r="E28" s="18">
        <v>5</v>
      </c>
      <c r="F28" s="18">
        <v>49</v>
      </c>
      <c r="G28" s="18">
        <v>4.7</v>
      </c>
      <c r="H28" s="18">
        <v>0.98</v>
      </c>
      <c r="I28" s="20">
        <v>2.3519999999999999</v>
      </c>
      <c r="J28" s="18"/>
      <c r="K28" s="18">
        <v>49</v>
      </c>
      <c r="L28" s="20">
        <f t="shared" si="0"/>
        <v>100</v>
      </c>
      <c r="M28" s="20"/>
      <c r="N28" s="18"/>
      <c r="O28" s="20">
        <f t="shared" si="1"/>
        <v>2.3519999999999999</v>
      </c>
      <c r="P28" s="18">
        <f t="shared" si="2"/>
        <v>5</v>
      </c>
      <c r="Q28" s="20">
        <f t="shared" si="3"/>
        <v>2.3519999999999999</v>
      </c>
      <c r="R28" s="20">
        <f t="shared" si="4"/>
        <v>2.3519999999999999</v>
      </c>
    </row>
    <row r="29" spans="1:18">
      <c r="A29" s="17"/>
      <c r="B29" s="18"/>
      <c r="C29" s="18"/>
      <c r="D29" s="18"/>
      <c r="E29" s="18">
        <v>10</v>
      </c>
      <c r="F29" s="18">
        <v>49</v>
      </c>
      <c r="G29" s="18">
        <v>8.5</v>
      </c>
      <c r="H29" s="18">
        <v>1.32</v>
      </c>
      <c r="I29" s="20" t="s">
        <v>311</v>
      </c>
      <c r="J29" s="18"/>
      <c r="K29" s="18">
        <v>49</v>
      </c>
      <c r="L29" s="20">
        <f t="shared" si="0"/>
        <v>100</v>
      </c>
      <c r="M29" s="20"/>
      <c r="N29" s="18"/>
      <c r="O29" s="20">
        <f t="shared" si="1"/>
        <v>3.1680000000000001</v>
      </c>
      <c r="P29" s="18" t="str">
        <f t="shared" si="2"/>
        <v/>
      </c>
      <c r="Q29" s="20">
        <f t="shared" si="3"/>
        <v>3.1680000000000001</v>
      </c>
      <c r="R29" s="20" t="str">
        <f t="shared" si="4"/>
        <v/>
      </c>
    </row>
    <row r="30" spans="1:18">
      <c r="A30" s="17" t="s">
        <v>294</v>
      </c>
      <c r="B30" s="18">
        <v>9030</v>
      </c>
      <c r="C30" s="18" t="s">
        <v>49</v>
      </c>
      <c r="D30" s="18">
        <v>68515</v>
      </c>
      <c r="E30" s="18">
        <v>5</v>
      </c>
      <c r="F30" s="18">
        <v>49</v>
      </c>
      <c r="G30" s="18">
        <v>3.8</v>
      </c>
      <c r="H30" s="18">
        <v>1.41</v>
      </c>
      <c r="I30" s="20">
        <v>3.3839999999999999</v>
      </c>
      <c r="J30" s="18"/>
      <c r="K30" s="18">
        <v>48</v>
      </c>
      <c r="L30" s="20">
        <f t="shared" si="0"/>
        <v>97.959183673469383</v>
      </c>
      <c r="M30" s="20"/>
      <c r="N30" s="18"/>
      <c r="O30" s="20">
        <f t="shared" si="1"/>
        <v>3.3839999999999999</v>
      </c>
      <c r="P30" s="18">
        <f t="shared" si="2"/>
        <v>5</v>
      </c>
      <c r="Q30" s="20">
        <f t="shared" si="3"/>
        <v>3.3839999999999999</v>
      </c>
      <c r="R30" s="20">
        <f t="shared" si="4"/>
        <v>3.3839999999999999</v>
      </c>
    </row>
    <row r="31" spans="1:18">
      <c r="A31" s="17"/>
      <c r="B31" s="18"/>
      <c r="C31" s="18"/>
      <c r="D31" s="18"/>
      <c r="E31" s="18">
        <v>10</v>
      </c>
      <c r="F31" s="18">
        <v>49</v>
      </c>
      <c r="G31" s="18">
        <v>8.4</v>
      </c>
      <c r="H31" s="18">
        <v>2.04</v>
      </c>
      <c r="I31" s="20" t="s">
        <v>311</v>
      </c>
      <c r="J31" s="18"/>
      <c r="K31" s="18">
        <v>49</v>
      </c>
      <c r="L31" s="20">
        <f t="shared" si="0"/>
        <v>100</v>
      </c>
      <c r="M31" s="20"/>
      <c r="N31" s="18"/>
      <c r="O31" s="20">
        <f t="shared" si="1"/>
        <v>4.8959999999999999</v>
      </c>
      <c r="P31" s="18" t="str">
        <f t="shared" si="2"/>
        <v/>
      </c>
      <c r="Q31" s="20">
        <f t="shared" si="3"/>
        <v>4.8959999999999999</v>
      </c>
      <c r="R31" s="20" t="str">
        <f t="shared" si="4"/>
        <v/>
      </c>
    </row>
    <row r="32" spans="1:18">
      <c r="A32" s="17" t="s">
        <v>294</v>
      </c>
      <c r="B32" s="18">
        <v>9030</v>
      </c>
      <c r="C32" s="18" t="s">
        <v>183</v>
      </c>
      <c r="D32" s="18">
        <v>68619</v>
      </c>
      <c r="E32" s="18">
        <v>5</v>
      </c>
      <c r="F32" s="18">
        <v>49</v>
      </c>
      <c r="G32" s="18">
        <v>7.9</v>
      </c>
      <c r="H32" s="18">
        <v>3.72</v>
      </c>
      <c r="I32" s="20" t="s">
        <v>311</v>
      </c>
      <c r="J32" s="18"/>
      <c r="K32" s="18">
        <v>46</v>
      </c>
      <c r="L32" s="20">
        <f t="shared" si="0"/>
        <v>93.877551020408163</v>
      </c>
      <c r="M32" s="20"/>
      <c r="N32" s="18"/>
      <c r="O32" s="20" t="str">
        <f t="shared" si="1"/>
        <v/>
      </c>
      <c r="P32" s="18" t="str">
        <f t="shared" si="2"/>
        <v/>
      </c>
      <c r="Q32" s="20">
        <f t="shared" si="3"/>
        <v>8.9280000000000008</v>
      </c>
      <c r="R32" s="20" t="str">
        <f t="shared" si="4"/>
        <v/>
      </c>
    </row>
    <row r="33" spans="1:18">
      <c r="A33" s="17"/>
      <c r="B33" s="18"/>
      <c r="C33" s="18"/>
      <c r="D33" s="18"/>
      <c r="E33" s="18">
        <v>10</v>
      </c>
      <c r="F33" s="18">
        <v>49</v>
      </c>
      <c r="G33" s="18">
        <v>13.5</v>
      </c>
      <c r="H33" s="18">
        <v>4.1399999999999997</v>
      </c>
      <c r="I33" s="20">
        <v>9.9359999999999982</v>
      </c>
      <c r="J33" s="18"/>
      <c r="K33" s="18">
        <v>49</v>
      </c>
      <c r="L33" s="20">
        <f t="shared" si="0"/>
        <v>100</v>
      </c>
      <c r="M33" s="20"/>
      <c r="N33" s="18"/>
      <c r="O33" s="20">
        <f t="shared" si="1"/>
        <v>9.9359999999999982</v>
      </c>
      <c r="P33" s="18">
        <f t="shared" si="2"/>
        <v>10</v>
      </c>
      <c r="Q33" s="20">
        <f t="shared" si="3"/>
        <v>9.9359999999999982</v>
      </c>
      <c r="R33" s="20">
        <f t="shared" si="4"/>
        <v>9.9359999999999982</v>
      </c>
    </row>
    <row r="34" spans="1:18">
      <c r="A34" s="17" t="s">
        <v>294</v>
      </c>
      <c r="B34" s="18">
        <v>9030</v>
      </c>
      <c r="C34" s="18" t="s">
        <v>212</v>
      </c>
      <c r="D34" s="18">
        <v>68517</v>
      </c>
      <c r="E34" s="18">
        <v>5</v>
      </c>
      <c r="F34" s="18">
        <v>49</v>
      </c>
      <c r="G34" s="18">
        <v>4.9000000000000004</v>
      </c>
      <c r="H34" s="18">
        <v>0.54</v>
      </c>
      <c r="I34" s="20">
        <v>1.296</v>
      </c>
      <c r="J34" s="18"/>
      <c r="K34" s="18">
        <v>49</v>
      </c>
      <c r="L34" s="20">
        <f t="shared" si="0"/>
        <v>100</v>
      </c>
      <c r="M34" s="20"/>
      <c r="N34" s="18"/>
      <c r="O34" s="20">
        <f t="shared" si="1"/>
        <v>1.296</v>
      </c>
      <c r="P34" s="18">
        <f t="shared" si="2"/>
        <v>5</v>
      </c>
      <c r="Q34" s="20">
        <f t="shared" si="3"/>
        <v>1.296</v>
      </c>
      <c r="R34" s="20">
        <f t="shared" si="4"/>
        <v>1.296</v>
      </c>
    </row>
    <row r="35" spans="1:18">
      <c r="A35" s="17"/>
      <c r="B35" s="18"/>
      <c r="C35" s="18"/>
      <c r="D35" s="18"/>
      <c r="E35" s="18">
        <v>10</v>
      </c>
      <c r="F35" s="18">
        <v>49</v>
      </c>
      <c r="G35" s="18">
        <v>9.3000000000000007</v>
      </c>
      <c r="H35" s="18">
        <v>1.08</v>
      </c>
      <c r="I35" s="20" t="s">
        <v>311</v>
      </c>
      <c r="J35" s="18"/>
      <c r="K35" s="18">
        <v>49</v>
      </c>
      <c r="L35" s="20">
        <f t="shared" si="0"/>
        <v>100</v>
      </c>
      <c r="M35" s="20"/>
      <c r="N35" s="18"/>
      <c r="O35" s="20">
        <f t="shared" si="1"/>
        <v>2.5920000000000001</v>
      </c>
      <c r="P35" s="18" t="str">
        <f t="shared" si="2"/>
        <v/>
      </c>
      <c r="Q35" s="20">
        <f t="shared" si="3"/>
        <v>2.5920000000000001</v>
      </c>
      <c r="R35" s="20" t="str">
        <f t="shared" si="4"/>
        <v/>
      </c>
    </row>
    <row r="36" spans="1:18">
      <c r="A36" s="17" t="s">
        <v>294</v>
      </c>
      <c r="B36" s="18">
        <v>9030</v>
      </c>
      <c r="C36" s="18" t="s">
        <v>111</v>
      </c>
      <c r="D36" s="18">
        <v>68519</v>
      </c>
      <c r="E36" s="18">
        <v>5</v>
      </c>
      <c r="F36" s="18">
        <v>49</v>
      </c>
      <c r="G36" s="18">
        <v>4.8</v>
      </c>
      <c r="H36" s="18">
        <v>0.44</v>
      </c>
      <c r="I36" s="20">
        <v>1.056</v>
      </c>
      <c r="J36" s="18"/>
      <c r="K36" s="18">
        <v>49</v>
      </c>
      <c r="L36" s="20">
        <f t="shared" si="0"/>
        <v>100</v>
      </c>
      <c r="M36" s="20"/>
      <c r="N36" s="18"/>
      <c r="O36" s="20">
        <f t="shared" si="1"/>
        <v>1.056</v>
      </c>
      <c r="P36" s="18">
        <f t="shared" si="2"/>
        <v>5</v>
      </c>
      <c r="Q36" s="20">
        <f t="shared" si="3"/>
        <v>1.056</v>
      </c>
      <c r="R36" s="20">
        <f t="shared" si="4"/>
        <v>1.056</v>
      </c>
    </row>
    <row r="37" spans="1:18">
      <c r="A37" s="17"/>
      <c r="B37" s="18"/>
      <c r="C37" s="18"/>
      <c r="D37" s="18"/>
      <c r="E37" s="18">
        <v>10</v>
      </c>
      <c r="F37" s="18">
        <v>49</v>
      </c>
      <c r="G37" s="18">
        <v>9</v>
      </c>
      <c r="H37" s="18">
        <v>0.6</v>
      </c>
      <c r="I37" s="20" t="s">
        <v>311</v>
      </c>
      <c r="J37" s="18"/>
      <c r="K37" s="18">
        <v>49</v>
      </c>
      <c r="L37" s="20">
        <f t="shared" si="0"/>
        <v>100</v>
      </c>
      <c r="M37" s="20"/>
      <c r="N37" s="18"/>
      <c r="O37" s="20">
        <f t="shared" si="1"/>
        <v>1.44</v>
      </c>
      <c r="P37" s="18" t="str">
        <f t="shared" si="2"/>
        <v/>
      </c>
      <c r="Q37" s="20">
        <f t="shared" si="3"/>
        <v>1.44</v>
      </c>
      <c r="R37" s="20" t="str">
        <f t="shared" si="4"/>
        <v/>
      </c>
    </row>
    <row r="38" spans="1:18">
      <c r="A38" s="17" t="s">
        <v>294</v>
      </c>
      <c r="B38" s="18">
        <v>9030</v>
      </c>
      <c r="C38" s="18" t="s">
        <v>11</v>
      </c>
      <c r="D38" s="18">
        <v>68520</v>
      </c>
      <c r="E38" s="18">
        <v>5</v>
      </c>
      <c r="F38" s="18">
        <v>49</v>
      </c>
      <c r="G38" s="18">
        <v>4.2</v>
      </c>
      <c r="H38" s="18">
        <v>1.97</v>
      </c>
      <c r="I38" s="20">
        <v>4.7279999999999998</v>
      </c>
      <c r="J38" s="18"/>
      <c r="K38" s="18">
        <v>48</v>
      </c>
      <c r="L38" s="20">
        <f t="shared" si="0"/>
        <v>97.959183673469383</v>
      </c>
      <c r="M38" s="20"/>
      <c r="N38" s="18"/>
      <c r="O38" s="20">
        <f t="shared" si="1"/>
        <v>4.7279999999999998</v>
      </c>
      <c r="P38" s="18">
        <f t="shared" si="2"/>
        <v>5</v>
      </c>
      <c r="Q38" s="20">
        <f t="shared" si="3"/>
        <v>4.7279999999999998</v>
      </c>
      <c r="R38" s="20">
        <f t="shared" si="4"/>
        <v>4.7279999999999998</v>
      </c>
    </row>
    <row r="39" spans="1:18">
      <c r="A39" s="17"/>
      <c r="B39" s="18"/>
      <c r="C39" s="18"/>
      <c r="D39" s="18"/>
      <c r="E39" s="18">
        <v>10</v>
      </c>
      <c r="F39" s="18">
        <v>49</v>
      </c>
      <c r="G39" s="18">
        <v>8.9</v>
      </c>
      <c r="H39" s="18">
        <v>2.23</v>
      </c>
      <c r="I39" s="20" t="s">
        <v>311</v>
      </c>
      <c r="J39" s="18"/>
      <c r="K39" s="18">
        <v>49</v>
      </c>
      <c r="L39" s="20">
        <f t="shared" si="0"/>
        <v>100</v>
      </c>
      <c r="M39" s="20"/>
      <c r="N39" s="18"/>
      <c r="O39" s="20">
        <f t="shared" si="1"/>
        <v>5.3519999999999994</v>
      </c>
      <c r="P39" s="18" t="str">
        <f t="shared" si="2"/>
        <v/>
      </c>
      <c r="Q39" s="20">
        <f t="shared" si="3"/>
        <v>5.3519999999999994</v>
      </c>
      <c r="R39" s="20" t="str">
        <f t="shared" si="4"/>
        <v/>
      </c>
    </row>
    <row r="40" spans="1:18">
      <c r="A40" s="17" t="s">
        <v>294</v>
      </c>
      <c r="B40" s="18">
        <v>9030</v>
      </c>
      <c r="C40" s="18" t="s">
        <v>15</v>
      </c>
      <c r="D40" s="18">
        <v>65064</v>
      </c>
      <c r="E40" s="18">
        <v>5</v>
      </c>
      <c r="F40" s="18">
        <v>49</v>
      </c>
      <c r="G40" s="18">
        <v>5.6</v>
      </c>
      <c r="H40" s="18">
        <v>1.82</v>
      </c>
      <c r="I40" s="20">
        <v>4.3680000000000003</v>
      </c>
      <c r="J40" s="18"/>
      <c r="K40" s="18">
        <v>49</v>
      </c>
      <c r="L40" s="20">
        <f t="shared" si="0"/>
        <v>100</v>
      </c>
      <c r="M40" s="20"/>
      <c r="N40" s="18"/>
      <c r="O40" s="20">
        <f t="shared" si="1"/>
        <v>4.3680000000000003</v>
      </c>
      <c r="P40" s="18">
        <f t="shared" si="2"/>
        <v>5</v>
      </c>
      <c r="Q40" s="20">
        <f t="shared" si="3"/>
        <v>4.3680000000000003</v>
      </c>
      <c r="R40" s="20">
        <f t="shared" si="4"/>
        <v>4.3680000000000003</v>
      </c>
    </row>
    <row r="41" spans="1:18">
      <c r="A41" s="17"/>
      <c r="B41" s="18"/>
      <c r="C41" s="18"/>
      <c r="D41" s="18"/>
      <c r="E41" s="18">
        <v>10</v>
      </c>
      <c r="F41" s="18">
        <v>49</v>
      </c>
      <c r="G41" s="18">
        <v>9.8000000000000007</v>
      </c>
      <c r="H41" s="18">
        <v>2.11</v>
      </c>
      <c r="I41" s="20" t="s">
        <v>311</v>
      </c>
      <c r="J41" s="18"/>
      <c r="K41" s="18">
        <v>49</v>
      </c>
      <c r="L41" s="20">
        <f t="shared" si="0"/>
        <v>100</v>
      </c>
      <c r="M41" s="20"/>
      <c r="N41" s="18"/>
      <c r="O41" s="20">
        <f t="shared" si="1"/>
        <v>5.0639999999999992</v>
      </c>
      <c r="P41" s="18" t="str">
        <f t="shared" si="2"/>
        <v/>
      </c>
      <c r="Q41" s="20">
        <f t="shared" si="3"/>
        <v>5.0639999999999992</v>
      </c>
      <c r="R41" s="20" t="str">
        <f t="shared" si="4"/>
        <v/>
      </c>
    </row>
    <row r="42" spans="1:18">
      <c r="A42" s="17" t="s">
        <v>294</v>
      </c>
      <c r="B42" s="18">
        <v>9030</v>
      </c>
      <c r="C42" s="18" t="s">
        <v>33</v>
      </c>
      <c r="D42" s="18">
        <v>68528</v>
      </c>
      <c r="E42" s="18">
        <v>5</v>
      </c>
      <c r="F42" s="18">
        <v>49</v>
      </c>
      <c r="G42" s="18">
        <v>5.3</v>
      </c>
      <c r="H42" s="18">
        <v>1.64</v>
      </c>
      <c r="I42" s="20">
        <v>3.9359999999999995</v>
      </c>
      <c r="J42" s="18"/>
      <c r="K42" s="18">
        <v>49</v>
      </c>
      <c r="L42" s="20">
        <f t="shared" si="0"/>
        <v>100</v>
      </c>
      <c r="M42" s="20"/>
      <c r="N42" s="18"/>
      <c r="O42" s="20">
        <f t="shared" si="1"/>
        <v>3.9359999999999995</v>
      </c>
      <c r="P42" s="18">
        <f t="shared" si="2"/>
        <v>5</v>
      </c>
      <c r="Q42" s="20">
        <f t="shared" si="3"/>
        <v>3.9359999999999995</v>
      </c>
      <c r="R42" s="20">
        <f t="shared" si="4"/>
        <v>3.9359999999999995</v>
      </c>
    </row>
    <row r="43" spans="1:18">
      <c r="A43" s="17"/>
      <c r="B43" s="18"/>
      <c r="C43" s="18"/>
      <c r="D43" s="18"/>
      <c r="E43" s="18">
        <v>10</v>
      </c>
      <c r="F43" s="18">
        <v>49</v>
      </c>
      <c r="G43" s="18">
        <v>9.3000000000000007</v>
      </c>
      <c r="H43" s="18">
        <v>2.17</v>
      </c>
      <c r="I43" s="20" t="s">
        <v>311</v>
      </c>
      <c r="J43" s="18"/>
      <c r="K43" s="18">
        <v>49</v>
      </c>
      <c r="L43" s="20">
        <f t="shared" si="0"/>
        <v>100</v>
      </c>
      <c r="M43" s="20"/>
      <c r="N43" s="18"/>
      <c r="O43" s="20">
        <f t="shared" si="1"/>
        <v>5.2079999999999993</v>
      </c>
      <c r="P43" s="18" t="str">
        <f t="shared" si="2"/>
        <v/>
      </c>
      <c r="Q43" s="20">
        <f t="shared" si="3"/>
        <v>5.2079999999999993</v>
      </c>
      <c r="R43" s="20" t="str">
        <f t="shared" si="4"/>
        <v/>
      </c>
    </row>
    <row r="44" spans="1:18">
      <c r="A44" s="17" t="s">
        <v>294</v>
      </c>
      <c r="B44" s="18">
        <v>9030</v>
      </c>
      <c r="C44" s="18" t="s">
        <v>35</v>
      </c>
      <c r="D44" s="18">
        <v>68530</v>
      </c>
      <c r="E44" s="18">
        <v>5</v>
      </c>
      <c r="F44" s="18">
        <v>49</v>
      </c>
      <c r="G44" s="18">
        <v>4.8</v>
      </c>
      <c r="H44" s="18">
        <v>0.47</v>
      </c>
      <c r="I44" s="20">
        <v>1.1279999999999999</v>
      </c>
      <c r="J44" s="18"/>
      <c r="K44" s="18">
        <v>49</v>
      </c>
      <c r="L44" s="20">
        <f t="shared" si="0"/>
        <v>100</v>
      </c>
      <c r="M44" s="20"/>
      <c r="N44" s="18"/>
      <c r="O44" s="20">
        <f t="shared" si="1"/>
        <v>1.1279999999999999</v>
      </c>
      <c r="P44" s="18">
        <f t="shared" si="2"/>
        <v>5</v>
      </c>
      <c r="Q44" s="20">
        <f t="shared" si="3"/>
        <v>1.1279999999999999</v>
      </c>
      <c r="R44" s="20">
        <f t="shared" si="4"/>
        <v>1.1279999999999999</v>
      </c>
    </row>
    <row r="45" spans="1:18">
      <c r="A45" s="17"/>
      <c r="B45" s="18"/>
      <c r="C45" s="18"/>
      <c r="D45" s="18"/>
      <c r="E45" s="18">
        <v>10</v>
      </c>
      <c r="F45" s="18">
        <v>49</v>
      </c>
      <c r="G45" s="18">
        <v>9.1</v>
      </c>
      <c r="H45" s="18">
        <v>0.9</v>
      </c>
      <c r="I45" s="20" t="s">
        <v>311</v>
      </c>
      <c r="J45" s="18"/>
      <c r="K45" s="18">
        <v>49</v>
      </c>
      <c r="L45" s="20">
        <f t="shared" si="0"/>
        <v>100</v>
      </c>
      <c r="M45" s="20"/>
      <c r="N45" s="18"/>
      <c r="O45" s="20">
        <f t="shared" si="1"/>
        <v>2.16</v>
      </c>
      <c r="P45" s="18" t="str">
        <f t="shared" si="2"/>
        <v/>
      </c>
      <c r="Q45" s="20">
        <f t="shared" si="3"/>
        <v>2.16</v>
      </c>
      <c r="R45" s="20" t="str">
        <f t="shared" si="4"/>
        <v/>
      </c>
    </row>
    <row r="46" spans="1:18">
      <c r="A46" s="17" t="s">
        <v>294</v>
      </c>
      <c r="B46" s="18">
        <v>9030</v>
      </c>
      <c r="C46" s="18" t="s">
        <v>202</v>
      </c>
      <c r="D46" s="18">
        <v>68533</v>
      </c>
      <c r="E46" s="18">
        <v>5</v>
      </c>
      <c r="F46" s="18">
        <v>49</v>
      </c>
      <c r="G46" s="18">
        <v>4.8</v>
      </c>
      <c r="H46" s="18">
        <v>0.55000000000000004</v>
      </c>
      <c r="I46" s="20">
        <v>1.32</v>
      </c>
      <c r="J46" s="18"/>
      <c r="K46" s="18">
        <v>49</v>
      </c>
      <c r="L46" s="20">
        <f t="shared" si="0"/>
        <v>100</v>
      </c>
      <c r="M46" s="20"/>
      <c r="N46" s="18"/>
      <c r="O46" s="20">
        <f t="shared" si="1"/>
        <v>1.32</v>
      </c>
      <c r="P46" s="18">
        <f t="shared" si="2"/>
        <v>5</v>
      </c>
      <c r="Q46" s="20">
        <f t="shared" si="3"/>
        <v>1.32</v>
      </c>
      <c r="R46" s="20">
        <f t="shared" si="4"/>
        <v>1.32</v>
      </c>
    </row>
    <row r="47" spans="1:18">
      <c r="A47" s="17"/>
      <c r="B47" s="18"/>
      <c r="C47" s="18"/>
      <c r="D47" s="18"/>
      <c r="E47" s="18">
        <v>10</v>
      </c>
      <c r="F47" s="18">
        <v>49</v>
      </c>
      <c r="G47" s="18">
        <v>8.9</v>
      </c>
      <c r="H47" s="18">
        <v>0.99</v>
      </c>
      <c r="I47" s="20" t="s">
        <v>311</v>
      </c>
      <c r="J47" s="18"/>
      <c r="K47" s="18">
        <v>49</v>
      </c>
      <c r="L47" s="20">
        <f t="shared" si="0"/>
        <v>100</v>
      </c>
      <c r="M47" s="20"/>
      <c r="N47" s="18"/>
      <c r="O47" s="20">
        <f t="shared" si="1"/>
        <v>2.3759999999999999</v>
      </c>
      <c r="P47" s="18" t="str">
        <f t="shared" si="2"/>
        <v/>
      </c>
      <c r="Q47" s="20">
        <f t="shared" si="3"/>
        <v>2.3759999999999999</v>
      </c>
      <c r="R47" s="20" t="str">
        <f t="shared" si="4"/>
        <v/>
      </c>
    </row>
    <row r="48" spans="1:18">
      <c r="A48" s="17" t="s">
        <v>295</v>
      </c>
      <c r="B48" s="18">
        <v>9030</v>
      </c>
      <c r="C48" s="19" t="s">
        <v>36</v>
      </c>
      <c r="D48" s="18">
        <v>68536</v>
      </c>
      <c r="E48" s="18">
        <v>5</v>
      </c>
      <c r="F48" s="18">
        <v>49</v>
      </c>
      <c r="G48" s="18">
        <v>13.4</v>
      </c>
      <c r="H48" s="18">
        <v>9.2100000000000009</v>
      </c>
      <c r="I48" s="20" t="s">
        <v>311</v>
      </c>
      <c r="J48" s="18"/>
      <c r="K48" s="18">
        <v>41</v>
      </c>
      <c r="L48" s="20">
        <f t="shared" si="0"/>
        <v>83.673469387755105</v>
      </c>
      <c r="M48" s="20"/>
      <c r="N48" s="18"/>
      <c r="O48" s="20" t="str">
        <f t="shared" si="1"/>
        <v/>
      </c>
      <c r="P48" s="18" t="str">
        <f t="shared" si="2"/>
        <v/>
      </c>
      <c r="Q48" s="20">
        <f t="shared" si="3"/>
        <v>22.104000000000003</v>
      </c>
      <c r="R48" s="20" t="str">
        <f t="shared" si="4"/>
        <v/>
      </c>
    </row>
    <row r="49" spans="1:18">
      <c r="A49" s="17"/>
      <c r="B49" s="18"/>
      <c r="C49" s="18"/>
      <c r="D49" s="18"/>
      <c r="E49" s="18">
        <v>10</v>
      </c>
      <c r="F49" s="18">
        <v>49</v>
      </c>
      <c r="G49" s="18">
        <v>17.5</v>
      </c>
      <c r="H49" s="18">
        <v>9.91</v>
      </c>
      <c r="I49" s="20" t="s">
        <v>311</v>
      </c>
      <c r="J49" s="18"/>
      <c r="K49" s="18">
        <v>43</v>
      </c>
      <c r="L49" s="20">
        <f t="shared" si="0"/>
        <v>87.755102040816325</v>
      </c>
      <c r="M49" s="20"/>
      <c r="N49" s="18"/>
      <c r="O49" s="20" t="str">
        <f t="shared" si="1"/>
        <v/>
      </c>
      <c r="P49" s="18" t="str">
        <f t="shared" si="2"/>
        <v/>
      </c>
      <c r="Q49" s="20">
        <f t="shared" si="3"/>
        <v>23.783999999999999</v>
      </c>
      <c r="R49" s="20" t="str">
        <f t="shared" si="4"/>
        <v/>
      </c>
    </row>
    <row r="50" spans="1:18">
      <c r="A50" s="17" t="s">
        <v>294</v>
      </c>
      <c r="B50" s="18">
        <v>9030</v>
      </c>
      <c r="C50" s="18" t="s">
        <v>203</v>
      </c>
      <c r="D50" s="18">
        <v>65065</v>
      </c>
      <c r="E50" s="18">
        <v>5</v>
      </c>
      <c r="F50" s="18">
        <v>49</v>
      </c>
      <c r="G50" s="18">
        <v>5.2</v>
      </c>
      <c r="H50" s="18">
        <v>1.27</v>
      </c>
      <c r="I50" s="20">
        <v>3.048</v>
      </c>
      <c r="J50" s="18"/>
      <c r="K50" s="18">
        <v>48</v>
      </c>
      <c r="L50" s="20">
        <f t="shared" si="0"/>
        <v>97.959183673469383</v>
      </c>
      <c r="M50" s="20"/>
      <c r="N50" s="18"/>
      <c r="O50" s="20">
        <f t="shared" si="1"/>
        <v>3.048</v>
      </c>
      <c r="P50" s="18">
        <f t="shared" si="2"/>
        <v>5</v>
      </c>
      <c r="Q50" s="20">
        <f t="shared" si="3"/>
        <v>3.048</v>
      </c>
      <c r="R50" s="20">
        <f t="shared" si="4"/>
        <v>3.048</v>
      </c>
    </row>
    <row r="51" spans="1:18">
      <c r="A51" s="17"/>
      <c r="B51" s="18"/>
      <c r="C51" s="18"/>
      <c r="D51" s="18"/>
      <c r="E51" s="18">
        <v>10</v>
      </c>
      <c r="F51" s="18">
        <v>49</v>
      </c>
      <c r="G51" s="18">
        <v>9</v>
      </c>
      <c r="H51" s="18">
        <v>1.93</v>
      </c>
      <c r="I51" s="20" t="s">
        <v>311</v>
      </c>
      <c r="J51" s="18"/>
      <c r="K51" s="18">
        <v>48</v>
      </c>
      <c r="L51" s="20">
        <f t="shared" si="0"/>
        <v>97.959183673469383</v>
      </c>
      <c r="M51" s="20"/>
      <c r="N51" s="18"/>
      <c r="O51" s="20">
        <f t="shared" si="1"/>
        <v>4.6319999999999997</v>
      </c>
      <c r="P51" s="18" t="str">
        <f t="shared" si="2"/>
        <v/>
      </c>
      <c r="Q51" s="20">
        <f t="shared" si="3"/>
        <v>4.6319999999999997</v>
      </c>
      <c r="R51" s="20" t="str">
        <f t="shared" si="4"/>
        <v/>
      </c>
    </row>
    <row r="52" spans="1:18">
      <c r="A52" s="17" t="s">
        <v>294</v>
      </c>
      <c r="B52" s="18">
        <v>9030</v>
      </c>
      <c r="C52" s="18" t="s">
        <v>112</v>
      </c>
      <c r="D52" s="18">
        <v>65066</v>
      </c>
      <c r="E52" s="18">
        <v>5</v>
      </c>
      <c r="F52" s="18">
        <v>49</v>
      </c>
      <c r="G52" s="18">
        <v>4.7</v>
      </c>
      <c r="H52" s="18">
        <v>1.51</v>
      </c>
      <c r="I52" s="20">
        <v>3.6239999999999997</v>
      </c>
      <c r="J52" s="18"/>
      <c r="K52" s="18">
        <v>49</v>
      </c>
      <c r="L52" s="20">
        <f t="shared" si="0"/>
        <v>100</v>
      </c>
      <c r="M52" s="20"/>
      <c r="N52" s="18"/>
      <c r="O52" s="20">
        <f t="shared" si="1"/>
        <v>3.6239999999999997</v>
      </c>
      <c r="P52" s="18">
        <f t="shared" si="2"/>
        <v>5</v>
      </c>
      <c r="Q52" s="20">
        <f t="shared" si="3"/>
        <v>3.6239999999999997</v>
      </c>
      <c r="R52" s="20">
        <f t="shared" si="4"/>
        <v>3.6239999999999997</v>
      </c>
    </row>
    <row r="53" spans="1:18">
      <c r="A53" s="17"/>
      <c r="B53" s="18"/>
      <c r="C53" s="18"/>
      <c r="D53" s="18"/>
      <c r="E53" s="18">
        <v>10</v>
      </c>
      <c r="F53" s="18">
        <v>49</v>
      </c>
      <c r="G53" s="18">
        <v>9.1999999999999993</v>
      </c>
      <c r="H53" s="18">
        <v>1.94</v>
      </c>
      <c r="I53" s="20" t="s">
        <v>311</v>
      </c>
      <c r="J53" s="18"/>
      <c r="K53" s="18">
        <v>49</v>
      </c>
      <c r="L53" s="20">
        <f t="shared" si="0"/>
        <v>100</v>
      </c>
      <c r="M53" s="20"/>
      <c r="N53" s="18"/>
      <c r="O53" s="20">
        <f t="shared" si="1"/>
        <v>4.6559999999999997</v>
      </c>
      <c r="P53" s="18" t="str">
        <f t="shared" si="2"/>
        <v/>
      </c>
      <c r="Q53" s="20">
        <f t="shared" si="3"/>
        <v>4.6559999999999997</v>
      </c>
      <c r="R53" s="20" t="str">
        <f t="shared" si="4"/>
        <v/>
      </c>
    </row>
    <row r="54" spans="1:18">
      <c r="A54" s="17" t="s">
        <v>294</v>
      </c>
      <c r="B54" s="18">
        <v>9030</v>
      </c>
      <c r="C54" s="18" t="s">
        <v>113</v>
      </c>
      <c r="D54" s="18">
        <v>68211</v>
      </c>
      <c r="E54" s="18">
        <v>5</v>
      </c>
      <c r="F54" s="18">
        <v>49</v>
      </c>
      <c r="G54" s="18">
        <v>8.1999999999999993</v>
      </c>
      <c r="H54" s="18">
        <v>2.41</v>
      </c>
      <c r="I54" s="20" t="s">
        <v>311</v>
      </c>
      <c r="J54" s="18"/>
      <c r="K54" s="18">
        <v>49</v>
      </c>
      <c r="L54" s="20">
        <f t="shared" si="0"/>
        <v>100</v>
      </c>
      <c r="M54" s="20"/>
      <c r="N54" s="18"/>
      <c r="O54" s="20" t="str">
        <f t="shared" si="1"/>
        <v/>
      </c>
      <c r="P54" s="18" t="str">
        <f t="shared" si="2"/>
        <v/>
      </c>
      <c r="Q54" s="20">
        <f t="shared" si="3"/>
        <v>5.7839999999999998</v>
      </c>
      <c r="R54" s="20" t="str">
        <f t="shared" si="4"/>
        <v/>
      </c>
    </row>
    <row r="55" spans="1:18">
      <c r="A55" s="17"/>
      <c r="B55" s="18"/>
      <c r="C55" s="18"/>
      <c r="D55" s="18"/>
      <c r="E55" s="18">
        <v>10</v>
      </c>
      <c r="F55" s="18">
        <v>49</v>
      </c>
      <c r="G55" s="18">
        <v>13.4</v>
      </c>
      <c r="H55" s="18">
        <v>2.96</v>
      </c>
      <c r="I55" s="20">
        <v>7.1040000000000001</v>
      </c>
      <c r="J55" s="18"/>
      <c r="K55" s="18">
        <v>49</v>
      </c>
      <c r="L55" s="20">
        <f t="shared" si="0"/>
        <v>100</v>
      </c>
      <c r="M55" s="20"/>
      <c r="N55" s="18"/>
      <c r="O55" s="20">
        <f t="shared" si="1"/>
        <v>7.1040000000000001</v>
      </c>
      <c r="P55" s="18">
        <f t="shared" si="2"/>
        <v>10</v>
      </c>
      <c r="Q55" s="20">
        <f t="shared" si="3"/>
        <v>7.1040000000000001</v>
      </c>
      <c r="R55" s="20">
        <f t="shared" si="4"/>
        <v>7.1040000000000001</v>
      </c>
    </row>
    <row r="56" spans="1:18">
      <c r="A56" s="17" t="s">
        <v>294</v>
      </c>
      <c r="B56" s="18">
        <v>9030</v>
      </c>
      <c r="C56" s="18" t="s">
        <v>59</v>
      </c>
      <c r="D56" s="18">
        <v>66589</v>
      </c>
      <c r="E56" s="18">
        <v>5</v>
      </c>
      <c r="F56" s="18">
        <v>49</v>
      </c>
      <c r="G56" s="18">
        <v>5.5</v>
      </c>
      <c r="H56" s="18">
        <v>2.0499999999999998</v>
      </c>
      <c r="I56" s="20">
        <v>4.919999999999999</v>
      </c>
      <c r="J56" s="18"/>
      <c r="K56" s="18">
        <v>49</v>
      </c>
      <c r="L56" s="20">
        <f t="shared" si="0"/>
        <v>100</v>
      </c>
      <c r="M56" s="20"/>
      <c r="N56" s="18"/>
      <c r="O56" s="20">
        <f t="shared" si="1"/>
        <v>4.919999999999999</v>
      </c>
      <c r="P56" s="18">
        <f t="shared" si="2"/>
        <v>5</v>
      </c>
      <c r="Q56" s="20">
        <f t="shared" si="3"/>
        <v>4.919999999999999</v>
      </c>
      <c r="R56" s="20">
        <f t="shared" si="4"/>
        <v>4.919999999999999</v>
      </c>
    </row>
    <row r="57" spans="1:18">
      <c r="A57" s="17"/>
      <c r="B57" s="18"/>
      <c r="C57" s="18"/>
      <c r="D57" s="18"/>
      <c r="E57" s="18">
        <v>10</v>
      </c>
      <c r="F57" s="18">
        <v>49</v>
      </c>
      <c r="G57" s="18">
        <v>8.6999999999999993</v>
      </c>
      <c r="H57" s="18">
        <v>0.57999999999999996</v>
      </c>
      <c r="I57" s="20">
        <v>1.3919999999999999</v>
      </c>
      <c r="J57" s="18"/>
      <c r="K57" s="18">
        <v>49</v>
      </c>
      <c r="L57" s="20">
        <f t="shared" si="0"/>
        <v>100</v>
      </c>
      <c r="M57" s="20"/>
      <c r="N57" s="18"/>
      <c r="O57" s="20">
        <f t="shared" si="1"/>
        <v>1.3919999999999999</v>
      </c>
      <c r="P57" s="18">
        <f t="shared" si="2"/>
        <v>10</v>
      </c>
      <c r="Q57" s="20">
        <f t="shared" si="3"/>
        <v>1.3919999999999999</v>
      </c>
      <c r="R57" s="20">
        <f t="shared" si="4"/>
        <v>1.3919999999999999</v>
      </c>
    </row>
    <row r="58" spans="1:18">
      <c r="A58" s="17" t="s">
        <v>295</v>
      </c>
      <c r="B58" s="18">
        <v>9030</v>
      </c>
      <c r="C58" s="18" t="s">
        <v>163</v>
      </c>
      <c r="D58" s="18">
        <v>65067</v>
      </c>
      <c r="E58" s="18">
        <v>5</v>
      </c>
      <c r="F58" s="18">
        <v>49</v>
      </c>
      <c r="G58" s="18">
        <v>4.9000000000000004</v>
      </c>
      <c r="H58" s="18">
        <v>2.4500000000000002</v>
      </c>
      <c r="I58" s="20" t="s">
        <v>311</v>
      </c>
      <c r="J58" s="18"/>
      <c r="K58" s="18">
        <v>49</v>
      </c>
      <c r="L58" s="20">
        <f t="shared" si="0"/>
        <v>100</v>
      </c>
      <c r="M58" s="20"/>
      <c r="N58" s="18"/>
      <c r="O58" s="20" t="str">
        <f t="shared" si="1"/>
        <v/>
      </c>
      <c r="P58" s="18" t="str">
        <f t="shared" si="2"/>
        <v/>
      </c>
      <c r="Q58" s="20">
        <f t="shared" si="3"/>
        <v>5.88</v>
      </c>
      <c r="R58" s="20" t="str">
        <f t="shared" si="4"/>
        <v/>
      </c>
    </row>
    <row r="59" spans="1:18">
      <c r="A59" s="17"/>
      <c r="B59" s="18"/>
      <c r="C59" s="18"/>
      <c r="D59" s="18"/>
      <c r="E59" s="18">
        <v>10</v>
      </c>
      <c r="F59" s="18">
        <v>49</v>
      </c>
      <c r="G59" s="18">
        <v>8</v>
      </c>
      <c r="H59" s="18">
        <v>3.78</v>
      </c>
      <c r="I59" s="20">
        <v>9.0719999999999992</v>
      </c>
      <c r="J59" s="18"/>
      <c r="K59" s="18">
        <v>49</v>
      </c>
      <c r="L59" s="20">
        <f t="shared" si="0"/>
        <v>100</v>
      </c>
      <c r="M59" s="20"/>
      <c r="N59" s="18"/>
      <c r="O59" s="20">
        <f t="shared" si="1"/>
        <v>9.0719999999999992</v>
      </c>
      <c r="P59" s="18">
        <f t="shared" si="2"/>
        <v>10</v>
      </c>
      <c r="Q59" s="20">
        <f t="shared" si="3"/>
        <v>9.0719999999999992</v>
      </c>
      <c r="R59" s="20">
        <f t="shared" si="4"/>
        <v>9.0719999999999992</v>
      </c>
    </row>
    <row r="60" spans="1:18">
      <c r="A60" s="17" t="s">
        <v>294</v>
      </c>
      <c r="B60" s="18">
        <v>9030</v>
      </c>
      <c r="C60" s="18" t="s">
        <v>82</v>
      </c>
      <c r="D60" s="18">
        <v>68542</v>
      </c>
      <c r="E60" s="18">
        <v>5</v>
      </c>
      <c r="F60" s="18">
        <v>49</v>
      </c>
      <c r="G60" s="18">
        <v>5.0999999999999996</v>
      </c>
      <c r="H60" s="18">
        <v>1.21</v>
      </c>
      <c r="I60" s="20">
        <v>2.9039999999999999</v>
      </c>
      <c r="J60" s="18"/>
      <c r="K60" s="18">
        <v>49</v>
      </c>
      <c r="L60" s="20">
        <f t="shared" si="0"/>
        <v>100</v>
      </c>
      <c r="M60" s="20"/>
      <c r="N60" s="18"/>
      <c r="O60" s="20">
        <f t="shared" si="1"/>
        <v>2.9039999999999999</v>
      </c>
      <c r="P60" s="18">
        <f t="shared" si="2"/>
        <v>5</v>
      </c>
      <c r="Q60" s="20">
        <f t="shared" si="3"/>
        <v>2.9039999999999999</v>
      </c>
      <c r="R60" s="20">
        <f t="shared" si="4"/>
        <v>2.9039999999999999</v>
      </c>
    </row>
    <row r="61" spans="1:18">
      <c r="A61" s="17"/>
      <c r="B61" s="18"/>
      <c r="C61" s="18"/>
      <c r="D61" s="18"/>
      <c r="E61" s="18">
        <v>10</v>
      </c>
      <c r="F61" s="18">
        <v>49</v>
      </c>
      <c r="G61" s="18">
        <v>9.4</v>
      </c>
      <c r="H61" s="18">
        <v>1.74</v>
      </c>
      <c r="I61" s="20" t="s">
        <v>311</v>
      </c>
      <c r="J61" s="18"/>
      <c r="K61" s="18">
        <v>49</v>
      </c>
      <c r="L61" s="20">
        <f t="shared" si="0"/>
        <v>100</v>
      </c>
      <c r="M61" s="20"/>
      <c r="N61" s="18"/>
      <c r="O61" s="20">
        <f t="shared" si="1"/>
        <v>4.1760000000000002</v>
      </c>
      <c r="P61" s="18" t="str">
        <f t="shared" si="2"/>
        <v/>
      </c>
      <c r="Q61" s="20">
        <f t="shared" si="3"/>
        <v>4.1760000000000002</v>
      </c>
      <c r="R61" s="20" t="str">
        <f t="shared" si="4"/>
        <v/>
      </c>
    </row>
    <row r="62" spans="1:18">
      <c r="A62" s="17" t="s">
        <v>295</v>
      </c>
      <c r="B62" s="18">
        <v>9030</v>
      </c>
      <c r="C62" s="18" t="s">
        <v>83</v>
      </c>
      <c r="D62" s="18">
        <v>68545</v>
      </c>
      <c r="E62" s="18">
        <v>5</v>
      </c>
      <c r="F62" s="18">
        <v>49</v>
      </c>
      <c r="G62" s="18">
        <v>4.8</v>
      </c>
      <c r="H62" s="18">
        <v>0.87</v>
      </c>
      <c r="I62" s="20">
        <v>2.0880000000000001</v>
      </c>
      <c r="J62" s="18"/>
      <c r="K62" s="18">
        <v>49</v>
      </c>
      <c r="L62" s="20">
        <f t="shared" si="0"/>
        <v>100</v>
      </c>
      <c r="M62" s="20"/>
      <c r="N62" s="18"/>
      <c r="O62" s="20">
        <f t="shared" si="1"/>
        <v>2.0880000000000001</v>
      </c>
      <c r="P62" s="18">
        <f t="shared" si="2"/>
        <v>5</v>
      </c>
      <c r="Q62" s="20">
        <f t="shared" si="3"/>
        <v>2.0880000000000001</v>
      </c>
      <c r="R62" s="20">
        <f t="shared" si="4"/>
        <v>2.0880000000000001</v>
      </c>
    </row>
    <row r="63" spans="1:18">
      <c r="A63" s="17"/>
      <c r="B63" s="18"/>
      <c r="C63" s="18"/>
      <c r="D63" s="18"/>
      <c r="E63" s="18">
        <v>10</v>
      </c>
      <c r="F63" s="18">
        <v>49</v>
      </c>
      <c r="G63" s="18">
        <v>8.9</v>
      </c>
      <c r="H63" s="18">
        <v>1.1299999999999999</v>
      </c>
      <c r="I63" s="20" t="s">
        <v>311</v>
      </c>
      <c r="J63" s="18"/>
      <c r="K63" s="18">
        <v>49</v>
      </c>
      <c r="L63" s="20">
        <f t="shared" si="0"/>
        <v>100</v>
      </c>
      <c r="M63" s="20"/>
      <c r="N63" s="18"/>
      <c r="O63" s="20">
        <f t="shared" si="1"/>
        <v>2.7119999999999997</v>
      </c>
      <c r="P63" s="18" t="str">
        <f t="shared" si="2"/>
        <v/>
      </c>
      <c r="Q63" s="20">
        <f t="shared" si="3"/>
        <v>2.7119999999999997</v>
      </c>
      <c r="R63" s="20" t="str">
        <f t="shared" si="4"/>
        <v/>
      </c>
    </row>
    <row r="64" spans="1:18">
      <c r="A64" s="17" t="s">
        <v>294</v>
      </c>
      <c r="B64" s="18">
        <v>9030</v>
      </c>
      <c r="C64" s="18" t="s">
        <v>37</v>
      </c>
      <c r="D64" s="18">
        <v>65068</v>
      </c>
      <c r="E64" s="18">
        <v>5</v>
      </c>
      <c r="F64" s="18">
        <v>49</v>
      </c>
      <c r="G64" s="18">
        <v>7.1</v>
      </c>
      <c r="H64" s="18">
        <v>1.1399999999999999</v>
      </c>
      <c r="I64" s="20">
        <v>2.7359999999999998</v>
      </c>
      <c r="J64" s="18"/>
      <c r="K64" s="18">
        <v>49</v>
      </c>
      <c r="L64" s="20">
        <f t="shared" si="0"/>
        <v>100</v>
      </c>
      <c r="M64" s="20"/>
      <c r="N64" s="18"/>
      <c r="O64" s="20">
        <f t="shared" si="1"/>
        <v>2.7359999999999998</v>
      </c>
      <c r="P64" s="18">
        <f t="shared" si="2"/>
        <v>5</v>
      </c>
      <c r="Q64" s="20">
        <f t="shared" si="3"/>
        <v>2.7359999999999998</v>
      </c>
      <c r="R64" s="20">
        <f t="shared" si="4"/>
        <v>2.7359999999999998</v>
      </c>
    </row>
    <row r="65" spans="1:18">
      <c r="A65" s="17"/>
      <c r="B65" s="18"/>
      <c r="C65" s="18"/>
      <c r="D65" s="18"/>
      <c r="E65" s="18">
        <v>10</v>
      </c>
      <c r="F65" s="18">
        <v>49</v>
      </c>
      <c r="G65" s="18">
        <v>11.3</v>
      </c>
      <c r="H65" s="18">
        <v>1.82</v>
      </c>
      <c r="I65" s="20" t="s">
        <v>311</v>
      </c>
      <c r="J65" s="18"/>
      <c r="K65" s="18">
        <v>49</v>
      </c>
      <c r="L65" s="20">
        <f t="shared" si="0"/>
        <v>100</v>
      </c>
      <c r="M65" s="20"/>
      <c r="N65" s="18"/>
      <c r="O65" s="20">
        <f t="shared" si="1"/>
        <v>4.3680000000000003</v>
      </c>
      <c r="P65" s="18" t="str">
        <f t="shared" si="2"/>
        <v/>
      </c>
      <c r="Q65" s="20">
        <f t="shared" si="3"/>
        <v>4.3680000000000003</v>
      </c>
      <c r="R65" s="20" t="str">
        <f t="shared" si="4"/>
        <v/>
      </c>
    </row>
    <row r="66" spans="1:18">
      <c r="A66" s="17" t="s">
        <v>294</v>
      </c>
      <c r="B66" s="18">
        <v>9030</v>
      </c>
      <c r="C66" s="18" t="s">
        <v>38</v>
      </c>
      <c r="D66" s="18">
        <v>65069</v>
      </c>
      <c r="E66" s="18">
        <v>5</v>
      </c>
      <c r="F66" s="18">
        <v>49</v>
      </c>
      <c r="G66" s="18">
        <v>4.5</v>
      </c>
      <c r="H66" s="18">
        <v>1.25</v>
      </c>
      <c r="I66" s="20">
        <v>3</v>
      </c>
      <c r="J66" s="18"/>
      <c r="K66" s="18">
        <v>49</v>
      </c>
      <c r="L66" s="20">
        <f t="shared" si="0"/>
        <v>100</v>
      </c>
      <c r="M66" s="20"/>
      <c r="N66" s="18"/>
      <c r="O66" s="20">
        <f t="shared" si="1"/>
        <v>3</v>
      </c>
      <c r="P66" s="18">
        <f t="shared" si="2"/>
        <v>5</v>
      </c>
      <c r="Q66" s="20">
        <f t="shared" si="3"/>
        <v>3</v>
      </c>
      <c r="R66" s="20">
        <f t="shared" si="4"/>
        <v>3</v>
      </c>
    </row>
    <row r="67" spans="1:18">
      <c r="A67" s="17"/>
      <c r="B67" s="18"/>
      <c r="C67" s="18"/>
      <c r="D67" s="18"/>
      <c r="E67" s="18">
        <v>10</v>
      </c>
      <c r="F67" s="18">
        <v>49</v>
      </c>
      <c r="G67" s="18">
        <v>8.6</v>
      </c>
      <c r="H67" s="18">
        <v>1.48</v>
      </c>
      <c r="I67" s="20" t="s">
        <v>311</v>
      </c>
      <c r="J67" s="18"/>
      <c r="K67" s="18">
        <v>49</v>
      </c>
      <c r="L67" s="20">
        <f t="shared" si="0"/>
        <v>100</v>
      </c>
      <c r="M67" s="20"/>
      <c r="N67" s="18"/>
      <c r="O67" s="20">
        <f t="shared" si="1"/>
        <v>3.552</v>
      </c>
      <c r="P67" s="18" t="str">
        <f t="shared" si="2"/>
        <v/>
      </c>
      <c r="Q67" s="20">
        <f t="shared" si="3"/>
        <v>3.552</v>
      </c>
      <c r="R67" s="20" t="str">
        <f t="shared" si="4"/>
        <v/>
      </c>
    </row>
    <row r="68" spans="1:18">
      <c r="A68" s="17" t="s">
        <v>295</v>
      </c>
      <c r="B68" s="18">
        <v>9030</v>
      </c>
      <c r="C68" s="18" t="s">
        <v>61</v>
      </c>
      <c r="D68" s="18">
        <v>68548</v>
      </c>
      <c r="E68" s="18">
        <v>5</v>
      </c>
      <c r="F68" s="18">
        <v>49</v>
      </c>
      <c r="G68" s="18">
        <v>4.5999999999999996</v>
      </c>
      <c r="H68" s="18">
        <v>0.52</v>
      </c>
      <c r="I68" s="20">
        <v>1.248</v>
      </c>
      <c r="J68" s="18"/>
      <c r="K68" s="18">
        <v>49</v>
      </c>
      <c r="L68" s="20">
        <f t="shared" ref="L68:L131" si="5">(K68/F68)*100</f>
        <v>100</v>
      </c>
      <c r="M68" s="20"/>
      <c r="N68" s="18"/>
      <c r="O68" s="20">
        <f t="shared" ref="O68:O131" si="6">IF(AND((H68*2.4)&lt;+(E68+E68*0.1),L68&gt;50),(H68*2.4),"")</f>
        <v>1.248</v>
      </c>
      <c r="P68" s="18">
        <f t="shared" ref="P68:P131" si="7">IF(AND(ISNUMBER(O68),E68=5),E68,IF(AND(O67&lt;=O68,E68=10),"",IF(E68=5,"",E68)))</f>
        <v>5</v>
      </c>
      <c r="Q68" s="20">
        <f t="shared" si="3"/>
        <v>1.248</v>
      </c>
      <c r="R68" s="20">
        <f t="shared" si="4"/>
        <v>1.248</v>
      </c>
    </row>
    <row r="69" spans="1:18">
      <c r="A69" s="17"/>
      <c r="B69" s="18"/>
      <c r="C69" s="18"/>
      <c r="D69" s="18"/>
      <c r="E69" s="18">
        <v>10</v>
      </c>
      <c r="F69" s="18">
        <v>49</v>
      </c>
      <c r="G69" s="18">
        <v>8.6999999999999993</v>
      </c>
      <c r="H69" s="18">
        <v>0.78</v>
      </c>
      <c r="I69" s="20" t="s">
        <v>311</v>
      </c>
      <c r="J69" s="18"/>
      <c r="K69" s="18">
        <v>49</v>
      </c>
      <c r="L69" s="20">
        <f t="shared" si="5"/>
        <v>100</v>
      </c>
      <c r="M69" s="20"/>
      <c r="N69" s="18"/>
      <c r="O69" s="20">
        <f t="shared" si="6"/>
        <v>1.8719999999999999</v>
      </c>
      <c r="P69" s="18" t="str">
        <f t="shared" si="7"/>
        <v/>
      </c>
      <c r="Q69" s="20">
        <f t="shared" ref="Q69:Q132" si="8">H69*2.4</f>
        <v>1.8719999999999999</v>
      </c>
      <c r="R69" s="20" t="str">
        <f t="shared" ref="R69:R132" si="9">IF(ISNUMBER(P69),Q69,"")</f>
        <v/>
      </c>
    </row>
    <row r="70" spans="1:18">
      <c r="A70" s="17" t="s">
        <v>294</v>
      </c>
      <c r="B70" s="18">
        <v>9030</v>
      </c>
      <c r="C70" s="18" t="s">
        <v>41</v>
      </c>
      <c r="D70" s="18">
        <v>65070</v>
      </c>
      <c r="E70" s="18">
        <v>5</v>
      </c>
      <c r="F70" s="18">
        <v>49</v>
      </c>
      <c r="G70" s="18">
        <v>4.7</v>
      </c>
      <c r="H70" s="18">
        <v>0.68</v>
      </c>
      <c r="I70" s="20">
        <v>1.6320000000000001</v>
      </c>
      <c r="J70" s="18"/>
      <c r="K70" s="18">
        <v>49</v>
      </c>
      <c r="L70" s="20">
        <f t="shared" si="5"/>
        <v>100</v>
      </c>
      <c r="M70" s="20"/>
      <c r="N70" s="18"/>
      <c r="O70" s="20">
        <f t="shared" si="6"/>
        <v>1.6320000000000001</v>
      </c>
      <c r="P70" s="18">
        <f t="shared" si="7"/>
        <v>5</v>
      </c>
      <c r="Q70" s="20">
        <f t="shared" si="8"/>
        <v>1.6320000000000001</v>
      </c>
      <c r="R70" s="20">
        <f t="shared" si="9"/>
        <v>1.6320000000000001</v>
      </c>
    </row>
    <row r="71" spans="1:18">
      <c r="A71" s="17"/>
      <c r="B71" s="18"/>
      <c r="C71" s="18"/>
      <c r="D71" s="18"/>
      <c r="E71" s="18">
        <v>10</v>
      </c>
      <c r="F71" s="18">
        <v>49</v>
      </c>
      <c r="G71" s="18">
        <v>8.9</v>
      </c>
      <c r="H71" s="18">
        <v>0.87</v>
      </c>
      <c r="I71" s="20" t="s">
        <v>311</v>
      </c>
      <c r="J71" s="18"/>
      <c r="K71" s="18">
        <v>49</v>
      </c>
      <c r="L71" s="20">
        <f t="shared" si="5"/>
        <v>100</v>
      </c>
      <c r="M71" s="20"/>
      <c r="N71" s="18"/>
      <c r="O71" s="20">
        <f t="shared" si="6"/>
        <v>2.0880000000000001</v>
      </c>
      <c r="P71" s="18" t="str">
        <f t="shared" si="7"/>
        <v/>
      </c>
      <c r="Q71" s="20">
        <f t="shared" si="8"/>
        <v>2.0880000000000001</v>
      </c>
      <c r="R71" s="20" t="str">
        <f t="shared" si="9"/>
        <v/>
      </c>
    </row>
    <row r="72" spans="1:18">
      <c r="A72" s="17" t="s">
        <v>294</v>
      </c>
      <c r="B72" s="18">
        <v>9030</v>
      </c>
      <c r="C72" s="19" t="s">
        <v>50</v>
      </c>
      <c r="D72" s="18">
        <v>68549</v>
      </c>
      <c r="E72" s="18">
        <v>5</v>
      </c>
      <c r="F72" s="18">
        <v>49</v>
      </c>
      <c r="G72" s="18">
        <v>18.899999999999999</v>
      </c>
      <c r="H72" s="18">
        <v>6.1</v>
      </c>
      <c r="I72" s="20" t="s">
        <v>311</v>
      </c>
      <c r="J72" s="18"/>
      <c r="K72" s="18">
        <v>49</v>
      </c>
      <c r="L72" s="20">
        <f t="shared" si="5"/>
        <v>100</v>
      </c>
      <c r="M72" s="20"/>
      <c r="N72" s="18"/>
      <c r="O72" s="20" t="str">
        <f t="shared" si="6"/>
        <v/>
      </c>
      <c r="P72" s="18" t="str">
        <f t="shared" si="7"/>
        <v/>
      </c>
      <c r="Q72" s="20">
        <f t="shared" si="8"/>
        <v>14.639999999999999</v>
      </c>
      <c r="R72" s="20" t="str">
        <f t="shared" si="9"/>
        <v/>
      </c>
    </row>
    <row r="73" spans="1:18">
      <c r="A73" s="17"/>
      <c r="B73" s="18"/>
      <c r="C73" s="18"/>
      <c r="D73" s="18"/>
      <c r="E73" s="18">
        <v>10</v>
      </c>
      <c r="F73" s="18">
        <v>49</v>
      </c>
      <c r="G73" s="18">
        <v>21.9</v>
      </c>
      <c r="H73" s="18">
        <v>6.9</v>
      </c>
      <c r="I73" s="20" t="s">
        <v>311</v>
      </c>
      <c r="J73" s="18"/>
      <c r="K73" s="18">
        <v>49</v>
      </c>
      <c r="L73" s="20">
        <f t="shared" si="5"/>
        <v>100</v>
      </c>
      <c r="M73" s="20"/>
      <c r="N73" s="18"/>
      <c r="O73" s="20" t="str">
        <f t="shared" si="6"/>
        <v/>
      </c>
      <c r="P73" s="18" t="str">
        <f t="shared" si="7"/>
        <v/>
      </c>
      <c r="Q73" s="20">
        <f t="shared" si="8"/>
        <v>16.559999999999999</v>
      </c>
      <c r="R73" s="20" t="str">
        <f t="shared" si="9"/>
        <v/>
      </c>
    </row>
    <row r="74" spans="1:18">
      <c r="A74" s="17" t="s">
        <v>294</v>
      </c>
      <c r="B74" s="18">
        <v>9030</v>
      </c>
      <c r="C74" s="19" t="s">
        <v>172</v>
      </c>
      <c r="D74" s="18">
        <v>68872</v>
      </c>
      <c r="E74" s="18">
        <v>5</v>
      </c>
      <c r="F74" s="18">
        <v>49</v>
      </c>
      <c r="G74" s="18">
        <v>11.1</v>
      </c>
      <c r="H74" s="18">
        <v>8.94</v>
      </c>
      <c r="I74" s="20" t="s">
        <v>311</v>
      </c>
      <c r="J74" s="18"/>
      <c r="K74" s="18">
        <v>42</v>
      </c>
      <c r="L74" s="20">
        <f t="shared" si="5"/>
        <v>85.714285714285708</v>
      </c>
      <c r="M74" s="20"/>
      <c r="N74" s="18"/>
      <c r="O74" s="20" t="str">
        <f t="shared" si="6"/>
        <v/>
      </c>
      <c r="P74" s="18" t="str">
        <f t="shared" si="7"/>
        <v/>
      </c>
      <c r="Q74" s="20">
        <f t="shared" si="8"/>
        <v>21.456</v>
      </c>
      <c r="R74" s="20" t="str">
        <f t="shared" si="9"/>
        <v/>
      </c>
    </row>
    <row r="75" spans="1:18">
      <c r="A75" s="17"/>
      <c r="B75" s="18"/>
      <c r="C75" s="18"/>
      <c r="D75" s="18"/>
      <c r="E75" s="18">
        <v>10</v>
      </c>
      <c r="F75" s="18">
        <v>49</v>
      </c>
      <c r="G75" s="18">
        <v>15.9</v>
      </c>
      <c r="H75" s="18">
        <v>13.4</v>
      </c>
      <c r="I75" s="20" t="s">
        <v>311</v>
      </c>
      <c r="J75" s="18"/>
      <c r="K75" s="18">
        <v>44</v>
      </c>
      <c r="L75" s="20">
        <f t="shared" si="5"/>
        <v>89.795918367346943</v>
      </c>
      <c r="M75" s="20"/>
      <c r="N75" s="18"/>
      <c r="O75" s="20" t="str">
        <f t="shared" si="6"/>
        <v/>
      </c>
      <c r="P75" s="18" t="str">
        <f t="shared" si="7"/>
        <v/>
      </c>
      <c r="Q75" s="20">
        <f t="shared" si="8"/>
        <v>32.159999999999997</v>
      </c>
      <c r="R75" s="20" t="str">
        <f t="shared" si="9"/>
        <v/>
      </c>
    </row>
    <row r="76" spans="1:18">
      <c r="A76" s="17" t="s">
        <v>294</v>
      </c>
      <c r="B76" s="18">
        <v>9030</v>
      </c>
      <c r="C76" s="18" t="s">
        <v>114</v>
      </c>
      <c r="D76" s="18">
        <v>65072</v>
      </c>
      <c r="E76" s="18">
        <v>5</v>
      </c>
      <c r="F76" s="18">
        <v>49</v>
      </c>
      <c r="G76" s="18">
        <v>4.8</v>
      </c>
      <c r="H76" s="18">
        <v>0.63</v>
      </c>
      <c r="I76" s="20">
        <v>1.512</v>
      </c>
      <c r="J76" s="18"/>
      <c r="K76" s="18">
        <v>49</v>
      </c>
      <c r="L76" s="20">
        <f t="shared" si="5"/>
        <v>100</v>
      </c>
      <c r="M76" s="20"/>
      <c r="N76" s="18"/>
      <c r="O76" s="20">
        <f t="shared" si="6"/>
        <v>1.512</v>
      </c>
      <c r="P76" s="18">
        <f t="shared" si="7"/>
        <v>5</v>
      </c>
      <c r="Q76" s="20">
        <f t="shared" si="8"/>
        <v>1.512</v>
      </c>
      <c r="R76" s="20">
        <f t="shared" si="9"/>
        <v>1.512</v>
      </c>
    </row>
    <row r="77" spans="1:18">
      <c r="A77" s="17"/>
      <c r="B77" s="18"/>
      <c r="C77" s="18"/>
      <c r="D77" s="18"/>
      <c r="E77" s="18">
        <v>10</v>
      </c>
      <c r="F77" s="18">
        <v>49</v>
      </c>
      <c r="G77" s="18">
        <v>8.9</v>
      </c>
      <c r="H77" s="18">
        <v>1.02</v>
      </c>
      <c r="I77" s="20" t="s">
        <v>311</v>
      </c>
      <c r="J77" s="18"/>
      <c r="K77" s="18">
        <v>49</v>
      </c>
      <c r="L77" s="20">
        <f t="shared" si="5"/>
        <v>100</v>
      </c>
      <c r="M77" s="20"/>
      <c r="N77" s="18"/>
      <c r="O77" s="20">
        <f t="shared" si="6"/>
        <v>2.448</v>
      </c>
      <c r="P77" s="18" t="str">
        <f t="shared" si="7"/>
        <v/>
      </c>
      <c r="Q77" s="20">
        <f t="shared" si="8"/>
        <v>2.448</v>
      </c>
      <c r="R77" s="20" t="str">
        <f t="shared" si="9"/>
        <v/>
      </c>
    </row>
    <row r="78" spans="1:18">
      <c r="A78" s="17" t="s">
        <v>294</v>
      </c>
      <c r="B78" s="18">
        <v>9030</v>
      </c>
      <c r="C78" s="18" t="s">
        <v>115</v>
      </c>
      <c r="D78" s="18">
        <v>68216</v>
      </c>
      <c r="E78" s="18">
        <v>5</v>
      </c>
      <c r="F78" s="18">
        <v>49</v>
      </c>
      <c r="G78" s="18">
        <v>5</v>
      </c>
      <c r="H78" s="18">
        <v>0.63</v>
      </c>
      <c r="I78" s="20">
        <v>1.512</v>
      </c>
      <c r="J78" s="18"/>
      <c r="K78" s="18">
        <v>49</v>
      </c>
      <c r="L78" s="20">
        <f t="shared" si="5"/>
        <v>100</v>
      </c>
      <c r="M78" s="20"/>
      <c r="N78" s="18"/>
      <c r="O78" s="20">
        <f t="shared" si="6"/>
        <v>1.512</v>
      </c>
      <c r="P78" s="18">
        <f t="shared" si="7"/>
        <v>5</v>
      </c>
      <c r="Q78" s="20">
        <f t="shared" si="8"/>
        <v>1.512</v>
      </c>
      <c r="R78" s="20">
        <f t="shared" si="9"/>
        <v>1.512</v>
      </c>
    </row>
    <row r="79" spans="1:18">
      <c r="A79" s="17"/>
      <c r="B79" s="18"/>
      <c r="C79" s="18"/>
      <c r="D79" s="18"/>
      <c r="E79" s="18">
        <v>10</v>
      </c>
      <c r="F79" s="18">
        <v>49</v>
      </c>
      <c r="G79" s="18">
        <v>8.8000000000000007</v>
      </c>
      <c r="H79" s="18">
        <v>0.85</v>
      </c>
      <c r="I79" s="20" t="s">
        <v>311</v>
      </c>
      <c r="J79" s="18"/>
      <c r="K79" s="18">
        <v>49</v>
      </c>
      <c r="L79" s="20">
        <f t="shared" si="5"/>
        <v>100</v>
      </c>
      <c r="M79" s="20"/>
      <c r="N79" s="18"/>
      <c r="O79" s="20">
        <f t="shared" si="6"/>
        <v>2.04</v>
      </c>
      <c r="P79" s="18" t="str">
        <f t="shared" si="7"/>
        <v/>
      </c>
      <c r="Q79" s="20">
        <f t="shared" si="8"/>
        <v>2.04</v>
      </c>
      <c r="R79" s="20" t="str">
        <f t="shared" si="9"/>
        <v/>
      </c>
    </row>
    <row r="80" spans="1:18">
      <c r="A80" s="17" t="s">
        <v>294</v>
      </c>
      <c r="B80" s="18">
        <v>9030</v>
      </c>
      <c r="C80" s="19" t="s">
        <v>173</v>
      </c>
      <c r="D80" s="18">
        <v>61678</v>
      </c>
      <c r="E80" s="18">
        <v>5</v>
      </c>
      <c r="F80" s="18">
        <v>49</v>
      </c>
      <c r="G80" s="18">
        <v>182.6</v>
      </c>
      <c r="H80" s="18">
        <v>141.19</v>
      </c>
      <c r="I80" s="20" t="s">
        <v>311</v>
      </c>
      <c r="J80" s="18"/>
      <c r="K80" s="18">
        <v>37</v>
      </c>
      <c r="L80" s="20">
        <f t="shared" si="5"/>
        <v>75.510204081632651</v>
      </c>
      <c r="M80" s="20"/>
      <c r="N80" s="18"/>
      <c r="O80" s="20" t="str">
        <f t="shared" si="6"/>
        <v/>
      </c>
      <c r="P80" s="18" t="str">
        <f t="shared" si="7"/>
        <v/>
      </c>
      <c r="Q80" s="20">
        <f t="shared" si="8"/>
        <v>338.85599999999999</v>
      </c>
      <c r="R80" s="20" t="str">
        <f t="shared" si="9"/>
        <v/>
      </c>
    </row>
    <row r="81" spans="1:18">
      <c r="A81" s="17"/>
      <c r="B81" s="18"/>
      <c r="C81" s="18"/>
      <c r="D81" s="18"/>
      <c r="E81" s="18">
        <v>10</v>
      </c>
      <c r="F81" s="18">
        <v>49</v>
      </c>
      <c r="G81" s="18">
        <v>176.2</v>
      </c>
      <c r="H81" s="18">
        <v>171.23</v>
      </c>
      <c r="I81" s="20" t="s">
        <v>311</v>
      </c>
      <c r="J81" s="18"/>
      <c r="K81" s="18">
        <v>31</v>
      </c>
      <c r="L81" s="20">
        <f t="shared" si="5"/>
        <v>63.265306122448983</v>
      </c>
      <c r="M81" s="20"/>
      <c r="N81" s="18"/>
      <c r="O81" s="20" t="str">
        <f t="shared" si="6"/>
        <v/>
      </c>
      <c r="P81" s="18" t="str">
        <f t="shared" si="7"/>
        <v/>
      </c>
      <c r="Q81" s="20">
        <f t="shared" si="8"/>
        <v>410.95199999999994</v>
      </c>
      <c r="R81" s="20" t="str">
        <f t="shared" si="9"/>
        <v/>
      </c>
    </row>
    <row r="82" spans="1:18">
      <c r="A82" s="17" t="s">
        <v>294</v>
      </c>
      <c r="B82" s="18">
        <v>9030</v>
      </c>
      <c r="C82" s="18" t="s">
        <v>210</v>
      </c>
      <c r="D82" s="18">
        <v>66592</v>
      </c>
      <c r="E82" s="18">
        <v>5</v>
      </c>
      <c r="F82" s="18">
        <v>49</v>
      </c>
      <c r="G82" s="18">
        <v>8.1999999999999993</v>
      </c>
      <c r="H82" s="18">
        <v>3.64</v>
      </c>
      <c r="I82" s="20" t="s">
        <v>311</v>
      </c>
      <c r="J82" s="18"/>
      <c r="K82" s="18">
        <v>47</v>
      </c>
      <c r="L82" s="20">
        <f t="shared" si="5"/>
        <v>95.918367346938766</v>
      </c>
      <c r="M82" s="20"/>
      <c r="N82" s="18"/>
      <c r="O82" s="20" t="str">
        <f t="shared" si="6"/>
        <v/>
      </c>
      <c r="P82" s="18" t="str">
        <f t="shared" si="7"/>
        <v/>
      </c>
      <c r="Q82" s="20">
        <f t="shared" si="8"/>
        <v>8.7360000000000007</v>
      </c>
      <c r="R82" s="20" t="str">
        <f t="shared" si="9"/>
        <v/>
      </c>
    </row>
    <row r="83" spans="1:18">
      <c r="A83" s="17"/>
      <c r="B83" s="18"/>
      <c r="C83" s="18"/>
      <c r="D83" s="18"/>
      <c r="E83" s="18">
        <v>10</v>
      </c>
      <c r="F83" s="18">
        <v>49</v>
      </c>
      <c r="G83" s="18">
        <v>12.8</v>
      </c>
      <c r="H83" s="18">
        <v>3.22</v>
      </c>
      <c r="I83" s="20">
        <v>7.7279999999999998</v>
      </c>
      <c r="J83" s="18"/>
      <c r="K83" s="18">
        <v>49</v>
      </c>
      <c r="L83" s="20">
        <f t="shared" si="5"/>
        <v>100</v>
      </c>
      <c r="M83" s="20"/>
      <c r="N83" s="18"/>
      <c r="O83" s="20">
        <f t="shared" si="6"/>
        <v>7.7279999999999998</v>
      </c>
      <c r="P83" s="18">
        <f t="shared" si="7"/>
        <v>10</v>
      </c>
      <c r="Q83" s="20">
        <f t="shared" si="8"/>
        <v>7.7279999999999998</v>
      </c>
      <c r="R83" s="20">
        <f t="shared" si="9"/>
        <v>7.7279999999999998</v>
      </c>
    </row>
    <row r="84" spans="1:18">
      <c r="A84" s="17" t="s">
        <v>294</v>
      </c>
      <c r="B84" s="18">
        <v>9030</v>
      </c>
      <c r="C84" s="18" t="s">
        <v>25</v>
      </c>
      <c r="D84" s="18">
        <v>68562</v>
      </c>
      <c r="E84" s="18">
        <v>5</v>
      </c>
      <c r="F84" s="18">
        <v>49</v>
      </c>
      <c r="G84" s="18">
        <v>4.5999999999999996</v>
      </c>
      <c r="H84" s="18">
        <v>0.23</v>
      </c>
      <c r="I84" s="20">
        <v>0.55200000000000005</v>
      </c>
      <c r="J84" s="18"/>
      <c r="K84" s="18">
        <v>49</v>
      </c>
      <c r="L84" s="20">
        <f t="shared" si="5"/>
        <v>100</v>
      </c>
      <c r="M84" s="20"/>
      <c r="N84" s="18"/>
      <c r="O84" s="20">
        <f t="shared" si="6"/>
        <v>0.55200000000000005</v>
      </c>
      <c r="P84" s="18">
        <f t="shared" si="7"/>
        <v>5</v>
      </c>
      <c r="Q84" s="20">
        <f t="shared" si="8"/>
        <v>0.55200000000000005</v>
      </c>
      <c r="R84" s="20">
        <f t="shared" si="9"/>
        <v>0.55200000000000005</v>
      </c>
    </row>
    <row r="85" spans="1:18">
      <c r="A85" s="17"/>
      <c r="B85" s="18"/>
      <c r="C85" s="18"/>
      <c r="D85" s="18"/>
      <c r="E85" s="18">
        <v>10</v>
      </c>
      <c r="F85" s="18">
        <v>49</v>
      </c>
      <c r="G85" s="18">
        <v>8.6999999999999993</v>
      </c>
      <c r="H85" s="18">
        <v>0.46</v>
      </c>
      <c r="I85" s="20" t="s">
        <v>311</v>
      </c>
      <c r="J85" s="18"/>
      <c r="K85" s="18">
        <v>49</v>
      </c>
      <c r="L85" s="20">
        <f t="shared" si="5"/>
        <v>100</v>
      </c>
      <c r="M85" s="20"/>
      <c r="N85" s="18"/>
      <c r="O85" s="20">
        <f t="shared" si="6"/>
        <v>1.1040000000000001</v>
      </c>
      <c r="P85" s="18" t="str">
        <f t="shared" si="7"/>
        <v/>
      </c>
      <c r="Q85" s="20">
        <f t="shared" si="8"/>
        <v>1.1040000000000001</v>
      </c>
      <c r="R85" s="20" t="str">
        <f t="shared" si="9"/>
        <v/>
      </c>
    </row>
    <row r="86" spans="1:18">
      <c r="A86" s="17" t="s">
        <v>294</v>
      </c>
      <c r="B86" s="18">
        <v>9030</v>
      </c>
      <c r="C86" s="18" t="s">
        <v>207</v>
      </c>
      <c r="D86" s="18">
        <v>68552</v>
      </c>
      <c r="E86" s="18">
        <v>5</v>
      </c>
      <c r="F86" s="18">
        <v>49</v>
      </c>
      <c r="G86" s="18">
        <v>6.5</v>
      </c>
      <c r="H86" s="18">
        <v>2.35</v>
      </c>
      <c r="I86" s="20" t="s">
        <v>311</v>
      </c>
      <c r="J86" s="18"/>
      <c r="K86" s="18">
        <v>48</v>
      </c>
      <c r="L86" s="20">
        <f t="shared" si="5"/>
        <v>97.959183673469383</v>
      </c>
      <c r="M86" s="20"/>
      <c r="N86" s="18"/>
      <c r="O86" s="20" t="str">
        <f t="shared" si="6"/>
        <v/>
      </c>
      <c r="P86" s="18" t="str">
        <f t="shared" si="7"/>
        <v/>
      </c>
      <c r="Q86" s="20">
        <f t="shared" si="8"/>
        <v>5.64</v>
      </c>
      <c r="R86" s="20" t="str">
        <f t="shared" si="9"/>
        <v/>
      </c>
    </row>
    <row r="87" spans="1:18">
      <c r="A87" s="17"/>
      <c r="B87" s="18"/>
      <c r="C87" s="18"/>
      <c r="D87" s="18"/>
      <c r="E87" s="18">
        <v>10</v>
      </c>
      <c r="F87" s="18">
        <v>49</v>
      </c>
      <c r="G87" s="18">
        <v>10.6</v>
      </c>
      <c r="H87" s="18">
        <v>4.05</v>
      </c>
      <c r="I87" s="20">
        <v>9.7199999999999989</v>
      </c>
      <c r="J87" s="18"/>
      <c r="K87" s="18">
        <v>46</v>
      </c>
      <c r="L87" s="20">
        <f t="shared" si="5"/>
        <v>93.877551020408163</v>
      </c>
      <c r="M87" s="20"/>
      <c r="N87" s="18"/>
      <c r="O87" s="20">
        <f t="shared" si="6"/>
        <v>9.7199999999999989</v>
      </c>
      <c r="P87" s="18">
        <f t="shared" si="7"/>
        <v>10</v>
      </c>
      <c r="Q87" s="20">
        <f t="shared" si="8"/>
        <v>9.7199999999999989</v>
      </c>
      <c r="R87" s="20">
        <f t="shared" si="9"/>
        <v>9.7199999999999989</v>
      </c>
    </row>
    <row r="88" spans="1:18">
      <c r="A88" s="17" t="s">
        <v>294</v>
      </c>
      <c r="B88" s="18">
        <v>9030</v>
      </c>
      <c r="C88" s="18" t="s">
        <v>389</v>
      </c>
      <c r="D88" s="18">
        <v>68563</v>
      </c>
      <c r="E88" s="18">
        <v>5</v>
      </c>
      <c r="F88" s="18">
        <v>49</v>
      </c>
      <c r="G88" s="18">
        <v>4.8</v>
      </c>
      <c r="H88" s="18">
        <v>0.77</v>
      </c>
      <c r="I88" s="20">
        <v>1.8479999999999999</v>
      </c>
      <c r="J88" s="18"/>
      <c r="K88" s="18">
        <v>49</v>
      </c>
      <c r="L88" s="20">
        <f t="shared" si="5"/>
        <v>100</v>
      </c>
      <c r="M88" s="20"/>
      <c r="N88" s="18"/>
      <c r="O88" s="20">
        <f t="shared" si="6"/>
        <v>1.8479999999999999</v>
      </c>
      <c r="P88" s="18">
        <f t="shared" si="7"/>
        <v>5</v>
      </c>
      <c r="Q88" s="20">
        <f t="shared" si="8"/>
        <v>1.8479999999999999</v>
      </c>
      <c r="R88" s="20">
        <f t="shared" si="9"/>
        <v>1.8479999999999999</v>
      </c>
    </row>
    <row r="89" spans="1:18">
      <c r="A89" s="17"/>
      <c r="B89" s="18"/>
      <c r="C89" s="18"/>
      <c r="D89" s="18"/>
      <c r="E89" s="18">
        <v>10</v>
      </c>
      <c r="F89" s="18">
        <v>49</v>
      </c>
      <c r="G89" s="18">
        <v>9.4</v>
      </c>
      <c r="H89" s="18">
        <v>1.3</v>
      </c>
      <c r="I89" s="20" t="s">
        <v>311</v>
      </c>
      <c r="J89" s="18"/>
      <c r="K89" s="18">
        <v>49</v>
      </c>
      <c r="L89" s="20">
        <f t="shared" si="5"/>
        <v>100</v>
      </c>
      <c r="M89" s="20"/>
      <c r="N89" s="18"/>
      <c r="O89" s="20">
        <f t="shared" si="6"/>
        <v>3.12</v>
      </c>
      <c r="P89" s="18" t="str">
        <f t="shared" si="7"/>
        <v/>
      </c>
      <c r="Q89" s="20">
        <f t="shared" si="8"/>
        <v>3.12</v>
      </c>
      <c r="R89" s="20" t="str">
        <f t="shared" si="9"/>
        <v/>
      </c>
    </row>
    <row r="90" spans="1:18">
      <c r="A90" s="17" t="s">
        <v>294</v>
      </c>
      <c r="B90" s="18">
        <v>9030</v>
      </c>
      <c r="C90" s="18" t="s">
        <v>222</v>
      </c>
      <c r="D90" s="18">
        <v>68564</v>
      </c>
      <c r="E90" s="18">
        <v>5</v>
      </c>
      <c r="F90" s="18">
        <v>49</v>
      </c>
      <c r="G90" s="18">
        <v>4.5999999999999996</v>
      </c>
      <c r="H90" s="18">
        <v>0.52</v>
      </c>
      <c r="I90" s="20">
        <v>1.248</v>
      </c>
      <c r="J90" s="18"/>
      <c r="K90" s="18">
        <v>49</v>
      </c>
      <c r="L90" s="20">
        <f t="shared" si="5"/>
        <v>100</v>
      </c>
      <c r="M90" s="20"/>
      <c r="N90" s="18"/>
      <c r="O90" s="20">
        <f t="shared" si="6"/>
        <v>1.248</v>
      </c>
      <c r="P90" s="18">
        <f t="shared" si="7"/>
        <v>5</v>
      </c>
      <c r="Q90" s="20">
        <f t="shared" si="8"/>
        <v>1.248</v>
      </c>
      <c r="R90" s="20">
        <f t="shared" si="9"/>
        <v>1.248</v>
      </c>
    </row>
    <row r="91" spans="1:18">
      <c r="A91" s="17"/>
      <c r="B91" s="18"/>
      <c r="C91" s="18"/>
      <c r="D91" s="18"/>
      <c r="E91" s="18">
        <v>10</v>
      </c>
      <c r="F91" s="18">
        <v>49</v>
      </c>
      <c r="G91" s="18">
        <v>9.1</v>
      </c>
      <c r="H91" s="18">
        <v>0.79</v>
      </c>
      <c r="I91" s="20" t="s">
        <v>311</v>
      </c>
      <c r="J91" s="18"/>
      <c r="K91" s="18">
        <v>49</v>
      </c>
      <c r="L91" s="20">
        <f t="shared" si="5"/>
        <v>100</v>
      </c>
      <c r="M91" s="20"/>
      <c r="N91" s="18"/>
      <c r="O91" s="20">
        <f t="shared" si="6"/>
        <v>1.8959999999999999</v>
      </c>
      <c r="P91" s="18" t="str">
        <f t="shared" si="7"/>
        <v/>
      </c>
      <c r="Q91" s="20">
        <f t="shared" si="8"/>
        <v>1.8959999999999999</v>
      </c>
      <c r="R91" s="20" t="str">
        <f t="shared" si="9"/>
        <v/>
      </c>
    </row>
    <row r="92" spans="1:18">
      <c r="A92" s="17" t="s">
        <v>294</v>
      </c>
      <c r="B92" s="18">
        <v>9030</v>
      </c>
      <c r="C92" s="18" t="s">
        <v>208</v>
      </c>
      <c r="D92" s="18">
        <v>68550</v>
      </c>
      <c r="E92" s="18">
        <v>5</v>
      </c>
      <c r="F92" s="18">
        <v>49</v>
      </c>
      <c r="G92" s="18">
        <v>4.8</v>
      </c>
      <c r="H92" s="18">
        <v>1.34</v>
      </c>
      <c r="I92" s="20">
        <v>3.2160000000000002</v>
      </c>
      <c r="J92" s="18"/>
      <c r="K92" s="18">
        <v>49</v>
      </c>
      <c r="L92" s="20">
        <f t="shared" si="5"/>
        <v>100</v>
      </c>
      <c r="M92" s="20"/>
      <c r="N92" s="18"/>
      <c r="O92" s="20">
        <f t="shared" si="6"/>
        <v>3.2160000000000002</v>
      </c>
      <c r="P92" s="18">
        <f t="shared" si="7"/>
        <v>5</v>
      </c>
      <c r="Q92" s="20">
        <f t="shared" si="8"/>
        <v>3.2160000000000002</v>
      </c>
      <c r="R92" s="20">
        <f t="shared" si="9"/>
        <v>3.2160000000000002</v>
      </c>
    </row>
    <row r="93" spans="1:18">
      <c r="A93" s="17"/>
      <c r="B93" s="18"/>
      <c r="C93" s="18"/>
      <c r="D93" s="18"/>
      <c r="E93" s="18">
        <v>10</v>
      </c>
      <c r="F93" s="18">
        <v>49</v>
      </c>
      <c r="G93" s="18">
        <v>10.3</v>
      </c>
      <c r="H93" s="18">
        <v>2.1800000000000002</v>
      </c>
      <c r="I93" s="20" t="s">
        <v>311</v>
      </c>
      <c r="J93" s="18"/>
      <c r="K93" s="18">
        <v>49</v>
      </c>
      <c r="L93" s="20">
        <f t="shared" si="5"/>
        <v>100</v>
      </c>
      <c r="M93" s="20"/>
      <c r="N93" s="18"/>
      <c r="O93" s="20">
        <f t="shared" si="6"/>
        <v>5.2320000000000002</v>
      </c>
      <c r="P93" s="18" t="str">
        <f t="shared" si="7"/>
        <v/>
      </c>
      <c r="Q93" s="20">
        <f t="shared" si="8"/>
        <v>5.2320000000000002</v>
      </c>
      <c r="R93" s="20" t="str">
        <f t="shared" si="9"/>
        <v/>
      </c>
    </row>
    <row r="94" spans="1:18">
      <c r="A94" s="17" t="s">
        <v>294</v>
      </c>
      <c r="B94" s="18">
        <v>9030</v>
      </c>
      <c r="C94" s="18" t="s">
        <v>181</v>
      </c>
      <c r="D94" s="18">
        <v>68591</v>
      </c>
      <c r="E94" s="18">
        <v>5</v>
      </c>
      <c r="F94" s="18">
        <v>49</v>
      </c>
      <c r="G94" s="18">
        <v>4.7</v>
      </c>
      <c r="H94" s="18">
        <v>0.34</v>
      </c>
      <c r="I94" s="20">
        <v>0.81600000000000006</v>
      </c>
      <c r="J94" s="18"/>
      <c r="K94" s="18">
        <v>49</v>
      </c>
      <c r="L94" s="20">
        <f t="shared" si="5"/>
        <v>100</v>
      </c>
      <c r="M94" s="20"/>
      <c r="N94" s="18"/>
      <c r="O94" s="20">
        <f t="shared" si="6"/>
        <v>0.81600000000000006</v>
      </c>
      <c r="P94" s="18">
        <f t="shared" si="7"/>
        <v>5</v>
      </c>
      <c r="Q94" s="20">
        <f t="shared" si="8"/>
        <v>0.81600000000000006</v>
      </c>
      <c r="R94" s="20">
        <f t="shared" si="9"/>
        <v>0.81600000000000006</v>
      </c>
    </row>
    <row r="95" spans="1:18">
      <c r="A95" s="17"/>
      <c r="B95" s="18"/>
      <c r="C95" s="18"/>
      <c r="D95" s="18"/>
      <c r="E95" s="18">
        <v>10</v>
      </c>
      <c r="F95" s="18">
        <v>49</v>
      </c>
      <c r="G95" s="18">
        <v>9.1</v>
      </c>
      <c r="H95" s="18">
        <v>0.66</v>
      </c>
      <c r="I95" s="20" t="s">
        <v>311</v>
      </c>
      <c r="J95" s="18"/>
      <c r="K95" s="18">
        <v>49</v>
      </c>
      <c r="L95" s="20">
        <f t="shared" si="5"/>
        <v>100</v>
      </c>
      <c r="M95" s="20"/>
      <c r="N95" s="18"/>
      <c r="O95" s="20">
        <f t="shared" si="6"/>
        <v>1.5840000000000001</v>
      </c>
      <c r="P95" s="18" t="str">
        <f t="shared" si="7"/>
        <v/>
      </c>
      <c r="Q95" s="20">
        <f t="shared" si="8"/>
        <v>1.5840000000000001</v>
      </c>
      <c r="R95" s="20" t="str">
        <f t="shared" si="9"/>
        <v/>
      </c>
    </row>
    <row r="96" spans="1:18">
      <c r="A96" s="17" t="s">
        <v>294</v>
      </c>
      <c r="B96" s="18">
        <v>9030</v>
      </c>
      <c r="C96" s="18" t="s">
        <v>213</v>
      </c>
      <c r="D96" s="18">
        <v>68566</v>
      </c>
      <c r="E96" s="18">
        <v>5</v>
      </c>
      <c r="F96" s="18">
        <v>49</v>
      </c>
      <c r="G96" s="18">
        <v>4.7</v>
      </c>
      <c r="H96" s="18">
        <v>0.51</v>
      </c>
      <c r="I96" s="20">
        <v>1.224</v>
      </c>
      <c r="J96" s="18"/>
      <c r="K96" s="18">
        <v>49</v>
      </c>
      <c r="L96" s="20">
        <f t="shared" si="5"/>
        <v>100</v>
      </c>
      <c r="M96" s="20"/>
      <c r="N96" s="18"/>
      <c r="O96" s="20">
        <f t="shared" si="6"/>
        <v>1.224</v>
      </c>
      <c r="P96" s="18">
        <f t="shared" si="7"/>
        <v>5</v>
      </c>
      <c r="Q96" s="20">
        <f t="shared" si="8"/>
        <v>1.224</v>
      </c>
      <c r="R96" s="20">
        <f t="shared" si="9"/>
        <v>1.224</v>
      </c>
    </row>
    <row r="97" spans="1:18">
      <c r="A97" s="17"/>
      <c r="B97" s="18"/>
      <c r="C97" s="18"/>
      <c r="D97" s="18"/>
      <c r="E97" s="18">
        <v>10</v>
      </c>
      <c r="F97" s="18">
        <v>49</v>
      </c>
      <c r="G97" s="18">
        <v>8.6999999999999993</v>
      </c>
      <c r="H97" s="18">
        <v>1.48</v>
      </c>
      <c r="I97" s="20" t="s">
        <v>311</v>
      </c>
      <c r="J97" s="18"/>
      <c r="K97" s="18">
        <v>48</v>
      </c>
      <c r="L97" s="20">
        <f t="shared" si="5"/>
        <v>97.959183673469383</v>
      </c>
      <c r="M97" s="20"/>
      <c r="N97" s="18"/>
      <c r="O97" s="20">
        <f t="shared" si="6"/>
        <v>3.552</v>
      </c>
      <c r="P97" s="18" t="str">
        <f t="shared" si="7"/>
        <v/>
      </c>
      <c r="Q97" s="20">
        <f t="shared" si="8"/>
        <v>3.552</v>
      </c>
      <c r="R97" s="20" t="str">
        <f t="shared" si="9"/>
        <v/>
      </c>
    </row>
    <row r="98" spans="1:18">
      <c r="A98" s="17" t="s">
        <v>294</v>
      </c>
      <c r="B98" s="18">
        <v>9030</v>
      </c>
      <c r="C98" s="18" t="s">
        <v>98</v>
      </c>
      <c r="D98" s="18">
        <v>68567</v>
      </c>
      <c r="E98" s="18">
        <v>5</v>
      </c>
      <c r="F98" s="18">
        <v>49</v>
      </c>
      <c r="G98" s="18">
        <v>4.5999999999999996</v>
      </c>
      <c r="H98" s="18">
        <v>0.81</v>
      </c>
      <c r="I98" s="20">
        <v>1.944</v>
      </c>
      <c r="J98" s="18"/>
      <c r="K98" s="18">
        <v>49</v>
      </c>
      <c r="L98" s="20">
        <f t="shared" si="5"/>
        <v>100</v>
      </c>
      <c r="M98" s="20"/>
      <c r="N98" s="18"/>
      <c r="O98" s="20">
        <f t="shared" si="6"/>
        <v>1.944</v>
      </c>
      <c r="P98" s="18">
        <f t="shared" si="7"/>
        <v>5</v>
      </c>
      <c r="Q98" s="20">
        <f t="shared" si="8"/>
        <v>1.944</v>
      </c>
      <c r="R98" s="20">
        <f t="shared" si="9"/>
        <v>1.944</v>
      </c>
    </row>
    <row r="99" spans="1:18">
      <c r="A99" s="17"/>
      <c r="B99" s="18"/>
      <c r="C99" s="18"/>
      <c r="D99" s="18"/>
      <c r="E99" s="18">
        <v>10</v>
      </c>
      <c r="F99" s="18">
        <v>49</v>
      </c>
      <c r="G99" s="18">
        <v>8.6999999999999993</v>
      </c>
      <c r="H99" s="18">
        <v>1.32</v>
      </c>
      <c r="I99" s="20" t="s">
        <v>311</v>
      </c>
      <c r="J99" s="18"/>
      <c r="K99" s="18">
        <v>49</v>
      </c>
      <c r="L99" s="20">
        <f t="shared" si="5"/>
        <v>100</v>
      </c>
      <c r="M99" s="20"/>
      <c r="N99" s="18"/>
      <c r="O99" s="20">
        <f t="shared" si="6"/>
        <v>3.1680000000000001</v>
      </c>
      <c r="P99" s="18" t="str">
        <f t="shared" si="7"/>
        <v/>
      </c>
      <c r="Q99" s="20">
        <f t="shared" si="8"/>
        <v>3.1680000000000001</v>
      </c>
      <c r="R99" s="20" t="str">
        <f t="shared" si="9"/>
        <v/>
      </c>
    </row>
    <row r="100" spans="1:18">
      <c r="A100" s="17" t="s">
        <v>294</v>
      </c>
      <c r="B100" s="18">
        <v>9030</v>
      </c>
      <c r="C100" s="18" t="s">
        <v>116</v>
      </c>
      <c r="D100" s="18">
        <v>65078</v>
      </c>
      <c r="E100" s="18">
        <v>5</v>
      </c>
      <c r="F100" s="18">
        <v>49</v>
      </c>
      <c r="G100" s="18">
        <v>4.8</v>
      </c>
      <c r="H100" s="18">
        <v>0.5</v>
      </c>
      <c r="I100" s="20">
        <v>1.2</v>
      </c>
      <c r="J100" s="18"/>
      <c r="K100" s="18">
        <v>49</v>
      </c>
      <c r="L100" s="20">
        <f t="shared" si="5"/>
        <v>100</v>
      </c>
      <c r="M100" s="20"/>
      <c r="N100" s="18"/>
      <c r="O100" s="20">
        <f t="shared" si="6"/>
        <v>1.2</v>
      </c>
      <c r="P100" s="18">
        <f t="shared" si="7"/>
        <v>5</v>
      </c>
      <c r="Q100" s="20">
        <f t="shared" si="8"/>
        <v>1.2</v>
      </c>
      <c r="R100" s="20">
        <f t="shared" si="9"/>
        <v>1.2</v>
      </c>
    </row>
    <row r="101" spans="1:18">
      <c r="A101" s="17"/>
      <c r="B101" s="18"/>
      <c r="C101" s="18"/>
      <c r="D101" s="18"/>
      <c r="E101" s="18">
        <v>10</v>
      </c>
      <c r="F101" s="18">
        <v>49</v>
      </c>
      <c r="G101" s="18">
        <v>8.9</v>
      </c>
      <c r="H101" s="18">
        <v>0.8</v>
      </c>
      <c r="I101" s="20" t="s">
        <v>311</v>
      </c>
      <c r="J101" s="18"/>
      <c r="K101" s="18">
        <v>49</v>
      </c>
      <c r="L101" s="20">
        <f t="shared" si="5"/>
        <v>100</v>
      </c>
      <c r="M101" s="20"/>
      <c r="N101" s="18"/>
      <c r="O101" s="20">
        <f t="shared" si="6"/>
        <v>1.92</v>
      </c>
      <c r="P101" s="18" t="str">
        <f t="shared" si="7"/>
        <v/>
      </c>
      <c r="Q101" s="20">
        <f t="shared" si="8"/>
        <v>1.92</v>
      </c>
      <c r="R101" s="20" t="str">
        <f t="shared" si="9"/>
        <v/>
      </c>
    </row>
    <row r="102" spans="1:18">
      <c r="A102" s="17" t="s">
        <v>295</v>
      </c>
      <c r="B102" s="18">
        <v>9030</v>
      </c>
      <c r="C102" s="19" t="s">
        <v>117</v>
      </c>
      <c r="D102" s="18">
        <v>68236</v>
      </c>
      <c r="E102" s="18">
        <v>5</v>
      </c>
      <c r="F102" s="18">
        <v>49</v>
      </c>
      <c r="G102" s="18">
        <v>23.5</v>
      </c>
      <c r="H102" s="18">
        <v>25.61</v>
      </c>
      <c r="I102" s="20" t="s">
        <v>311</v>
      </c>
      <c r="J102" s="18"/>
      <c r="K102" s="18">
        <v>29</v>
      </c>
      <c r="L102" s="20">
        <f t="shared" si="5"/>
        <v>59.183673469387756</v>
      </c>
      <c r="M102" s="20"/>
      <c r="N102" s="18"/>
      <c r="O102" s="20" t="str">
        <f t="shared" si="6"/>
        <v/>
      </c>
      <c r="P102" s="18" t="str">
        <f t="shared" si="7"/>
        <v/>
      </c>
      <c r="Q102" s="20">
        <f t="shared" si="8"/>
        <v>61.463999999999999</v>
      </c>
      <c r="R102" s="20" t="str">
        <f t="shared" si="9"/>
        <v/>
      </c>
    </row>
    <row r="103" spans="1:18">
      <c r="A103" s="17"/>
      <c r="B103" s="18"/>
      <c r="C103" s="18"/>
      <c r="D103" s="18"/>
      <c r="E103" s="18">
        <v>10</v>
      </c>
      <c r="F103" s="18">
        <v>49</v>
      </c>
      <c r="G103" s="18">
        <v>30.9</v>
      </c>
      <c r="H103" s="18">
        <v>52.02</v>
      </c>
      <c r="I103" s="20" t="s">
        <v>311</v>
      </c>
      <c r="J103" s="18"/>
      <c r="K103" s="18">
        <v>25</v>
      </c>
      <c r="L103" s="20">
        <f t="shared" si="5"/>
        <v>51.020408163265309</v>
      </c>
      <c r="M103" s="20"/>
      <c r="N103" s="18"/>
      <c r="O103" s="20" t="str">
        <f t="shared" si="6"/>
        <v/>
      </c>
      <c r="P103" s="18" t="str">
        <f t="shared" si="7"/>
        <v/>
      </c>
      <c r="Q103" s="20">
        <f t="shared" si="8"/>
        <v>124.848</v>
      </c>
      <c r="R103" s="20" t="str">
        <f t="shared" si="9"/>
        <v/>
      </c>
    </row>
    <row r="104" spans="1:18">
      <c r="A104" s="17" t="s">
        <v>294</v>
      </c>
      <c r="B104" s="18">
        <v>9030</v>
      </c>
      <c r="C104" s="19" t="s">
        <v>140</v>
      </c>
      <c r="D104" s="18">
        <v>68572</v>
      </c>
      <c r="E104" s="18">
        <v>5</v>
      </c>
      <c r="F104" s="18">
        <v>49</v>
      </c>
      <c r="G104" s="18">
        <v>8.8000000000000007</v>
      </c>
      <c r="H104" s="18">
        <v>5.9</v>
      </c>
      <c r="I104" s="20" t="s">
        <v>311</v>
      </c>
      <c r="J104" s="18"/>
      <c r="K104" s="18">
        <v>46</v>
      </c>
      <c r="L104" s="20">
        <f t="shared" si="5"/>
        <v>93.877551020408163</v>
      </c>
      <c r="M104" s="20"/>
      <c r="N104" s="18"/>
      <c r="O104" s="20" t="str">
        <f t="shared" si="6"/>
        <v/>
      </c>
      <c r="P104" s="18" t="str">
        <f t="shared" si="7"/>
        <v/>
      </c>
      <c r="Q104" s="20">
        <f t="shared" si="8"/>
        <v>14.16</v>
      </c>
      <c r="R104" s="20" t="str">
        <f t="shared" si="9"/>
        <v/>
      </c>
    </row>
    <row r="105" spans="1:18">
      <c r="A105" s="17"/>
      <c r="B105" s="18"/>
      <c r="C105" s="18"/>
      <c r="D105" s="18"/>
      <c r="E105" s="18">
        <v>10</v>
      </c>
      <c r="F105" s="18">
        <v>49</v>
      </c>
      <c r="G105" s="18">
        <v>14.3</v>
      </c>
      <c r="H105" s="18">
        <v>6.03</v>
      </c>
      <c r="I105" s="20" t="s">
        <v>311</v>
      </c>
      <c r="J105" s="18"/>
      <c r="K105" s="18">
        <v>49</v>
      </c>
      <c r="L105" s="20">
        <f t="shared" si="5"/>
        <v>100</v>
      </c>
      <c r="M105" s="20"/>
      <c r="N105" s="18"/>
      <c r="O105" s="20" t="str">
        <f t="shared" si="6"/>
        <v/>
      </c>
      <c r="P105" s="18" t="str">
        <f t="shared" si="7"/>
        <v/>
      </c>
      <c r="Q105" s="20">
        <f t="shared" si="8"/>
        <v>14.472</v>
      </c>
      <c r="R105" s="20" t="str">
        <f t="shared" si="9"/>
        <v/>
      </c>
    </row>
    <row r="106" spans="1:18">
      <c r="A106" s="17" t="s">
        <v>294</v>
      </c>
      <c r="B106" s="18">
        <v>9030</v>
      </c>
      <c r="C106" s="18" t="s">
        <v>120</v>
      </c>
      <c r="D106" s="18">
        <v>68573</v>
      </c>
      <c r="E106" s="18">
        <v>5</v>
      </c>
      <c r="F106" s="18">
        <v>49</v>
      </c>
      <c r="G106" s="18">
        <v>6.6</v>
      </c>
      <c r="H106" s="18">
        <v>0.79</v>
      </c>
      <c r="I106" s="20">
        <v>1.8959999999999999</v>
      </c>
      <c r="J106" s="18"/>
      <c r="K106" s="18">
        <v>49</v>
      </c>
      <c r="L106" s="20">
        <f t="shared" si="5"/>
        <v>100</v>
      </c>
      <c r="M106" s="20"/>
      <c r="N106" s="18"/>
      <c r="O106" s="20">
        <f t="shared" si="6"/>
        <v>1.8959999999999999</v>
      </c>
      <c r="P106" s="18">
        <f t="shared" si="7"/>
        <v>5</v>
      </c>
      <c r="Q106" s="20">
        <f t="shared" si="8"/>
        <v>1.8959999999999999</v>
      </c>
      <c r="R106" s="20">
        <f t="shared" si="9"/>
        <v>1.8959999999999999</v>
      </c>
    </row>
    <row r="107" spans="1:18">
      <c r="A107" s="17"/>
      <c r="B107" s="18"/>
      <c r="C107" s="18"/>
      <c r="D107" s="18"/>
      <c r="E107" s="18">
        <v>10</v>
      </c>
      <c r="F107" s="18">
        <v>49</v>
      </c>
      <c r="G107" s="18">
        <v>10.7</v>
      </c>
      <c r="H107" s="18">
        <v>0.99</v>
      </c>
      <c r="I107" s="20" t="s">
        <v>311</v>
      </c>
      <c r="J107" s="18"/>
      <c r="K107" s="18">
        <v>49</v>
      </c>
      <c r="L107" s="20">
        <f t="shared" si="5"/>
        <v>100</v>
      </c>
      <c r="M107" s="20"/>
      <c r="N107" s="18"/>
      <c r="O107" s="20">
        <f t="shared" si="6"/>
        <v>2.3759999999999999</v>
      </c>
      <c r="P107" s="18" t="str">
        <f t="shared" si="7"/>
        <v/>
      </c>
      <c r="Q107" s="20">
        <f t="shared" si="8"/>
        <v>2.3759999999999999</v>
      </c>
      <c r="R107" s="20" t="str">
        <f t="shared" si="9"/>
        <v/>
      </c>
    </row>
    <row r="108" spans="1:18">
      <c r="A108" s="17" t="s">
        <v>294</v>
      </c>
      <c r="B108" s="18">
        <v>9030</v>
      </c>
      <c r="C108" s="19" t="s">
        <v>209</v>
      </c>
      <c r="D108" s="18">
        <v>68547</v>
      </c>
      <c r="E108" s="18">
        <v>5</v>
      </c>
      <c r="F108" s="18">
        <v>49</v>
      </c>
      <c r="G108" s="18">
        <v>7.9</v>
      </c>
      <c r="H108" s="18">
        <v>7.72</v>
      </c>
      <c r="I108" s="20" t="s">
        <v>311</v>
      </c>
      <c r="J108" s="18"/>
      <c r="K108" s="18">
        <v>36</v>
      </c>
      <c r="L108" s="20">
        <f t="shared" si="5"/>
        <v>73.469387755102048</v>
      </c>
      <c r="M108" s="20"/>
      <c r="N108" s="18"/>
      <c r="O108" s="20" t="str">
        <f t="shared" si="6"/>
        <v/>
      </c>
      <c r="P108" s="18" t="str">
        <f t="shared" si="7"/>
        <v/>
      </c>
      <c r="Q108" s="20">
        <f t="shared" si="8"/>
        <v>18.527999999999999</v>
      </c>
      <c r="R108" s="20" t="str">
        <f t="shared" si="9"/>
        <v/>
      </c>
    </row>
    <row r="109" spans="1:18">
      <c r="A109" s="17"/>
      <c r="B109" s="18"/>
      <c r="C109" s="18"/>
      <c r="D109" s="18"/>
      <c r="E109" s="18">
        <v>10</v>
      </c>
      <c r="F109" s="18">
        <v>49</v>
      </c>
      <c r="G109" s="18">
        <v>10.1</v>
      </c>
      <c r="H109" s="18">
        <v>8.1999999999999993</v>
      </c>
      <c r="I109" s="20" t="s">
        <v>311</v>
      </c>
      <c r="J109" s="18"/>
      <c r="K109" s="18">
        <v>41</v>
      </c>
      <c r="L109" s="20">
        <f t="shared" si="5"/>
        <v>83.673469387755105</v>
      </c>
      <c r="M109" s="20"/>
      <c r="N109" s="18"/>
      <c r="O109" s="20" t="str">
        <f t="shared" si="6"/>
        <v/>
      </c>
      <c r="P109" s="18" t="str">
        <f t="shared" si="7"/>
        <v/>
      </c>
      <c r="Q109" s="20">
        <f t="shared" si="8"/>
        <v>19.679999999999996</v>
      </c>
      <c r="R109" s="20" t="str">
        <f t="shared" si="9"/>
        <v/>
      </c>
    </row>
    <row r="110" spans="1:18">
      <c r="A110" s="17" t="s">
        <v>294</v>
      </c>
      <c r="B110" s="18">
        <v>9030</v>
      </c>
      <c r="C110" s="18" t="s">
        <v>174</v>
      </c>
      <c r="D110" s="18">
        <v>68576</v>
      </c>
      <c r="E110" s="18">
        <v>5</v>
      </c>
      <c r="F110" s="18">
        <v>49</v>
      </c>
      <c r="G110" s="18">
        <v>5.0999999999999996</v>
      </c>
      <c r="H110" s="18">
        <v>1.07</v>
      </c>
      <c r="I110" s="20">
        <v>2.5680000000000001</v>
      </c>
      <c r="J110" s="18"/>
      <c r="K110" s="18">
        <v>49</v>
      </c>
      <c r="L110" s="20">
        <f t="shared" si="5"/>
        <v>100</v>
      </c>
      <c r="M110" s="20"/>
      <c r="N110" s="18"/>
      <c r="O110" s="20">
        <f t="shared" si="6"/>
        <v>2.5680000000000001</v>
      </c>
      <c r="P110" s="18">
        <f t="shared" si="7"/>
        <v>5</v>
      </c>
      <c r="Q110" s="20">
        <f t="shared" si="8"/>
        <v>2.5680000000000001</v>
      </c>
      <c r="R110" s="20">
        <f t="shared" si="9"/>
        <v>2.5680000000000001</v>
      </c>
    </row>
    <row r="111" spans="1:18">
      <c r="A111" s="17"/>
      <c r="B111" s="18"/>
      <c r="C111" s="18"/>
      <c r="D111" s="18"/>
      <c r="E111" s="18">
        <v>10</v>
      </c>
      <c r="F111" s="18">
        <v>49</v>
      </c>
      <c r="G111" s="18">
        <v>9.8000000000000007</v>
      </c>
      <c r="H111" s="18">
        <v>1.6</v>
      </c>
      <c r="I111" s="20" t="s">
        <v>311</v>
      </c>
      <c r="J111" s="18"/>
      <c r="K111" s="18">
        <v>49</v>
      </c>
      <c r="L111" s="20">
        <f t="shared" si="5"/>
        <v>100</v>
      </c>
      <c r="M111" s="20"/>
      <c r="N111" s="18"/>
      <c r="O111" s="20">
        <f t="shared" si="6"/>
        <v>3.84</v>
      </c>
      <c r="P111" s="18" t="str">
        <f t="shared" si="7"/>
        <v/>
      </c>
      <c r="Q111" s="20">
        <f t="shared" si="8"/>
        <v>3.84</v>
      </c>
      <c r="R111" s="20" t="str">
        <f t="shared" si="9"/>
        <v/>
      </c>
    </row>
    <row r="112" spans="1:18">
      <c r="A112" s="17" t="s">
        <v>294</v>
      </c>
      <c r="B112" s="18">
        <v>9030</v>
      </c>
      <c r="C112" s="18" t="s">
        <v>18</v>
      </c>
      <c r="D112" s="18">
        <v>68580</v>
      </c>
      <c r="E112" s="18">
        <v>5</v>
      </c>
      <c r="F112" s="18">
        <v>49</v>
      </c>
      <c r="G112" s="18">
        <v>4.7</v>
      </c>
      <c r="H112" s="18">
        <v>0.51</v>
      </c>
      <c r="I112" s="20">
        <v>1.224</v>
      </c>
      <c r="J112" s="18"/>
      <c r="K112" s="18">
        <v>49</v>
      </c>
      <c r="L112" s="20">
        <f t="shared" si="5"/>
        <v>100</v>
      </c>
      <c r="M112" s="20"/>
      <c r="N112" s="18"/>
      <c r="O112" s="20">
        <f t="shared" si="6"/>
        <v>1.224</v>
      </c>
      <c r="P112" s="18">
        <f t="shared" si="7"/>
        <v>5</v>
      </c>
      <c r="Q112" s="20">
        <f t="shared" si="8"/>
        <v>1.224</v>
      </c>
      <c r="R112" s="20">
        <f t="shared" si="9"/>
        <v>1.224</v>
      </c>
    </row>
    <row r="113" spans="1:18">
      <c r="A113" s="17"/>
      <c r="B113" s="18"/>
      <c r="C113" s="18"/>
      <c r="D113" s="18"/>
      <c r="E113" s="18">
        <v>10</v>
      </c>
      <c r="F113" s="18">
        <v>49</v>
      </c>
      <c r="G113" s="18">
        <v>9.1999999999999993</v>
      </c>
      <c r="H113" s="18">
        <v>0.8</v>
      </c>
      <c r="I113" s="20" t="s">
        <v>311</v>
      </c>
      <c r="J113" s="18"/>
      <c r="K113" s="18">
        <v>49</v>
      </c>
      <c r="L113" s="20">
        <f t="shared" si="5"/>
        <v>100</v>
      </c>
      <c r="M113" s="20"/>
      <c r="N113" s="18"/>
      <c r="O113" s="20">
        <f t="shared" si="6"/>
        <v>1.92</v>
      </c>
      <c r="P113" s="18" t="str">
        <f t="shared" si="7"/>
        <v/>
      </c>
      <c r="Q113" s="20">
        <f t="shared" si="8"/>
        <v>1.92</v>
      </c>
      <c r="R113" s="20" t="str">
        <f t="shared" si="9"/>
        <v/>
      </c>
    </row>
    <row r="114" spans="1:18">
      <c r="A114" s="17" t="s">
        <v>294</v>
      </c>
      <c r="B114" s="18">
        <v>9030</v>
      </c>
      <c r="C114" s="18" t="s">
        <v>121</v>
      </c>
      <c r="D114" s="18">
        <v>66596</v>
      </c>
      <c r="E114" s="18">
        <v>5</v>
      </c>
      <c r="F114" s="18">
        <v>49</v>
      </c>
      <c r="G114" s="18">
        <v>4.9000000000000004</v>
      </c>
      <c r="H114" s="18">
        <v>0.6</v>
      </c>
      <c r="I114" s="20">
        <v>1.44</v>
      </c>
      <c r="J114" s="18"/>
      <c r="K114" s="18">
        <v>49</v>
      </c>
      <c r="L114" s="20">
        <f t="shared" si="5"/>
        <v>100</v>
      </c>
      <c r="M114" s="20"/>
      <c r="N114" s="18"/>
      <c r="O114" s="20">
        <f t="shared" si="6"/>
        <v>1.44</v>
      </c>
      <c r="P114" s="18">
        <f t="shared" si="7"/>
        <v>5</v>
      </c>
      <c r="Q114" s="20">
        <f t="shared" si="8"/>
        <v>1.44</v>
      </c>
      <c r="R114" s="20">
        <f t="shared" si="9"/>
        <v>1.44</v>
      </c>
    </row>
    <row r="115" spans="1:18">
      <c r="A115" s="17"/>
      <c r="B115" s="18"/>
      <c r="C115" s="18"/>
      <c r="D115" s="18"/>
      <c r="E115" s="18">
        <v>10</v>
      </c>
      <c r="F115" s="18">
        <v>49</v>
      </c>
      <c r="G115" s="18">
        <v>9.1</v>
      </c>
      <c r="H115" s="18">
        <v>0.84</v>
      </c>
      <c r="I115" s="20" t="s">
        <v>311</v>
      </c>
      <c r="J115" s="18"/>
      <c r="K115" s="18">
        <v>49</v>
      </c>
      <c r="L115" s="20">
        <f t="shared" si="5"/>
        <v>100</v>
      </c>
      <c r="M115" s="20"/>
      <c r="N115" s="18"/>
      <c r="O115" s="20">
        <f t="shared" si="6"/>
        <v>2.016</v>
      </c>
      <c r="P115" s="18" t="str">
        <f t="shared" si="7"/>
        <v/>
      </c>
      <c r="Q115" s="20">
        <f t="shared" si="8"/>
        <v>2.016</v>
      </c>
      <c r="R115" s="20" t="str">
        <f t="shared" si="9"/>
        <v/>
      </c>
    </row>
    <row r="116" spans="1:18">
      <c r="A116" s="17" t="s">
        <v>294</v>
      </c>
      <c r="B116" s="18">
        <v>9030</v>
      </c>
      <c r="C116" s="18" t="s">
        <v>122</v>
      </c>
      <c r="D116" s="18">
        <v>68661</v>
      </c>
      <c r="E116" s="18">
        <v>5</v>
      </c>
      <c r="F116" s="18">
        <v>49</v>
      </c>
      <c r="G116" s="18">
        <v>4.8</v>
      </c>
      <c r="H116" s="18">
        <v>0.36</v>
      </c>
      <c r="I116" s="20">
        <v>0.86399999999999999</v>
      </c>
      <c r="J116" s="18"/>
      <c r="K116" s="18">
        <v>49</v>
      </c>
      <c r="L116" s="20">
        <f t="shared" si="5"/>
        <v>100</v>
      </c>
      <c r="M116" s="20"/>
      <c r="N116" s="18"/>
      <c r="O116" s="20">
        <f t="shared" si="6"/>
        <v>0.86399999999999999</v>
      </c>
      <c r="P116" s="18">
        <f t="shared" si="7"/>
        <v>5</v>
      </c>
      <c r="Q116" s="20">
        <f t="shared" si="8"/>
        <v>0.86399999999999999</v>
      </c>
      <c r="R116" s="20">
        <f t="shared" si="9"/>
        <v>0.86399999999999999</v>
      </c>
    </row>
    <row r="117" spans="1:18">
      <c r="A117" s="17"/>
      <c r="B117" s="18"/>
      <c r="C117" s="18"/>
      <c r="D117" s="18"/>
      <c r="E117" s="18">
        <v>10</v>
      </c>
      <c r="F117" s="18">
        <v>49</v>
      </c>
      <c r="G117" s="18">
        <v>9.1999999999999993</v>
      </c>
      <c r="H117" s="18">
        <v>0.67</v>
      </c>
      <c r="I117" s="20" t="s">
        <v>311</v>
      </c>
      <c r="J117" s="18"/>
      <c r="K117" s="18">
        <v>49</v>
      </c>
      <c r="L117" s="20">
        <f t="shared" si="5"/>
        <v>100</v>
      </c>
      <c r="M117" s="20"/>
      <c r="N117" s="18"/>
      <c r="O117" s="20">
        <f t="shared" si="6"/>
        <v>1.6080000000000001</v>
      </c>
      <c r="P117" s="18" t="str">
        <f t="shared" si="7"/>
        <v/>
      </c>
      <c r="Q117" s="20">
        <f t="shared" si="8"/>
        <v>1.6080000000000001</v>
      </c>
      <c r="R117" s="20" t="str">
        <f t="shared" si="9"/>
        <v/>
      </c>
    </row>
    <row r="118" spans="1:18">
      <c r="A118" s="17" t="s">
        <v>294</v>
      </c>
      <c r="B118" s="18">
        <v>9030</v>
      </c>
      <c r="C118" s="18" t="s">
        <v>123</v>
      </c>
      <c r="D118" s="18">
        <v>67595</v>
      </c>
      <c r="E118" s="18">
        <v>5</v>
      </c>
      <c r="F118" s="18">
        <v>49</v>
      </c>
      <c r="G118" s="18">
        <v>8.6</v>
      </c>
      <c r="H118" s="18">
        <v>2.76</v>
      </c>
      <c r="I118" s="20" t="s">
        <v>311</v>
      </c>
      <c r="J118" s="18"/>
      <c r="K118" s="18">
        <v>49</v>
      </c>
      <c r="L118" s="20">
        <f t="shared" si="5"/>
        <v>100</v>
      </c>
      <c r="M118" s="20"/>
      <c r="N118" s="18"/>
      <c r="O118" s="20" t="str">
        <f t="shared" si="6"/>
        <v/>
      </c>
      <c r="P118" s="18" t="str">
        <f t="shared" si="7"/>
        <v/>
      </c>
      <c r="Q118" s="20">
        <f t="shared" si="8"/>
        <v>6.6239999999999997</v>
      </c>
      <c r="R118" s="20" t="str">
        <f t="shared" si="9"/>
        <v/>
      </c>
    </row>
    <row r="119" spans="1:18">
      <c r="A119" s="17"/>
      <c r="B119" s="18"/>
      <c r="C119" s="18"/>
      <c r="D119" s="18"/>
      <c r="E119" s="18">
        <v>10</v>
      </c>
      <c r="F119" s="18">
        <v>49</v>
      </c>
      <c r="G119" s="18">
        <v>12.2</v>
      </c>
      <c r="H119" s="18">
        <v>2.6</v>
      </c>
      <c r="I119" s="20">
        <v>6.24</v>
      </c>
      <c r="J119" s="18"/>
      <c r="K119" s="18">
        <v>49</v>
      </c>
      <c r="L119" s="20">
        <f t="shared" si="5"/>
        <v>100</v>
      </c>
      <c r="M119" s="20"/>
      <c r="N119" s="18"/>
      <c r="O119" s="20">
        <f t="shared" si="6"/>
        <v>6.24</v>
      </c>
      <c r="P119" s="18">
        <f t="shared" si="7"/>
        <v>10</v>
      </c>
      <c r="Q119" s="20">
        <f t="shared" si="8"/>
        <v>6.24</v>
      </c>
      <c r="R119" s="20">
        <f t="shared" si="9"/>
        <v>6.24</v>
      </c>
    </row>
    <row r="120" spans="1:18">
      <c r="A120" s="17" t="s">
        <v>294</v>
      </c>
      <c r="B120" s="18">
        <v>9030</v>
      </c>
      <c r="C120" s="18" t="s">
        <v>124</v>
      </c>
      <c r="D120" s="18">
        <v>68586</v>
      </c>
      <c r="E120" s="18">
        <v>5</v>
      </c>
      <c r="F120" s="18">
        <v>49</v>
      </c>
      <c r="G120" s="18">
        <v>4.8</v>
      </c>
      <c r="H120" s="18">
        <v>0.51</v>
      </c>
      <c r="I120" s="20">
        <v>1.224</v>
      </c>
      <c r="J120" s="18"/>
      <c r="K120" s="18">
        <v>49</v>
      </c>
      <c r="L120" s="20">
        <f t="shared" si="5"/>
        <v>100</v>
      </c>
      <c r="M120" s="20"/>
      <c r="N120" s="18"/>
      <c r="O120" s="20">
        <f t="shared" si="6"/>
        <v>1.224</v>
      </c>
      <c r="P120" s="18">
        <f t="shared" si="7"/>
        <v>5</v>
      </c>
      <c r="Q120" s="20">
        <f t="shared" si="8"/>
        <v>1.224</v>
      </c>
      <c r="R120" s="20">
        <f t="shared" si="9"/>
        <v>1.224</v>
      </c>
    </row>
    <row r="121" spans="1:18">
      <c r="A121" s="17"/>
      <c r="B121" s="18"/>
      <c r="C121" s="18"/>
      <c r="D121" s="18"/>
      <c r="E121" s="18">
        <v>10</v>
      </c>
      <c r="F121" s="18">
        <v>49</v>
      </c>
      <c r="G121" s="18">
        <v>8.9</v>
      </c>
      <c r="H121" s="18">
        <v>1.56</v>
      </c>
      <c r="I121" s="20" t="s">
        <v>311</v>
      </c>
      <c r="J121" s="18"/>
      <c r="K121" s="18">
        <v>48</v>
      </c>
      <c r="L121" s="20">
        <f t="shared" si="5"/>
        <v>97.959183673469383</v>
      </c>
      <c r="M121" s="20"/>
      <c r="N121" s="18"/>
      <c r="O121" s="20">
        <f t="shared" si="6"/>
        <v>3.7439999999999998</v>
      </c>
      <c r="P121" s="18" t="str">
        <f t="shared" si="7"/>
        <v/>
      </c>
      <c r="Q121" s="20">
        <f t="shared" si="8"/>
        <v>3.7439999999999998</v>
      </c>
      <c r="R121" s="20" t="str">
        <f t="shared" si="9"/>
        <v/>
      </c>
    </row>
    <row r="122" spans="1:18">
      <c r="A122" s="17" t="s">
        <v>294</v>
      </c>
      <c r="B122" s="18">
        <v>9030</v>
      </c>
      <c r="C122" s="18" t="s">
        <v>125</v>
      </c>
      <c r="D122" s="18">
        <v>68588</v>
      </c>
      <c r="E122" s="18">
        <v>5</v>
      </c>
      <c r="F122" s="18">
        <v>49</v>
      </c>
      <c r="G122" s="18">
        <v>5.2</v>
      </c>
      <c r="H122" s="18">
        <v>1.38</v>
      </c>
      <c r="I122" s="20">
        <v>3.3119999999999998</v>
      </c>
      <c r="J122" s="18"/>
      <c r="K122" s="18">
        <v>49</v>
      </c>
      <c r="L122" s="20">
        <f t="shared" si="5"/>
        <v>100</v>
      </c>
      <c r="M122" s="20"/>
      <c r="N122" s="18"/>
      <c r="O122" s="20">
        <f t="shared" si="6"/>
        <v>3.3119999999999998</v>
      </c>
      <c r="P122" s="18">
        <f t="shared" si="7"/>
        <v>5</v>
      </c>
      <c r="Q122" s="20">
        <f t="shared" si="8"/>
        <v>3.3119999999999998</v>
      </c>
      <c r="R122" s="20">
        <f t="shared" si="9"/>
        <v>3.3119999999999998</v>
      </c>
    </row>
    <row r="123" spans="1:18">
      <c r="A123" s="17"/>
      <c r="B123" s="18"/>
      <c r="C123" s="18"/>
      <c r="D123" s="18"/>
      <c r="E123" s="18">
        <v>10</v>
      </c>
      <c r="F123" s="18">
        <v>49</v>
      </c>
      <c r="G123" s="18">
        <v>9.8000000000000007</v>
      </c>
      <c r="H123" s="18">
        <v>1.83</v>
      </c>
      <c r="I123" s="20" t="s">
        <v>311</v>
      </c>
      <c r="J123" s="18"/>
      <c r="K123" s="18">
        <v>49</v>
      </c>
      <c r="L123" s="20">
        <f t="shared" si="5"/>
        <v>100</v>
      </c>
      <c r="M123" s="20"/>
      <c r="N123" s="18"/>
      <c r="O123" s="20">
        <f t="shared" si="6"/>
        <v>4.3920000000000003</v>
      </c>
      <c r="P123" s="18" t="str">
        <f t="shared" si="7"/>
        <v/>
      </c>
      <c r="Q123" s="20">
        <f t="shared" si="8"/>
        <v>4.3920000000000003</v>
      </c>
      <c r="R123" s="20" t="str">
        <f t="shared" si="9"/>
        <v/>
      </c>
    </row>
    <row r="124" spans="1:18">
      <c r="A124" s="17" t="s">
        <v>294</v>
      </c>
      <c r="B124" s="18">
        <v>9030</v>
      </c>
      <c r="C124" s="18" t="s">
        <v>126</v>
      </c>
      <c r="D124" s="18">
        <v>68587</v>
      </c>
      <c r="E124" s="18">
        <v>5</v>
      </c>
      <c r="F124" s="18">
        <v>49</v>
      </c>
      <c r="G124" s="18">
        <v>4.7</v>
      </c>
      <c r="H124" s="18">
        <v>1.79</v>
      </c>
      <c r="I124" s="20">
        <v>4.2960000000000003</v>
      </c>
      <c r="J124" s="18"/>
      <c r="K124" s="18">
        <v>49</v>
      </c>
      <c r="L124" s="20">
        <f t="shared" si="5"/>
        <v>100</v>
      </c>
      <c r="M124" s="20"/>
      <c r="N124" s="18"/>
      <c r="O124" s="20">
        <f t="shared" si="6"/>
        <v>4.2960000000000003</v>
      </c>
      <c r="P124" s="18">
        <f t="shared" si="7"/>
        <v>5</v>
      </c>
      <c r="Q124" s="20">
        <f t="shared" si="8"/>
        <v>4.2960000000000003</v>
      </c>
      <c r="R124" s="20">
        <f t="shared" si="9"/>
        <v>4.2960000000000003</v>
      </c>
    </row>
    <row r="125" spans="1:18">
      <c r="A125" s="17"/>
      <c r="B125" s="18"/>
      <c r="C125" s="18"/>
      <c r="D125" s="18"/>
      <c r="E125" s="18">
        <v>10</v>
      </c>
      <c r="F125" s="18">
        <v>49</v>
      </c>
      <c r="G125" s="18">
        <v>9.4</v>
      </c>
      <c r="H125" s="18">
        <v>1.31</v>
      </c>
      <c r="I125" s="20">
        <v>3.1440000000000001</v>
      </c>
      <c r="J125" s="18"/>
      <c r="K125" s="18">
        <v>49</v>
      </c>
      <c r="L125" s="20">
        <f t="shared" si="5"/>
        <v>100</v>
      </c>
      <c r="M125" s="20"/>
      <c r="N125" s="18"/>
      <c r="O125" s="20">
        <f t="shared" si="6"/>
        <v>3.1440000000000001</v>
      </c>
      <c r="P125" s="18">
        <f t="shared" si="7"/>
        <v>10</v>
      </c>
      <c r="Q125" s="20">
        <f t="shared" si="8"/>
        <v>3.1440000000000001</v>
      </c>
      <c r="R125" s="20">
        <f t="shared" si="9"/>
        <v>3.1440000000000001</v>
      </c>
    </row>
    <row r="126" spans="1:18">
      <c r="A126" s="17" t="s">
        <v>294</v>
      </c>
      <c r="B126" s="18">
        <v>9030</v>
      </c>
      <c r="C126" s="18" t="s">
        <v>127</v>
      </c>
      <c r="D126" s="18">
        <v>68589</v>
      </c>
      <c r="E126" s="18">
        <v>5</v>
      </c>
      <c r="F126" s="18">
        <v>49</v>
      </c>
      <c r="G126" s="18">
        <v>6.2</v>
      </c>
      <c r="H126" s="18">
        <v>1.78</v>
      </c>
      <c r="I126" s="20">
        <v>4.2720000000000002</v>
      </c>
      <c r="J126" s="18"/>
      <c r="K126" s="18">
        <v>49</v>
      </c>
      <c r="L126" s="20">
        <f t="shared" si="5"/>
        <v>100</v>
      </c>
      <c r="M126" s="20"/>
      <c r="N126" s="18"/>
      <c r="O126" s="20">
        <f t="shared" si="6"/>
        <v>4.2720000000000002</v>
      </c>
      <c r="P126" s="18">
        <f t="shared" si="7"/>
        <v>5</v>
      </c>
      <c r="Q126" s="20">
        <f t="shared" si="8"/>
        <v>4.2720000000000002</v>
      </c>
      <c r="R126" s="20">
        <f t="shared" si="9"/>
        <v>4.2720000000000002</v>
      </c>
    </row>
    <row r="127" spans="1:18">
      <c r="A127" s="17"/>
      <c r="B127" s="18"/>
      <c r="C127" s="18"/>
      <c r="D127" s="18"/>
      <c r="E127" s="18">
        <v>10</v>
      </c>
      <c r="F127" s="18">
        <v>49</v>
      </c>
      <c r="G127" s="18">
        <v>10.3</v>
      </c>
      <c r="H127" s="18">
        <v>3.05</v>
      </c>
      <c r="I127" s="20" t="s">
        <v>311</v>
      </c>
      <c r="J127" s="18"/>
      <c r="K127" s="18">
        <v>49</v>
      </c>
      <c r="L127" s="20">
        <f t="shared" si="5"/>
        <v>100</v>
      </c>
      <c r="M127" s="20"/>
      <c r="N127" s="18"/>
      <c r="O127" s="20">
        <f t="shared" si="6"/>
        <v>7.3199999999999994</v>
      </c>
      <c r="P127" s="18" t="str">
        <f t="shared" si="7"/>
        <v/>
      </c>
      <c r="Q127" s="20">
        <f t="shared" si="8"/>
        <v>7.3199999999999994</v>
      </c>
      <c r="R127" s="20" t="str">
        <f t="shared" si="9"/>
        <v/>
      </c>
    </row>
    <row r="128" spans="1:18">
      <c r="A128" s="17" t="s">
        <v>294</v>
      </c>
      <c r="B128" s="18">
        <v>9030</v>
      </c>
      <c r="C128" s="18" t="s">
        <v>128</v>
      </c>
      <c r="D128" s="18">
        <v>68590</v>
      </c>
      <c r="E128" s="18">
        <v>5</v>
      </c>
      <c r="F128" s="18">
        <v>49</v>
      </c>
      <c r="G128" s="18">
        <v>4.7</v>
      </c>
      <c r="H128" s="18">
        <v>0.92</v>
      </c>
      <c r="I128" s="20">
        <v>2.2080000000000002</v>
      </c>
      <c r="J128" s="18"/>
      <c r="K128" s="18">
        <v>48</v>
      </c>
      <c r="L128" s="20">
        <f t="shared" si="5"/>
        <v>97.959183673469383</v>
      </c>
      <c r="M128" s="20"/>
      <c r="N128" s="18"/>
      <c r="O128" s="20">
        <f t="shared" si="6"/>
        <v>2.2080000000000002</v>
      </c>
      <c r="P128" s="18">
        <f t="shared" si="7"/>
        <v>5</v>
      </c>
      <c r="Q128" s="20">
        <f t="shared" si="8"/>
        <v>2.2080000000000002</v>
      </c>
      <c r="R128" s="20">
        <f t="shared" si="9"/>
        <v>2.2080000000000002</v>
      </c>
    </row>
    <row r="129" spans="1:18">
      <c r="A129" s="17"/>
      <c r="B129" s="18"/>
      <c r="C129" s="18"/>
      <c r="D129" s="18"/>
      <c r="E129" s="18">
        <v>10</v>
      </c>
      <c r="F129" s="18">
        <v>49</v>
      </c>
      <c r="G129" s="18">
        <v>8.9</v>
      </c>
      <c r="H129" s="18">
        <v>2.06</v>
      </c>
      <c r="I129" s="20" t="s">
        <v>311</v>
      </c>
      <c r="J129" s="18"/>
      <c r="K129" s="18">
        <v>47</v>
      </c>
      <c r="L129" s="20">
        <f t="shared" si="5"/>
        <v>95.918367346938766</v>
      </c>
      <c r="M129" s="20"/>
      <c r="N129" s="18"/>
      <c r="O129" s="20">
        <f t="shared" si="6"/>
        <v>4.944</v>
      </c>
      <c r="P129" s="18" t="str">
        <f t="shared" si="7"/>
        <v/>
      </c>
      <c r="Q129" s="20">
        <f t="shared" si="8"/>
        <v>4.944</v>
      </c>
      <c r="R129" s="20" t="str">
        <f t="shared" si="9"/>
        <v/>
      </c>
    </row>
    <row r="130" spans="1:18">
      <c r="A130" s="17" t="s">
        <v>294</v>
      </c>
      <c r="B130" s="18">
        <v>9030</v>
      </c>
      <c r="C130" s="18" t="s">
        <v>178</v>
      </c>
      <c r="D130" s="18">
        <v>66598</v>
      </c>
      <c r="E130" s="18">
        <v>5</v>
      </c>
      <c r="F130" s="18">
        <v>49</v>
      </c>
      <c r="G130" s="18">
        <v>4.7</v>
      </c>
      <c r="H130" s="18">
        <v>1.54</v>
      </c>
      <c r="I130" s="20">
        <v>3.6959999999999997</v>
      </c>
      <c r="J130" s="18"/>
      <c r="K130" s="18">
        <v>46</v>
      </c>
      <c r="L130" s="20">
        <f t="shared" si="5"/>
        <v>93.877551020408163</v>
      </c>
      <c r="M130" s="20"/>
      <c r="N130" s="18"/>
      <c r="O130" s="20">
        <f t="shared" si="6"/>
        <v>3.6959999999999997</v>
      </c>
      <c r="P130" s="18">
        <f t="shared" si="7"/>
        <v>5</v>
      </c>
      <c r="Q130" s="20">
        <f t="shared" si="8"/>
        <v>3.6959999999999997</v>
      </c>
      <c r="R130" s="20">
        <f t="shared" si="9"/>
        <v>3.6959999999999997</v>
      </c>
    </row>
    <row r="131" spans="1:18">
      <c r="A131" s="17"/>
      <c r="B131" s="18"/>
      <c r="C131" s="18"/>
      <c r="D131" s="18"/>
      <c r="E131" s="18">
        <v>10</v>
      </c>
      <c r="F131" s="18">
        <v>49</v>
      </c>
      <c r="G131" s="18">
        <v>8.4</v>
      </c>
      <c r="H131" s="18">
        <v>2.4</v>
      </c>
      <c r="I131" s="20" t="s">
        <v>311</v>
      </c>
      <c r="J131" s="18"/>
      <c r="K131" s="18">
        <v>46</v>
      </c>
      <c r="L131" s="20">
        <f t="shared" si="5"/>
        <v>93.877551020408163</v>
      </c>
      <c r="M131" s="20"/>
      <c r="N131" s="18"/>
      <c r="O131" s="20">
        <f t="shared" si="6"/>
        <v>5.76</v>
      </c>
      <c r="P131" s="18" t="str">
        <f t="shared" si="7"/>
        <v/>
      </c>
      <c r="Q131" s="20">
        <f t="shared" si="8"/>
        <v>5.76</v>
      </c>
      <c r="R131" s="20" t="str">
        <f t="shared" si="9"/>
        <v/>
      </c>
    </row>
    <row r="132" spans="1:18">
      <c r="A132" s="17" t="s">
        <v>294</v>
      </c>
      <c r="B132" s="18">
        <v>9030</v>
      </c>
      <c r="C132" s="19" t="s">
        <v>44</v>
      </c>
      <c r="D132" s="18">
        <v>65080</v>
      </c>
      <c r="E132" s="18">
        <v>5</v>
      </c>
      <c r="F132" s="18">
        <v>49</v>
      </c>
      <c r="G132" s="18">
        <v>9.1</v>
      </c>
      <c r="H132" s="18">
        <v>7.83</v>
      </c>
      <c r="I132" s="20" t="s">
        <v>311</v>
      </c>
      <c r="J132" s="18"/>
      <c r="K132" s="18">
        <v>36</v>
      </c>
      <c r="L132" s="20">
        <f t="shared" ref="L132:L195" si="10">(K132/F132)*100</f>
        <v>73.469387755102048</v>
      </c>
      <c r="M132" s="20"/>
      <c r="N132" s="18"/>
      <c r="O132" s="20" t="str">
        <f t="shared" ref="O132:O195" si="11">IF(AND((H132*2.4)&lt;+(E132+E132*0.1),L132&gt;50),(H132*2.4),"")</f>
        <v/>
      </c>
      <c r="P132" s="18" t="str">
        <f t="shared" ref="P132:P195" si="12">IF(AND(ISNUMBER(O132),E132=5),E132,IF(AND(O131&lt;=O132,E132=10),"",IF(E132=5,"",E132)))</f>
        <v/>
      </c>
      <c r="Q132" s="20">
        <f t="shared" si="8"/>
        <v>18.791999999999998</v>
      </c>
      <c r="R132" s="20" t="str">
        <f t="shared" si="9"/>
        <v/>
      </c>
    </row>
    <row r="133" spans="1:18">
      <c r="A133" s="17"/>
      <c r="B133" s="18"/>
      <c r="C133" s="18"/>
      <c r="D133" s="18"/>
      <c r="E133" s="18">
        <v>10</v>
      </c>
      <c r="F133" s="18">
        <v>49</v>
      </c>
      <c r="G133" s="18">
        <v>13</v>
      </c>
      <c r="H133" s="18">
        <v>10.53</v>
      </c>
      <c r="I133" s="20" t="s">
        <v>311</v>
      </c>
      <c r="J133" s="18"/>
      <c r="K133" s="18">
        <v>43</v>
      </c>
      <c r="L133" s="20">
        <f t="shared" si="10"/>
        <v>87.755102040816325</v>
      </c>
      <c r="M133" s="20"/>
      <c r="N133" s="18"/>
      <c r="O133" s="20" t="str">
        <f t="shared" si="11"/>
        <v/>
      </c>
      <c r="P133" s="18" t="str">
        <f t="shared" si="12"/>
        <v/>
      </c>
      <c r="Q133" s="20">
        <f t="shared" ref="Q133:Q196" si="13">H133*2.4</f>
        <v>25.271999999999998</v>
      </c>
      <c r="R133" s="20" t="str">
        <f t="shared" ref="R133:R196" si="14">IF(ISNUMBER(P133),Q133,"")</f>
        <v/>
      </c>
    </row>
    <row r="134" spans="1:18">
      <c r="A134" s="17" t="s">
        <v>294</v>
      </c>
      <c r="B134" s="18">
        <v>9030</v>
      </c>
      <c r="C134" s="18" t="s">
        <v>45</v>
      </c>
      <c r="D134" s="18">
        <v>68594</v>
      </c>
      <c r="E134" s="18">
        <v>5</v>
      </c>
      <c r="F134" s="18">
        <v>49</v>
      </c>
      <c r="G134" s="18">
        <v>4.9000000000000004</v>
      </c>
      <c r="H134" s="18">
        <v>0.71</v>
      </c>
      <c r="I134" s="20">
        <v>1.704</v>
      </c>
      <c r="J134" s="18"/>
      <c r="K134" s="18">
        <v>49</v>
      </c>
      <c r="L134" s="20">
        <f t="shared" si="10"/>
        <v>100</v>
      </c>
      <c r="M134" s="20"/>
      <c r="N134" s="18"/>
      <c r="O134" s="20">
        <f t="shared" si="11"/>
        <v>1.704</v>
      </c>
      <c r="P134" s="18">
        <f t="shared" si="12"/>
        <v>5</v>
      </c>
      <c r="Q134" s="20">
        <f t="shared" si="13"/>
        <v>1.704</v>
      </c>
      <c r="R134" s="20">
        <f t="shared" si="14"/>
        <v>1.704</v>
      </c>
    </row>
    <row r="135" spans="1:18">
      <c r="A135" s="17"/>
      <c r="B135" s="18"/>
      <c r="C135" s="18"/>
      <c r="D135" s="18"/>
      <c r="E135" s="18">
        <v>10</v>
      </c>
      <c r="F135" s="18">
        <v>49</v>
      </c>
      <c r="G135" s="18">
        <v>9.1</v>
      </c>
      <c r="H135" s="18">
        <v>0.92</v>
      </c>
      <c r="I135" s="20" t="s">
        <v>311</v>
      </c>
      <c r="J135" s="18"/>
      <c r="K135" s="18">
        <v>49</v>
      </c>
      <c r="L135" s="20">
        <f t="shared" si="10"/>
        <v>100</v>
      </c>
      <c r="M135" s="20"/>
      <c r="N135" s="18"/>
      <c r="O135" s="20">
        <f t="shared" si="11"/>
        <v>2.2080000000000002</v>
      </c>
      <c r="P135" s="18" t="str">
        <f t="shared" si="12"/>
        <v/>
      </c>
      <c r="Q135" s="20">
        <f t="shared" si="13"/>
        <v>2.2080000000000002</v>
      </c>
      <c r="R135" s="20" t="str">
        <f t="shared" si="14"/>
        <v/>
      </c>
    </row>
    <row r="136" spans="1:18">
      <c r="A136" s="17" t="s">
        <v>294</v>
      </c>
      <c r="B136" s="18">
        <v>9030</v>
      </c>
      <c r="C136" s="18" t="s">
        <v>130</v>
      </c>
      <c r="D136" s="18">
        <v>68596</v>
      </c>
      <c r="E136" s="18">
        <v>5</v>
      </c>
      <c r="F136" s="18">
        <v>49</v>
      </c>
      <c r="G136" s="18">
        <v>4.8</v>
      </c>
      <c r="H136" s="18">
        <v>0.86</v>
      </c>
      <c r="I136" s="20">
        <v>2.0640000000000001</v>
      </c>
      <c r="J136" s="18"/>
      <c r="K136" s="18">
        <v>49</v>
      </c>
      <c r="L136" s="20">
        <f t="shared" si="10"/>
        <v>100</v>
      </c>
      <c r="M136" s="20"/>
      <c r="N136" s="18"/>
      <c r="O136" s="20">
        <f t="shared" si="11"/>
        <v>2.0640000000000001</v>
      </c>
      <c r="P136" s="18">
        <f t="shared" si="12"/>
        <v>5</v>
      </c>
      <c r="Q136" s="20">
        <f t="shared" si="13"/>
        <v>2.0640000000000001</v>
      </c>
      <c r="R136" s="20">
        <f t="shared" si="14"/>
        <v>2.0640000000000001</v>
      </c>
    </row>
    <row r="137" spans="1:18">
      <c r="A137" s="17"/>
      <c r="B137" s="18"/>
      <c r="C137" s="18"/>
      <c r="D137" s="18"/>
      <c r="E137" s="18">
        <v>10</v>
      </c>
      <c r="F137" s="18">
        <v>49</v>
      </c>
      <c r="G137" s="18">
        <v>8.9</v>
      </c>
      <c r="H137" s="18">
        <v>1.18</v>
      </c>
      <c r="I137" s="20" t="s">
        <v>311</v>
      </c>
      <c r="J137" s="18"/>
      <c r="K137" s="18">
        <v>49</v>
      </c>
      <c r="L137" s="20">
        <f t="shared" si="10"/>
        <v>100</v>
      </c>
      <c r="M137" s="20"/>
      <c r="N137" s="18"/>
      <c r="O137" s="20">
        <f t="shared" si="11"/>
        <v>2.8319999999999999</v>
      </c>
      <c r="P137" s="18" t="str">
        <f t="shared" si="12"/>
        <v/>
      </c>
      <c r="Q137" s="20">
        <f t="shared" si="13"/>
        <v>2.8319999999999999</v>
      </c>
      <c r="R137" s="20" t="str">
        <f t="shared" si="14"/>
        <v/>
      </c>
    </row>
    <row r="138" spans="1:18">
      <c r="A138" s="17" t="s">
        <v>294</v>
      </c>
      <c r="B138" s="18">
        <v>9030</v>
      </c>
      <c r="C138" s="18" t="s">
        <v>85</v>
      </c>
      <c r="D138" s="18">
        <v>68598</v>
      </c>
      <c r="E138" s="18">
        <v>5</v>
      </c>
      <c r="F138" s="18">
        <v>49</v>
      </c>
      <c r="G138" s="18">
        <v>4.7</v>
      </c>
      <c r="H138" s="18">
        <v>0.32</v>
      </c>
      <c r="I138" s="20">
        <v>0.76800000000000002</v>
      </c>
      <c r="J138" s="18"/>
      <c r="K138" s="18">
        <v>49</v>
      </c>
      <c r="L138" s="20">
        <f t="shared" si="10"/>
        <v>100</v>
      </c>
      <c r="M138" s="20"/>
      <c r="N138" s="18"/>
      <c r="O138" s="20">
        <f t="shared" si="11"/>
        <v>0.76800000000000002</v>
      </c>
      <c r="P138" s="18">
        <f t="shared" si="12"/>
        <v>5</v>
      </c>
      <c r="Q138" s="20">
        <f t="shared" si="13"/>
        <v>0.76800000000000002</v>
      </c>
      <c r="R138" s="20">
        <f t="shared" si="14"/>
        <v>0.76800000000000002</v>
      </c>
    </row>
    <row r="139" spans="1:18">
      <c r="A139" s="17"/>
      <c r="B139" s="18"/>
      <c r="C139" s="18"/>
      <c r="D139" s="18"/>
      <c r="E139" s="18">
        <v>10</v>
      </c>
      <c r="F139" s="18">
        <v>49</v>
      </c>
      <c r="G139" s="18">
        <v>8.6999999999999993</v>
      </c>
      <c r="H139" s="18">
        <v>0.7</v>
      </c>
      <c r="I139" s="20" t="s">
        <v>311</v>
      </c>
      <c r="J139" s="18"/>
      <c r="K139" s="18">
        <v>49</v>
      </c>
      <c r="L139" s="20">
        <f t="shared" si="10"/>
        <v>100</v>
      </c>
      <c r="M139" s="20"/>
      <c r="N139" s="18"/>
      <c r="O139" s="20">
        <f t="shared" si="11"/>
        <v>1.68</v>
      </c>
      <c r="P139" s="18" t="str">
        <f t="shared" si="12"/>
        <v/>
      </c>
      <c r="Q139" s="20">
        <f t="shared" si="13"/>
        <v>1.68</v>
      </c>
      <c r="R139" s="20" t="str">
        <f t="shared" si="14"/>
        <v/>
      </c>
    </row>
    <row r="140" spans="1:18">
      <c r="A140" s="17" t="s">
        <v>295</v>
      </c>
      <c r="B140" s="18">
        <v>9031</v>
      </c>
      <c r="C140" s="18" t="s">
        <v>62</v>
      </c>
      <c r="D140" s="18">
        <v>67609</v>
      </c>
      <c r="E140" s="18">
        <v>5</v>
      </c>
      <c r="F140" s="18">
        <v>49</v>
      </c>
      <c r="G140" s="18">
        <v>8.1</v>
      </c>
      <c r="H140" s="18">
        <v>5.08</v>
      </c>
      <c r="I140" s="20" t="s">
        <v>311</v>
      </c>
      <c r="J140" s="18"/>
      <c r="K140" s="18">
        <v>42</v>
      </c>
      <c r="L140" s="20">
        <f t="shared" si="10"/>
        <v>85.714285714285708</v>
      </c>
      <c r="M140" s="20"/>
      <c r="N140" s="18"/>
      <c r="O140" s="20" t="str">
        <f t="shared" si="11"/>
        <v/>
      </c>
      <c r="P140" s="18" t="str">
        <f t="shared" si="12"/>
        <v/>
      </c>
      <c r="Q140" s="20">
        <f t="shared" si="13"/>
        <v>12.192</v>
      </c>
      <c r="R140" s="20" t="str">
        <f t="shared" si="14"/>
        <v/>
      </c>
    </row>
    <row r="141" spans="1:18">
      <c r="A141" s="17"/>
      <c r="B141" s="18"/>
      <c r="C141" s="18"/>
      <c r="D141" s="18"/>
      <c r="E141" s="18">
        <v>10</v>
      </c>
      <c r="F141" s="18">
        <v>49</v>
      </c>
      <c r="G141" s="18">
        <v>12.5</v>
      </c>
      <c r="H141" s="18">
        <v>6.44</v>
      </c>
      <c r="I141" s="20" t="s">
        <v>311</v>
      </c>
      <c r="J141" s="18"/>
      <c r="K141" s="18">
        <v>48</v>
      </c>
      <c r="L141" s="20">
        <f t="shared" si="10"/>
        <v>97.959183673469383</v>
      </c>
      <c r="M141" s="20"/>
      <c r="N141" s="18"/>
      <c r="O141" s="20" t="str">
        <f t="shared" si="11"/>
        <v/>
      </c>
      <c r="P141" s="18" t="str">
        <f t="shared" si="12"/>
        <v/>
      </c>
      <c r="Q141" s="20">
        <f t="shared" si="13"/>
        <v>15.456</v>
      </c>
      <c r="R141" s="20" t="str">
        <f t="shared" si="14"/>
        <v/>
      </c>
    </row>
    <row r="142" spans="1:18">
      <c r="A142" s="17" t="s">
        <v>294</v>
      </c>
      <c r="B142" s="18">
        <v>9030</v>
      </c>
      <c r="C142" s="18" t="s">
        <v>131</v>
      </c>
      <c r="D142" s="18">
        <v>68599</v>
      </c>
      <c r="E142" s="18">
        <v>5</v>
      </c>
      <c r="F142" s="18">
        <v>49</v>
      </c>
      <c r="G142" s="18">
        <v>4.5999999999999996</v>
      </c>
      <c r="H142" s="18">
        <v>0.79</v>
      </c>
      <c r="I142" s="20">
        <v>1.8959999999999999</v>
      </c>
      <c r="J142" s="18"/>
      <c r="K142" s="18">
        <v>48</v>
      </c>
      <c r="L142" s="20">
        <f t="shared" si="10"/>
        <v>97.959183673469383</v>
      </c>
      <c r="M142" s="20"/>
      <c r="N142" s="18"/>
      <c r="O142" s="20">
        <f t="shared" si="11"/>
        <v>1.8959999999999999</v>
      </c>
      <c r="P142" s="18">
        <f t="shared" si="12"/>
        <v>5</v>
      </c>
      <c r="Q142" s="20">
        <f t="shared" si="13"/>
        <v>1.8959999999999999</v>
      </c>
      <c r="R142" s="20">
        <f t="shared" si="14"/>
        <v>1.8959999999999999</v>
      </c>
    </row>
    <row r="143" spans="1:18">
      <c r="A143" s="17"/>
      <c r="B143" s="18"/>
      <c r="C143" s="18"/>
      <c r="D143" s="18"/>
      <c r="E143" s="18">
        <v>10</v>
      </c>
      <c r="F143" s="18">
        <v>49</v>
      </c>
      <c r="G143" s="18">
        <v>8.8000000000000007</v>
      </c>
      <c r="H143" s="18">
        <v>0.63</v>
      </c>
      <c r="I143" s="20">
        <v>1.512</v>
      </c>
      <c r="J143" s="18"/>
      <c r="K143" s="18">
        <v>49</v>
      </c>
      <c r="L143" s="20">
        <f t="shared" si="10"/>
        <v>100</v>
      </c>
      <c r="M143" s="20"/>
      <c r="N143" s="18"/>
      <c r="O143" s="20">
        <f t="shared" si="11"/>
        <v>1.512</v>
      </c>
      <c r="P143" s="18">
        <f t="shared" si="12"/>
        <v>10</v>
      </c>
      <c r="Q143" s="20">
        <f t="shared" si="13"/>
        <v>1.512</v>
      </c>
      <c r="R143" s="20">
        <f t="shared" si="14"/>
        <v>1.512</v>
      </c>
    </row>
    <row r="144" spans="1:18">
      <c r="A144" s="17" t="s">
        <v>294</v>
      </c>
      <c r="B144" s="18">
        <v>9030</v>
      </c>
      <c r="C144" s="18" t="s">
        <v>132</v>
      </c>
      <c r="D144" s="18">
        <v>68600</v>
      </c>
      <c r="E144" s="18">
        <v>5</v>
      </c>
      <c r="F144" s="18">
        <v>49</v>
      </c>
      <c r="G144" s="18">
        <v>4.5</v>
      </c>
      <c r="H144" s="18">
        <v>0.86</v>
      </c>
      <c r="I144" s="20">
        <v>2.0640000000000001</v>
      </c>
      <c r="J144" s="18"/>
      <c r="K144" s="18">
        <v>49</v>
      </c>
      <c r="L144" s="20">
        <f t="shared" si="10"/>
        <v>100</v>
      </c>
      <c r="M144" s="20"/>
      <c r="N144" s="18"/>
      <c r="O144" s="20">
        <f t="shared" si="11"/>
        <v>2.0640000000000001</v>
      </c>
      <c r="P144" s="18">
        <f t="shared" si="12"/>
        <v>5</v>
      </c>
      <c r="Q144" s="20">
        <f t="shared" si="13"/>
        <v>2.0640000000000001</v>
      </c>
      <c r="R144" s="20">
        <f t="shared" si="14"/>
        <v>2.0640000000000001</v>
      </c>
    </row>
    <row r="145" spans="1:18">
      <c r="A145" s="17"/>
      <c r="B145" s="18"/>
      <c r="C145" s="18"/>
      <c r="D145" s="18"/>
      <c r="E145" s="18">
        <v>10</v>
      </c>
      <c r="F145" s="18">
        <v>49</v>
      </c>
      <c r="G145" s="18">
        <v>8.8000000000000007</v>
      </c>
      <c r="H145" s="18">
        <v>1.21</v>
      </c>
      <c r="I145" s="20" t="s">
        <v>311</v>
      </c>
      <c r="J145" s="18"/>
      <c r="K145" s="18">
        <v>49</v>
      </c>
      <c r="L145" s="20">
        <f t="shared" si="10"/>
        <v>100</v>
      </c>
      <c r="M145" s="20"/>
      <c r="N145" s="18"/>
      <c r="O145" s="20">
        <f t="shared" si="11"/>
        <v>2.9039999999999999</v>
      </c>
      <c r="P145" s="18" t="str">
        <f t="shared" si="12"/>
        <v/>
      </c>
      <c r="Q145" s="20">
        <f t="shared" si="13"/>
        <v>2.9039999999999999</v>
      </c>
      <c r="R145" s="20" t="str">
        <f t="shared" si="14"/>
        <v/>
      </c>
    </row>
    <row r="146" spans="1:18">
      <c r="A146" s="17" t="s">
        <v>294</v>
      </c>
      <c r="B146" s="18">
        <v>9030</v>
      </c>
      <c r="C146" s="18" t="s">
        <v>133</v>
      </c>
      <c r="D146" s="18">
        <v>68601</v>
      </c>
      <c r="E146" s="18">
        <v>5</v>
      </c>
      <c r="F146" s="18">
        <v>49</v>
      </c>
      <c r="G146" s="18">
        <v>5</v>
      </c>
      <c r="H146" s="18">
        <v>1.03</v>
      </c>
      <c r="I146" s="20">
        <v>2.472</v>
      </c>
      <c r="J146" s="18"/>
      <c r="K146" s="18">
        <v>49</v>
      </c>
      <c r="L146" s="20">
        <f t="shared" si="10"/>
        <v>100</v>
      </c>
      <c r="M146" s="20"/>
      <c r="N146" s="18"/>
      <c r="O146" s="20">
        <f t="shared" si="11"/>
        <v>2.472</v>
      </c>
      <c r="P146" s="18">
        <f t="shared" si="12"/>
        <v>5</v>
      </c>
      <c r="Q146" s="20">
        <f t="shared" si="13"/>
        <v>2.472</v>
      </c>
      <c r="R146" s="20">
        <f t="shared" si="14"/>
        <v>2.472</v>
      </c>
    </row>
    <row r="147" spans="1:18">
      <c r="A147" s="17"/>
      <c r="B147" s="18"/>
      <c r="C147" s="18"/>
      <c r="D147" s="18"/>
      <c r="E147" s="18">
        <v>10</v>
      </c>
      <c r="F147" s="18">
        <v>49</v>
      </c>
      <c r="G147" s="18">
        <v>9.1</v>
      </c>
      <c r="H147" s="18">
        <v>1.61</v>
      </c>
      <c r="I147" s="20" t="s">
        <v>311</v>
      </c>
      <c r="J147" s="18"/>
      <c r="K147" s="18">
        <v>49</v>
      </c>
      <c r="L147" s="20">
        <f t="shared" si="10"/>
        <v>100</v>
      </c>
      <c r="M147" s="20"/>
      <c r="N147" s="18"/>
      <c r="O147" s="20">
        <f t="shared" si="11"/>
        <v>3.8639999999999999</v>
      </c>
      <c r="P147" s="18" t="str">
        <f t="shared" si="12"/>
        <v/>
      </c>
      <c r="Q147" s="20">
        <f t="shared" si="13"/>
        <v>3.8639999999999999</v>
      </c>
      <c r="R147" s="20" t="str">
        <f t="shared" si="14"/>
        <v/>
      </c>
    </row>
    <row r="148" spans="1:18">
      <c r="A148" s="17" t="s">
        <v>295</v>
      </c>
      <c r="B148" s="18">
        <v>9030</v>
      </c>
      <c r="C148" s="19" t="s">
        <v>86</v>
      </c>
      <c r="D148" s="18">
        <v>68602</v>
      </c>
      <c r="E148" s="18">
        <v>5</v>
      </c>
      <c r="F148" s="18">
        <v>49</v>
      </c>
      <c r="G148" s="18">
        <v>18.8</v>
      </c>
      <c r="H148" s="18">
        <v>21.59</v>
      </c>
      <c r="I148" s="20" t="s">
        <v>311</v>
      </c>
      <c r="J148" s="18"/>
      <c r="K148" s="18">
        <v>42</v>
      </c>
      <c r="L148" s="20">
        <f t="shared" si="10"/>
        <v>85.714285714285708</v>
      </c>
      <c r="M148" s="20"/>
      <c r="N148" s="18"/>
      <c r="O148" s="20" t="str">
        <f t="shared" si="11"/>
        <v/>
      </c>
      <c r="P148" s="18" t="str">
        <f t="shared" si="12"/>
        <v/>
      </c>
      <c r="Q148" s="20">
        <f t="shared" si="13"/>
        <v>51.815999999999995</v>
      </c>
      <c r="R148" s="20" t="str">
        <f t="shared" si="14"/>
        <v/>
      </c>
    </row>
    <row r="149" spans="1:18">
      <c r="A149" s="17"/>
      <c r="B149" s="18"/>
      <c r="C149" s="18"/>
      <c r="D149" s="18"/>
      <c r="E149" s="18">
        <v>10</v>
      </c>
      <c r="F149" s="18">
        <v>49</v>
      </c>
      <c r="G149" s="18">
        <v>9.5</v>
      </c>
      <c r="H149" s="18">
        <v>8.27</v>
      </c>
      <c r="I149" s="20" t="s">
        <v>311</v>
      </c>
      <c r="J149" s="18"/>
      <c r="K149" s="18">
        <v>45</v>
      </c>
      <c r="L149" s="20">
        <f t="shared" si="10"/>
        <v>91.83673469387756</v>
      </c>
      <c r="M149" s="20"/>
      <c r="N149" s="18"/>
      <c r="O149" s="20" t="str">
        <f t="shared" si="11"/>
        <v/>
      </c>
      <c r="P149" s="18" t="str">
        <f t="shared" si="12"/>
        <v/>
      </c>
      <c r="Q149" s="20">
        <f t="shared" si="13"/>
        <v>19.847999999999999</v>
      </c>
      <c r="R149" s="20" t="str">
        <f t="shared" si="14"/>
        <v/>
      </c>
    </row>
    <row r="150" spans="1:18">
      <c r="A150" s="17" t="s">
        <v>294</v>
      </c>
      <c r="B150" s="18">
        <v>9030</v>
      </c>
      <c r="C150" s="18" t="s">
        <v>63</v>
      </c>
      <c r="D150" s="18">
        <v>68603</v>
      </c>
      <c r="E150" s="18">
        <v>5</v>
      </c>
      <c r="F150" s="18">
        <v>49</v>
      </c>
      <c r="G150" s="18">
        <v>5.9</v>
      </c>
      <c r="H150" s="18">
        <v>2.8</v>
      </c>
      <c r="I150" s="20" t="s">
        <v>311</v>
      </c>
      <c r="J150" s="18"/>
      <c r="K150" s="18">
        <v>48</v>
      </c>
      <c r="L150" s="20">
        <f t="shared" si="10"/>
        <v>97.959183673469383</v>
      </c>
      <c r="M150" s="20"/>
      <c r="N150" s="18"/>
      <c r="O150" s="20" t="str">
        <f t="shared" si="11"/>
        <v/>
      </c>
      <c r="P150" s="18" t="str">
        <f t="shared" si="12"/>
        <v/>
      </c>
      <c r="Q150" s="20">
        <f t="shared" si="13"/>
        <v>6.72</v>
      </c>
      <c r="R150" s="20" t="str">
        <f t="shared" si="14"/>
        <v/>
      </c>
    </row>
    <row r="151" spans="1:18">
      <c r="A151" s="17"/>
      <c r="B151" s="18"/>
      <c r="C151" s="18"/>
      <c r="D151" s="18"/>
      <c r="E151" s="18">
        <v>10</v>
      </c>
      <c r="F151" s="18">
        <v>49</v>
      </c>
      <c r="G151" s="18">
        <v>10.199999999999999</v>
      </c>
      <c r="H151" s="18">
        <v>3.27</v>
      </c>
      <c r="I151" s="20">
        <v>7.8479999999999999</v>
      </c>
      <c r="J151" s="18"/>
      <c r="K151" s="18">
        <v>49</v>
      </c>
      <c r="L151" s="20">
        <f t="shared" si="10"/>
        <v>100</v>
      </c>
      <c r="M151" s="20"/>
      <c r="N151" s="18"/>
      <c r="O151" s="20">
        <f t="shared" si="11"/>
        <v>7.8479999999999999</v>
      </c>
      <c r="P151" s="18">
        <f t="shared" si="12"/>
        <v>10</v>
      </c>
      <c r="Q151" s="20">
        <f t="shared" si="13"/>
        <v>7.8479999999999999</v>
      </c>
      <c r="R151" s="20">
        <f t="shared" si="14"/>
        <v>7.8479999999999999</v>
      </c>
    </row>
    <row r="152" spans="1:18">
      <c r="A152" s="17" t="s">
        <v>295</v>
      </c>
      <c r="B152" s="18">
        <v>9030</v>
      </c>
      <c r="C152" s="18" t="s">
        <v>88</v>
      </c>
      <c r="D152" s="18">
        <v>61679</v>
      </c>
      <c r="E152" s="18">
        <v>5</v>
      </c>
      <c r="F152" s="18">
        <v>49</v>
      </c>
      <c r="G152" s="18">
        <v>7.8</v>
      </c>
      <c r="H152" s="18">
        <v>2.41</v>
      </c>
      <c r="I152" s="20" t="s">
        <v>311</v>
      </c>
      <c r="J152" s="18"/>
      <c r="K152" s="18">
        <v>49</v>
      </c>
      <c r="L152" s="20">
        <f t="shared" si="10"/>
        <v>100</v>
      </c>
      <c r="M152" s="20"/>
      <c r="N152" s="18"/>
      <c r="O152" s="20" t="str">
        <f t="shared" si="11"/>
        <v/>
      </c>
      <c r="P152" s="18" t="str">
        <f t="shared" si="12"/>
        <v/>
      </c>
      <c r="Q152" s="20">
        <f t="shared" si="13"/>
        <v>5.7839999999999998</v>
      </c>
      <c r="R152" s="20" t="str">
        <f t="shared" si="14"/>
        <v/>
      </c>
    </row>
    <row r="153" spans="1:18">
      <c r="A153" s="17"/>
      <c r="B153" s="18"/>
      <c r="C153" s="18"/>
      <c r="D153" s="18"/>
      <c r="E153" s="18">
        <v>10</v>
      </c>
      <c r="F153" s="18">
        <v>49</v>
      </c>
      <c r="G153" s="18">
        <v>12</v>
      </c>
      <c r="H153" s="18">
        <v>3.38</v>
      </c>
      <c r="I153" s="20">
        <v>8.1120000000000001</v>
      </c>
      <c r="J153" s="18"/>
      <c r="K153" s="18">
        <v>49</v>
      </c>
      <c r="L153" s="20">
        <f t="shared" si="10"/>
        <v>100</v>
      </c>
      <c r="M153" s="20"/>
      <c r="N153" s="18"/>
      <c r="O153" s="20">
        <f t="shared" si="11"/>
        <v>8.1120000000000001</v>
      </c>
      <c r="P153" s="18">
        <f t="shared" si="12"/>
        <v>10</v>
      </c>
      <c r="Q153" s="20">
        <f t="shared" si="13"/>
        <v>8.1120000000000001</v>
      </c>
      <c r="R153" s="20">
        <f t="shared" si="14"/>
        <v>8.1120000000000001</v>
      </c>
    </row>
    <row r="154" spans="1:18">
      <c r="A154" s="17" t="s">
        <v>294</v>
      </c>
      <c r="B154" s="18">
        <v>9030</v>
      </c>
      <c r="C154" s="18" t="s">
        <v>182</v>
      </c>
      <c r="D154" s="18">
        <v>68608</v>
      </c>
      <c r="E154" s="18">
        <v>5</v>
      </c>
      <c r="F154" s="18">
        <v>49</v>
      </c>
      <c r="G154" s="18">
        <v>5.0999999999999996</v>
      </c>
      <c r="H154" s="18">
        <v>1.2</v>
      </c>
      <c r="I154" s="20">
        <v>2.88</v>
      </c>
      <c r="J154" s="18"/>
      <c r="K154" s="18">
        <v>47</v>
      </c>
      <c r="L154" s="20">
        <f t="shared" si="10"/>
        <v>95.918367346938766</v>
      </c>
      <c r="M154" s="20"/>
      <c r="N154" s="18"/>
      <c r="O154" s="20">
        <f t="shared" si="11"/>
        <v>2.88</v>
      </c>
      <c r="P154" s="18">
        <f t="shared" si="12"/>
        <v>5</v>
      </c>
      <c r="Q154" s="20">
        <f t="shared" si="13"/>
        <v>2.88</v>
      </c>
      <c r="R154" s="20">
        <f t="shared" si="14"/>
        <v>2.88</v>
      </c>
    </row>
    <row r="155" spans="1:18">
      <c r="A155" s="17"/>
      <c r="B155" s="18"/>
      <c r="C155" s="18"/>
      <c r="D155" s="18"/>
      <c r="E155" s="18">
        <v>10</v>
      </c>
      <c r="F155" s="18">
        <v>49</v>
      </c>
      <c r="G155" s="18">
        <v>9.6</v>
      </c>
      <c r="H155" s="18">
        <v>0.98</v>
      </c>
      <c r="I155" s="20">
        <v>2.3519999999999999</v>
      </c>
      <c r="J155" s="18"/>
      <c r="K155" s="18">
        <v>49</v>
      </c>
      <c r="L155" s="20">
        <f t="shared" si="10"/>
        <v>100</v>
      </c>
      <c r="M155" s="20"/>
      <c r="N155" s="18"/>
      <c r="O155" s="20">
        <f t="shared" si="11"/>
        <v>2.3519999999999999</v>
      </c>
      <c r="P155" s="18">
        <f t="shared" si="12"/>
        <v>10</v>
      </c>
      <c r="Q155" s="20">
        <f t="shared" si="13"/>
        <v>2.3519999999999999</v>
      </c>
      <c r="R155" s="20">
        <f t="shared" si="14"/>
        <v>2.3519999999999999</v>
      </c>
    </row>
    <row r="156" spans="1:18">
      <c r="A156" s="17" t="s">
        <v>294</v>
      </c>
      <c r="B156" s="18">
        <v>9030</v>
      </c>
      <c r="C156" s="18" t="s">
        <v>134</v>
      </c>
      <c r="D156" s="18">
        <v>65084</v>
      </c>
      <c r="E156" s="18">
        <v>5</v>
      </c>
      <c r="F156" s="18">
        <v>49</v>
      </c>
      <c r="G156" s="18">
        <v>6.3</v>
      </c>
      <c r="H156" s="18">
        <v>2.17</v>
      </c>
      <c r="I156" s="20">
        <v>5.2079999999999993</v>
      </c>
      <c r="J156" s="18"/>
      <c r="K156" s="18">
        <v>49</v>
      </c>
      <c r="L156" s="20">
        <f t="shared" si="10"/>
        <v>100</v>
      </c>
      <c r="M156" s="20"/>
      <c r="N156" s="18"/>
      <c r="O156" s="20">
        <f t="shared" si="11"/>
        <v>5.2079999999999993</v>
      </c>
      <c r="P156" s="18">
        <f t="shared" si="12"/>
        <v>5</v>
      </c>
      <c r="Q156" s="20">
        <f t="shared" si="13"/>
        <v>5.2079999999999993</v>
      </c>
      <c r="R156" s="20">
        <f t="shared" si="14"/>
        <v>5.2079999999999993</v>
      </c>
    </row>
    <row r="157" spans="1:18">
      <c r="A157" s="17"/>
      <c r="B157" s="18"/>
      <c r="C157" s="18"/>
      <c r="D157" s="18"/>
      <c r="E157" s="18">
        <v>10</v>
      </c>
      <c r="F157" s="18">
        <v>49</v>
      </c>
      <c r="G157" s="18">
        <v>10.7</v>
      </c>
      <c r="H157" s="18">
        <v>2.5099999999999998</v>
      </c>
      <c r="I157" s="20" t="s">
        <v>311</v>
      </c>
      <c r="J157" s="18"/>
      <c r="K157" s="18">
        <v>49</v>
      </c>
      <c r="L157" s="20">
        <f t="shared" si="10"/>
        <v>100</v>
      </c>
      <c r="M157" s="20"/>
      <c r="N157" s="18"/>
      <c r="O157" s="20">
        <f t="shared" si="11"/>
        <v>6.0239999999999991</v>
      </c>
      <c r="P157" s="18" t="str">
        <f t="shared" si="12"/>
        <v/>
      </c>
      <c r="Q157" s="20">
        <f t="shared" si="13"/>
        <v>6.0239999999999991</v>
      </c>
      <c r="R157" s="20" t="str">
        <f t="shared" si="14"/>
        <v/>
      </c>
    </row>
    <row r="158" spans="1:18">
      <c r="A158" s="17" t="s">
        <v>294</v>
      </c>
      <c r="B158" s="18">
        <v>9030</v>
      </c>
      <c r="C158" s="18" t="s">
        <v>186</v>
      </c>
      <c r="D158" s="18">
        <v>61680</v>
      </c>
      <c r="E158" s="18">
        <v>5</v>
      </c>
      <c r="F158" s="18">
        <v>49</v>
      </c>
      <c r="G158" s="18">
        <v>6.4</v>
      </c>
      <c r="H158" s="18">
        <v>3.42</v>
      </c>
      <c r="I158" s="20" t="s">
        <v>311</v>
      </c>
      <c r="J158" s="18"/>
      <c r="K158" s="18">
        <v>48</v>
      </c>
      <c r="L158" s="20">
        <f t="shared" si="10"/>
        <v>97.959183673469383</v>
      </c>
      <c r="M158" s="20"/>
      <c r="N158" s="18"/>
      <c r="O158" s="20" t="str">
        <f t="shared" si="11"/>
        <v/>
      </c>
      <c r="P158" s="18" t="str">
        <f t="shared" si="12"/>
        <v/>
      </c>
      <c r="Q158" s="20">
        <f t="shared" si="13"/>
        <v>8.2080000000000002</v>
      </c>
      <c r="R158" s="20" t="str">
        <f t="shared" si="14"/>
        <v/>
      </c>
    </row>
    <row r="159" spans="1:18">
      <c r="A159" s="17"/>
      <c r="B159" s="18"/>
      <c r="C159" s="18"/>
      <c r="D159" s="18"/>
      <c r="E159" s="18">
        <v>10</v>
      </c>
      <c r="F159" s="18">
        <v>49</v>
      </c>
      <c r="G159" s="18">
        <v>10.3</v>
      </c>
      <c r="H159" s="18">
        <v>4.46</v>
      </c>
      <c r="I159" s="20">
        <v>10.703999999999999</v>
      </c>
      <c r="J159" s="18"/>
      <c r="K159" s="18">
        <v>49</v>
      </c>
      <c r="L159" s="20">
        <f t="shared" si="10"/>
        <v>100</v>
      </c>
      <c r="M159" s="20"/>
      <c r="N159" s="18"/>
      <c r="O159" s="20">
        <f t="shared" si="11"/>
        <v>10.703999999999999</v>
      </c>
      <c r="P159" s="18">
        <f t="shared" si="12"/>
        <v>10</v>
      </c>
      <c r="Q159" s="20">
        <f t="shared" si="13"/>
        <v>10.703999999999999</v>
      </c>
      <c r="R159" s="20">
        <f t="shared" si="14"/>
        <v>10.703999999999999</v>
      </c>
    </row>
    <row r="160" spans="1:18">
      <c r="A160" s="17" t="s">
        <v>294</v>
      </c>
      <c r="B160" s="18">
        <v>9030</v>
      </c>
      <c r="C160" s="18" t="s">
        <v>211</v>
      </c>
      <c r="D160" s="18">
        <v>65085</v>
      </c>
      <c r="E160" s="18">
        <v>5</v>
      </c>
      <c r="F160" s="18">
        <v>49</v>
      </c>
      <c r="G160" s="18">
        <v>4.8</v>
      </c>
      <c r="H160" s="18">
        <v>0.55000000000000004</v>
      </c>
      <c r="I160" s="20">
        <v>1.32</v>
      </c>
      <c r="J160" s="18"/>
      <c r="K160" s="18">
        <v>49</v>
      </c>
      <c r="L160" s="20">
        <f t="shared" si="10"/>
        <v>100</v>
      </c>
      <c r="M160" s="20"/>
      <c r="N160" s="18"/>
      <c r="O160" s="20">
        <f t="shared" si="11"/>
        <v>1.32</v>
      </c>
      <c r="P160" s="18">
        <f t="shared" si="12"/>
        <v>5</v>
      </c>
      <c r="Q160" s="20">
        <f t="shared" si="13"/>
        <v>1.32</v>
      </c>
      <c r="R160" s="20">
        <f t="shared" si="14"/>
        <v>1.32</v>
      </c>
    </row>
    <row r="161" spans="1:18">
      <c r="A161" s="17"/>
      <c r="B161" s="18"/>
      <c r="C161" s="18"/>
      <c r="D161" s="18"/>
      <c r="E161" s="18">
        <v>10</v>
      </c>
      <c r="F161" s="18">
        <v>49</v>
      </c>
      <c r="G161" s="18">
        <v>8.9</v>
      </c>
      <c r="H161" s="18">
        <v>2.02</v>
      </c>
      <c r="I161" s="20" t="s">
        <v>311</v>
      </c>
      <c r="J161" s="18"/>
      <c r="K161" s="18">
        <v>47</v>
      </c>
      <c r="L161" s="20">
        <f t="shared" si="10"/>
        <v>95.918367346938766</v>
      </c>
      <c r="M161" s="20"/>
      <c r="N161" s="18"/>
      <c r="O161" s="20">
        <f t="shared" si="11"/>
        <v>4.8479999999999999</v>
      </c>
      <c r="P161" s="18" t="str">
        <f t="shared" si="12"/>
        <v/>
      </c>
      <c r="Q161" s="20">
        <f t="shared" si="13"/>
        <v>4.8479999999999999</v>
      </c>
      <c r="R161" s="20" t="str">
        <f t="shared" si="14"/>
        <v/>
      </c>
    </row>
    <row r="162" spans="1:18">
      <c r="A162" s="17" t="s">
        <v>294</v>
      </c>
      <c r="B162" s="18">
        <v>9030</v>
      </c>
      <c r="C162" s="18" t="s">
        <v>214</v>
      </c>
      <c r="D162" s="18">
        <v>68612</v>
      </c>
      <c r="E162" s="18">
        <v>5</v>
      </c>
      <c r="F162" s="18">
        <v>49</v>
      </c>
      <c r="G162" s="18">
        <v>4.8</v>
      </c>
      <c r="H162" s="18">
        <v>0.38</v>
      </c>
      <c r="I162" s="20">
        <v>0.91199999999999992</v>
      </c>
      <c r="J162" s="18"/>
      <c r="K162" s="18">
        <v>49</v>
      </c>
      <c r="L162" s="20">
        <f t="shared" si="10"/>
        <v>100</v>
      </c>
      <c r="M162" s="20"/>
      <c r="N162" s="18"/>
      <c r="O162" s="20">
        <f t="shared" si="11"/>
        <v>0.91199999999999992</v>
      </c>
      <c r="P162" s="18">
        <f t="shared" si="12"/>
        <v>5</v>
      </c>
      <c r="Q162" s="20">
        <f t="shared" si="13"/>
        <v>0.91199999999999992</v>
      </c>
      <c r="R162" s="20">
        <f t="shared" si="14"/>
        <v>0.91199999999999992</v>
      </c>
    </row>
    <row r="163" spans="1:18">
      <c r="A163" s="17"/>
      <c r="B163" s="18"/>
      <c r="C163" s="18"/>
      <c r="D163" s="18"/>
      <c r="E163" s="18">
        <v>10</v>
      </c>
      <c r="F163" s="18">
        <v>49</v>
      </c>
      <c r="G163" s="18">
        <v>9.1</v>
      </c>
      <c r="H163" s="18">
        <v>0.89</v>
      </c>
      <c r="I163" s="20" t="s">
        <v>311</v>
      </c>
      <c r="J163" s="18"/>
      <c r="K163" s="18">
        <v>49</v>
      </c>
      <c r="L163" s="20">
        <f t="shared" si="10"/>
        <v>100</v>
      </c>
      <c r="M163" s="20"/>
      <c r="N163" s="18"/>
      <c r="O163" s="20">
        <f t="shared" si="11"/>
        <v>2.1360000000000001</v>
      </c>
      <c r="P163" s="18" t="str">
        <f t="shared" si="12"/>
        <v/>
      </c>
      <c r="Q163" s="20">
        <f t="shared" si="13"/>
        <v>2.1360000000000001</v>
      </c>
      <c r="R163" s="20" t="str">
        <f t="shared" si="14"/>
        <v/>
      </c>
    </row>
    <row r="164" spans="1:18">
      <c r="A164" s="17" t="s">
        <v>294</v>
      </c>
      <c r="B164" s="18">
        <v>9030</v>
      </c>
      <c r="C164" s="18" t="s">
        <v>215</v>
      </c>
      <c r="D164" s="18">
        <v>68574</v>
      </c>
      <c r="E164" s="18">
        <v>5</v>
      </c>
      <c r="F164" s="18">
        <v>49</v>
      </c>
      <c r="G164" s="18">
        <v>5.7</v>
      </c>
      <c r="H164" s="18">
        <v>2.19</v>
      </c>
      <c r="I164" s="20">
        <v>5.2559999999999993</v>
      </c>
      <c r="J164" s="18"/>
      <c r="K164" s="18">
        <v>48</v>
      </c>
      <c r="L164" s="20">
        <f t="shared" si="10"/>
        <v>97.959183673469383</v>
      </c>
      <c r="M164" s="20"/>
      <c r="N164" s="18"/>
      <c r="O164" s="20">
        <f t="shared" si="11"/>
        <v>5.2559999999999993</v>
      </c>
      <c r="P164" s="18">
        <f t="shared" si="12"/>
        <v>5</v>
      </c>
      <c r="Q164" s="20">
        <f t="shared" si="13"/>
        <v>5.2559999999999993</v>
      </c>
      <c r="R164" s="20">
        <f t="shared" si="14"/>
        <v>5.2559999999999993</v>
      </c>
    </row>
    <row r="165" spans="1:18">
      <c r="A165" s="17"/>
      <c r="B165" s="18"/>
      <c r="C165" s="18"/>
      <c r="D165" s="18"/>
      <c r="E165" s="18">
        <v>10</v>
      </c>
      <c r="F165" s="18">
        <v>49</v>
      </c>
      <c r="G165" s="18">
        <v>10.6</v>
      </c>
      <c r="H165" s="18">
        <v>2.56</v>
      </c>
      <c r="I165" s="20" t="s">
        <v>311</v>
      </c>
      <c r="J165" s="18"/>
      <c r="K165" s="18">
        <v>49</v>
      </c>
      <c r="L165" s="20">
        <f t="shared" si="10"/>
        <v>100</v>
      </c>
      <c r="M165" s="20"/>
      <c r="N165" s="18"/>
      <c r="O165" s="20">
        <f t="shared" si="11"/>
        <v>6.1440000000000001</v>
      </c>
      <c r="P165" s="18" t="str">
        <f t="shared" si="12"/>
        <v/>
      </c>
      <c r="Q165" s="20">
        <f t="shared" si="13"/>
        <v>6.1440000000000001</v>
      </c>
      <c r="R165" s="20" t="str">
        <f t="shared" si="14"/>
        <v/>
      </c>
    </row>
    <row r="166" spans="1:18">
      <c r="A166" s="17" t="s">
        <v>294</v>
      </c>
      <c r="B166" s="18">
        <v>9030</v>
      </c>
      <c r="C166" s="19" t="s">
        <v>216</v>
      </c>
      <c r="D166" s="18">
        <v>68713</v>
      </c>
      <c r="E166" s="18">
        <v>5</v>
      </c>
      <c r="F166" s="18">
        <v>49</v>
      </c>
      <c r="G166" s="18">
        <v>7.5</v>
      </c>
      <c r="H166" s="18">
        <v>4.2</v>
      </c>
      <c r="I166" s="20" t="s">
        <v>311</v>
      </c>
      <c r="J166" s="18"/>
      <c r="K166" s="18">
        <v>45</v>
      </c>
      <c r="L166" s="20">
        <f t="shared" si="10"/>
        <v>91.83673469387756</v>
      </c>
      <c r="M166" s="20"/>
      <c r="N166" s="18"/>
      <c r="O166" s="20" t="str">
        <f t="shared" si="11"/>
        <v/>
      </c>
      <c r="P166" s="18" t="str">
        <f t="shared" si="12"/>
        <v/>
      </c>
      <c r="Q166" s="20">
        <f t="shared" si="13"/>
        <v>10.08</v>
      </c>
      <c r="R166" s="20" t="str">
        <f t="shared" si="14"/>
        <v/>
      </c>
    </row>
    <row r="167" spans="1:18">
      <c r="A167" s="17"/>
      <c r="B167" s="18"/>
      <c r="C167" s="18"/>
      <c r="D167" s="18"/>
      <c r="E167" s="18">
        <v>10</v>
      </c>
      <c r="F167" s="18">
        <v>49</v>
      </c>
      <c r="G167" s="18">
        <v>10.8</v>
      </c>
      <c r="H167" s="18">
        <v>4.71</v>
      </c>
      <c r="I167" s="20" t="s">
        <v>311</v>
      </c>
      <c r="J167" s="18"/>
      <c r="K167" s="18">
        <v>47</v>
      </c>
      <c r="L167" s="20">
        <f t="shared" si="10"/>
        <v>95.918367346938766</v>
      </c>
      <c r="M167" s="20"/>
      <c r="N167" s="18"/>
      <c r="O167" s="20" t="str">
        <f t="shared" si="11"/>
        <v/>
      </c>
      <c r="P167" s="18" t="str">
        <f t="shared" si="12"/>
        <v/>
      </c>
      <c r="Q167" s="20">
        <f t="shared" si="13"/>
        <v>11.304</v>
      </c>
      <c r="R167" s="20" t="str">
        <f t="shared" si="14"/>
        <v/>
      </c>
    </row>
    <row r="168" spans="1:18">
      <c r="A168" s="17" t="s">
        <v>294</v>
      </c>
      <c r="B168" s="18">
        <v>9030</v>
      </c>
      <c r="C168" s="18" t="s">
        <v>184</v>
      </c>
      <c r="D168" s="18">
        <v>68617</v>
      </c>
      <c r="E168" s="18">
        <v>5</v>
      </c>
      <c r="F168" s="18">
        <v>49</v>
      </c>
      <c r="G168" s="18">
        <v>4.8</v>
      </c>
      <c r="H168" s="18">
        <v>2.0699999999999998</v>
      </c>
      <c r="I168" s="20">
        <v>4.9679999999999991</v>
      </c>
      <c r="J168" s="18"/>
      <c r="K168" s="18">
        <v>49</v>
      </c>
      <c r="L168" s="20">
        <f t="shared" si="10"/>
        <v>100</v>
      </c>
      <c r="M168" s="20"/>
      <c r="N168" s="18"/>
      <c r="O168" s="20">
        <f t="shared" si="11"/>
        <v>4.9679999999999991</v>
      </c>
      <c r="P168" s="18">
        <f t="shared" si="12"/>
        <v>5</v>
      </c>
      <c r="Q168" s="20">
        <f t="shared" si="13"/>
        <v>4.9679999999999991</v>
      </c>
      <c r="R168" s="20">
        <f t="shared" si="14"/>
        <v>4.9679999999999991</v>
      </c>
    </row>
    <row r="169" spans="1:18">
      <c r="A169" s="17"/>
      <c r="B169" s="18"/>
      <c r="C169" s="18"/>
      <c r="D169" s="18"/>
      <c r="E169" s="18">
        <v>10</v>
      </c>
      <c r="F169" s="18">
        <v>49</v>
      </c>
      <c r="G169" s="18">
        <v>9.5</v>
      </c>
      <c r="H169" s="18">
        <v>2.6</v>
      </c>
      <c r="I169" s="20" t="s">
        <v>311</v>
      </c>
      <c r="J169" s="18"/>
      <c r="K169" s="18">
        <v>48</v>
      </c>
      <c r="L169" s="20">
        <f t="shared" si="10"/>
        <v>97.959183673469383</v>
      </c>
      <c r="M169" s="20"/>
      <c r="N169" s="18"/>
      <c r="O169" s="20">
        <f t="shared" si="11"/>
        <v>6.24</v>
      </c>
      <c r="P169" s="18" t="str">
        <f t="shared" si="12"/>
        <v/>
      </c>
      <c r="Q169" s="20">
        <f t="shared" si="13"/>
        <v>6.24</v>
      </c>
      <c r="R169" s="20" t="str">
        <f t="shared" si="14"/>
        <v/>
      </c>
    </row>
    <row r="170" spans="1:18">
      <c r="A170" s="17" t="s">
        <v>294</v>
      </c>
      <c r="B170" s="18">
        <v>9030</v>
      </c>
      <c r="C170" s="18" t="s">
        <v>12</v>
      </c>
      <c r="D170" s="18">
        <v>68615</v>
      </c>
      <c r="E170" s="18">
        <v>5</v>
      </c>
      <c r="F170" s="18">
        <v>49</v>
      </c>
      <c r="G170" s="18">
        <v>5.6</v>
      </c>
      <c r="H170" s="18">
        <v>1.97</v>
      </c>
      <c r="I170" s="20">
        <v>4.7279999999999998</v>
      </c>
      <c r="J170" s="18"/>
      <c r="K170" s="18">
        <v>48</v>
      </c>
      <c r="L170" s="20">
        <f t="shared" si="10"/>
        <v>97.959183673469383</v>
      </c>
      <c r="M170" s="20"/>
      <c r="N170" s="18"/>
      <c r="O170" s="20">
        <f t="shared" si="11"/>
        <v>4.7279999999999998</v>
      </c>
      <c r="P170" s="18">
        <f t="shared" si="12"/>
        <v>5</v>
      </c>
      <c r="Q170" s="20">
        <f t="shared" si="13"/>
        <v>4.7279999999999998</v>
      </c>
      <c r="R170" s="20">
        <f t="shared" si="14"/>
        <v>4.7279999999999998</v>
      </c>
    </row>
    <row r="171" spans="1:18">
      <c r="A171" s="17"/>
      <c r="B171" s="18"/>
      <c r="C171" s="18"/>
      <c r="D171" s="18"/>
      <c r="E171" s="18">
        <v>10</v>
      </c>
      <c r="F171" s="18">
        <v>49</v>
      </c>
      <c r="G171" s="18">
        <v>9.1</v>
      </c>
      <c r="H171" s="18">
        <v>3.31</v>
      </c>
      <c r="I171" s="20" t="s">
        <v>311</v>
      </c>
      <c r="J171" s="18"/>
      <c r="K171" s="18">
        <v>46</v>
      </c>
      <c r="L171" s="20">
        <f t="shared" si="10"/>
        <v>93.877551020408163</v>
      </c>
      <c r="M171" s="20"/>
      <c r="N171" s="18"/>
      <c r="O171" s="20">
        <f t="shared" si="11"/>
        <v>7.944</v>
      </c>
      <c r="P171" s="18" t="str">
        <f t="shared" si="12"/>
        <v/>
      </c>
      <c r="Q171" s="20">
        <f t="shared" si="13"/>
        <v>7.944</v>
      </c>
      <c r="R171" s="20" t="str">
        <f t="shared" si="14"/>
        <v/>
      </c>
    </row>
    <row r="172" spans="1:18">
      <c r="A172" s="17" t="s">
        <v>294</v>
      </c>
      <c r="B172" s="18">
        <v>9030</v>
      </c>
      <c r="C172" s="18" t="s">
        <v>17</v>
      </c>
      <c r="D172" s="18">
        <v>68616</v>
      </c>
      <c r="E172" s="18">
        <v>5</v>
      </c>
      <c r="F172" s="18">
        <v>49</v>
      </c>
      <c r="G172" s="18">
        <v>5.4</v>
      </c>
      <c r="H172" s="18">
        <v>1.57</v>
      </c>
      <c r="I172" s="20">
        <v>3.7679999999999998</v>
      </c>
      <c r="J172" s="18"/>
      <c r="K172" s="18">
        <v>49</v>
      </c>
      <c r="L172" s="20">
        <f t="shared" si="10"/>
        <v>100</v>
      </c>
      <c r="M172" s="20"/>
      <c r="N172" s="18"/>
      <c r="O172" s="20">
        <f t="shared" si="11"/>
        <v>3.7679999999999998</v>
      </c>
      <c r="P172" s="18">
        <f t="shared" si="12"/>
        <v>5</v>
      </c>
      <c r="Q172" s="20">
        <f t="shared" si="13"/>
        <v>3.7679999999999998</v>
      </c>
      <c r="R172" s="20">
        <f t="shared" si="14"/>
        <v>3.7679999999999998</v>
      </c>
    </row>
    <row r="173" spans="1:18">
      <c r="A173" s="17"/>
      <c r="B173" s="18"/>
      <c r="C173" s="18"/>
      <c r="D173" s="18"/>
      <c r="E173" s="18">
        <v>10</v>
      </c>
      <c r="F173" s="18">
        <v>49</v>
      </c>
      <c r="G173" s="18">
        <v>9.9</v>
      </c>
      <c r="H173" s="18">
        <v>2.86</v>
      </c>
      <c r="I173" s="20" t="s">
        <v>311</v>
      </c>
      <c r="J173" s="18"/>
      <c r="K173" s="18">
        <v>49</v>
      </c>
      <c r="L173" s="20">
        <f t="shared" si="10"/>
        <v>100</v>
      </c>
      <c r="M173" s="20"/>
      <c r="N173" s="18"/>
      <c r="O173" s="20">
        <f t="shared" si="11"/>
        <v>6.8639999999999999</v>
      </c>
      <c r="P173" s="18" t="str">
        <f t="shared" si="12"/>
        <v/>
      </c>
      <c r="Q173" s="20">
        <f t="shared" si="13"/>
        <v>6.8639999999999999</v>
      </c>
      <c r="R173" s="20" t="str">
        <f t="shared" si="14"/>
        <v/>
      </c>
    </row>
    <row r="174" spans="1:18">
      <c r="A174" s="17" t="s">
        <v>294</v>
      </c>
      <c r="B174" s="18">
        <v>9030</v>
      </c>
      <c r="C174" s="18" t="s">
        <v>118</v>
      </c>
      <c r="D174" s="18">
        <v>68618</v>
      </c>
      <c r="E174" s="18">
        <v>5</v>
      </c>
      <c r="F174" s="18">
        <v>49</v>
      </c>
      <c r="G174" s="18">
        <v>6.3</v>
      </c>
      <c r="H174" s="18">
        <v>2.2799999999999998</v>
      </c>
      <c r="I174" s="20">
        <v>5.4719999999999995</v>
      </c>
      <c r="J174" s="18"/>
      <c r="K174" s="18">
        <v>49</v>
      </c>
      <c r="L174" s="20">
        <f t="shared" si="10"/>
        <v>100</v>
      </c>
      <c r="M174" s="20"/>
      <c r="N174" s="18"/>
      <c r="O174" s="20">
        <f t="shared" si="11"/>
        <v>5.4719999999999995</v>
      </c>
      <c r="P174" s="18">
        <f t="shared" si="12"/>
        <v>5</v>
      </c>
      <c r="Q174" s="20">
        <f t="shared" si="13"/>
        <v>5.4719999999999995</v>
      </c>
      <c r="R174" s="20">
        <f t="shared" si="14"/>
        <v>5.4719999999999995</v>
      </c>
    </row>
    <row r="175" spans="1:18">
      <c r="A175" s="17"/>
      <c r="B175" s="18"/>
      <c r="C175" s="18"/>
      <c r="D175" s="18"/>
      <c r="E175" s="18">
        <v>10</v>
      </c>
      <c r="F175" s="18">
        <v>49</v>
      </c>
      <c r="G175" s="18">
        <v>10.8</v>
      </c>
      <c r="H175" s="18">
        <v>3.69</v>
      </c>
      <c r="I175" s="20" t="s">
        <v>311</v>
      </c>
      <c r="J175" s="18"/>
      <c r="K175" s="18">
        <v>49</v>
      </c>
      <c r="L175" s="20">
        <f t="shared" si="10"/>
        <v>100</v>
      </c>
      <c r="M175" s="20"/>
      <c r="N175" s="18"/>
      <c r="O175" s="20">
        <f t="shared" si="11"/>
        <v>8.8559999999999999</v>
      </c>
      <c r="P175" s="18" t="str">
        <f t="shared" si="12"/>
        <v/>
      </c>
      <c r="Q175" s="20">
        <f t="shared" si="13"/>
        <v>8.8559999999999999</v>
      </c>
      <c r="R175" s="20" t="str">
        <f t="shared" si="14"/>
        <v/>
      </c>
    </row>
    <row r="176" spans="1:18">
      <c r="A176" s="17" t="s">
        <v>294</v>
      </c>
      <c r="B176" s="18">
        <v>9030</v>
      </c>
      <c r="C176" s="18" t="s">
        <v>185</v>
      </c>
      <c r="D176" s="18">
        <v>68620</v>
      </c>
      <c r="E176" s="18">
        <v>5</v>
      </c>
      <c r="F176" s="18">
        <v>49</v>
      </c>
      <c r="G176" s="18">
        <v>5.8</v>
      </c>
      <c r="H176" s="18">
        <v>1.92</v>
      </c>
      <c r="I176" s="20">
        <v>4.6079999999999997</v>
      </c>
      <c r="J176" s="18"/>
      <c r="K176" s="18">
        <v>47</v>
      </c>
      <c r="L176" s="20">
        <f t="shared" si="10"/>
        <v>95.918367346938766</v>
      </c>
      <c r="M176" s="20"/>
      <c r="N176" s="18"/>
      <c r="O176" s="20">
        <f t="shared" si="11"/>
        <v>4.6079999999999997</v>
      </c>
      <c r="P176" s="18">
        <f t="shared" si="12"/>
        <v>5</v>
      </c>
      <c r="Q176" s="20">
        <f t="shared" si="13"/>
        <v>4.6079999999999997</v>
      </c>
      <c r="R176" s="20">
        <f t="shared" si="14"/>
        <v>4.6079999999999997</v>
      </c>
    </row>
    <row r="177" spans="1:18">
      <c r="A177" s="17"/>
      <c r="B177" s="18"/>
      <c r="C177" s="18"/>
      <c r="D177" s="18"/>
      <c r="E177" s="18">
        <v>10</v>
      </c>
      <c r="F177" s="18">
        <v>49</v>
      </c>
      <c r="G177" s="18">
        <v>10.3</v>
      </c>
      <c r="H177" s="18">
        <v>2.36</v>
      </c>
      <c r="I177" s="20" t="s">
        <v>311</v>
      </c>
      <c r="J177" s="18"/>
      <c r="K177" s="18">
        <v>48</v>
      </c>
      <c r="L177" s="20">
        <f t="shared" si="10"/>
        <v>97.959183673469383</v>
      </c>
      <c r="M177" s="20"/>
      <c r="N177" s="18"/>
      <c r="O177" s="20">
        <f t="shared" si="11"/>
        <v>5.6639999999999997</v>
      </c>
      <c r="P177" s="18" t="str">
        <f t="shared" si="12"/>
        <v/>
      </c>
      <c r="Q177" s="20">
        <f t="shared" si="13"/>
        <v>5.6639999999999997</v>
      </c>
      <c r="R177" s="20" t="str">
        <f t="shared" si="14"/>
        <v/>
      </c>
    </row>
    <row r="178" spans="1:18">
      <c r="A178" s="17" t="s">
        <v>294</v>
      </c>
      <c r="B178" s="18">
        <v>9030</v>
      </c>
      <c r="C178" s="18" t="s">
        <v>22</v>
      </c>
      <c r="D178" s="18">
        <v>68622</v>
      </c>
      <c r="E178" s="18">
        <v>5</v>
      </c>
      <c r="F178" s="18">
        <v>49</v>
      </c>
      <c r="G178" s="18">
        <v>4.7</v>
      </c>
      <c r="H178" s="18">
        <v>0.37</v>
      </c>
      <c r="I178" s="20">
        <v>0.88800000000000001</v>
      </c>
      <c r="J178" s="18"/>
      <c r="K178" s="18">
        <v>49</v>
      </c>
      <c r="L178" s="20">
        <f t="shared" si="10"/>
        <v>100</v>
      </c>
      <c r="M178" s="20"/>
      <c r="N178" s="18"/>
      <c r="O178" s="20">
        <f t="shared" si="11"/>
        <v>0.88800000000000001</v>
      </c>
      <c r="P178" s="18">
        <f t="shared" si="12"/>
        <v>5</v>
      </c>
      <c r="Q178" s="20">
        <f t="shared" si="13"/>
        <v>0.88800000000000001</v>
      </c>
      <c r="R178" s="20">
        <f t="shared" si="14"/>
        <v>0.88800000000000001</v>
      </c>
    </row>
    <row r="179" spans="1:18">
      <c r="A179" s="17"/>
      <c r="B179" s="18"/>
      <c r="C179" s="18"/>
      <c r="D179" s="18"/>
      <c r="E179" s="18">
        <v>10</v>
      </c>
      <c r="F179" s="18">
        <v>49</v>
      </c>
      <c r="G179" s="18">
        <v>8.8000000000000007</v>
      </c>
      <c r="H179" s="18">
        <v>0.78</v>
      </c>
      <c r="I179" s="20" t="s">
        <v>311</v>
      </c>
      <c r="J179" s="18"/>
      <c r="K179" s="18">
        <v>49</v>
      </c>
      <c r="L179" s="20">
        <f t="shared" si="10"/>
        <v>100</v>
      </c>
      <c r="M179" s="20"/>
      <c r="N179" s="18"/>
      <c r="O179" s="20">
        <f t="shared" si="11"/>
        <v>1.8719999999999999</v>
      </c>
      <c r="P179" s="18" t="str">
        <f t="shared" si="12"/>
        <v/>
      </c>
      <c r="Q179" s="20">
        <f t="shared" si="13"/>
        <v>1.8719999999999999</v>
      </c>
      <c r="R179" s="20" t="str">
        <f t="shared" si="14"/>
        <v/>
      </c>
    </row>
    <row r="180" spans="1:18">
      <c r="A180" s="17" t="s">
        <v>294</v>
      </c>
      <c r="B180" s="18">
        <v>9030</v>
      </c>
      <c r="C180" s="19" t="s">
        <v>176</v>
      </c>
      <c r="D180" s="18">
        <v>68623</v>
      </c>
      <c r="E180" s="18">
        <v>5</v>
      </c>
      <c r="F180" s="18">
        <v>49</v>
      </c>
      <c r="G180" s="18">
        <v>6.7</v>
      </c>
      <c r="H180" s="18">
        <v>3.7</v>
      </c>
      <c r="I180" s="20" t="s">
        <v>311</v>
      </c>
      <c r="J180" s="18"/>
      <c r="K180" s="18">
        <v>45</v>
      </c>
      <c r="L180" s="20">
        <f t="shared" si="10"/>
        <v>91.83673469387756</v>
      </c>
      <c r="M180" s="20"/>
      <c r="N180" s="18"/>
      <c r="O180" s="20" t="str">
        <f t="shared" si="11"/>
        <v/>
      </c>
      <c r="P180" s="18" t="str">
        <f t="shared" si="12"/>
        <v/>
      </c>
      <c r="Q180" s="20">
        <f t="shared" si="13"/>
        <v>8.8800000000000008</v>
      </c>
      <c r="R180" s="20" t="str">
        <f t="shared" si="14"/>
        <v/>
      </c>
    </row>
    <row r="181" spans="1:18">
      <c r="A181" s="17"/>
      <c r="B181" s="18"/>
      <c r="C181" s="18"/>
      <c r="D181" s="18"/>
      <c r="E181" s="18">
        <v>10</v>
      </c>
      <c r="F181" s="18">
        <v>49</v>
      </c>
      <c r="G181" s="18">
        <v>11.8</v>
      </c>
      <c r="H181" s="18">
        <v>4.8899999999999997</v>
      </c>
      <c r="I181" s="20" t="s">
        <v>311</v>
      </c>
      <c r="J181" s="18"/>
      <c r="K181" s="18">
        <v>49</v>
      </c>
      <c r="L181" s="20">
        <f t="shared" si="10"/>
        <v>100</v>
      </c>
      <c r="M181" s="20"/>
      <c r="N181" s="18"/>
      <c r="O181" s="20" t="str">
        <f t="shared" si="11"/>
        <v/>
      </c>
      <c r="P181" s="18" t="str">
        <f t="shared" si="12"/>
        <v/>
      </c>
      <c r="Q181" s="20">
        <f t="shared" si="13"/>
        <v>11.735999999999999</v>
      </c>
      <c r="R181" s="20" t="str">
        <f t="shared" si="14"/>
        <v/>
      </c>
    </row>
    <row r="182" spans="1:18">
      <c r="A182" s="17" t="s">
        <v>294</v>
      </c>
      <c r="B182" s="18">
        <v>9030</v>
      </c>
      <c r="C182" s="18" t="s">
        <v>225</v>
      </c>
      <c r="D182" s="18">
        <v>68624</v>
      </c>
      <c r="E182" s="18">
        <v>5</v>
      </c>
      <c r="F182" s="18">
        <v>49</v>
      </c>
      <c r="G182" s="18">
        <v>5.0999999999999996</v>
      </c>
      <c r="H182" s="18">
        <v>0.52</v>
      </c>
      <c r="I182" s="20">
        <v>1.248</v>
      </c>
      <c r="J182" s="18"/>
      <c r="K182" s="18">
        <v>49</v>
      </c>
      <c r="L182" s="20">
        <f t="shared" si="10"/>
        <v>100</v>
      </c>
      <c r="M182" s="20"/>
      <c r="N182" s="18"/>
      <c r="O182" s="20">
        <f t="shared" si="11"/>
        <v>1.248</v>
      </c>
      <c r="P182" s="18">
        <f t="shared" si="12"/>
        <v>5</v>
      </c>
      <c r="Q182" s="20">
        <f t="shared" si="13"/>
        <v>1.248</v>
      </c>
      <c r="R182" s="20">
        <f t="shared" si="14"/>
        <v>1.248</v>
      </c>
    </row>
    <row r="183" spans="1:18">
      <c r="A183" s="17"/>
      <c r="B183" s="18"/>
      <c r="C183" s="18"/>
      <c r="D183" s="18"/>
      <c r="E183" s="18">
        <v>10</v>
      </c>
      <c r="F183" s="18">
        <v>49</v>
      </c>
      <c r="G183" s="18">
        <v>9.4</v>
      </c>
      <c r="H183" s="18">
        <v>0.91</v>
      </c>
      <c r="I183" s="20" t="s">
        <v>311</v>
      </c>
      <c r="J183" s="18"/>
      <c r="K183" s="18">
        <v>49</v>
      </c>
      <c r="L183" s="20">
        <f t="shared" si="10"/>
        <v>100</v>
      </c>
      <c r="M183" s="20"/>
      <c r="N183" s="18"/>
      <c r="O183" s="20">
        <f t="shared" si="11"/>
        <v>2.1840000000000002</v>
      </c>
      <c r="P183" s="18" t="str">
        <f t="shared" si="12"/>
        <v/>
      </c>
      <c r="Q183" s="20">
        <f t="shared" si="13"/>
        <v>2.1840000000000002</v>
      </c>
      <c r="R183" s="20" t="str">
        <f t="shared" si="14"/>
        <v/>
      </c>
    </row>
    <row r="184" spans="1:18">
      <c r="A184" s="17" t="s">
        <v>294</v>
      </c>
      <c r="B184" s="18">
        <v>9030</v>
      </c>
      <c r="C184" s="18" t="s">
        <v>196</v>
      </c>
      <c r="D184" s="18">
        <v>68621</v>
      </c>
      <c r="E184" s="18">
        <v>5</v>
      </c>
      <c r="F184" s="18">
        <v>49</v>
      </c>
      <c r="G184" s="18">
        <v>8.4</v>
      </c>
      <c r="H184" s="18">
        <v>2.23</v>
      </c>
      <c r="I184" s="20">
        <v>5.3519999999999994</v>
      </c>
      <c r="J184" s="18"/>
      <c r="K184" s="18">
        <v>49</v>
      </c>
      <c r="L184" s="20">
        <f t="shared" si="10"/>
        <v>100</v>
      </c>
      <c r="M184" s="20"/>
      <c r="N184" s="18"/>
      <c r="O184" s="20">
        <f t="shared" si="11"/>
        <v>5.3519999999999994</v>
      </c>
      <c r="P184" s="18">
        <f t="shared" si="12"/>
        <v>5</v>
      </c>
      <c r="Q184" s="20">
        <f t="shared" si="13"/>
        <v>5.3519999999999994</v>
      </c>
      <c r="R184" s="20">
        <f t="shared" si="14"/>
        <v>5.3519999999999994</v>
      </c>
    </row>
    <row r="185" spans="1:18">
      <c r="A185" s="17"/>
      <c r="B185" s="18"/>
      <c r="C185" s="18"/>
      <c r="D185" s="18"/>
      <c r="E185" s="18">
        <v>10</v>
      </c>
      <c r="F185" s="18">
        <v>49</v>
      </c>
      <c r="G185" s="18">
        <v>12.8</v>
      </c>
      <c r="H185" s="18">
        <v>3.06</v>
      </c>
      <c r="I185" s="20" t="s">
        <v>311</v>
      </c>
      <c r="J185" s="18"/>
      <c r="K185" s="18">
        <v>49</v>
      </c>
      <c r="L185" s="20">
        <f t="shared" si="10"/>
        <v>100</v>
      </c>
      <c r="M185" s="20"/>
      <c r="N185" s="18"/>
      <c r="O185" s="20">
        <f t="shared" si="11"/>
        <v>7.3439999999999994</v>
      </c>
      <c r="P185" s="18" t="str">
        <f t="shared" si="12"/>
        <v/>
      </c>
      <c r="Q185" s="20">
        <f t="shared" si="13"/>
        <v>7.3439999999999994</v>
      </c>
      <c r="R185" s="20" t="str">
        <f t="shared" si="14"/>
        <v/>
      </c>
    </row>
    <row r="186" spans="1:18">
      <c r="A186" s="17" t="s">
        <v>294</v>
      </c>
      <c r="B186" s="18">
        <v>9030</v>
      </c>
      <c r="C186" s="19" t="s">
        <v>89</v>
      </c>
      <c r="D186" s="18">
        <v>68625</v>
      </c>
      <c r="E186" s="18">
        <v>5</v>
      </c>
      <c r="F186" s="18">
        <v>49</v>
      </c>
      <c r="G186" s="18">
        <v>11.2</v>
      </c>
      <c r="H186" s="18">
        <v>3.8</v>
      </c>
      <c r="I186" s="20" t="s">
        <v>311</v>
      </c>
      <c r="J186" s="18"/>
      <c r="K186" s="18">
        <v>49</v>
      </c>
      <c r="L186" s="20">
        <f t="shared" si="10"/>
        <v>100</v>
      </c>
      <c r="M186" s="20"/>
      <c r="N186" s="18"/>
      <c r="O186" s="20" t="str">
        <f t="shared" si="11"/>
        <v/>
      </c>
      <c r="P186" s="18" t="str">
        <f t="shared" si="12"/>
        <v/>
      </c>
      <c r="Q186" s="20">
        <f t="shared" si="13"/>
        <v>9.1199999999999992</v>
      </c>
      <c r="R186" s="20" t="str">
        <f t="shared" si="14"/>
        <v/>
      </c>
    </row>
    <row r="187" spans="1:18">
      <c r="A187" s="17"/>
      <c r="B187" s="18"/>
      <c r="C187" s="18"/>
      <c r="D187" s="18"/>
      <c r="E187" s="18">
        <v>10</v>
      </c>
      <c r="F187" s="18">
        <v>49</v>
      </c>
      <c r="G187" s="18">
        <v>12.4</v>
      </c>
      <c r="H187" s="18">
        <v>5.46</v>
      </c>
      <c r="I187" s="20" t="s">
        <v>311</v>
      </c>
      <c r="J187" s="18"/>
      <c r="K187" s="18">
        <v>48</v>
      </c>
      <c r="L187" s="20">
        <f t="shared" si="10"/>
        <v>97.959183673469383</v>
      </c>
      <c r="M187" s="20"/>
      <c r="N187" s="18"/>
      <c r="O187" s="20" t="str">
        <f t="shared" si="11"/>
        <v/>
      </c>
      <c r="P187" s="18" t="str">
        <f t="shared" si="12"/>
        <v/>
      </c>
      <c r="Q187" s="20">
        <f t="shared" si="13"/>
        <v>13.103999999999999</v>
      </c>
      <c r="R187" s="20" t="str">
        <f t="shared" si="14"/>
        <v/>
      </c>
    </row>
    <row r="188" spans="1:18">
      <c r="A188" s="17" t="s">
        <v>294</v>
      </c>
      <c r="B188" s="18">
        <v>9030</v>
      </c>
      <c r="C188" s="18" t="s">
        <v>90</v>
      </c>
      <c r="D188" s="18">
        <v>61682</v>
      </c>
      <c r="E188" s="18">
        <v>5</v>
      </c>
      <c r="F188" s="18">
        <v>49</v>
      </c>
      <c r="G188" s="18">
        <v>4.9000000000000004</v>
      </c>
      <c r="H188" s="18">
        <v>2.58</v>
      </c>
      <c r="I188" s="20" t="s">
        <v>311</v>
      </c>
      <c r="J188" s="18"/>
      <c r="K188" s="18">
        <v>49</v>
      </c>
      <c r="L188" s="20">
        <f t="shared" si="10"/>
        <v>100</v>
      </c>
      <c r="M188" s="20"/>
      <c r="N188" s="18"/>
      <c r="O188" s="20" t="str">
        <f t="shared" si="11"/>
        <v/>
      </c>
      <c r="P188" s="18" t="str">
        <f t="shared" si="12"/>
        <v/>
      </c>
      <c r="Q188" s="20">
        <f t="shared" si="13"/>
        <v>6.1920000000000002</v>
      </c>
      <c r="R188" s="20" t="str">
        <f t="shared" si="14"/>
        <v/>
      </c>
    </row>
    <row r="189" spans="1:18">
      <c r="A189" s="17"/>
      <c r="B189" s="18"/>
      <c r="C189" s="18"/>
      <c r="D189" s="18"/>
      <c r="E189" s="18">
        <v>10</v>
      </c>
      <c r="F189" s="18">
        <v>49</v>
      </c>
      <c r="G189" s="18">
        <v>9.1999999999999993</v>
      </c>
      <c r="H189" s="18">
        <v>3.78</v>
      </c>
      <c r="I189" s="20">
        <v>9.0719999999999992</v>
      </c>
      <c r="J189" s="18"/>
      <c r="K189" s="18">
        <v>49</v>
      </c>
      <c r="L189" s="20">
        <f t="shared" si="10"/>
        <v>100</v>
      </c>
      <c r="M189" s="20"/>
      <c r="N189" s="18"/>
      <c r="O189" s="20">
        <f t="shared" si="11"/>
        <v>9.0719999999999992</v>
      </c>
      <c r="P189" s="18">
        <f t="shared" si="12"/>
        <v>10</v>
      </c>
      <c r="Q189" s="20">
        <f t="shared" si="13"/>
        <v>9.0719999999999992</v>
      </c>
      <c r="R189" s="20">
        <f t="shared" si="14"/>
        <v>9.0719999999999992</v>
      </c>
    </row>
    <row r="190" spans="1:18">
      <c r="A190" s="17" t="s">
        <v>294</v>
      </c>
      <c r="B190" s="18">
        <v>9030</v>
      </c>
      <c r="C190" s="18" t="s">
        <v>91</v>
      </c>
      <c r="D190" s="18">
        <v>61683</v>
      </c>
      <c r="E190" s="18">
        <v>5</v>
      </c>
      <c r="F190" s="18">
        <v>49</v>
      </c>
      <c r="G190" s="18">
        <v>6.2</v>
      </c>
      <c r="H190" s="18">
        <v>3.01</v>
      </c>
      <c r="I190" s="20" t="s">
        <v>311</v>
      </c>
      <c r="J190" s="18"/>
      <c r="K190" s="18">
        <v>49</v>
      </c>
      <c r="L190" s="20">
        <f t="shared" si="10"/>
        <v>100</v>
      </c>
      <c r="M190" s="20"/>
      <c r="N190" s="18"/>
      <c r="O190" s="20" t="str">
        <f t="shared" si="11"/>
        <v/>
      </c>
      <c r="P190" s="18" t="str">
        <f t="shared" si="12"/>
        <v/>
      </c>
      <c r="Q190" s="20">
        <f t="shared" si="13"/>
        <v>7.2239999999999993</v>
      </c>
      <c r="R190" s="20" t="str">
        <f t="shared" si="14"/>
        <v/>
      </c>
    </row>
    <row r="191" spans="1:18">
      <c r="A191" s="17"/>
      <c r="B191" s="18"/>
      <c r="C191" s="18"/>
      <c r="D191" s="18"/>
      <c r="E191" s="18">
        <v>10</v>
      </c>
      <c r="F191" s="18">
        <v>49</v>
      </c>
      <c r="G191" s="18">
        <v>10.5</v>
      </c>
      <c r="H191" s="18">
        <v>3.97</v>
      </c>
      <c r="I191" s="20">
        <v>9.5280000000000005</v>
      </c>
      <c r="J191" s="18"/>
      <c r="K191" s="18">
        <v>49</v>
      </c>
      <c r="L191" s="20">
        <f t="shared" si="10"/>
        <v>100</v>
      </c>
      <c r="M191" s="20"/>
      <c r="N191" s="18"/>
      <c r="O191" s="20">
        <f t="shared" si="11"/>
        <v>9.5280000000000005</v>
      </c>
      <c r="P191" s="18">
        <f t="shared" si="12"/>
        <v>10</v>
      </c>
      <c r="Q191" s="20">
        <f t="shared" si="13"/>
        <v>9.5280000000000005</v>
      </c>
      <c r="R191" s="20">
        <f t="shared" si="14"/>
        <v>9.5280000000000005</v>
      </c>
    </row>
    <row r="192" spans="1:18">
      <c r="A192" s="17" t="s">
        <v>294</v>
      </c>
      <c r="B192" s="18">
        <v>9030</v>
      </c>
      <c r="C192" s="18" t="s">
        <v>92</v>
      </c>
      <c r="D192" s="18">
        <v>68426</v>
      </c>
      <c r="E192" s="18">
        <v>5</v>
      </c>
      <c r="F192" s="18">
        <v>49</v>
      </c>
      <c r="G192" s="18">
        <v>8</v>
      </c>
      <c r="H192" s="18">
        <v>2.25</v>
      </c>
      <c r="I192" s="20">
        <v>5.3999999999999995</v>
      </c>
      <c r="J192" s="18"/>
      <c r="K192" s="18">
        <v>49</v>
      </c>
      <c r="L192" s="20">
        <f t="shared" si="10"/>
        <v>100</v>
      </c>
      <c r="M192" s="20"/>
      <c r="N192" s="18"/>
      <c r="O192" s="20">
        <f t="shared" si="11"/>
        <v>5.3999999999999995</v>
      </c>
      <c r="P192" s="18">
        <f t="shared" si="12"/>
        <v>5</v>
      </c>
      <c r="Q192" s="20">
        <f t="shared" si="13"/>
        <v>5.3999999999999995</v>
      </c>
      <c r="R192" s="20">
        <f t="shared" si="14"/>
        <v>5.3999999999999995</v>
      </c>
    </row>
    <row r="193" spans="1:18">
      <c r="A193" s="17"/>
      <c r="B193" s="18"/>
      <c r="C193" s="18"/>
      <c r="D193" s="18"/>
      <c r="E193" s="18">
        <v>10</v>
      </c>
      <c r="F193" s="18">
        <v>49</v>
      </c>
      <c r="G193" s="18">
        <v>12.3</v>
      </c>
      <c r="H193" s="18">
        <v>3.17</v>
      </c>
      <c r="I193" s="20" t="s">
        <v>311</v>
      </c>
      <c r="J193" s="18"/>
      <c r="K193" s="18">
        <v>49</v>
      </c>
      <c r="L193" s="20">
        <f t="shared" si="10"/>
        <v>100</v>
      </c>
      <c r="M193" s="20"/>
      <c r="N193" s="18"/>
      <c r="O193" s="20">
        <f t="shared" si="11"/>
        <v>7.6079999999999997</v>
      </c>
      <c r="P193" s="18" t="str">
        <f t="shared" si="12"/>
        <v/>
      </c>
      <c r="Q193" s="20">
        <f t="shared" si="13"/>
        <v>7.6079999999999997</v>
      </c>
      <c r="R193" s="20" t="str">
        <f t="shared" si="14"/>
        <v/>
      </c>
    </row>
    <row r="194" spans="1:18">
      <c r="A194" s="17" t="s">
        <v>294</v>
      </c>
      <c r="B194" s="18">
        <v>9030</v>
      </c>
      <c r="C194" s="18" t="s">
        <v>93</v>
      </c>
      <c r="D194" s="18">
        <v>68627</v>
      </c>
      <c r="E194" s="18">
        <v>5</v>
      </c>
      <c r="F194" s="18">
        <v>49</v>
      </c>
      <c r="G194" s="18">
        <v>6.7</v>
      </c>
      <c r="H194" s="18">
        <v>1.59</v>
      </c>
      <c r="I194" s="20">
        <v>3.8159999999999998</v>
      </c>
      <c r="J194" s="18"/>
      <c r="K194" s="18">
        <v>49</v>
      </c>
      <c r="L194" s="20">
        <f t="shared" si="10"/>
        <v>100</v>
      </c>
      <c r="M194" s="20"/>
      <c r="N194" s="18"/>
      <c r="O194" s="20">
        <f t="shared" si="11"/>
        <v>3.8159999999999998</v>
      </c>
      <c r="P194" s="18">
        <f t="shared" si="12"/>
        <v>5</v>
      </c>
      <c r="Q194" s="20">
        <f t="shared" si="13"/>
        <v>3.8159999999999998</v>
      </c>
      <c r="R194" s="20">
        <f t="shared" si="14"/>
        <v>3.8159999999999998</v>
      </c>
    </row>
    <row r="195" spans="1:18">
      <c r="A195" s="17"/>
      <c r="B195" s="18"/>
      <c r="C195" s="18"/>
      <c r="D195" s="18"/>
      <c r="E195" s="18">
        <v>10</v>
      </c>
      <c r="F195" s="18">
        <v>49</v>
      </c>
      <c r="G195" s="18">
        <v>10.6</v>
      </c>
      <c r="H195" s="18">
        <v>1.88</v>
      </c>
      <c r="I195" s="20" t="s">
        <v>311</v>
      </c>
      <c r="J195" s="18"/>
      <c r="K195" s="18">
        <v>49</v>
      </c>
      <c r="L195" s="20">
        <f t="shared" si="10"/>
        <v>100</v>
      </c>
      <c r="M195" s="20"/>
      <c r="N195" s="18"/>
      <c r="O195" s="20">
        <f t="shared" si="11"/>
        <v>4.5119999999999996</v>
      </c>
      <c r="P195" s="18" t="str">
        <f t="shared" si="12"/>
        <v/>
      </c>
      <c r="Q195" s="20">
        <f t="shared" si="13"/>
        <v>4.5119999999999996</v>
      </c>
      <c r="R195" s="20" t="str">
        <f t="shared" si="14"/>
        <v/>
      </c>
    </row>
    <row r="196" spans="1:18">
      <c r="A196" s="17" t="s">
        <v>294</v>
      </c>
      <c r="B196" s="18">
        <v>9030</v>
      </c>
      <c r="C196" s="18" t="s">
        <v>94</v>
      </c>
      <c r="D196" s="18">
        <v>68632</v>
      </c>
      <c r="E196" s="18">
        <v>5</v>
      </c>
      <c r="F196" s="18">
        <v>49</v>
      </c>
      <c r="G196" s="18">
        <v>4.3</v>
      </c>
      <c r="H196" s="18">
        <v>2.65</v>
      </c>
      <c r="I196" s="20" t="s">
        <v>311</v>
      </c>
      <c r="J196" s="18"/>
      <c r="K196" s="18">
        <v>48</v>
      </c>
      <c r="L196" s="20">
        <f t="shared" ref="L196:L259" si="15">(K196/F196)*100</f>
        <v>97.959183673469383</v>
      </c>
      <c r="M196" s="20"/>
      <c r="N196" s="18"/>
      <c r="O196" s="20" t="str">
        <f t="shared" ref="O196:O259" si="16">IF(AND((H196*2.4)&lt;+(E196+E196*0.1),L196&gt;50),(H196*2.4),"")</f>
        <v/>
      </c>
      <c r="P196" s="18" t="str">
        <f t="shared" ref="P196:P259" si="17">IF(AND(ISNUMBER(O196),E196=5),E196,IF(AND(O195&lt;=O196,E196=10),"",IF(E196=5,"",E196)))</f>
        <v/>
      </c>
      <c r="Q196" s="20">
        <f t="shared" si="13"/>
        <v>6.3599999999999994</v>
      </c>
      <c r="R196" s="20" t="str">
        <f t="shared" si="14"/>
        <v/>
      </c>
    </row>
    <row r="197" spans="1:18">
      <c r="A197" s="17"/>
      <c r="B197" s="18"/>
      <c r="C197" s="18"/>
      <c r="D197" s="18"/>
      <c r="E197" s="18">
        <v>10</v>
      </c>
      <c r="F197" s="18">
        <v>49</v>
      </c>
      <c r="G197" s="18">
        <v>8.8000000000000007</v>
      </c>
      <c r="H197" s="18">
        <v>3.17</v>
      </c>
      <c r="I197" s="20">
        <v>7.6079999999999997</v>
      </c>
      <c r="J197" s="18"/>
      <c r="K197" s="18">
        <v>47</v>
      </c>
      <c r="L197" s="20">
        <f t="shared" si="15"/>
        <v>95.918367346938766</v>
      </c>
      <c r="M197" s="20"/>
      <c r="N197" s="18"/>
      <c r="O197" s="20">
        <f t="shared" si="16"/>
        <v>7.6079999999999997</v>
      </c>
      <c r="P197" s="18">
        <f t="shared" si="17"/>
        <v>10</v>
      </c>
      <c r="Q197" s="20">
        <f t="shared" ref="Q197:Q260" si="18">H197*2.4</f>
        <v>7.6079999999999997</v>
      </c>
      <c r="R197" s="20">
        <f t="shared" ref="R197:R260" si="19">IF(ISNUMBER(P197),Q197,"")</f>
        <v>7.6079999999999997</v>
      </c>
    </row>
    <row r="198" spans="1:18">
      <c r="A198" s="17" t="s">
        <v>294</v>
      </c>
      <c r="B198" s="18">
        <v>9030</v>
      </c>
      <c r="C198" s="18" t="s">
        <v>64</v>
      </c>
      <c r="D198" s="18">
        <v>67670</v>
      </c>
      <c r="E198" s="18">
        <v>5</v>
      </c>
      <c r="F198" s="18">
        <v>49</v>
      </c>
      <c r="G198" s="18">
        <v>5</v>
      </c>
      <c r="H198" s="18">
        <v>0.95</v>
      </c>
      <c r="I198" s="20">
        <v>2.2799999999999998</v>
      </c>
      <c r="J198" s="18"/>
      <c r="K198" s="18">
        <v>49</v>
      </c>
      <c r="L198" s="20">
        <f t="shared" si="15"/>
        <v>100</v>
      </c>
      <c r="M198" s="20"/>
      <c r="N198" s="18"/>
      <c r="O198" s="20">
        <f t="shared" si="16"/>
        <v>2.2799999999999998</v>
      </c>
      <c r="P198" s="18">
        <f t="shared" si="17"/>
        <v>5</v>
      </c>
      <c r="Q198" s="20">
        <f t="shared" si="18"/>
        <v>2.2799999999999998</v>
      </c>
      <c r="R198" s="20">
        <f t="shared" si="19"/>
        <v>2.2799999999999998</v>
      </c>
    </row>
    <row r="199" spans="1:18">
      <c r="A199" s="17"/>
      <c r="B199" s="18"/>
      <c r="C199" s="18"/>
      <c r="D199" s="18"/>
      <c r="E199" s="18">
        <v>10</v>
      </c>
      <c r="F199" s="18">
        <v>49</v>
      </c>
      <c r="G199" s="18">
        <v>9.1999999999999993</v>
      </c>
      <c r="H199" s="18">
        <v>1.79</v>
      </c>
      <c r="I199" s="20" t="s">
        <v>311</v>
      </c>
      <c r="J199" s="18"/>
      <c r="K199" s="18">
        <v>49</v>
      </c>
      <c r="L199" s="20">
        <f t="shared" si="15"/>
        <v>100</v>
      </c>
      <c r="M199" s="20"/>
      <c r="N199" s="18"/>
      <c r="O199" s="20">
        <f t="shared" si="16"/>
        <v>4.2960000000000003</v>
      </c>
      <c r="P199" s="18" t="str">
        <f t="shared" si="17"/>
        <v/>
      </c>
      <c r="Q199" s="20">
        <f t="shared" si="18"/>
        <v>4.2960000000000003</v>
      </c>
      <c r="R199" s="20" t="str">
        <f t="shared" si="19"/>
        <v/>
      </c>
    </row>
    <row r="200" spans="1:18">
      <c r="A200" s="17" t="s">
        <v>294</v>
      </c>
      <c r="B200" s="18">
        <v>9030</v>
      </c>
      <c r="C200" s="18" t="s">
        <v>96</v>
      </c>
      <c r="D200" s="18">
        <v>68638</v>
      </c>
      <c r="E200" s="18">
        <v>5</v>
      </c>
      <c r="F200" s="18">
        <v>49</v>
      </c>
      <c r="G200" s="18">
        <v>5.3</v>
      </c>
      <c r="H200" s="18">
        <v>0.6</v>
      </c>
      <c r="I200" s="20">
        <v>1.44</v>
      </c>
      <c r="J200" s="18"/>
      <c r="K200" s="18">
        <v>49</v>
      </c>
      <c r="L200" s="20">
        <f t="shared" si="15"/>
        <v>100</v>
      </c>
      <c r="M200" s="20"/>
      <c r="N200" s="18"/>
      <c r="O200" s="20">
        <f t="shared" si="16"/>
        <v>1.44</v>
      </c>
      <c r="P200" s="18">
        <f t="shared" si="17"/>
        <v>5</v>
      </c>
      <c r="Q200" s="20">
        <f t="shared" si="18"/>
        <v>1.44</v>
      </c>
      <c r="R200" s="20">
        <f t="shared" si="19"/>
        <v>1.44</v>
      </c>
    </row>
    <row r="201" spans="1:18">
      <c r="A201" s="17"/>
      <c r="B201" s="18"/>
      <c r="C201" s="18"/>
      <c r="D201" s="18"/>
      <c r="E201" s="18">
        <v>10</v>
      </c>
      <c r="F201" s="18">
        <v>49</v>
      </c>
      <c r="G201" s="18">
        <v>9.1</v>
      </c>
      <c r="H201" s="18">
        <v>1</v>
      </c>
      <c r="I201" s="20" t="s">
        <v>311</v>
      </c>
      <c r="J201" s="18"/>
      <c r="K201" s="18">
        <v>49</v>
      </c>
      <c r="L201" s="20">
        <f t="shared" si="15"/>
        <v>100</v>
      </c>
      <c r="M201" s="20"/>
      <c r="N201" s="18"/>
      <c r="O201" s="20">
        <f t="shared" si="16"/>
        <v>2.4</v>
      </c>
      <c r="P201" s="18" t="str">
        <f t="shared" si="17"/>
        <v/>
      </c>
      <c r="Q201" s="20">
        <f t="shared" si="18"/>
        <v>2.4</v>
      </c>
      <c r="R201" s="20" t="str">
        <f t="shared" si="19"/>
        <v/>
      </c>
    </row>
    <row r="202" spans="1:18">
      <c r="A202" s="17" t="s">
        <v>294</v>
      </c>
      <c r="B202" s="18">
        <v>9030</v>
      </c>
      <c r="C202" s="18" t="s">
        <v>187</v>
      </c>
      <c r="D202" s="18">
        <v>68639</v>
      </c>
      <c r="E202" s="18">
        <v>5</v>
      </c>
      <c r="F202" s="18">
        <v>49</v>
      </c>
      <c r="G202" s="18">
        <v>4.5</v>
      </c>
      <c r="H202" s="18">
        <v>1.07</v>
      </c>
      <c r="I202" s="20">
        <v>2.5680000000000001</v>
      </c>
      <c r="J202" s="18"/>
      <c r="K202" s="18">
        <v>49</v>
      </c>
      <c r="L202" s="20">
        <f t="shared" si="15"/>
        <v>100</v>
      </c>
      <c r="M202" s="20"/>
      <c r="N202" s="18"/>
      <c r="O202" s="20">
        <f t="shared" si="16"/>
        <v>2.5680000000000001</v>
      </c>
      <c r="P202" s="18">
        <f t="shared" si="17"/>
        <v>5</v>
      </c>
      <c r="Q202" s="20">
        <f t="shared" si="18"/>
        <v>2.5680000000000001</v>
      </c>
      <c r="R202" s="20">
        <f t="shared" si="19"/>
        <v>2.5680000000000001</v>
      </c>
    </row>
    <row r="203" spans="1:18">
      <c r="A203" s="17"/>
      <c r="B203" s="18"/>
      <c r="C203" s="18"/>
      <c r="D203" s="18"/>
      <c r="E203" s="18">
        <v>10</v>
      </c>
      <c r="F203" s="18">
        <v>49</v>
      </c>
      <c r="G203" s="18">
        <v>8.9</v>
      </c>
      <c r="H203" s="18">
        <v>1.45</v>
      </c>
      <c r="I203" s="20" t="s">
        <v>311</v>
      </c>
      <c r="J203" s="18"/>
      <c r="K203" s="18">
        <v>49</v>
      </c>
      <c r="L203" s="20">
        <f t="shared" si="15"/>
        <v>100</v>
      </c>
      <c r="M203" s="20"/>
      <c r="N203" s="18"/>
      <c r="O203" s="20">
        <f t="shared" si="16"/>
        <v>3.48</v>
      </c>
      <c r="P203" s="18" t="str">
        <f t="shared" si="17"/>
        <v/>
      </c>
      <c r="Q203" s="20">
        <f t="shared" si="18"/>
        <v>3.48</v>
      </c>
      <c r="R203" s="20" t="str">
        <f t="shared" si="19"/>
        <v/>
      </c>
    </row>
    <row r="204" spans="1:18">
      <c r="A204" s="17" t="s">
        <v>294</v>
      </c>
      <c r="B204" s="18">
        <v>9030</v>
      </c>
      <c r="C204" s="18" t="s">
        <v>136</v>
      </c>
      <c r="D204" s="18">
        <v>68240</v>
      </c>
      <c r="E204" s="18">
        <v>5</v>
      </c>
      <c r="F204" s="18">
        <v>49</v>
      </c>
      <c r="G204" s="18">
        <v>4.7</v>
      </c>
      <c r="H204" s="18">
        <v>0.51</v>
      </c>
      <c r="I204" s="20">
        <v>1.224</v>
      </c>
      <c r="J204" s="18"/>
      <c r="K204" s="18">
        <v>49</v>
      </c>
      <c r="L204" s="20">
        <f t="shared" si="15"/>
        <v>100</v>
      </c>
      <c r="M204" s="20"/>
      <c r="N204" s="18"/>
      <c r="O204" s="20">
        <f t="shared" si="16"/>
        <v>1.224</v>
      </c>
      <c r="P204" s="18">
        <f t="shared" si="17"/>
        <v>5</v>
      </c>
      <c r="Q204" s="20">
        <f t="shared" si="18"/>
        <v>1.224</v>
      </c>
      <c r="R204" s="20">
        <f t="shared" si="19"/>
        <v>1.224</v>
      </c>
    </row>
    <row r="205" spans="1:18">
      <c r="A205" s="17"/>
      <c r="B205" s="18"/>
      <c r="C205" s="18"/>
      <c r="D205" s="18"/>
      <c r="E205" s="18">
        <v>10</v>
      </c>
      <c r="F205" s="18">
        <v>49</v>
      </c>
      <c r="G205" s="18">
        <v>8.9</v>
      </c>
      <c r="H205" s="18">
        <v>0.94</v>
      </c>
      <c r="I205" s="20" t="s">
        <v>311</v>
      </c>
      <c r="J205" s="18"/>
      <c r="K205" s="18">
        <v>49</v>
      </c>
      <c r="L205" s="20">
        <f t="shared" si="15"/>
        <v>100</v>
      </c>
      <c r="M205" s="20"/>
      <c r="N205" s="18"/>
      <c r="O205" s="20">
        <f t="shared" si="16"/>
        <v>2.2559999999999998</v>
      </c>
      <c r="P205" s="18" t="str">
        <f t="shared" si="17"/>
        <v/>
      </c>
      <c r="Q205" s="20">
        <f t="shared" si="18"/>
        <v>2.2559999999999998</v>
      </c>
      <c r="R205" s="20" t="str">
        <f t="shared" si="19"/>
        <v/>
      </c>
    </row>
    <row r="206" spans="1:18">
      <c r="A206" s="17" t="s">
        <v>294</v>
      </c>
      <c r="B206" s="18">
        <v>9030</v>
      </c>
      <c r="C206" s="18" t="s">
        <v>135</v>
      </c>
      <c r="D206" s="18">
        <v>65087</v>
      </c>
      <c r="E206" s="18">
        <v>5</v>
      </c>
      <c r="F206" s="18">
        <v>49</v>
      </c>
      <c r="G206" s="18">
        <v>5.3</v>
      </c>
      <c r="H206" s="18">
        <v>1.1000000000000001</v>
      </c>
      <c r="I206" s="20">
        <v>2.64</v>
      </c>
      <c r="J206" s="18"/>
      <c r="K206" s="18">
        <v>48</v>
      </c>
      <c r="L206" s="20">
        <f t="shared" si="15"/>
        <v>97.959183673469383</v>
      </c>
      <c r="M206" s="20"/>
      <c r="N206" s="18"/>
      <c r="O206" s="20">
        <f t="shared" si="16"/>
        <v>2.64</v>
      </c>
      <c r="P206" s="18">
        <f t="shared" si="17"/>
        <v>5</v>
      </c>
      <c r="Q206" s="20">
        <f t="shared" si="18"/>
        <v>2.64</v>
      </c>
      <c r="R206" s="20">
        <f t="shared" si="19"/>
        <v>2.64</v>
      </c>
    </row>
    <row r="207" spans="1:18">
      <c r="A207" s="17"/>
      <c r="B207" s="18"/>
      <c r="C207" s="18"/>
      <c r="D207" s="18"/>
      <c r="E207" s="18">
        <v>10</v>
      </c>
      <c r="F207" s="18">
        <v>49</v>
      </c>
      <c r="G207" s="18">
        <v>9.5</v>
      </c>
      <c r="H207" s="18">
        <v>0.91</v>
      </c>
      <c r="I207" s="20">
        <v>2.1840000000000002</v>
      </c>
      <c r="J207" s="18"/>
      <c r="K207" s="18">
        <v>49</v>
      </c>
      <c r="L207" s="20">
        <f t="shared" si="15"/>
        <v>100</v>
      </c>
      <c r="M207" s="20"/>
      <c r="N207" s="18"/>
      <c r="O207" s="20">
        <f t="shared" si="16"/>
        <v>2.1840000000000002</v>
      </c>
      <c r="P207" s="18">
        <f t="shared" si="17"/>
        <v>10</v>
      </c>
      <c r="Q207" s="20">
        <f t="shared" si="18"/>
        <v>2.1840000000000002</v>
      </c>
      <c r="R207" s="20">
        <f t="shared" si="19"/>
        <v>2.1840000000000002</v>
      </c>
    </row>
    <row r="208" spans="1:18">
      <c r="A208" s="17" t="s">
        <v>294</v>
      </c>
      <c r="B208" s="18">
        <v>9030</v>
      </c>
      <c r="C208" s="18" t="s">
        <v>68</v>
      </c>
      <c r="D208" s="18">
        <v>68437</v>
      </c>
      <c r="E208" s="18">
        <v>5</v>
      </c>
      <c r="F208" s="18">
        <v>49</v>
      </c>
      <c r="G208" s="18">
        <v>4.7</v>
      </c>
      <c r="H208" s="18">
        <v>1.33</v>
      </c>
      <c r="I208" s="20">
        <v>3.1920000000000002</v>
      </c>
      <c r="J208" s="18"/>
      <c r="K208" s="18">
        <v>48</v>
      </c>
      <c r="L208" s="20">
        <f t="shared" si="15"/>
        <v>97.959183673469383</v>
      </c>
      <c r="M208" s="20"/>
      <c r="N208" s="18"/>
      <c r="O208" s="20">
        <f t="shared" si="16"/>
        <v>3.1920000000000002</v>
      </c>
      <c r="P208" s="18">
        <f t="shared" si="17"/>
        <v>5</v>
      </c>
      <c r="Q208" s="20">
        <f t="shared" si="18"/>
        <v>3.1920000000000002</v>
      </c>
      <c r="R208" s="20">
        <f t="shared" si="19"/>
        <v>3.1920000000000002</v>
      </c>
    </row>
    <row r="209" spans="1:18">
      <c r="A209" s="17"/>
      <c r="B209" s="18"/>
      <c r="C209" s="18"/>
      <c r="D209" s="18"/>
      <c r="E209" s="18">
        <v>10</v>
      </c>
      <c r="F209" s="18">
        <v>49</v>
      </c>
      <c r="G209" s="18">
        <v>8.6999999999999993</v>
      </c>
      <c r="H209" s="18">
        <v>2</v>
      </c>
      <c r="I209" s="20" t="s">
        <v>311</v>
      </c>
      <c r="J209" s="18"/>
      <c r="K209" s="18">
        <v>48</v>
      </c>
      <c r="L209" s="20">
        <f t="shared" si="15"/>
        <v>97.959183673469383</v>
      </c>
      <c r="M209" s="20"/>
      <c r="N209" s="18"/>
      <c r="O209" s="20">
        <f t="shared" si="16"/>
        <v>4.8</v>
      </c>
      <c r="P209" s="18" t="str">
        <f t="shared" si="17"/>
        <v/>
      </c>
      <c r="Q209" s="20">
        <f t="shared" si="18"/>
        <v>4.8</v>
      </c>
      <c r="R209" s="20" t="str">
        <f t="shared" si="19"/>
        <v/>
      </c>
    </row>
    <row r="210" spans="1:18">
      <c r="A210" s="17" t="s">
        <v>294</v>
      </c>
      <c r="B210" s="18">
        <v>9030</v>
      </c>
      <c r="C210" s="18" t="s">
        <v>69</v>
      </c>
      <c r="D210" s="18">
        <v>66620</v>
      </c>
      <c r="E210" s="18">
        <v>5</v>
      </c>
      <c r="F210" s="18">
        <v>49</v>
      </c>
      <c r="G210" s="18">
        <v>5.8</v>
      </c>
      <c r="H210" s="18">
        <v>0.9</v>
      </c>
      <c r="I210" s="20">
        <v>2.16</v>
      </c>
      <c r="J210" s="18"/>
      <c r="K210" s="18">
        <v>49</v>
      </c>
      <c r="L210" s="20">
        <f t="shared" si="15"/>
        <v>100</v>
      </c>
      <c r="M210" s="20"/>
      <c r="N210" s="18"/>
      <c r="O210" s="20">
        <f t="shared" si="16"/>
        <v>2.16</v>
      </c>
      <c r="P210" s="18">
        <f t="shared" si="17"/>
        <v>5</v>
      </c>
      <c r="Q210" s="20">
        <f t="shared" si="18"/>
        <v>2.16</v>
      </c>
      <c r="R210" s="20">
        <f t="shared" si="19"/>
        <v>2.16</v>
      </c>
    </row>
    <row r="211" spans="1:18">
      <c r="A211" s="17"/>
      <c r="B211" s="18"/>
      <c r="C211" s="18"/>
      <c r="D211" s="18"/>
      <c r="E211" s="18">
        <v>10</v>
      </c>
      <c r="F211" s="18">
        <v>49</v>
      </c>
      <c r="G211" s="18">
        <v>9.9</v>
      </c>
      <c r="H211" s="18">
        <v>0.93</v>
      </c>
      <c r="I211" s="20" t="s">
        <v>311</v>
      </c>
      <c r="J211" s="18"/>
      <c r="K211" s="18">
        <v>49</v>
      </c>
      <c r="L211" s="20">
        <f t="shared" si="15"/>
        <v>100</v>
      </c>
      <c r="M211" s="20"/>
      <c r="N211" s="18"/>
      <c r="O211" s="20">
        <f t="shared" si="16"/>
        <v>2.2320000000000002</v>
      </c>
      <c r="P211" s="18" t="str">
        <f t="shared" si="17"/>
        <v/>
      </c>
      <c r="Q211" s="20">
        <f t="shared" si="18"/>
        <v>2.2320000000000002</v>
      </c>
      <c r="R211" s="20" t="str">
        <f t="shared" si="19"/>
        <v/>
      </c>
    </row>
    <row r="212" spans="1:18">
      <c r="A212" s="17" t="s">
        <v>294</v>
      </c>
      <c r="B212" s="18">
        <v>9030</v>
      </c>
      <c r="C212" s="18" t="s">
        <v>137</v>
      </c>
      <c r="D212" s="18">
        <v>68644</v>
      </c>
      <c r="E212" s="18">
        <v>5</v>
      </c>
      <c r="F212" s="18">
        <v>49</v>
      </c>
      <c r="G212" s="18">
        <v>5.0999999999999996</v>
      </c>
      <c r="H212" s="18">
        <v>0.53</v>
      </c>
      <c r="I212" s="20">
        <v>1.272</v>
      </c>
      <c r="J212" s="18"/>
      <c r="K212" s="18">
        <v>49</v>
      </c>
      <c r="L212" s="20">
        <f t="shared" si="15"/>
        <v>100</v>
      </c>
      <c r="M212" s="20"/>
      <c r="N212" s="18"/>
      <c r="O212" s="20">
        <f t="shared" si="16"/>
        <v>1.272</v>
      </c>
      <c r="P212" s="18">
        <f t="shared" si="17"/>
        <v>5</v>
      </c>
      <c r="Q212" s="20">
        <f t="shared" si="18"/>
        <v>1.272</v>
      </c>
      <c r="R212" s="20">
        <f t="shared" si="19"/>
        <v>1.272</v>
      </c>
    </row>
    <row r="213" spans="1:18">
      <c r="A213" s="17"/>
      <c r="B213" s="18"/>
      <c r="C213" s="18"/>
      <c r="D213" s="18"/>
      <c r="E213" s="18">
        <v>10</v>
      </c>
      <c r="F213" s="18">
        <v>49</v>
      </c>
      <c r="G213" s="18">
        <v>9.3000000000000007</v>
      </c>
      <c r="H213" s="18">
        <v>0.67</v>
      </c>
      <c r="I213" s="20" t="s">
        <v>311</v>
      </c>
      <c r="J213" s="18"/>
      <c r="K213" s="18">
        <v>49</v>
      </c>
      <c r="L213" s="20">
        <f t="shared" si="15"/>
        <v>100</v>
      </c>
      <c r="M213" s="20"/>
      <c r="N213" s="18"/>
      <c r="O213" s="20">
        <f t="shared" si="16"/>
        <v>1.6080000000000001</v>
      </c>
      <c r="P213" s="18" t="str">
        <f t="shared" si="17"/>
        <v/>
      </c>
      <c r="Q213" s="20">
        <f t="shared" si="18"/>
        <v>1.6080000000000001</v>
      </c>
      <c r="R213" s="20" t="str">
        <f t="shared" si="19"/>
        <v/>
      </c>
    </row>
    <row r="214" spans="1:18">
      <c r="A214" s="17" t="s">
        <v>294</v>
      </c>
      <c r="B214" s="18">
        <v>9030</v>
      </c>
      <c r="C214" s="18" t="s">
        <v>138</v>
      </c>
      <c r="D214" s="18">
        <v>65088</v>
      </c>
      <c r="E214" s="18">
        <v>5</v>
      </c>
      <c r="F214" s="18">
        <v>49</v>
      </c>
      <c r="G214" s="18">
        <v>4.8</v>
      </c>
      <c r="H214" s="18">
        <v>0.83</v>
      </c>
      <c r="I214" s="20">
        <v>1.9919999999999998</v>
      </c>
      <c r="J214" s="18"/>
      <c r="K214" s="18">
        <v>49</v>
      </c>
      <c r="L214" s="20">
        <f t="shared" si="15"/>
        <v>100</v>
      </c>
      <c r="M214" s="20"/>
      <c r="N214" s="18"/>
      <c r="O214" s="20">
        <f t="shared" si="16"/>
        <v>1.9919999999999998</v>
      </c>
      <c r="P214" s="18">
        <f t="shared" si="17"/>
        <v>5</v>
      </c>
      <c r="Q214" s="20">
        <f t="shared" si="18"/>
        <v>1.9919999999999998</v>
      </c>
      <c r="R214" s="20">
        <f t="shared" si="19"/>
        <v>1.9919999999999998</v>
      </c>
    </row>
    <row r="215" spans="1:18">
      <c r="A215" s="17"/>
      <c r="B215" s="18"/>
      <c r="C215" s="18"/>
      <c r="D215" s="18"/>
      <c r="E215" s="18">
        <v>10</v>
      </c>
      <c r="F215" s="18">
        <v>49</v>
      </c>
      <c r="G215" s="18">
        <v>9.3000000000000007</v>
      </c>
      <c r="H215" s="18">
        <v>1.05</v>
      </c>
      <c r="I215" s="20" t="s">
        <v>311</v>
      </c>
      <c r="J215" s="18"/>
      <c r="K215" s="18">
        <v>49</v>
      </c>
      <c r="L215" s="20">
        <f t="shared" si="15"/>
        <v>100</v>
      </c>
      <c r="M215" s="20"/>
      <c r="N215" s="18"/>
      <c r="O215" s="20">
        <f t="shared" si="16"/>
        <v>2.52</v>
      </c>
      <c r="P215" s="18" t="str">
        <f t="shared" si="17"/>
        <v/>
      </c>
      <c r="Q215" s="20">
        <f t="shared" si="18"/>
        <v>2.52</v>
      </c>
      <c r="R215" s="20" t="str">
        <f t="shared" si="19"/>
        <v/>
      </c>
    </row>
    <row r="216" spans="1:18">
      <c r="A216" s="17" t="s">
        <v>294</v>
      </c>
      <c r="B216" s="18">
        <v>9030</v>
      </c>
      <c r="C216" s="18" t="s">
        <v>47</v>
      </c>
      <c r="D216" s="18">
        <v>68645</v>
      </c>
      <c r="E216" s="18">
        <v>5</v>
      </c>
      <c r="F216" s="18">
        <v>49</v>
      </c>
      <c r="G216" s="18">
        <v>5</v>
      </c>
      <c r="H216" s="18">
        <v>0.45</v>
      </c>
      <c r="I216" s="20">
        <v>1.08</v>
      </c>
      <c r="J216" s="18"/>
      <c r="K216" s="18">
        <v>49</v>
      </c>
      <c r="L216" s="20">
        <f t="shared" si="15"/>
        <v>100</v>
      </c>
      <c r="M216" s="20"/>
      <c r="N216" s="18"/>
      <c r="O216" s="20">
        <f t="shared" si="16"/>
        <v>1.08</v>
      </c>
      <c r="P216" s="18">
        <f t="shared" si="17"/>
        <v>5</v>
      </c>
      <c r="Q216" s="20">
        <f t="shared" si="18"/>
        <v>1.08</v>
      </c>
      <c r="R216" s="20">
        <f t="shared" si="19"/>
        <v>1.08</v>
      </c>
    </row>
    <row r="217" spans="1:18">
      <c r="A217" s="17"/>
      <c r="B217" s="18"/>
      <c r="C217" s="18"/>
      <c r="D217" s="18"/>
      <c r="E217" s="18">
        <v>10</v>
      </c>
      <c r="F217" s="18">
        <v>49</v>
      </c>
      <c r="G217" s="18">
        <v>9.1999999999999993</v>
      </c>
      <c r="H217" s="18">
        <v>0.74</v>
      </c>
      <c r="I217" s="20" t="s">
        <v>311</v>
      </c>
      <c r="J217" s="18"/>
      <c r="K217" s="18">
        <v>49</v>
      </c>
      <c r="L217" s="20">
        <f t="shared" si="15"/>
        <v>100</v>
      </c>
      <c r="M217" s="20"/>
      <c r="N217" s="18"/>
      <c r="O217" s="20">
        <f t="shared" si="16"/>
        <v>1.776</v>
      </c>
      <c r="P217" s="18" t="str">
        <f t="shared" si="17"/>
        <v/>
      </c>
      <c r="Q217" s="20">
        <f t="shared" si="18"/>
        <v>1.776</v>
      </c>
      <c r="R217" s="20" t="str">
        <f t="shared" si="19"/>
        <v/>
      </c>
    </row>
    <row r="218" spans="1:18">
      <c r="A218" s="17" t="s">
        <v>294</v>
      </c>
      <c r="B218" s="18">
        <v>9030</v>
      </c>
      <c r="C218" s="19" t="s">
        <v>48</v>
      </c>
      <c r="D218" s="18">
        <v>68646</v>
      </c>
      <c r="E218" s="18">
        <v>5</v>
      </c>
      <c r="F218" s="18">
        <v>49</v>
      </c>
      <c r="G218" s="18">
        <v>57.2</v>
      </c>
      <c r="H218" s="18">
        <v>62.94</v>
      </c>
      <c r="I218" s="20" t="s">
        <v>311</v>
      </c>
      <c r="J218" s="18"/>
      <c r="K218" s="18">
        <v>30</v>
      </c>
      <c r="L218" s="20">
        <f t="shared" si="15"/>
        <v>61.224489795918366</v>
      </c>
      <c r="M218" s="20"/>
      <c r="N218" s="18"/>
      <c r="O218" s="20" t="str">
        <f t="shared" si="16"/>
        <v/>
      </c>
      <c r="P218" s="18" t="str">
        <f t="shared" si="17"/>
        <v/>
      </c>
      <c r="Q218" s="20">
        <f t="shared" si="18"/>
        <v>151.05599999999998</v>
      </c>
      <c r="R218" s="20" t="str">
        <f t="shared" si="19"/>
        <v/>
      </c>
    </row>
    <row r="219" spans="1:18">
      <c r="A219" s="17"/>
      <c r="B219" s="18"/>
      <c r="C219" s="18"/>
      <c r="D219" s="18"/>
      <c r="E219" s="18">
        <v>10</v>
      </c>
      <c r="F219" s="18">
        <v>49</v>
      </c>
      <c r="G219" s="18">
        <v>63</v>
      </c>
      <c r="H219" s="18">
        <v>60.49</v>
      </c>
      <c r="I219" s="20" t="s">
        <v>311</v>
      </c>
      <c r="J219" s="18"/>
      <c r="K219" s="18">
        <v>33</v>
      </c>
      <c r="L219" s="20">
        <f t="shared" si="15"/>
        <v>67.346938775510196</v>
      </c>
      <c r="M219" s="20"/>
      <c r="N219" s="18"/>
      <c r="O219" s="20" t="str">
        <f t="shared" si="16"/>
        <v/>
      </c>
      <c r="P219" s="18" t="str">
        <f t="shared" si="17"/>
        <v/>
      </c>
      <c r="Q219" s="20">
        <f t="shared" si="18"/>
        <v>145.17599999999999</v>
      </c>
      <c r="R219" s="20" t="str">
        <f t="shared" si="19"/>
        <v/>
      </c>
    </row>
    <row r="220" spans="1:18">
      <c r="A220" s="17" t="s">
        <v>294</v>
      </c>
      <c r="B220" s="18">
        <v>9030</v>
      </c>
      <c r="C220" s="18" t="s">
        <v>97</v>
      </c>
      <c r="D220" s="18">
        <v>68647</v>
      </c>
      <c r="E220" s="18">
        <v>5</v>
      </c>
      <c r="F220" s="18">
        <v>49</v>
      </c>
      <c r="G220" s="18">
        <v>4.8</v>
      </c>
      <c r="H220" s="18">
        <v>0.4</v>
      </c>
      <c r="I220" s="20">
        <v>0.96</v>
      </c>
      <c r="J220" s="18"/>
      <c r="K220" s="18">
        <v>49</v>
      </c>
      <c r="L220" s="20">
        <f t="shared" si="15"/>
        <v>100</v>
      </c>
      <c r="M220" s="20"/>
      <c r="N220" s="18"/>
      <c r="O220" s="20">
        <f t="shared" si="16"/>
        <v>0.96</v>
      </c>
      <c r="P220" s="18">
        <f t="shared" si="17"/>
        <v>5</v>
      </c>
      <c r="Q220" s="20">
        <f t="shared" si="18"/>
        <v>0.96</v>
      </c>
      <c r="R220" s="20">
        <f t="shared" si="19"/>
        <v>0.96</v>
      </c>
    </row>
    <row r="221" spans="1:18">
      <c r="A221" s="17"/>
      <c r="B221" s="18"/>
      <c r="C221" s="18"/>
      <c r="D221" s="18"/>
      <c r="E221" s="18">
        <v>10</v>
      </c>
      <c r="F221" s="18">
        <v>49</v>
      </c>
      <c r="G221" s="18">
        <v>9.1999999999999993</v>
      </c>
      <c r="H221" s="18">
        <v>0.85</v>
      </c>
      <c r="I221" s="20" t="s">
        <v>311</v>
      </c>
      <c r="J221" s="18"/>
      <c r="K221" s="18">
        <v>49</v>
      </c>
      <c r="L221" s="20">
        <f t="shared" si="15"/>
        <v>100</v>
      </c>
      <c r="M221" s="20"/>
      <c r="N221" s="18"/>
      <c r="O221" s="20">
        <f t="shared" si="16"/>
        <v>2.04</v>
      </c>
      <c r="P221" s="18" t="str">
        <f t="shared" si="17"/>
        <v/>
      </c>
      <c r="Q221" s="20">
        <f t="shared" si="18"/>
        <v>2.04</v>
      </c>
      <c r="R221" s="20" t="str">
        <f t="shared" si="19"/>
        <v/>
      </c>
    </row>
    <row r="222" spans="1:18">
      <c r="A222" s="17" t="s">
        <v>294</v>
      </c>
      <c r="B222" s="18">
        <v>9030</v>
      </c>
      <c r="C222" s="18" t="s">
        <v>23</v>
      </c>
      <c r="D222" s="18">
        <v>65090</v>
      </c>
      <c r="E222" s="18">
        <v>5</v>
      </c>
      <c r="F222" s="18">
        <v>49</v>
      </c>
      <c r="G222" s="18">
        <v>3.7</v>
      </c>
      <c r="H222" s="18">
        <v>1.75</v>
      </c>
      <c r="I222" s="20">
        <v>4.2</v>
      </c>
      <c r="J222" s="18"/>
      <c r="K222" s="18">
        <v>42</v>
      </c>
      <c r="L222" s="20">
        <f t="shared" si="15"/>
        <v>85.714285714285708</v>
      </c>
      <c r="M222" s="20"/>
      <c r="N222" s="18"/>
      <c r="O222" s="20">
        <f t="shared" si="16"/>
        <v>4.2</v>
      </c>
      <c r="P222" s="18">
        <f t="shared" si="17"/>
        <v>5</v>
      </c>
      <c r="Q222" s="20">
        <f t="shared" si="18"/>
        <v>4.2</v>
      </c>
      <c r="R222" s="20">
        <f t="shared" si="19"/>
        <v>4.2</v>
      </c>
    </row>
    <row r="223" spans="1:18">
      <c r="A223" s="17"/>
      <c r="B223" s="18"/>
      <c r="C223" s="18"/>
      <c r="D223" s="18"/>
      <c r="E223" s="18">
        <v>10</v>
      </c>
      <c r="F223" s="18">
        <v>49</v>
      </c>
      <c r="G223" s="18">
        <v>7.5</v>
      </c>
      <c r="H223" s="18">
        <v>3.77</v>
      </c>
      <c r="I223" s="20" t="s">
        <v>311</v>
      </c>
      <c r="J223" s="18"/>
      <c r="K223" s="18">
        <v>44</v>
      </c>
      <c r="L223" s="20">
        <f t="shared" si="15"/>
        <v>89.795918367346943</v>
      </c>
      <c r="M223" s="20"/>
      <c r="N223" s="18"/>
      <c r="O223" s="20">
        <f t="shared" si="16"/>
        <v>9.048</v>
      </c>
      <c r="P223" s="18" t="str">
        <f t="shared" si="17"/>
        <v/>
      </c>
      <c r="Q223" s="20">
        <f t="shared" si="18"/>
        <v>9.048</v>
      </c>
      <c r="R223" s="20" t="str">
        <f t="shared" si="19"/>
        <v/>
      </c>
    </row>
    <row r="224" spans="1:18">
      <c r="A224" s="17" t="s">
        <v>294</v>
      </c>
      <c r="B224" s="18">
        <v>9030</v>
      </c>
      <c r="C224" s="18" t="s">
        <v>26</v>
      </c>
      <c r="D224" s="18">
        <v>68649</v>
      </c>
      <c r="E224" s="18">
        <v>5</v>
      </c>
      <c r="F224" s="18">
        <v>49</v>
      </c>
      <c r="G224" s="18">
        <v>4.5</v>
      </c>
      <c r="H224" s="18">
        <v>1.94</v>
      </c>
      <c r="I224" s="20">
        <v>4.6559999999999997</v>
      </c>
      <c r="J224" s="18"/>
      <c r="K224" s="18">
        <v>44</v>
      </c>
      <c r="L224" s="20">
        <f t="shared" si="15"/>
        <v>89.795918367346943</v>
      </c>
      <c r="M224" s="20"/>
      <c r="N224" s="18"/>
      <c r="O224" s="20">
        <f t="shared" si="16"/>
        <v>4.6559999999999997</v>
      </c>
      <c r="P224" s="18">
        <f t="shared" si="17"/>
        <v>5</v>
      </c>
      <c r="Q224" s="20">
        <f t="shared" si="18"/>
        <v>4.6559999999999997</v>
      </c>
      <c r="R224" s="20">
        <f t="shared" si="19"/>
        <v>4.6559999999999997</v>
      </c>
    </row>
    <row r="225" spans="1:18">
      <c r="A225" s="17"/>
      <c r="B225" s="18"/>
      <c r="C225" s="18"/>
      <c r="D225" s="18"/>
      <c r="E225" s="18">
        <v>10</v>
      </c>
      <c r="F225" s="18">
        <v>49</v>
      </c>
      <c r="G225" s="18">
        <v>9.1999999999999993</v>
      </c>
      <c r="H225" s="18">
        <v>2.15</v>
      </c>
      <c r="I225" s="20" t="s">
        <v>311</v>
      </c>
      <c r="J225" s="18"/>
      <c r="K225" s="18">
        <v>48</v>
      </c>
      <c r="L225" s="20">
        <f t="shared" si="15"/>
        <v>97.959183673469383</v>
      </c>
      <c r="M225" s="20"/>
      <c r="N225" s="18"/>
      <c r="O225" s="20">
        <f t="shared" si="16"/>
        <v>5.1599999999999993</v>
      </c>
      <c r="P225" s="18" t="str">
        <f t="shared" si="17"/>
        <v/>
      </c>
      <c r="Q225" s="20">
        <f t="shared" si="18"/>
        <v>5.1599999999999993</v>
      </c>
      <c r="R225" s="20" t="str">
        <f t="shared" si="19"/>
        <v/>
      </c>
    </row>
    <row r="226" spans="1:18">
      <c r="A226" s="17" t="s">
        <v>294</v>
      </c>
      <c r="B226" s="18">
        <v>9030</v>
      </c>
      <c r="C226" s="18" t="s">
        <v>217</v>
      </c>
      <c r="D226" s="18">
        <v>68652</v>
      </c>
      <c r="E226" s="18">
        <v>5</v>
      </c>
      <c r="F226" s="18">
        <v>49</v>
      </c>
      <c r="G226" s="18">
        <v>4.8</v>
      </c>
      <c r="H226" s="18">
        <v>2.87</v>
      </c>
      <c r="I226" s="20" t="s">
        <v>311</v>
      </c>
      <c r="J226" s="18"/>
      <c r="K226" s="18">
        <v>45</v>
      </c>
      <c r="L226" s="20">
        <f t="shared" si="15"/>
        <v>91.83673469387756</v>
      </c>
      <c r="M226" s="20"/>
      <c r="N226" s="18"/>
      <c r="O226" s="20" t="str">
        <f t="shared" si="16"/>
        <v/>
      </c>
      <c r="P226" s="18" t="str">
        <f t="shared" si="17"/>
        <v/>
      </c>
      <c r="Q226" s="20">
        <f t="shared" si="18"/>
        <v>6.8879999999999999</v>
      </c>
      <c r="R226" s="20" t="str">
        <f t="shared" si="19"/>
        <v/>
      </c>
    </row>
    <row r="227" spans="1:18">
      <c r="A227" s="17"/>
      <c r="B227" s="18"/>
      <c r="C227" s="18"/>
      <c r="D227" s="18"/>
      <c r="E227" s="18">
        <v>10</v>
      </c>
      <c r="F227" s="18">
        <v>49</v>
      </c>
      <c r="G227" s="18">
        <v>8.4</v>
      </c>
      <c r="H227" s="18">
        <v>4.0599999999999996</v>
      </c>
      <c r="I227" s="20">
        <v>9.743999999999998</v>
      </c>
      <c r="J227" s="18"/>
      <c r="K227" s="18">
        <v>47</v>
      </c>
      <c r="L227" s="20">
        <f t="shared" si="15"/>
        <v>95.918367346938766</v>
      </c>
      <c r="M227" s="20"/>
      <c r="N227" s="18"/>
      <c r="O227" s="20">
        <f t="shared" si="16"/>
        <v>9.743999999999998</v>
      </c>
      <c r="P227" s="18">
        <f t="shared" si="17"/>
        <v>10</v>
      </c>
      <c r="Q227" s="20">
        <f t="shared" si="18"/>
        <v>9.743999999999998</v>
      </c>
      <c r="R227" s="20">
        <f t="shared" si="19"/>
        <v>9.743999999999998</v>
      </c>
    </row>
    <row r="228" spans="1:18">
      <c r="A228" s="17" t="s">
        <v>294</v>
      </c>
      <c r="B228" s="18">
        <v>9030</v>
      </c>
      <c r="C228" s="18" t="s">
        <v>218</v>
      </c>
      <c r="D228" s="18">
        <v>68568</v>
      </c>
      <c r="E228" s="18">
        <v>5</v>
      </c>
      <c r="F228" s="18">
        <v>49</v>
      </c>
      <c r="G228" s="18">
        <v>8.6999999999999993</v>
      </c>
      <c r="H228" s="18">
        <v>1.83</v>
      </c>
      <c r="I228" s="20">
        <v>4.3920000000000003</v>
      </c>
      <c r="J228" s="18"/>
      <c r="K228" s="18">
        <v>49</v>
      </c>
      <c r="L228" s="20">
        <f t="shared" si="15"/>
        <v>100</v>
      </c>
      <c r="M228" s="20"/>
      <c r="N228" s="18"/>
      <c r="O228" s="20">
        <f t="shared" si="16"/>
        <v>4.3920000000000003</v>
      </c>
      <c r="P228" s="18">
        <f t="shared" si="17"/>
        <v>5</v>
      </c>
      <c r="Q228" s="20">
        <f t="shared" si="18"/>
        <v>4.3920000000000003</v>
      </c>
      <c r="R228" s="20">
        <f t="shared" si="19"/>
        <v>4.3920000000000003</v>
      </c>
    </row>
    <row r="229" spans="1:18">
      <c r="A229" s="17"/>
      <c r="B229" s="18"/>
      <c r="C229" s="18"/>
      <c r="D229" s="18"/>
      <c r="E229" s="18">
        <v>10</v>
      </c>
      <c r="F229" s="18">
        <v>49</v>
      </c>
      <c r="G229" s="18">
        <v>11.8</v>
      </c>
      <c r="H229" s="18">
        <v>3.5</v>
      </c>
      <c r="I229" s="20" t="s">
        <v>311</v>
      </c>
      <c r="J229" s="18"/>
      <c r="K229" s="18">
        <v>48</v>
      </c>
      <c r="L229" s="20">
        <f t="shared" si="15"/>
        <v>97.959183673469383</v>
      </c>
      <c r="M229" s="20"/>
      <c r="N229" s="18"/>
      <c r="O229" s="20">
        <f t="shared" si="16"/>
        <v>8.4</v>
      </c>
      <c r="P229" s="18" t="str">
        <f t="shared" si="17"/>
        <v/>
      </c>
      <c r="Q229" s="20">
        <f t="shared" si="18"/>
        <v>8.4</v>
      </c>
      <c r="R229" s="20" t="str">
        <f t="shared" si="19"/>
        <v/>
      </c>
    </row>
    <row r="230" spans="1:18">
      <c r="A230" s="17" t="s">
        <v>294</v>
      </c>
      <c r="B230" s="18">
        <v>9030</v>
      </c>
      <c r="C230" s="18" t="s">
        <v>51</v>
      </c>
      <c r="D230" s="18">
        <v>65091</v>
      </c>
      <c r="E230" s="18">
        <v>5</v>
      </c>
      <c r="F230" s="18">
        <v>49</v>
      </c>
      <c r="G230" s="18">
        <v>7.5</v>
      </c>
      <c r="H230" s="18">
        <v>3.27</v>
      </c>
      <c r="I230" s="20" t="s">
        <v>311</v>
      </c>
      <c r="J230" s="18"/>
      <c r="K230" s="18">
        <v>48</v>
      </c>
      <c r="L230" s="20">
        <f t="shared" si="15"/>
        <v>97.959183673469383</v>
      </c>
      <c r="M230" s="20"/>
      <c r="N230" s="18"/>
      <c r="O230" s="20" t="str">
        <f t="shared" si="16"/>
        <v/>
      </c>
      <c r="P230" s="18" t="str">
        <f t="shared" si="17"/>
        <v/>
      </c>
      <c r="Q230" s="20">
        <f t="shared" si="18"/>
        <v>7.8479999999999999</v>
      </c>
      <c r="R230" s="20" t="str">
        <f t="shared" si="19"/>
        <v/>
      </c>
    </row>
    <row r="231" spans="1:18">
      <c r="A231" s="17"/>
      <c r="B231" s="18"/>
      <c r="C231" s="18"/>
      <c r="D231" s="18"/>
      <c r="E231" s="18">
        <v>10</v>
      </c>
      <c r="F231" s="18">
        <v>49</v>
      </c>
      <c r="G231" s="18">
        <v>12</v>
      </c>
      <c r="H231" s="18">
        <v>3.56</v>
      </c>
      <c r="I231" s="20">
        <v>8.5440000000000005</v>
      </c>
      <c r="J231" s="18"/>
      <c r="K231" s="18">
        <v>49</v>
      </c>
      <c r="L231" s="20">
        <f t="shared" si="15"/>
        <v>100</v>
      </c>
      <c r="M231" s="20"/>
      <c r="N231" s="18"/>
      <c r="O231" s="20">
        <f t="shared" si="16"/>
        <v>8.5440000000000005</v>
      </c>
      <c r="P231" s="18">
        <f t="shared" si="17"/>
        <v>10</v>
      </c>
      <c r="Q231" s="20">
        <f t="shared" si="18"/>
        <v>8.5440000000000005</v>
      </c>
      <c r="R231" s="20">
        <f t="shared" si="19"/>
        <v>8.5440000000000005</v>
      </c>
    </row>
    <row r="232" spans="1:18">
      <c r="A232" s="17" t="s">
        <v>294</v>
      </c>
      <c r="B232" s="18">
        <v>9030</v>
      </c>
      <c r="C232" s="18" t="s">
        <v>70</v>
      </c>
      <c r="D232" s="18">
        <v>66632</v>
      </c>
      <c r="E232" s="18">
        <v>5</v>
      </c>
      <c r="F232" s="18">
        <v>49</v>
      </c>
      <c r="G232" s="18">
        <v>5.5</v>
      </c>
      <c r="H232" s="18">
        <v>1.41</v>
      </c>
      <c r="I232" s="20">
        <v>3.3839999999999999</v>
      </c>
      <c r="J232" s="18"/>
      <c r="K232" s="18">
        <v>49</v>
      </c>
      <c r="L232" s="20">
        <f t="shared" si="15"/>
        <v>100</v>
      </c>
      <c r="M232" s="20"/>
      <c r="N232" s="18"/>
      <c r="O232" s="20">
        <f t="shared" si="16"/>
        <v>3.3839999999999999</v>
      </c>
      <c r="P232" s="18">
        <f t="shared" si="17"/>
        <v>5</v>
      </c>
      <c r="Q232" s="20">
        <f t="shared" si="18"/>
        <v>3.3839999999999999</v>
      </c>
      <c r="R232" s="20">
        <f t="shared" si="19"/>
        <v>3.3839999999999999</v>
      </c>
    </row>
    <row r="233" spans="1:18">
      <c r="A233" s="17"/>
      <c r="B233" s="18"/>
      <c r="C233" s="18"/>
      <c r="D233" s="18"/>
      <c r="E233" s="18">
        <v>10</v>
      </c>
      <c r="F233" s="18">
        <v>49</v>
      </c>
      <c r="G233" s="18">
        <v>10.199999999999999</v>
      </c>
      <c r="H233" s="18">
        <v>1.77</v>
      </c>
      <c r="I233" s="20" t="s">
        <v>311</v>
      </c>
      <c r="J233" s="18"/>
      <c r="K233" s="18">
        <v>49</v>
      </c>
      <c r="L233" s="20">
        <f t="shared" si="15"/>
        <v>100</v>
      </c>
      <c r="M233" s="20"/>
      <c r="N233" s="18"/>
      <c r="O233" s="20">
        <f t="shared" si="16"/>
        <v>4.2480000000000002</v>
      </c>
      <c r="P233" s="18" t="str">
        <f t="shared" si="17"/>
        <v/>
      </c>
      <c r="Q233" s="20">
        <f t="shared" si="18"/>
        <v>4.2480000000000002</v>
      </c>
      <c r="R233" s="20" t="str">
        <f t="shared" si="19"/>
        <v/>
      </c>
    </row>
    <row r="234" spans="1:18">
      <c r="A234" s="17" t="s">
        <v>294</v>
      </c>
      <c r="B234" s="18">
        <v>9030</v>
      </c>
      <c r="C234" s="18" t="s">
        <v>180</v>
      </c>
      <c r="D234" s="18">
        <v>68231</v>
      </c>
      <c r="E234" s="18">
        <v>5</v>
      </c>
      <c r="F234" s="18">
        <v>49</v>
      </c>
      <c r="G234" s="18">
        <v>4.5</v>
      </c>
      <c r="H234" s="18">
        <v>1.55</v>
      </c>
      <c r="I234" s="20">
        <v>3.7199999999999998</v>
      </c>
      <c r="J234" s="18"/>
      <c r="K234" s="18">
        <v>46</v>
      </c>
      <c r="L234" s="20">
        <f t="shared" si="15"/>
        <v>93.877551020408163</v>
      </c>
      <c r="M234" s="20"/>
      <c r="N234" s="18"/>
      <c r="O234" s="20">
        <f t="shared" si="16"/>
        <v>3.7199999999999998</v>
      </c>
      <c r="P234" s="18">
        <f t="shared" si="17"/>
        <v>5</v>
      </c>
      <c r="Q234" s="20">
        <f t="shared" si="18"/>
        <v>3.7199999999999998</v>
      </c>
      <c r="R234" s="20">
        <f t="shared" si="19"/>
        <v>3.7199999999999998</v>
      </c>
    </row>
    <row r="235" spans="1:18">
      <c r="A235" s="17"/>
      <c r="B235" s="18"/>
      <c r="C235" s="18"/>
      <c r="D235" s="18"/>
      <c r="E235" s="18">
        <v>10</v>
      </c>
      <c r="F235" s="18">
        <v>49</v>
      </c>
      <c r="G235" s="18">
        <v>8.1999999999999993</v>
      </c>
      <c r="H235" s="18">
        <v>2.34</v>
      </c>
      <c r="I235" s="20" t="s">
        <v>311</v>
      </c>
      <c r="J235" s="18"/>
      <c r="K235" s="18">
        <v>47</v>
      </c>
      <c r="L235" s="20">
        <f t="shared" si="15"/>
        <v>95.918367346938766</v>
      </c>
      <c r="M235" s="20"/>
      <c r="N235" s="18"/>
      <c r="O235" s="20">
        <f t="shared" si="16"/>
        <v>5.6159999999999997</v>
      </c>
      <c r="P235" s="18" t="str">
        <f t="shared" si="17"/>
        <v/>
      </c>
      <c r="Q235" s="20">
        <f t="shared" si="18"/>
        <v>5.6159999999999997</v>
      </c>
      <c r="R235" s="20" t="str">
        <f t="shared" si="19"/>
        <v/>
      </c>
    </row>
    <row r="236" spans="1:18">
      <c r="A236" s="17" t="s">
        <v>295</v>
      </c>
      <c r="B236" s="18">
        <v>9030</v>
      </c>
      <c r="C236" s="19" t="s">
        <v>139</v>
      </c>
      <c r="D236" s="18">
        <v>68654</v>
      </c>
      <c r="E236" s="18">
        <v>5</v>
      </c>
      <c r="F236" s="18">
        <v>49</v>
      </c>
      <c r="G236" s="18">
        <v>15.4</v>
      </c>
      <c r="H236" s="18">
        <v>6.86</v>
      </c>
      <c r="I236" s="20" t="s">
        <v>311</v>
      </c>
      <c r="J236" s="18"/>
      <c r="K236" s="18">
        <v>43</v>
      </c>
      <c r="L236" s="20">
        <f t="shared" si="15"/>
        <v>87.755102040816325</v>
      </c>
      <c r="M236" s="20"/>
      <c r="N236" s="18"/>
      <c r="O236" s="20" t="str">
        <f t="shared" si="16"/>
        <v/>
      </c>
      <c r="P236" s="18" t="str">
        <f t="shared" si="17"/>
        <v/>
      </c>
      <c r="Q236" s="20">
        <f t="shared" si="18"/>
        <v>16.463999999999999</v>
      </c>
      <c r="R236" s="20" t="str">
        <f t="shared" si="19"/>
        <v/>
      </c>
    </row>
    <row r="237" spans="1:18">
      <c r="A237" s="17"/>
      <c r="B237" s="18"/>
      <c r="C237" s="18"/>
      <c r="D237" s="18"/>
      <c r="E237" s="18">
        <v>10</v>
      </c>
      <c r="F237" s="18">
        <v>49</v>
      </c>
      <c r="G237" s="18">
        <v>18.7</v>
      </c>
      <c r="H237" s="18">
        <v>8.3699999999999992</v>
      </c>
      <c r="I237" s="20" t="s">
        <v>311</v>
      </c>
      <c r="J237" s="18"/>
      <c r="K237" s="18">
        <v>48</v>
      </c>
      <c r="L237" s="20">
        <f t="shared" si="15"/>
        <v>97.959183673469383</v>
      </c>
      <c r="M237" s="20"/>
      <c r="N237" s="18"/>
      <c r="O237" s="20" t="str">
        <f t="shared" si="16"/>
        <v/>
      </c>
      <c r="P237" s="18" t="str">
        <f t="shared" si="17"/>
        <v/>
      </c>
      <c r="Q237" s="20">
        <f t="shared" si="18"/>
        <v>20.087999999999997</v>
      </c>
      <c r="R237" s="20" t="str">
        <f t="shared" si="19"/>
        <v/>
      </c>
    </row>
    <row r="238" spans="1:18">
      <c r="A238" s="17" t="s">
        <v>294</v>
      </c>
      <c r="B238" s="18">
        <v>9030</v>
      </c>
      <c r="C238" s="19" t="s">
        <v>188</v>
      </c>
      <c r="D238" s="18">
        <v>61685</v>
      </c>
      <c r="E238" s="18">
        <v>5</v>
      </c>
      <c r="F238" s="18">
        <v>49</v>
      </c>
      <c r="G238" s="18">
        <v>6.9</v>
      </c>
      <c r="H238" s="18">
        <v>5.51</v>
      </c>
      <c r="I238" s="20" t="s">
        <v>311</v>
      </c>
      <c r="J238" s="18"/>
      <c r="K238" s="18">
        <v>43</v>
      </c>
      <c r="L238" s="20">
        <f t="shared" si="15"/>
        <v>87.755102040816325</v>
      </c>
      <c r="M238" s="20"/>
      <c r="N238" s="18"/>
      <c r="O238" s="20" t="str">
        <f t="shared" si="16"/>
        <v/>
      </c>
      <c r="P238" s="18" t="str">
        <f t="shared" si="17"/>
        <v/>
      </c>
      <c r="Q238" s="20">
        <f t="shared" si="18"/>
        <v>13.223999999999998</v>
      </c>
      <c r="R238" s="20" t="str">
        <f t="shared" si="19"/>
        <v/>
      </c>
    </row>
    <row r="239" spans="1:18">
      <c r="A239" s="17"/>
      <c r="B239" s="18"/>
      <c r="C239" s="18"/>
      <c r="D239" s="18"/>
      <c r="E239" s="18">
        <v>10</v>
      </c>
      <c r="F239" s="18">
        <v>49</v>
      </c>
      <c r="G239" s="18">
        <v>10.3</v>
      </c>
      <c r="H239" s="18">
        <v>6.39</v>
      </c>
      <c r="I239" s="20" t="s">
        <v>311</v>
      </c>
      <c r="J239" s="18"/>
      <c r="K239" s="18">
        <v>48</v>
      </c>
      <c r="L239" s="20">
        <f t="shared" si="15"/>
        <v>97.959183673469383</v>
      </c>
      <c r="M239" s="20"/>
      <c r="N239" s="18"/>
      <c r="O239" s="20" t="str">
        <f t="shared" si="16"/>
        <v/>
      </c>
      <c r="P239" s="18" t="str">
        <f t="shared" si="17"/>
        <v/>
      </c>
      <c r="Q239" s="20">
        <f t="shared" si="18"/>
        <v>15.335999999999999</v>
      </c>
      <c r="R239" s="20" t="str">
        <f t="shared" si="19"/>
        <v/>
      </c>
    </row>
    <row r="240" spans="1:18">
      <c r="A240" s="17" t="s">
        <v>294</v>
      </c>
      <c r="B240" s="18">
        <v>9030</v>
      </c>
      <c r="C240" s="18" t="s">
        <v>99</v>
      </c>
      <c r="D240" s="18">
        <v>67685</v>
      </c>
      <c r="E240" s="18">
        <v>5</v>
      </c>
      <c r="F240" s="18">
        <v>49</v>
      </c>
      <c r="G240" s="18">
        <v>4.7</v>
      </c>
      <c r="H240" s="18">
        <v>0.63</v>
      </c>
      <c r="I240" s="20">
        <v>1.512</v>
      </c>
      <c r="J240" s="18"/>
      <c r="K240" s="18">
        <v>49</v>
      </c>
      <c r="L240" s="20">
        <f t="shared" si="15"/>
        <v>100</v>
      </c>
      <c r="M240" s="20"/>
      <c r="N240" s="18"/>
      <c r="O240" s="20">
        <f t="shared" si="16"/>
        <v>1.512</v>
      </c>
      <c r="P240" s="18">
        <f t="shared" si="17"/>
        <v>5</v>
      </c>
      <c r="Q240" s="20">
        <f t="shared" si="18"/>
        <v>1.512</v>
      </c>
      <c r="R240" s="20">
        <f t="shared" si="19"/>
        <v>1.512</v>
      </c>
    </row>
    <row r="241" spans="1:18">
      <c r="A241" s="17"/>
      <c r="B241" s="18"/>
      <c r="C241" s="18"/>
      <c r="D241" s="18"/>
      <c r="E241" s="18">
        <v>10</v>
      </c>
      <c r="F241" s="18">
        <v>49</v>
      </c>
      <c r="G241" s="18">
        <v>8.8000000000000007</v>
      </c>
      <c r="H241" s="18">
        <v>0.95</v>
      </c>
      <c r="I241" s="20" t="s">
        <v>311</v>
      </c>
      <c r="J241" s="18"/>
      <c r="K241" s="18">
        <v>49</v>
      </c>
      <c r="L241" s="20">
        <f t="shared" si="15"/>
        <v>100</v>
      </c>
      <c r="M241" s="20"/>
      <c r="N241" s="18"/>
      <c r="O241" s="20">
        <f t="shared" si="16"/>
        <v>2.2799999999999998</v>
      </c>
      <c r="P241" s="18" t="str">
        <f t="shared" si="17"/>
        <v/>
      </c>
      <c r="Q241" s="20">
        <f t="shared" si="18"/>
        <v>2.2799999999999998</v>
      </c>
      <c r="R241" s="20" t="str">
        <f t="shared" si="19"/>
        <v/>
      </c>
    </row>
    <row r="242" spans="1:18">
      <c r="A242" s="17" t="s">
        <v>295</v>
      </c>
      <c r="B242" s="18">
        <v>9030</v>
      </c>
      <c r="C242" s="18" t="s">
        <v>189</v>
      </c>
      <c r="D242" s="18">
        <v>68655</v>
      </c>
      <c r="E242" s="18">
        <v>5</v>
      </c>
      <c r="F242" s="18">
        <v>49</v>
      </c>
      <c r="G242" s="18">
        <v>5</v>
      </c>
      <c r="H242" s="18">
        <v>1.68</v>
      </c>
      <c r="I242" s="20">
        <v>4.032</v>
      </c>
      <c r="J242" s="18"/>
      <c r="K242" s="18">
        <v>49</v>
      </c>
      <c r="L242" s="20">
        <f t="shared" si="15"/>
        <v>100</v>
      </c>
      <c r="M242" s="20"/>
      <c r="N242" s="18"/>
      <c r="O242" s="20">
        <f t="shared" si="16"/>
        <v>4.032</v>
      </c>
      <c r="P242" s="18">
        <f t="shared" si="17"/>
        <v>5</v>
      </c>
      <c r="Q242" s="20">
        <f t="shared" si="18"/>
        <v>4.032</v>
      </c>
      <c r="R242" s="20">
        <f t="shared" si="19"/>
        <v>4.032</v>
      </c>
    </row>
    <row r="243" spans="1:18">
      <c r="A243" s="17"/>
      <c r="B243" s="18"/>
      <c r="C243" s="18"/>
      <c r="D243" s="18"/>
      <c r="E243" s="18">
        <v>10</v>
      </c>
      <c r="F243" s="18">
        <v>49</v>
      </c>
      <c r="G243" s="18">
        <v>9</v>
      </c>
      <c r="H243" s="18">
        <v>3.18</v>
      </c>
      <c r="I243" s="20" t="s">
        <v>311</v>
      </c>
      <c r="J243" s="18"/>
      <c r="K243" s="18">
        <v>49</v>
      </c>
      <c r="L243" s="20">
        <f t="shared" si="15"/>
        <v>100</v>
      </c>
      <c r="M243" s="20"/>
      <c r="N243" s="18"/>
      <c r="O243" s="20">
        <f t="shared" si="16"/>
        <v>7.6319999999999997</v>
      </c>
      <c r="P243" s="18" t="str">
        <f t="shared" si="17"/>
        <v/>
      </c>
      <c r="Q243" s="20">
        <f t="shared" si="18"/>
        <v>7.6319999999999997</v>
      </c>
      <c r="R243" s="20" t="str">
        <f t="shared" si="19"/>
        <v/>
      </c>
    </row>
    <row r="244" spans="1:18">
      <c r="A244" s="17" t="s">
        <v>294</v>
      </c>
      <c r="B244" s="18">
        <v>9030</v>
      </c>
      <c r="C244" s="18" t="s">
        <v>129</v>
      </c>
      <c r="D244" s="18">
        <v>68597</v>
      </c>
      <c r="E244" s="18">
        <v>5</v>
      </c>
      <c r="F244" s="18">
        <v>49</v>
      </c>
      <c r="G244" s="18">
        <v>4.8</v>
      </c>
      <c r="H244" s="18">
        <v>1.17</v>
      </c>
      <c r="I244" s="20">
        <v>2.8079999999999998</v>
      </c>
      <c r="J244" s="18"/>
      <c r="K244" s="18">
        <v>48</v>
      </c>
      <c r="L244" s="20">
        <f t="shared" si="15"/>
        <v>97.959183673469383</v>
      </c>
      <c r="M244" s="20"/>
      <c r="N244" s="18"/>
      <c r="O244" s="20">
        <f t="shared" si="16"/>
        <v>2.8079999999999998</v>
      </c>
      <c r="P244" s="18">
        <f t="shared" si="17"/>
        <v>5</v>
      </c>
      <c r="Q244" s="20">
        <f t="shared" si="18"/>
        <v>2.8079999999999998</v>
      </c>
      <c r="R244" s="20">
        <f t="shared" si="19"/>
        <v>2.8079999999999998</v>
      </c>
    </row>
    <row r="245" spans="1:18">
      <c r="A245" s="17"/>
      <c r="B245" s="18"/>
      <c r="C245" s="18"/>
      <c r="D245" s="18"/>
      <c r="E245" s="18">
        <v>10</v>
      </c>
      <c r="F245" s="18">
        <v>49</v>
      </c>
      <c r="G245" s="18">
        <v>9.1999999999999993</v>
      </c>
      <c r="H245" s="18">
        <v>1.1100000000000001</v>
      </c>
      <c r="I245" s="20">
        <v>2.6640000000000001</v>
      </c>
      <c r="J245" s="18"/>
      <c r="K245" s="18">
        <v>49</v>
      </c>
      <c r="L245" s="20">
        <f t="shared" si="15"/>
        <v>100</v>
      </c>
      <c r="M245" s="20"/>
      <c r="N245" s="18"/>
      <c r="O245" s="20">
        <f t="shared" si="16"/>
        <v>2.6640000000000001</v>
      </c>
      <c r="P245" s="18">
        <f t="shared" si="17"/>
        <v>10</v>
      </c>
      <c r="Q245" s="20">
        <f t="shared" si="18"/>
        <v>2.6640000000000001</v>
      </c>
      <c r="R245" s="20">
        <f t="shared" si="19"/>
        <v>2.6640000000000001</v>
      </c>
    </row>
    <row r="246" spans="1:18">
      <c r="A246" s="17" t="s">
        <v>294</v>
      </c>
      <c r="B246" s="18">
        <v>9030</v>
      </c>
      <c r="C246" s="18" t="s">
        <v>305</v>
      </c>
      <c r="D246" s="18">
        <v>68657</v>
      </c>
      <c r="E246" s="18">
        <v>5</v>
      </c>
      <c r="F246" s="18">
        <v>49</v>
      </c>
      <c r="G246" s="18">
        <v>4.9000000000000004</v>
      </c>
      <c r="H246" s="18">
        <v>0.85</v>
      </c>
      <c r="I246" s="20">
        <v>2.04</v>
      </c>
      <c r="J246" s="18"/>
      <c r="K246" s="18">
        <v>49</v>
      </c>
      <c r="L246" s="20">
        <f t="shared" si="15"/>
        <v>100</v>
      </c>
      <c r="M246" s="20"/>
      <c r="N246" s="18"/>
      <c r="O246" s="20">
        <f t="shared" si="16"/>
        <v>2.04</v>
      </c>
      <c r="P246" s="18">
        <f t="shared" si="17"/>
        <v>5</v>
      </c>
      <c r="Q246" s="20">
        <f t="shared" si="18"/>
        <v>2.04</v>
      </c>
      <c r="R246" s="20">
        <f t="shared" si="19"/>
        <v>2.04</v>
      </c>
    </row>
    <row r="247" spans="1:18">
      <c r="A247" s="17"/>
      <c r="B247" s="18"/>
      <c r="C247" s="18"/>
      <c r="D247" s="18"/>
      <c r="E247" s="18">
        <v>10</v>
      </c>
      <c r="F247" s="18">
        <v>49</v>
      </c>
      <c r="G247" s="18">
        <v>9.1</v>
      </c>
      <c r="H247" s="18">
        <v>1.08</v>
      </c>
      <c r="I247" s="20" t="s">
        <v>311</v>
      </c>
      <c r="J247" s="18"/>
      <c r="K247" s="18">
        <v>49</v>
      </c>
      <c r="L247" s="20">
        <f t="shared" si="15"/>
        <v>100</v>
      </c>
      <c r="M247" s="20"/>
      <c r="N247" s="18"/>
      <c r="O247" s="20">
        <f t="shared" si="16"/>
        <v>2.5920000000000001</v>
      </c>
      <c r="P247" s="18" t="str">
        <f t="shared" si="17"/>
        <v/>
      </c>
      <c r="Q247" s="20">
        <f t="shared" si="18"/>
        <v>2.5920000000000001</v>
      </c>
      <c r="R247" s="20" t="str">
        <f t="shared" si="19"/>
        <v/>
      </c>
    </row>
    <row r="248" spans="1:18">
      <c r="A248" s="17" t="s">
        <v>294</v>
      </c>
      <c r="B248" s="18">
        <v>9030</v>
      </c>
      <c r="C248" s="19" t="s">
        <v>306</v>
      </c>
      <c r="D248" s="18">
        <v>68658</v>
      </c>
      <c r="E248" s="18">
        <v>5</v>
      </c>
      <c r="F248" s="18">
        <v>49</v>
      </c>
      <c r="G248" s="18">
        <v>15.4</v>
      </c>
      <c r="H248" s="18">
        <v>10.49</v>
      </c>
      <c r="I248" s="20" t="s">
        <v>311</v>
      </c>
      <c r="J248" s="18"/>
      <c r="K248" s="18">
        <v>45</v>
      </c>
      <c r="L248" s="20">
        <f t="shared" si="15"/>
        <v>91.83673469387756</v>
      </c>
      <c r="M248" s="20"/>
      <c r="N248" s="18"/>
      <c r="O248" s="20" t="str">
        <f t="shared" si="16"/>
        <v/>
      </c>
      <c r="P248" s="18" t="str">
        <f t="shared" si="17"/>
        <v/>
      </c>
      <c r="Q248" s="20">
        <f t="shared" si="18"/>
        <v>25.175999999999998</v>
      </c>
      <c r="R248" s="20" t="str">
        <f t="shared" si="19"/>
        <v/>
      </c>
    </row>
    <row r="249" spans="1:18">
      <c r="A249" s="17"/>
      <c r="B249" s="18"/>
      <c r="C249" s="18"/>
      <c r="D249" s="18"/>
      <c r="E249" s="18">
        <v>10</v>
      </c>
      <c r="F249" s="18">
        <v>49</v>
      </c>
      <c r="G249" s="18">
        <v>16.899999999999999</v>
      </c>
      <c r="H249" s="18">
        <v>10.32</v>
      </c>
      <c r="I249" s="20" t="s">
        <v>311</v>
      </c>
      <c r="J249" s="18"/>
      <c r="K249" s="18">
        <v>46</v>
      </c>
      <c r="L249" s="20">
        <f t="shared" si="15"/>
        <v>93.877551020408163</v>
      </c>
      <c r="M249" s="20"/>
      <c r="N249" s="18"/>
      <c r="O249" s="20" t="str">
        <f t="shared" si="16"/>
        <v/>
      </c>
      <c r="P249" s="18" t="str">
        <f t="shared" si="17"/>
        <v/>
      </c>
      <c r="Q249" s="20">
        <f t="shared" si="18"/>
        <v>24.768000000000001</v>
      </c>
      <c r="R249" s="20" t="str">
        <f t="shared" si="19"/>
        <v/>
      </c>
    </row>
    <row r="250" spans="1:18">
      <c r="A250" s="17" t="s">
        <v>294</v>
      </c>
      <c r="B250" s="18">
        <v>9030</v>
      </c>
      <c r="C250" s="19" t="s">
        <v>190</v>
      </c>
      <c r="D250" s="18">
        <v>68662</v>
      </c>
      <c r="E250" s="18">
        <v>5</v>
      </c>
      <c r="F250" s="18">
        <v>49</v>
      </c>
      <c r="G250" s="18">
        <v>17.3</v>
      </c>
      <c r="H250" s="18">
        <v>19.600000000000001</v>
      </c>
      <c r="I250" s="20" t="s">
        <v>311</v>
      </c>
      <c r="J250" s="18"/>
      <c r="K250" s="18">
        <v>34</v>
      </c>
      <c r="L250" s="20">
        <f t="shared" si="15"/>
        <v>69.387755102040813</v>
      </c>
      <c r="M250" s="20"/>
      <c r="N250" s="18"/>
      <c r="O250" s="20" t="str">
        <f t="shared" si="16"/>
        <v/>
      </c>
      <c r="P250" s="18" t="str">
        <f t="shared" si="17"/>
        <v/>
      </c>
      <c r="Q250" s="20">
        <f t="shared" si="18"/>
        <v>47.04</v>
      </c>
      <c r="R250" s="20" t="str">
        <f t="shared" si="19"/>
        <v/>
      </c>
    </row>
    <row r="251" spans="1:18">
      <c r="A251" s="17"/>
      <c r="B251" s="18"/>
      <c r="C251" s="18"/>
      <c r="D251" s="18"/>
      <c r="E251" s="18">
        <v>10</v>
      </c>
      <c r="F251" s="18">
        <v>49</v>
      </c>
      <c r="G251" s="18">
        <v>26.3</v>
      </c>
      <c r="H251" s="18">
        <v>49.6</v>
      </c>
      <c r="I251" s="20" t="s">
        <v>311</v>
      </c>
      <c r="J251" s="18"/>
      <c r="K251" s="18">
        <v>41</v>
      </c>
      <c r="L251" s="20">
        <f t="shared" si="15"/>
        <v>83.673469387755105</v>
      </c>
      <c r="M251" s="20"/>
      <c r="N251" s="18"/>
      <c r="O251" s="20" t="str">
        <f t="shared" si="16"/>
        <v/>
      </c>
      <c r="P251" s="18" t="str">
        <f t="shared" si="17"/>
        <v/>
      </c>
      <c r="Q251" s="20">
        <f t="shared" si="18"/>
        <v>119.03999999999999</v>
      </c>
      <c r="R251" s="20" t="str">
        <f t="shared" si="19"/>
        <v/>
      </c>
    </row>
    <row r="252" spans="1:18">
      <c r="A252" s="17" t="s">
        <v>294</v>
      </c>
      <c r="B252" s="18">
        <v>9030</v>
      </c>
      <c r="C252" s="18" t="s">
        <v>52</v>
      </c>
      <c r="D252" s="18">
        <v>68664</v>
      </c>
      <c r="E252" s="18">
        <v>5</v>
      </c>
      <c r="F252" s="18">
        <v>49</v>
      </c>
      <c r="G252" s="18">
        <v>4.8</v>
      </c>
      <c r="H252" s="18">
        <v>0.34</v>
      </c>
      <c r="I252" s="20">
        <v>0.81600000000000006</v>
      </c>
      <c r="J252" s="18"/>
      <c r="K252" s="18">
        <v>49</v>
      </c>
      <c r="L252" s="20">
        <f t="shared" si="15"/>
        <v>100</v>
      </c>
      <c r="M252" s="20"/>
      <c r="N252" s="18"/>
      <c r="O252" s="20">
        <f t="shared" si="16"/>
        <v>0.81600000000000006</v>
      </c>
      <c r="P252" s="18">
        <f t="shared" si="17"/>
        <v>5</v>
      </c>
      <c r="Q252" s="20">
        <f t="shared" si="18"/>
        <v>0.81600000000000006</v>
      </c>
      <c r="R252" s="20">
        <f t="shared" si="19"/>
        <v>0.81600000000000006</v>
      </c>
    </row>
    <row r="253" spans="1:18">
      <c r="A253" s="17"/>
      <c r="B253" s="18"/>
      <c r="C253" s="18"/>
      <c r="D253" s="18"/>
      <c r="E253" s="18">
        <v>10</v>
      </c>
      <c r="F253" s="18">
        <v>49</v>
      </c>
      <c r="G253" s="18">
        <v>9</v>
      </c>
      <c r="H253" s="18">
        <v>0.57999999999999996</v>
      </c>
      <c r="I253" s="20" t="s">
        <v>311</v>
      </c>
      <c r="J253" s="18"/>
      <c r="K253" s="18">
        <v>49</v>
      </c>
      <c r="L253" s="20">
        <f t="shared" si="15"/>
        <v>100</v>
      </c>
      <c r="M253" s="20"/>
      <c r="N253" s="18"/>
      <c r="O253" s="20">
        <f t="shared" si="16"/>
        <v>1.3919999999999999</v>
      </c>
      <c r="P253" s="18" t="str">
        <f t="shared" si="17"/>
        <v/>
      </c>
      <c r="Q253" s="20">
        <f t="shared" si="18"/>
        <v>1.3919999999999999</v>
      </c>
      <c r="R253" s="20" t="str">
        <f t="shared" si="19"/>
        <v/>
      </c>
    </row>
    <row r="254" spans="1:18">
      <c r="A254" s="17" t="s">
        <v>294</v>
      </c>
      <c r="B254" s="18">
        <v>9030</v>
      </c>
      <c r="C254" s="18" t="s">
        <v>53</v>
      </c>
      <c r="D254" s="18">
        <v>68665</v>
      </c>
      <c r="E254" s="18">
        <v>5</v>
      </c>
      <c r="F254" s="18">
        <v>49</v>
      </c>
      <c r="G254" s="18">
        <v>4.8</v>
      </c>
      <c r="H254" s="18">
        <v>0.28999999999999998</v>
      </c>
      <c r="I254" s="20">
        <v>0.69599999999999995</v>
      </c>
      <c r="J254" s="18"/>
      <c r="K254" s="18">
        <v>49</v>
      </c>
      <c r="L254" s="20">
        <f t="shared" si="15"/>
        <v>100</v>
      </c>
      <c r="M254" s="20"/>
      <c r="N254" s="18"/>
      <c r="O254" s="20">
        <f t="shared" si="16"/>
        <v>0.69599999999999995</v>
      </c>
      <c r="P254" s="18">
        <f t="shared" si="17"/>
        <v>5</v>
      </c>
      <c r="Q254" s="20">
        <f t="shared" si="18"/>
        <v>0.69599999999999995</v>
      </c>
      <c r="R254" s="20">
        <f t="shared" si="19"/>
        <v>0.69599999999999995</v>
      </c>
    </row>
    <row r="255" spans="1:18">
      <c r="A255" s="17"/>
      <c r="B255" s="18"/>
      <c r="C255" s="18"/>
      <c r="D255" s="18"/>
      <c r="E255" s="18">
        <v>10</v>
      </c>
      <c r="F255" s="18">
        <v>49</v>
      </c>
      <c r="G255" s="18">
        <v>9.1</v>
      </c>
      <c r="H255" s="18">
        <v>0.59</v>
      </c>
      <c r="I255" s="20" t="s">
        <v>311</v>
      </c>
      <c r="J255" s="18"/>
      <c r="K255" s="18">
        <v>49</v>
      </c>
      <c r="L255" s="20">
        <f t="shared" si="15"/>
        <v>100</v>
      </c>
      <c r="M255" s="20"/>
      <c r="N255" s="18"/>
      <c r="O255" s="20">
        <f t="shared" si="16"/>
        <v>1.4159999999999999</v>
      </c>
      <c r="P255" s="18" t="str">
        <f t="shared" si="17"/>
        <v/>
      </c>
      <c r="Q255" s="20">
        <f t="shared" si="18"/>
        <v>1.4159999999999999</v>
      </c>
      <c r="R255" s="20" t="str">
        <f t="shared" si="19"/>
        <v/>
      </c>
    </row>
    <row r="256" spans="1:18">
      <c r="A256" s="17" t="s">
        <v>295</v>
      </c>
      <c r="B256" s="18">
        <v>9030</v>
      </c>
      <c r="C256" s="19" t="s">
        <v>100</v>
      </c>
      <c r="D256" s="18">
        <v>65093</v>
      </c>
      <c r="E256" s="18">
        <v>5</v>
      </c>
      <c r="F256" s="18">
        <v>49</v>
      </c>
      <c r="G256" s="18">
        <v>12.3</v>
      </c>
      <c r="H256" s="18">
        <v>10.78</v>
      </c>
      <c r="I256" s="20" t="s">
        <v>311</v>
      </c>
      <c r="J256" s="18"/>
      <c r="K256" s="18">
        <v>36</v>
      </c>
      <c r="L256" s="20">
        <f t="shared" si="15"/>
        <v>73.469387755102048</v>
      </c>
      <c r="M256" s="20"/>
      <c r="N256" s="18"/>
      <c r="O256" s="20" t="str">
        <f t="shared" si="16"/>
        <v/>
      </c>
      <c r="P256" s="18" t="str">
        <f t="shared" si="17"/>
        <v/>
      </c>
      <c r="Q256" s="20">
        <f t="shared" si="18"/>
        <v>25.871999999999996</v>
      </c>
      <c r="R256" s="20" t="str">
        <f t="shared" si="19"/>
        <v/>
      </c>
    </row>
    <row r="257" spans="1:18">
      <c r="A257" s="17"/>
      <c r="B257" s="18"/>
      <c r="C257" s="18"/>
      <c r="D257" s="18"/>
      <c r="E257" s="18">
        <v>10</v>
      </c>
      <c r="F257" s="18">
        <v>49</v>
      </c>
      <c r="G257" s="18">
        <v>16.600000000000001</v>
      </c>
      <c r="H257" s="18">
        <v>13.48</v>
      </c>
      <c r="I257" s="20" t="s">
        <v>311</v>
      </c>
      <c r="J257" s="18"/>
      <c r="K257" s="18">
        <v>38</v>
      </c>
      <c r="L257" s="20">
        <f t="shared" si="15"/>
        <v>77.551020408163268</v>
      </c>
      <c r="M257" s="20"/>
      <c r="N257" s="18"/>
      <c r="O257" s="20" t="str">
        <f t="shared" si="16"/>
        <v/>
      </c>
      <c r="P257" s="18" t="str">
        <f t="shared" si="17"/>
        <v/>
      </c>
      <c r="Q257" s="20">
        <f t="shared" si="18"/>
        <v>32.351999999999997</v>
      </c>
      <c r="R257" s="20" t="str">
        <f t="shared" si="19"/>
        <v/>
      </c>
    </row>
    <row r="258" spans="1:18">
      <c r="A258" s="17" t="s">
        <v>294</v>
      </c>
      <c r="B258" s="18">
        <v>9030</v>
      </c>
      <c r="C258" s="18" t="s">
        <v>143</v>
      </c>
      <c r="D258" s="18">
        <v>68666</v>
      </c>
      <c r="E258" s="18">
        <v>5</v>
      </c>
      <c r="F258" s="18">
        <v>49</v>
      </c>
      <c r="G258" s="18">
        <v>4.5999999999999996</v>
      </c>
      <c r="H258" s="18">
        <v>0.64</v>
      </c>
      <c r="I258" s="20">
        <v>1.536</v>
      </c>
      <c r="J258" s="18"/>
      <c r="K258" s="18">
        <v>49</v>
      </c>
      <c r="L258" s="20">
        <f t="shared" si="15"/>
        <v>100</v>
      </c>
      <c r="M258" s="20"/>
      <c r="N258" s="18"/>
      <c r="O258" s="20">
        <f t="shared" si="16"/>
        <v>1.536</v>
      </c>
      <c r="P258" s="18">
        <f t="shared" si="17"/>
        <v>5</v>
      </c>
      <c r="Q258" s="20">
        <f t="shared" si="18"/>
        <v>1.536</v>
      </c>
      <c r="R258" s="20">
        <f t="shared" si="19"/>
        <v>1.536</v>
      </c>
    </row>
    <row r="259" spans="1:18">
      <c r="A259" s="17"/>
      <c r="B259" s="18"/>
      <c r="C259" s="18"/>
      <c r="D259" s="18"/>
      <c r="E259" s="18">
        <v>10</v>
      </c>
      <c r="F259" s="18">
        <v>49</v>
      </c>
      <c r="G259" s="18">
        <v>8.9</v>
      </c>
      <c r="H259" s="18">
        <v>0.88</v>
      </c>
      <c r="I259" s="20" t="s">
        <v>311</v>
      </c>
      <c r="J259" s="18"/>
      <c r="K259" s="18">
        <v>49</v>
      </c>
      <c r="L259" s="20">
        <f t="shared" si="15"/>
        <v>100</v>
      </c>
      <c r="M259" s="20"/>
      <c r="N259" s="18"/>
      <c r="O259" s="20">
        <f t="shared" si="16"/>
        <v>2.1120000000000001</v>
      </c>
      <c r="P259" s="18" t="str">
        <f t="shared" si="17"/>
        <v/>
      </c>
      <c r="Q259" s="20">
        <f t="shared" si="18"/>
        <v>2.1120000000000001</v>
      </c>
      <c r="R259" s="20" t="str">
        <f t="shared" si="19"/>
        <v/>
      </c>
    </row>
    <row r="260" spans="1:18">
      <c r="A260" s="17" t="s">
        <v>294</v>
      </c>
      <c r="B260" s="18">
        <v>9030</v>
      </c>
      <c r="C260" s="18" t="s">
        <v>141</v>
      </c>
      <c r="D260" s="18">
        <v>68648</v>
      </c>
      <c r="E260" s="18">
        <v>5</v>
      </c>
      <c r="F260" s="18">
        <v>49</v>
      </c>
      <c r="G260" s="18">
        <v>7.9</v>
      </c>
      <c r="H260" s="18">
        <v>3.61</v>
      </c>
      <c r="I260" s="20" t="s">
        <v>311</v>
      </c>
      <c r="J260" s="18"/>
      <c r="K260" s="18">
        <v>49</v>
      </c>
      <c r="L260" s="20">
        <f t="shared" ref="L260:L323" si="20">(K260/F260)*100</f>
        <v>100</v>
      </c>
      <c r="M260" s="20"/>
      <c r="N260" s="18"/>
      <c r="O260" s="20" t="str">
        <f t="shared" ref="O260:O323" si="21">IF(AND((H260*2.4)&lt;+(E260+E260*0.1),L260&gt;50),(H260*2.4),"")</f>
        <v/>
      </c>
      <c r="P260" s="18" t="str">
        <f t="shared" ref="P260:P323" si="22">IF(AND(ISNUMBER(O260),E260=5),E260,IF(AND(O259&lt;=O260,E260=10),"",IF(E260=5,"",E260)))</f>
        <v/>
      </c>
      <c r="Q260" s="20">
        <f t="shared" si="18"/>
        <v>8.6639999999999997</v>
      </c>
      <c r="R260" s="20" t="str">
        <f t="shared" si="19"/>
        <v/>
      </c>
    </row>
    <row r="261" spans="1:18">
      <c r="A261" s="17"/>
      <c r="B261" s="18"/>
      <c r="C261" s="18"/>
      <c r="D261" s="18"/>
      <c r="E261" s="18">
        <v>10</v>
      </c>
      <c r="F261" s="18">
        <v>49</v>
      </c>
      <c r="G261" s="18">
        <v>11.5</v>
      </c>
      <c r="H261" s="18">
        <v>4.1900000000000004</v>
      </c>
      <c r="I261" s="20">
        <v>10.056000000000001</v>
      </c>
      <c r="J261" s="18"/>
      <c r="K261" s="18">
        <v>48</v>
      </c>
      <c r="L261" s="20">
        <f t="shared" si="20"/>
        <v>97.959183673469383</v>
      </c>
      <c r="M261" s="20"/>
      <c r="N261" s="18"/>
      <c r="O261" s="20">
        <f t="shared" si="21"/>
        <v>10.056000000000001</v>
      </c>
      <c r="P261" s="18">
        <f t="shared" si="22"/>
        <v>10</v>
      </c>
      <c r="Q261" s="20">
        <f t="shared" ref="Q261:Q324" si="23">H261*2.4</f>
        <v>10.056000000000001</v>
      </c>
      <c r="R261" s="20">
        <f t="shared" ref="R261:R324" si="24">IF(ISNUMBER(P261),Q261,"")</f>
        <v>10.056000000000001</v>
      </c>
    </row>
    <row r="262" spans="1:18">
      <c r="A262" s="17" t="s">
        <v>295</v>
      </c>
      <c r="B262" s="18">
        <v>9030</v>
      </c>
      <c r="C262" s="19" t="s">
        <v>144</v>
      </c>
      <c r="D262" s="18">
        <v>65089</v>
      </c>
      <c r="E262" s="18">
        <v>5</v>
      </c>
      <c r="F262" s="18">
        <v>49</v>
      </c>
      <c r="G262" s="18">
        <v>183.8</v>
      </c>
      <c r="H262" s="18">
        <v>171.59</v>
      </c>
      <c r="I262" s="20" t="s">
        <v>311</v>
      </c>
      <c r="J262" s="18"/>
      <c r="K262" s="18">
        <v>33</v>
      </c>
      <c r="L262" s="20">
        <f t="shared" si="20"/>
        <v>67.346938775510196</v>
      </c>
      <c r="M262" s="20"/>
      <c r="N262" s="18"/>
      <c r="O262" s="20" t="str">
        <f t="shared" si="21"/>
        <v/>
      </c>
      <c r="P262" s="18" t="str">
        <f t="shared" si="22"/>
        <v/>
      </c>
      <c r="Q262" s="20">
        <f t="shared" si="23"/>
        <v>411.81599999999997</v>
      </c>
      <c r="R262" s="20" t="str">
        <f t="shared" si="24"/>
        <v/>
      </c>
    </row>
    <row r="263" spans="1:18">
      <c r="A263" s="17"/>
      <c r="B263" s="18"/>
      <c r="C263" s="18"/>
      <c r="D263" s="18"/>
      <c r="E263" s="18">
        <v>10</v>
      </c>
      <c r="F263" s="18">
        <v>49</v>
      </c>
      <c r="G263" s="18">
        <v>186.1</v>
      </c>
      <c r="H263" s="18">
        <v>162.38</v>
      </c>
      <c r="I263" s="20" t="s">
        <v>311</v>
      </c>
      <c r="J263" s="18"/>
      <c r="K263" s="18">
        <v>37</v>
      </c>
      <c r="L263" s="20">
        <f t="shared" si="20"/>
        <v>75.510204081632651</v>
      </c>
      <c r="M263" s="20"/>
      <c r="N263" s="18"/>
      <c r="O263" s="20" t="str">
        <f t="shared" si="21"/>
        <v/>
      </c>
      <c r="P263" s="18" t="str">
        <f t="shared" si="22"/>
        <v/>
      </c>
      <c r="Q263" s="20">
        <f t="shared" si="23"/>
        <v>389.71199999999999</v>
      </c>
      <c r="R263" s="20" t="str">
        <f t="shared" si="24"/>
        <v/>
      </c>
    </row>
    <row r="264" spans="1:18">
      <c r="A264" s="17" t="s">
        <v>294</v>
      </c>
      <c r="B264" s="18">
        <v>9030</v>
      </c>
      <c r="C264" s="18" t="s">
        <v>102</v>
      </c>
      <c r="D264" s="18">
        <v>65098</v>
      </c>
      <c r="E264" s="18">
        <v>5</v>
      </c>
      <c r="F264" s="18">
        <v>49</v>
      </c>
      <c r="G264" s="18">
        <v>6.5</v>
      </c>
      <c r="H264" s="18">
        <v>0.59</v>
      </c>
      <c r="I264" s="20">
        <v>1.4159999999999999</v>
      </c>
      <c r="J264" s="18"/>
      <c r="K264" s="18">
        <v>49</v>
      </c>
      <c r="L264" s="20">
        <f t="shared" si="20"/>
        <v>100</v>
      </c>
      <c r="M264" s="20"/>
      <c r="N264" s="18"/>
      <c r="O264" s="20">
        <f t="shared" si="21"/>
        <v>1.4159999999999999</v>
      </c>
      <c r="P264" s="18">
        <f t="shared" si="22"/>
        <v>5</v>
      </c>
      <c r="Q264" s="20">
        <f t="shared" si="23"/>
        <v>1.4159999999999999</v>
      </c>
      <c r="R264" s="20">
        <f t="shared" si="24"/>
        <v>1.4159999999999999</v>
      </c>
    </row>
    <row r="265" spans="1:18">
      <c r="A265" s="17"/>
      <c r="B265" s="18"/>
      <c r="C265" s="18"/>
      <c r="D265" s="18"/>
      <c r="E265" s="18">
        <v>10</v>
      </c>
      <c r="F265" s="18">
        <v>49</v>
      </c>
      <c r="G265" s="18">
        <v>10.9</v>
      </c>
      <c r="H265" s="18">
        <v>1.24</v>
      </c>
      <c r="I265" s="20" t="s">
        <v>311</v>
      </c>
      <c r="J265" s="18"/>
      <c r="K265" s="18">
        <v>49</v>
      </c>
      <c r="L265" s="20">
        <f t="shared" si="20"/>
        <v>100</v>
      </c>
      <c r="M265" s="20"/>
      <c r="N265" s="18"/>
      <c r="O265" s="20">
        <f t="shared" si="21"/>
        <v>2.976</v>
      </c>
      <c r="P265" s="18" t="str">
        <f t="shared" si="22"/>
        <v/>
      </c>
      <c r="Q265" s="20">
        <f t="shared" si="23"/>
        <v>2.976</v>
      </c>
      <c r="R265" s="20" t="str">
        <f t="shared" si="24"/>
        <v/>
      </c>
    </row>
    <row r="266" spans="1:18">
      <c r="A266" s="17" t="s">
        <v>294</v>
      </c>
      <c r="B266" s="18">
        <v>9030</v>
      </c>
      <c r="C266" s="18" t="s">
        <v>145</v>
      </c>
      <c r="D266" s="18">
        <v>68668</v>
      </c>
      <c r="E266" s="18">
        <v>5</v>
      </c>
      <c r="F266" s="18">
        <v>49</v>
      </c>
      <c r="G266" s="18">
        <v>6.1</v>
      </c>
      <c r="H266" s="18">
        <v>1.25</v>
      </c>
      <c r="I266" s="20">
        <v>3</v>
      </c>
      <c r="J266" s="18"/>
      <c r="K266" s="18">
        <v>49</v>
      </c>
      <c r="L266" s="20">
        <f t="shared" si="20"/>
        <v>100</v>
      </c>
      <c r="M266" s="20"/>
      <c r="N266" s="18"/>
      <c r="O266" s="20">
        <f t="shared" si="21"/>
        <v>3</v>
      </c>
      <c r="P266" s="18">
        <f t="shared" si="22"/>
        <v>5</v>
      </c>
      <c r="Q266" s="20">
        <f t="shared" si="23"/>
        <v>3</v>
      </c>
      <c r="R266" s="20">
        <f t="shared" si="24"/>
        <v>3</v>
      </c>
    </row>
    <row r="267" spans="1:18">
      <c r="A267" s="17"/>
      <c r="B267" s="18"/>
      <c r="C267" s="18"/>
      <c r="D267" s="18"/>
      <c r="E267" s="18">
        <v>10</v>
      </c>
      <c r="F267" s="18">
        <v>49</v>
      </c>
      <c r="G267" s="18">
        <v>9.6999999999999993</v>
      </c>
      <c r="H267" s="18">
        <v>1.61</v>
      </c>
      <c r="I267" s="20" t="s">
        <v>311</v>
      </c>
      <c r="J267" s="18"/>
      <c r="K267" s="18">
        <v>49</v>
      </c>
      <c r="L267" s="20">
        <f t="shared" si="20"/>
        <v>100</v>
      </c>
      <c r="M267" s="20"/>
      <c r="N267" s="18"/>
      <c r="O267" s="20">
        <f t="shared" si="21"/>
        <v>3.8639999999999999</v>
      </c>
      <c r="P267" s="18" t="str">
        <f t="shared" si="22"/>
        <v/>
      </c>
      <c r="Q267" s="20">
        <f t="shared" si="23"/>
        <v>3.8639999999999999</v>
      </c>
      <c r="R267" s="20" t="str">
        <f t="shared" si="24"/>
        <v/>
      </c>
    </row>
    <row r="268" spans="1:18">
      <c r="A268" s="17" t="s">
        <v>294</v>
      </c>
      <c r="B268" s="18">
        <v>9030</v>
      </c>
      <c r="C268" s="19" t="s">
        <v>146</v>
      </c>
      <c r="D268" s="18">
        <v>68669</v>
      </c>
      <c r="E268" s="18">
        <v>5</v>
      </c>
      <c r="F268" s="18">
        <v>49</v>
      </c>
      <c r="G268" s="18">
        <v>73.2</v>
      </c>
      <c r="H268" s="18">
        <v>17.899999999999999</v>
      </c>
      <c r="I268" s="20" t="s">
        <v>311</v>
      </c>
      <c r="J268" s="18"/>
      <c r="K268" s="18">
        <v>49</v>
      </c>
      <c r="L268" s="20">
        <f t="shared" si="20"/>
        <v>100</v>
      </c>
      <c r="M268" s="20"/>
      <c r="N268" s="18"/>
      <c r="O268" s="20" t="str">
        <f t="shared" si="21"/>
        <v/>
      </c>
      <c r="P268" s="18" t="str">
        <f t="shared" si="22"/>
        <v/>
      </c>
      <c r="Q268" s="20">
        <f t="shared" si="23"/>
        <v>42.959999999999994</v>
      </c>
      <c r="R268" s="20" t="str">
        <f t="shared" si="24"/>
        <v/>
      </c>
    </row>
    <row r="269" spans="1:18">
      <c r="A269" s="17"/>
      <c r="B269" s="18"/>
      <c r="C269" s="18"/>
      <c r="D269" s="18"/>
      <c r="E269" s="18">
        <v>10</v>
      </c>
      <c r="F269" s="18">
        <v>49</v>
      </c>
      <c r="G269" s="18">
        <v>77</v>
      </c>
      <c r="H269" s="18">
        <v>17.87</v>
      </c>
      <c r="I269" s="20" t="s">
        <v>311</v>
      </c>
      <c r="J269" s="18"/>
      <c r="K269" s="18">
        <v>49</v>
      </c>
      <c r="L269" s="20">
        <f t="shared" si="20"/>
        <v>100</v>
      </c>
      <c r="M269" s="20"/>
      <c r="N269" s="18"/>
      <c r="O269" s="20" t="str">
        <f t="shared" si="21"/>
        <v/>
      </c>
      <c r="P269" s="18" t="str">
        <f t="shared" si="22"/>
        <v/>
      </c>
      <c r="Q269" s="20">
        <f t="shared" si="23"/>
        <v>42.887999999999998</v>
      </c>
      <c r="R269" s="20" t="str">
        <f t="shared" si="24"/>
        <v/>
      </c>
    </row>
    <row r="270" spans="1:18">
      <c r="A270" s="17" t="s">
        <v>294</v>
      </c>
      <c r="B270" s="18">
        <v>9030</v>
      </c>
      <c r="C270" s="18" t="s">
        <v>147</v>
      </c>
      <c r="D270" s="18">
        <v>68670</v>
      </c>
      <c r="E270" s="18">
        <v>5</v>
      </c>
      <c r="F270" s="18">
        <v>49</v>
      </c>
      <c r="G270" s="18">
        <v>6.5</v>
      </c>
      <c r="H270" s="18">
        <v>2.81</v>
      </c>
      <c r="I270" s="20" t="s">
        <v>311</v>
      </c>
      <c r="J270" s="18"/>
      <c r="K270" s="18">
        <v>49</v>
      </c>
      <c r="L270" s="20">
        <f t="shared" si="20"/>
        <v>100</v>
      </c>
      <c r="M270" s="20"/>
      <c r="N270" s="18"/>
      <c r="O270" s="20" t="str">
        <f t="shared" si="21"/>
        <v/>
      </c>
      <c r="P270" s="18" t="str">
        <f t="shared" si="22"/>
        <v/>
      </c>
      <c r="Q270" s="20">
        <f t="shared" si="23"/>
        <v>6.7439999999999998</v>
      </c>
      <c r="R270" s="20" t="str">
        <f t="shared" si="24"/>
        <v/>
      </c>
    </row>
    <row r="271" spans="1:18">
      <c r="A271" s="17"/>
      <c r="B271" s="18"/>
      <c r="C271" s="18"/>
      <c r="D271" s="18"/>
      <c r="E271" s="18">
        <v>10</v>
      </c>
      <c r="F271" s="18">
        <v>49</v>
      </c>
      <c r="G271" s="18">
        <v>9.9</v>
      </c>
      <c r="H271" s="18">
        <v>4.05</v>
      </c>
      <c r="I271" s="20">
        <v>9.7199999999999989</v>
      </c>
      <c r="J271" s="18"/>
      <c r="K271" s="18">
        <v>49</v>
      </c>
      <c r="L271" s="20">
        <f t="shared" si="20"/>
        <v>100</v>
      </c>
      <c r="M271" s="20"/>
      <c r="N271" s="18"/>
      <c r="O271" s="20">
        <f t="shared" si="21"/>
        <v>9.7199999999999989</v>
      </c>
      <c r="P271" s="18">
        <f t="shared" si="22"/>
        <v>10</v>
      </c>
      <c r="Q271" s="20">
        <f t="shared" si="23"/>
        <v>9.7199999999999989</v>
      </c>
      <c r="R271" s="20">
        <f t="shared" si="24"/>
        <v>9.7199999999999989</v>
      </c>
    </row>
    <row r="272" spans="1:18">
      <c r="A272" s="17" t="s">
        <v>294</v>
      </c>
      <c r="B272" s="18">
        <v>9030</v>
      </c>
      <c r="C272" s="18" t="s">
        <v>148</v>
      </c>
      <c r="D272" s="18">
        <v>68671</v>
      </c>
      <c r="E272" s="18">
        <v>5</v>
      </c>
      <c r="F272" s="18">
        <v>49</v>
      </c>
      <c r="G272" s="18">
        <v>7</v>
      </c>
      <c r="H272" s="18">
        <v>1.43</v>
      </c>
      <c r="I272" s="20">
        <v>3.4319999999999999</v>
      </c>
      <c r="J272" s="18"/>
      <c r="K272" s="18">
        <v>49</v>
      </c>
      <c r="L272" s="20">
        <f t="shared" si="20"/>
        <v>100</v>
      </c>
      <c r="M272" s="20"/>
      <c r="N272" s="18"/>
      <c r="O272" s="20">
        <f t="shared" si="21"/>
        <v>3.4319999999999999</v>
      </c>
      <c r="P272" s="18">
        <f t="shared" si="22"/>
        <v>5</v>
      </c>
      <c r="Q272" s="20">
        <f t="shared" si="23"/>
        <v>3.4319999999999999</v>
      </c>
      <c r="R272" s="20">
        <f t="shared" si="24"/>
        <v>3.4319999999999999</v>
      </c>
    </row>
    <row r="273" spans="1:18">
      <c r="A273" s="17"/>
      <c r="B273" s="18"/>
      <c r="C273" s="18"/>
      <c r="D273" s="18"/>
      <c r="E273" s="18">
        <v>10</v>
      </c>
      <c r="F273" s="18">
        <v>49</v>
      </c>
      <c r="G273" s="18">
        <v>11.3</v>
      </c>
      <c r="H273" s="18">
        <v>1.76</v>
      </c>
      <c r="I273" s="20" t="s">
        <v>311</v>
      </c>
      <c r="J273" s="18"/>
      <c r="K273" s="18">
        <v>49</v>
      </c>
      <c r="L273" s="20">
        <f t="shared" si="20"/>
        <v>100</v>
      </c>
      <c r="M273" s="20"/>
      <c r="N273" s="18"/>
      <c r="O273" s="20">
        <f t="shared" si="21"/>
        <v>4.2240000000000002</v>
      </c>
      <c r="P273" s="18" t="str">
        <f t="shared" si="22"/>
        <v/>
      </c>
      <c r="Q273" s="20">
        <f t="shared" si="23"/>
        <v>4.2240000000000002</v>
      </c>
      <c r="R273" s="20" t="str">
        <f t="shared" si="24"/>
        <v/>
      </c>
    </row>
    <row r="274" spans="1:18">
      <c r="A274" s="17" t="s">
        <v>294</v>
      </c>
      <c r="B274" s="18">
        <v>9030</v>
      </c>
      <c r="C274" s="18" t="s">
        <v>149</v>
      </c>
      <c r="D274" s="18">
        <v>68672</v>
      </c>
      <c r="E274" s="18">
        <v>5</v>
      </c>
      <c r="F274" s="18">
        <v>49</v>
      </c>
      <c r="G274" s="18">
        <v>5.4</v>
      </c>
      <c r="H274" s="18">
        <v>1.85</v>
      </c>
      <c r="I274" s="20">
        <v>4.4400000000000004</v>
      </c>
      <c r="J274" s="18"/>
      <c r="K274" s="18">
        <v>49</v>
      </c>
      <c r="L274" s="20">
        <f t="shared" si="20"/>
        <v>100</v>
      </c>
      <c r="M274" s="20"/>
      <c r="N274" s="18"/>
      <c r="O274" s="20">
        <f t="shared" si="21"/>
        <v>4.4400000000000004</v>
      </c>
      <c r="P274" s="18">
        <f t="shared" si="22"/>
        <v>5</v>
      </c>
      <c r="Q274" s="20">
        <f t="shared" si="23"/>
        <v>4.4400000000000004</v>
      </c>
      <c r="R274" s="20">
        <f t="shared" si="24"/>
        <v>4.4400000000000004</v>
      </c>
    </row>
    <row r="275" spans="1:18">
      <c r="A275" s="17"/>
      <c r="B275" s="18"/>
      <c r="C275" s="18"/>
      <c r="D275" s="18"/>
      <c r="E275" s="18">
        <v>10</v>
      </c>
      <c r="F275" s="18">
        <v>49</v>
      </c>
      <c r="G275" s="18">
        <v>9</v>
      </c>
      <c r="H275" s="18">
        <v>2.66</v>
      </c>
      <c r="I275" s="20" t="s">
        <v>311</v>
      </c>
      <c r="J275" s="18"/>
      <c r="K275" s="18">
        <v>49</v>
      </c>
      <c r="L275" s="20">
        <f t="shared" si="20"/>
        <v>100</v>
      </c>
      <c r="M275" s="20"/>
      <c r="N275" s="18"/>
      <c r="O275" s="20">
        <f t="shared" si="21"/>
        <v>6.3840000000000003</v>
      </c>
      <c r="P275" s="18" t="str">
        <f t="shared" si="22"/>
        <v/>
      </c>
      <c r="Q275" s="20">
        <f t="shared" si="23"/>
        <v>6.3840000000000003</v>
      </c>
      <c r="R275" s="20" t="str">
        <f t="shared" si="24"/>
        <v/>
      </c>
    </row>
    <row r="276" spans="1:18">
      <c r="A276" s="17" t="s">
        <v>294</v>
      </c>
      <c r="B276" s="18">
        <v>9030</v>
      </c>
      <c r="C276" s="18" t="s">
        <v>150</v>
      </c>
      <c r="D276" s="18">
        <v>68673</v>
      </c>
      <c r="E276" s="18">
        <v>5</v>
      </c>
      <c r="F276" s="18">
        <v>49</v>
      </c>
      <c r="G276" s="18">
        <v>4.7</v>
      </c>
      <c r="H276" s="18">
        <v>1.21</v>
      </c>
      <c r="I276" s="20">
        <v>2.9039999999999999</v>
      </c>
      <c r="J276" s="18"/>
      <c r="K276" s="18">
        <v>48</v>
      </c>
      <c r="L276" s="20">
        <f t="shared" si="20"/>
        <v>97.959183673469383</v>
      </c>
      <c r="M276" s="20"/>
      <c r="N276" s="18"/>
      <c r="O276" s="20">
        <f t="shared" si="21"/>
        <v>2.9039999999999999</v>
      </c>
      <c r="P276" s="18">
        <f t="shared" si="22"/>
        <v>5</v>
      </c>
      <c r="Q276" s="20">
        <f t="shared" si="23"/>
        <v>2.9039999999999999</v>
      </c>
      <c r="R276" s="20">
        <f t="shared" si="24"/>
        <v>2.9039999999999999</v>
      </c>
    </row>
    <row r="277" spans="1:18">
      <c r="A277" s="17"/>
      <c r="B277" s="18"/>
      <c r="C277" s="18"/>
      <c r="D277" s="18"/>
      <c r="E277" s="18">
        <v>10</v>
      </c>
      <c r="F277" s="18">
        <v>49</v>
      </c>
      <c r="G277" s="18">
        <v>9</v>
      </c>
      <c r="H277" s="18">
        <v>1.79</v>
      </c>
      <c r="I277" s="20" t="s">
        <v>311</v>
      </c>
      <c r="J277" s="18"/>
      <c r="K277" s="18">
        <v>48</v>
      </c>
      <c r="L277" s="20">
        <f t="shared" si="20"/>
        <v>97.959183673469383</v>
      </c>
      <c r="M277" s="20"/>
      <c r="N277" s="18"/>
      <c r="O277" s="20">
        <f t="shared" si="21"/>
        <v>4.2960000000000003</v>
      </c>
      <c r="P277" s="18" t="str">
        <f t="shared" si="22"/>
        <v/>
      </c>
      <c r="Q277" s="20">
        <f t="shared" si="23"/>
        <v>4.2960000000000003</v>
      </c>
      <c r="R277" s="20" t="str">
        <f t="shared" si="24"/>
        <v/>
      </c>
    </row>
    <row r="278" spans="1:18">
      <c r="A278" s="17" t="s">
        <v>294</v>
      </c>
      <c r="B278" s="18">
        <v>9030</v>
      </c>
      <c r="C278" s="18" t="s">
        <v>177</v>
      </c>
      <c r="D278" s="18">
        <v>68675</v>
      </c>
      <c r="E278" s="18">
        <v>5</v>
      </c>
      <c r="F278" s="18">
        <v>49</v>
      </c>
      <c r="G278" s="18">
        <v>4.9000000000000004</v>
      </c>
      <c r="H278" s="18">
        <v>1.1299999999999999</v>
      </c>
      <c r="I278" s="20">
        <v>2.7119999999999997</v>
      </c>
      <c r="J278" s="18"/>
      <c r="K278" s="18">
        <v>49</v>
      </c>
      <c r="L278" s="20">
        <f t="shared" si="20"/>
        <v>100</v>
      </c>
      <c r="M278" s="20"/>
      <c r="N278" s="18"/>
      <c r="O278" s="20">
        <f t="shared" si="21"/>
        <v>2.7119999999999997</v>
      </c>
      <c r="P278" s="18">
        <f t="shared" si="22"/>
        <v>5</v>
      </c>
      <c r="Q278" s="20">
        <f t="shared" si="23"/>
        <v>2.7119999999999997</v>
      </c>
      <c r="R278" s="20">
        <f t="shared" si="24"/>
        <v>2.7119999999999997</v>
      </c>
    </row>
    <row r="279" spans="1:18">
      <c r="A279" s="17"/>
      <c r="B279" s="18"/>
      <c r="C279" s="18"/>
      <c r="D279" s="18"/>
      <c r="E279" s="18">
        <v>10</v>
      </c>
      <c r="F279" s="18">
        <v>49</v>
      </c>
      <c r="G279" s="18">
        <v>9.6</v>
      </c>
      <c r="H279" s="18">
        <v>1.76</v>
      </c>
      <c r="I279" s="20" t="s">
        <v>311</v>
      </c>
      <c r="J279" s="18"/>
      <c r="K279" s="18">
        <v>49</v>
      </c>
      <c r="L279" s="20">
        <f t="shared" si="20"/>
        <v>100</v>
      </c>
      <c r="M279" s="20"/>
      <c r="N279" s="18"/>
      <c r="O279" s="20">
        <f t="shared" si="21"/>
        <v>4.2240000000000002</v>
      </c>
      <c r="P279" s="18" t="str">
        <f t="shared" si="22"/>
        <v/>
      </c>
      <c r="Q279" s="20">
        <f t="shared" si="23"/>
        <v>4.2240000000000002</v>
      </c>
      <c r="R279" s="20" t="str">
        <f t="shared" si="24"/>
        <v/>
      </c>
    </row>
    <row r="280" spans="1:18">
      <c r="A280" s="17" t="s">
        <v>294</v>
      </c>
      <c r="B280" s="18">
        <v>9030</v>
      </c>
      <c r="C280" s="18" t="s">
        <v>170</v>
      </c>
      <c r="D280" s="18">
        <v>65102</v>
      </c>
      <c r="E280" s="18">
        <v>5</v>
      </c>
      <c r="F280" s="18">
        <v>49</v>
      </c>
      <c r="G280" s="18">
        <v>5</v>
      </c>
      <c r="H280" s="18">
        <v>0.73</v>
      </c>
      <c r="I280" s="20">
        <v>1.752</v>
      </c>
      <c r="J280" s="18"/>
      <c r="K280" s="18">
        <v>49</v>
      </c>
      <c r="L280" s="20">
        <f t="shared" si="20"/>
        <v>100</v>
      </c>
      <c r="M280" s="20"/>
      <c r="N280" s="18"/>
      <c r="O280" s="20">
        <f t="shared" si="21"/>
        <v>1.752</v>
      </c>
      <c r="P280" s="18">
        <f t="shared" si="22"/>
        <v>5</v>
      </c>
      <c r="Q280" s="20">
        <f t="shared" si="23"/>
        <v>1.752</v>
      </c>
      <c r="R280" s="20">
        <f t="shared" si="24"/>
        <v>1.752</v>
      </c>
    </row>
    <row r="281" spans="1:18">
      <c r="A281" s="17"/>
      <c r="B281" s="18"/>
      <c r="C281" s="18"/>
      <c r="D281" s="18"/>
      <c r="E281" s="18">
        <v>10</v>
      </c>
      <c r="F281" s="18">
        <v>49</v>
      </c>
      <c r="G281" s="18">
        <v>9.4</v>
      </c>
      <c r="H281" s="18">
        <v>3.84</v>
      </c>
      <c r="I281" s="20" t="s">
        <v>311</v>
      </c>
      <c r="J281" s="18"/>
      <c r="K281" s="18">
        <v>49</v>
      </c>
      <c r="L281" s="20">
        <f t="shared" si="20"/>
        <v>100</v>
      </c>
      <c r="M281" s="20"/>
      <c r="N281" s="18"/>
      <c r="O281" s="20">
        <f t="shared" si="21"/>
        <v>9.2159999999999993</v>
      </c>
      <c r="P281" s="18" t="str">
        <f t="shared" si="22"/>
        <v/>
      </c>
      <c r="Q281" s="20">
        <f t="shared" si="23"/>
        <v>9.2159999999999993</v>
      </c>
      <c r="R281" s="20" t="str">
        <f t="shared" si="24"/>
        <v/>
      </c>
    </row>
    <row r="282" spans="1:18">
      <c r="A282" s="17" t="s">
        <v>294</v>
      </c>
      <c r="B282" s="18">
        <v>9030</v>
      </c>
      <c r="C282" s="18" t="s">
        <v>153</v>
      </c>
      <c r="D282" s="18">
        <v>68676</v>
      </c>
      <c r="E282" s="18">
        <v>5</v>
      </c>
      <c r="F282" s="18">
        <v>49</v>
      </c>
      <c r="G282" s="18">
        <v>4.5999999999999996</v>
      </c>
      <c r="H282" s="18">
        <v>0.52</v>
      </c>
      <c r="I282" s="20">
        <v>1.248</v>
      </c>
      <c r="J282" s="18"/>
      <c r="K282" s="18">
        <v>49</v>
      </c>
      <c r="L282" s="20">
        <f t="shared" si="20"/>
        <v>100</v>
      </c>
      <c r="M282" s="20"/>
      <c r="N282" s="18"/>
      <c r="O282" s="20">
        <f t="shared" si="21"/>
        <v>1.248</v>
      </c>
      <c r="P282" s="18">
        <f t="shared" si="22"/>
        <v>5</v>
      </c>
      <c r="Q282" s="20">
        <f t="shared" si="23"/>
        <v>1.248</v>
      </c>
      <c r="R282" s="20">
        <f t="shared" si="24"/>
        <v>1.248</v>
      </c>
    </row>
    <row r="283" spans="1:18">
      <c r="A283" s="17"/>
      <c r="B283" s="18"/>
      <c r="C283" s="18"/>
      <c r="D283" s="18"/>
      <c r="E283" s="18">
        <v>10</v>
      </c>
      <c r="F283" s="18">
        <v>49</v>
      </c>
      <c r="G283" s="18">
        <v>8.9</v>
      </c>
      <c r="H283" s="18">
        <v>0.96</v>
      </c>
      <c r="I283" s="20" t="s">
        <v>311</v>
      </c>
      <c r="J283" s="18"/>
      <c r="K283" s="18">
        <v>49</v>
      </c>
      <c r="L283" s="20">
        <f t="shared" si="20"/>
        <v>100</v>
      </c>
      <c r="M283" s="20"/>
      <c r="N283" s="18"/>
      <c r="O283" s="20">
        <f t="shared" si="21"/>
        <v>2.3039999999999998</v>
      </c>
      <c r="P283" s="18" t="str">
        <f t="shared" si="22"/>
        <v/>
      </c>
      <c r="Q283" s="20">
        <f t="shared" si="23"/>
        <v>2.3039999999999998</v>
      </c>
      <c r="R283" s="20" t="str">
        <f t="shared" si="24"/>
        <v/>
      </c>
    </row>
    <row r="284" spans="1:18">
      <c r="A284" s="17" t="s">
        <v>294</v>
      </c>
      <c r="B284" s="18">
        <v>9030</v>
      </c>
      <c r="C284" s="18" t="s">
        <v>220</v>
      </c>
      <c r="D284" s="18">
        <v>67702</v>
      </c>
      <c r="E284" s="18">
        <v>5</v>
      </c>
      <c r="F284" s="18">
        <v>49</v>
      </c>
      <c r="G284" s="18">
        <v>4.5999999999999996</v>
      </c>
      <c r="H284" s="18">
        <v>0.92</v>
      </c>
      <c r="I284" s="20">
        <v>2.2080000000000002</v>
      </c>
      <c r="J284" s="18"/>
      <c r="K284" s="18">
        <v>48</v>
      </c>
      <c r="L284" s="20">
        <f t="shared" si="20"/>
        <v>97.959183673469383</v>
      </c>
      <c r="M284" s="20"/>
      <c r="N284" s="18"/>
      <c r="O284" s="20">
        <f t="shared" si="21"/>
        <v>2.2080000000000002</v>
      </c>
      <c r="P284" s="18">
        <f t="shared" si="22"/>
        <v>5</v>
      </c>
      <c r="Q284" s="20">
        <f t="shared" si="23"/>
        <v>2.2080000000000002</v>
      </c>
      <c r="R284" s="20">
        <f t="shared" si="24"/>
        <v>2.2080000000000002</v>
      </c>
    </row>
    <row r="285" spans="1:18">
      <c r="A285" s="17"/>
      <c r="B285" s="18"/>
      <c r="C285" s="18"/>
      <c r="D285" s="18"/>
      <c r="E285" s="18">
        <v>10</v>
      </c>
      <c r="F285" s="18">
        <v>49</v>
      </c>
      <c r="G285" s="18">
        <v>9</v>
      </c>
      <c r="H285" s="18">
        <v>1.43</v>
      </c>
      <c r="I285" s="20" t="s">
        <v>311</v>
      </c>
      <c r="J285" s="18"/>
      <c r="K285" s="18">
        <v>49</v>
      </c>
      <c r="L285" s="20">
        <f t="shared" si="20"/>
        <v>100</v>
      </c>
      <c r="M285" s="20"/>
      <c r="N285" s="18"/>
      <c r="O285" s="20">
        <f t="shared" si="21"/>
        <v>3.4319999999999999</v>
      </c>
      <c r="P285" s="18" t="str">
        <f t="shared" si="22"/>
        <v/>
      </c>
      <c r="Q285" s="20">
        <f t="shared" si="23"/>
        <v>3.4319999999999999</v>
      </c>
      <c r="R285" s="20" t="str">
        <f t="shared" si="24"/>
        <v/>
      </c>
    </row>
    <row r="286" spans="1:18">
      <c r="A286" s="17" t="s">
        <v>294</v>
      </c>
      <c r="B286" s="18">
        <v>9030</v>
      </c>
      <c r="C286" s="18" t="s">
        <v>221</v>
      </c>
      <c r="D286" s="18">
        <v>65103</v>
      </c>
      <c r="E286" s="18">
        <v>5</v>
      </c>
      <c r="F286" s="18">
        <v>49</v>
      </c>
      <c r="G286" s="18">
        <v>4.5999999999999996</v>
      </c>
      <c r="H286" s="18">
        <v>0.4</v>
      </c>
      <c r="I286" s="20">
        <v>0.96</v>
      </c>
      <c r="J286" s="18"/>
      <c r="K286" s="18">
        <v>49</v>
      </c>
      <c r="L286" s="20">
        <f t="shared" si="20"/>
        <v>100</v>
      </c>
      <c r="M286" s="20"/>
      <c r="N286" s="18"/>
      <c r="O286" s="20">
        <f t="shared" si="21"/>
        <v>0.96</v>
      </c>
      <c r="P286" s="18">
        <f t="shared" si="22"/>
        <v>5</v>
      </c>
      <c r="Q286" s="20">
        <f t="shared" si="23"/>
        <v>0.96</v>
      </c>
      <c r="R286" s="20">
        <f t="shared" si="24"/>
        <v>0.96</v>
      </c>
    </row>
    <row r="287" spans="1:18">
      <c r="A287" s="17"/>
      <c r="B287" s="18"/>
      <c r="C287" s="18"/>
      <c r="D287" s="18"/>
      <c r="E287" s="18">
        <v>10</v>
      </c>
      <c r="F287" s="18">
        <v>49</v>
      </c>
      <c r="G287" s="18">
        <v>8.6999999999999993</v>
      </c>
      <c r="H287" s="18">
        <v>0.73</v>
      </c>
      <c r="I287" s="20" t="s">
        <v>311</v>
      </c>
      <c r="J287" s="18"/>
      <c r="K287" s="18">
        <v>49</v>
      </c>
      <c r="L287" s="20">
        <f t="shared" si="20"/>
        <v>100</v>
      </c>
      <c r="M287" s="20"/>
      <c r="N287" s="18"/>
      <c r="O287" s="20">
        <f t="shared" si="21"/>
        <v>1.752</v>
      </c>
      <c r="P287" s="18" t="str">
        <f t="shared" si="22"/>
        <v/>
      </c>
      <c r="Q287" s="20">
        <f t="shared" si="23"/>
        <v>1.752</v>
      </c>
      <c r="R287" s="20" t="str">
        <f t="shared" si="24"/>
        <v/>
      </c>
    </row>
    <row r="288" spans="1:18">
      <c r="A288" s="17" t="s">
        <v>294</v>
      </c>
      <c r="B288" s="18">
        <v>9030</v>
      </c>
      <c r="C288" s="18" t="s">
        <v>27</v>
      </c>
      <c r="D288" s="18">
        <v>67706</v>
      </c>
      <c r="E288" s="18">
        <v>5</v>
      </c>
      <c r="F288" s="18">
        <v>49</v>
      </c>
      <c r="G288" s="18">
        <v>5</v>
      </c>
      <c r="H288" s="18">
        <v>0.8</v>
      </c>
      <c r="I288" s="20">
        <v>1.92</v>
      </c>
      <c r="J288" s="18"/>
      <c r="K288" s="18">
        <v>49</v>
      </c>
      <c r="L288" s="20">
        <f t="shared" si="20"/>
        <v>100</v>
      </c>
      <c r="M288" s="20"/>
      <c r="N288" s="18"/>
      <c r="O288" s="20">
        <f t="shared" si="21"/>
        <v>1.92</v>
      </c>
      <c r="P288" s="18">
        <f t="shared" si="22"/>
        <v>5</v>
      </c>
      <c r="Q288" s="20">
        <f t="shared" si="23"/>
        <v>1.92</v>
      </c>
      <c r="R288" s="20">
        <f t="shared" si="24"/>
        <v>1.92</v>
      </c>
    </row>
    <row r="289" spans="1:18">
      <c r="A289" s="17"/>
      <c r="B289" s="18"/>
      <c r="C289" s="18"/>
      <c r="D289" s="18"/>
      <c r="E289" s="18">
        <v>10</v>
      </c>
      <c r="F289" s="18">
        <v>49</v>
      </c>
      <c r="G289" s="18">
        <v>9.1999999999999993</v>
      </c>
      <c r="H289" s="18">
        <v>1.18</v>
      </c>
      <c r="I289" s="20" t="s">
        <v>311</v>
      </c>
      <c r="J289" s="18"/>
      <c r="K289" s="18">
        <v>49</v>
      </c>
      <c r="L289" s="20">
        <f t="shared" si="20"/>
        <v>100</v>
      </c>
      <c r="M289" s="20"/>
      <c r="N289" s="18"/>
      <c r="O289" s="20">
        <f t="shared" si="21"/>
        <v>2.8319999999999999</v>
      </c>
      <c r="P289" s="18" t="str">
        <f t="shared" si="22"/>
        <v/>
      </c>
      <c r="Q289" s="20">
        <f t="shared" si="23"/>
        <v>2.8319999999999999</v>
      </c>
      <c r="R289" s="20" t="str">
        <f t="shared" si="24"/>
        <v/>
      </c>
    </row>
    <row r="290" spans="1:18">
      <c r="A290" s="17" t="s">
        <v>294</v>
      </c>
      <c r="B290" s="18">
        <v>9030</v>
      </c>
      <c r="C290" s="18" t="s">
        <v>28</v>
      </c>
      <c r="D290" s="18">
        <v>66641</v>
      </c>
      <c r="E290" s="18">
        <v>5</v>
      </c>
      <c r="F290" s="18">
        <v>49</v>
      </c>
      <c r="G290" s="18">
        <v>6.1</v>
      </c>
      <c r="H290" s="18">
        <v>2.23</v>
      </c>
      <c r="I290" s="20">
        <v>5.3519999999999994</v>
      </c>
      <c r="J290" s="18"/>
      <c r="K290" s="18">
        <v>49</v>
      </c>
      <c r="L290" s="20">
        <f t="shared" si="20"/>
        <v>100</v>
      </c>
      <c r="M290" s="20"/>
      <c r="N290" s="18"/>
      <c r="O290" s="20">
        <f t="shared" si="21"/>
        <v>5.3519999999999994</v>
      </c>
      <c r="P290" s="18">
        <f t="shared" si="22"/>
        <v>5</v>
      </c>
      <c r="Q290" s="20">
        <f t="shared" si="23"/>
        <v>5.3519999999999994</v>
      </c>
      <c r="R290" s="20">
        <f t="shared" si="24"/>
        <v>5.3519999999999994</v>
      </c>
    </row>
    <row r="291" spans="1:18">
      <c r="A291" s="17"/>
      <c r="B291" s="18"/>
      <c r="C291" s="18"/>
      <c r="D291" s="18"/>
      <c r="E291" s="18">
        <v>10</v>
      </c>
      <c r="F291" s="18">
        <v>49</v>
      </c>
      <c r="G291" s="18">
        <v>9.9</v>
      </c>
      <c r="H291" s="18">
        <v>2.36</v>
      </c>
      <c r="I291" s="20" t="s">
        <v>311</v>
      </c>
      <c r="J291" s="18"/>
      <c r="K291" s="18">
        <v>49</v>
      </c>
      <c r="L291" s="20">
        <f t="shared" si="20"/>
        <v>100</v>
      </c>
      <c r="M291" s="20"/>
      <c r="N291" s="18"/>
      <c r="O291" s="20">
        <f t="shared" si="21"/>
        <v>5.6639999999999997</v>
      </c>
      <c r="P291" s="18" t="str">
        <f t="shared" si="22"/>
        <v/>
      </c>
      <c r="Q291" s="20">
        <f t="shared" si="23"/>
        <v>5.6639999999999997</v>
      </c>
      <c r="R291" s="20" t="str">
        <f t="shared" si="24"/>
        <v/>
      </c>
    </row>
    <row r="292" spans="1:18">
      <c r="A292" s="17" t="s">
        <v>294</v>
      </c>
      <c r="B292" s="18">
        <v>9030</v>
      </c>
      <c r="C292" s="18" t="s">
        <v>103</v>
      </c>
      <c r="D292" s="18">
        <v>68677</v>
      </c>
      <c r="E292" s="18">
        <v>5</v>
      </c>
      <c r="F292" s="18">
        <v>49</v>
      </c>
      <c r="G292" s="18">
        <v>4.7</v>
      </c>
      <c r="H292" s="18">
        <v>0.33</v>
      </c>
      <c r="I292" s="20">
        <v>0.79200000000000004</v>
      </c>
      <c r="J292" s="18"/>
      <c r="K292" s="18">
        <v>49</v>
      </c>
      <c r="L292" s="20">
        <f t="shared" si="20"/>
        <v>100</v>
      </c>
      <c r="M292" s="20"/>
      <c r="N292" s="18"/>
      <c r="O292" s="20">
        <f t="shared" si="21"/>
        <v>0.79200000000000004</v>
      </c>
      <c r="P292" s="18">
        <f t="shared" si="22"/>
        <v>5</v>
      </c>
      <c r="Q292" s="20">
        <f t="shared" si="23"/>
        <v>0.79200000000000004</v>
      </c>
      <c r="R292" s="20">
        <f t="shared" si="24"/>
        <v>0.79200000000000004</v>
      </c>
    </row>
    <row r="293" spans="1:18">
      <c r="A293" s="17"/>
      <c r="B293" s="18"/>
      <c r="C293" s="18"/>
      <c r="D293" s="18"/>
      <c r="E293" s="18">
        <v>10</v>
      </c>
      <c r="F293" s="18">
        <v>49</v>
      </c>
      <c r="G293" s="18">
        <v>8.8000000000000007</v>
      </c>
      <c r="H293" s="18">
        <v>0.74</v>
      </c>
      <c r="I293" s="20" t="s">
        <v>311</v>
      </c>
      <c r="J293" s="18"/>
      <c r="K293" s="18">
        <v>49</v>
      </c>
      <c r="L293" s="20">
        <f t="shared" si="20"/>
        <v>100</v>
      </c>
      <c r="M293" s="20"/>
      <c r="N293" s="18"/>
      <c r="O293" s="20">
        <f t="shared" si="21"/>
        <v>1.776</v>
      </c>
      <c r="P293" s="18" t="str">
        <f t="shared" si="22"/>
        <v/>
      </c>
      <c r="Q293" s="20">
        <f t="shared" si="23"/>
        <v>1.776</v>
      </c>
      <c r="R293" s="20" t="str">
        <f t="shared" si="24"/>
        <v/>
      </c>
    </row>
    <row r="294" spans="1:18">
      <c r="A294" s="17" t="s">
        <v>294</v>
      </c>
      <c r="B294" s="18">
        <v>9030</v>
      </c>
      <c r="C294" s="18" t="s">
        <v>223</v>
      </c>
      <c r="D294" s="18">
        <v>68678</v>
      </c>
      <c r="E294" s="18">
        <v>5</v>
      </c>
      <c r="F294" s="18">
        <v>49</v>
      </c>
      <c r="G294" s="18">
        <v>4.5999999999999996</v>
      </c>
      <c r="H294" s="18">
        <v>0.68</v>
      </c>
      <c r="I294" s="20">
        <v>1.6320000000000001</v>
      </c>
      <c r="J294" s="18"/>
      <c r="K294" s="18">
        <v>49</v>
      </c>
      <c r="L294" s="20">
        <f t="shared" si="20"/>
        <v>100</v>
      </c>
      <c r="M294" s="20"/>
      <c r="N294" s="18"/>
      <c r="O294" s="20">
        <f t="shared" si="21"/>
        <v>1.6320000000000001</v>
      </c>
      <c r="P294" s="18">
        <f t="shared" si="22"/>
        <v>5</v>
      </c>
      <c r="Q294" s="20">
        <f t="shared" si="23"/>
        <v>1.6320000000000001</v>
      </c>
      <c r="R294" s="20">
        <f t="shared" si="24"/>
        <v>1.6320000000000001</v>
      </c>
    </row>
    <row r="295" spans="1:18">
      <c r="A295" s="17"/>
      <c r="B295" s="18"/>
      <c r="C295" s="18"/>
      <c r="D295" s="18"/>
      <c r="E295" s="18">
        <v>10</v>
      </c>
      <c r="F295" s="18">
        <v>49</v>
      </c>
      <c r="G295" s="18">
        <v>8.8000000000000007</v>
      </c>
      <c r="H295" s="18">
        <v>1.05</v>
      </c>
      <c r="I295" s="20" t="s">
        <v>311</v>
      </c>
      <c r="J295" s="18"/>
      <c r="K295" s="18">
        <v>49</v>
      </c>
      <c r="L295" s="20">
        <f t="shared" si="20"/>
        <v>100</v>
      </c>
      <c r="M295" s="20"/>
      <c r="N295" s="18"/>
      <c r="O295" s="20">
        <f t="shared" si="21"/>
        <v>2.52</v>
      </c>
      <c r="P295" s="18" t="str">
        <f t="shared" si="22"/>
        <v/>
      </c>
      <c r="Q295" s="20">
        <f t="shared" si="23"/>
        <v>2.52</v>
      </c>
      <c r="R295" s="20" t="str">
        <f t="shared" si="24"/>
        <v/>
      </c>
    </row>
    <row r="296" spans="1:18">
      <c r="A296" s="17" t="s">
        <v>294</v>
      </c>
      <c r="B296" s="18">
        <v>9030</v>
      </c>
      <c r="C296" s="18" t="s">
        <v>71</v>
      </c>
      <c r="D296" s="18">
        <v>66643</v>
      </c>
      <c r="E296" s="18">
        <v>5</v>
      </c>
      <c r="F296" s="18">
        <v>49</v>
      </c>
      <c r="G296" s="18">
        <v>4.9000000000000004</v>
      </c>
      <c r="H296" s="18">
        <v>1.19</v>
      </c>
      <c r="I296" s="20">
        <v>2.8559999999999999</v>
      </c>
      <c r="J296" s="18"/>
      <c r="K296" s="18">
        <v>49</v>
      </c>
      <c r="L296" s="20">
        <f t="shared" si="20"/>
        <v>100</v>
      </c>
      <c r="M296" s="20"/>
      <c r="N296" s="18"/>
      <c r="O296" s="20">
        <f t="shared" si="21"/>
        <v>2.8559999999999999</v>
      </c>
      <c r="P296" s="18">
        <f t="shared" si="22"/>
        <v>5</v>
      </c>
      <c r="Q296" s="20">
        <f t="shared" si="23"/>
        <v>2.8559999999999999</v>
      </c>
      <c r="R296" s="20">
        <f t="shared" si="24"/>
        <v>2.8559999999999999</v>
      </c>
    </row>
    <row r="297" spans="1:18">
      <c r="A297" s="17"/>
      <c r="B297" s="18"/>
      <c r="C297" s="18"/>
      <c r="D297" s="18"/>
      <c r="E297" s="18">
        <v>10</v>
      </c>
      <c r="F297" s="18">
        <v>49</v>
      </c>
      <c r="G297" s="18">
        <v>9.4</v>
      </c>
      <c r="H297" s="18">
        <v>2.4900000000000002</v>
      </c>
      <c r="I297" s="20" t="s">
        <v>311</v>
      </c>
      <c r="J297" s="18"/>
      <c r="K297" s="18">
        <v>49</v>
      </c>
      <c r="L297" s="20">
        <f t="shared" si="20"/>
        <v>100</v>
      </c>
      <c r="M297" s="20"/>
      <c r="N297" s="18"/>
      <c r="O297" s="20">
        <f t="shared" si="21"/>
        <v>5.976</v>
      </c>
      <c r="P297" s="18" t="str">
        <f t="shared" si="22"/>
        <v/>
      </c>
      <c r="Q297" s="20">
        <f t="shared" si="23"/>
        <v>5.976</v>
      </c>
      <c r="R297" s="20" t="str">
        <f t="shared" si="24"/>
        <v/>
      </c>
    </row>
    <row r="298" spans="1:18">
      <c r="A298" s="17" t="s">
        <v>294</v>
      </c>
      <c r="B298" s="18">
        <v>9030</v>
      </c>
      <c r="C298" s="18" t="s">
        <v>54</v>
      </c>
      <c r="D298" s="18">
        <v>68679</v>
      </c>
      <c r="E298" s="18">
        <v>5</v>
      </c>
      <c r="F298" s="18">
        <v>49</v>
      </c>
      <c r="G298" s="18">
        <v>4.5999999999999996</v>
      </c>
      <c r="H298" s="18">
        <v>1.17</v>
      </c>
      <c r="I298" s="20">
        <v>2.8079999999999998</v>
      </c>
      <c r="J298" s="18"/>
      <c r="K298" s="18">
        <v>47</v>
      </c>
      <c r="L298" s="20">
        <f t="shared" si="20"/>
        <v>95.918367346938766</v>
      </c>
      <c r="M298" s="20"/>
      <c r="N298" s="18"/>
      <c r="O298" s="20">
        <f t="shared" si="21"/>
        <v>2.8079999999999998</v>
      </c>
      <c r="P298" s="18">
        <f t="shared" si="22"/>
        <v>5</v>
      </c>
      <c r="Q298" s="20">
        <f t="shared" si="23"/>
        <v>2.8079999999999998</v>
      </c>
      <c r="R298" s="20">
        <f t="shared" si="24"/>
        <v>2.8079999999999998</v>
      </c>
    </row>
    <row r="299" spans="1:18">
      <c r="A299" s="17"/>
      <c r="B299" s="18"/>
      <c r="C299" s="18"/>
      <c r="D299" s="18"/>
      <c r="E299" s="18">
        <v>10</v>
      </c>
      <c r="F299" s="18">
        <v>49</v>
      </c>
      <c r="G299" s="18">
        <v>8.9</v>
      </c>
      <c r="H299" s="18">
        <v>1.04</v>
      </c>
      <c r="I299" s="20">
        <v>2.496</v>
      </c>
      <c r="J299" s="18"/>
      <c r="K299" s="18">
        <v>49</v>
      </c>
      <c r="L299" s="20">
        <f t="shared" si="20"/>
        <v>100</v>
      </c>
      <c r="M299" s="20"/>
      <c r="N299" s="18"/>
      <c r="O299" s="20">
        <f t="shared" si="21"/>
        <v>2.496</v>
      </c>
      <c r="P299" s="18">
        <f t="shared" si="22"/>
        <v>10</v>
      </c>
      <c r="Q299" s="20">
        <f t="shared" si="23"/>
        <v>2.496</v>
      </c>
      <c r="R299" s="20">
        <f t="shared" si="24"/>
        <v>2.496</v>
      </c>
    </row>
    <row r="300" spans="1:18">
      <c r="A300" s="17" t="s">
        <v>294</v>
      </c>
      <c r="B300" s="18">
        <v>9030</v>
      </c>
      <c r="C300" s="18" t="s">
        <v>104</v>
      </c>
      <c r="D300" s="18">
        <v>68680</v>
      </c>
      <c r="E300" s="18">
        <v>5</v>
      </c>
      <c r="F300" s="18">
        <v>49</v>
      </c>
      <c r="G300" s="18">
        <v>4.7</v>
      </c>
      <c r="H300" s="18">
        <v>0.39</v>
      </c>
      <c r="I300" s="20">
        <v>0.93599999999999994</v>
      </c>
      <c r="J300" s="18"/>
      <c r="K300" s="18">
        <v>49</v>
      </c>
      <c r="L300" s="20">
        <f t="shared" si="20"/>
        <v>100</v>
      </c>
      <c r="M300" s="20"/>
      <c r="N300" s="18"/>
      <c r="O300" s="20">
        <f t="shared" si="21"/>
        <v>0.93599999999999994</v>
      </c>
      <c r="P300" s="18">
        <f t="shared" si="22"/>
        <v>5</v>
      </c>
      <c r="Q300" s="20">
        <f t="shared" si="23"/>
        <v>0.93599999999999994</v>
      </c>
      <c r="R300" s="20">
        <f t="shared" si="24"/>
        <v>0.93599999999999994</v>
      </c>
    </row>
    <row r="301" spans="1:18">
      <c r="A301" s="17"/>
      <c r="B301" s="18"/>
      <c r="C301" s="18"/>
      <c r="D301" s="18"/>
      <c r="E301" s="18">
        <v>10</v>
      </c>
      <c r="F301" s="18">
        <v>49</v>
      </c>
      <c r="G301" s="18">
        <v>9</v>
      </c>
      <c r="H301" s="18">
        <v>0.68</v>
      </c>
      <c r="I301" s="20" t="s">
        <v>311</v>
      </c>
      <c r="J301" s="18"/>
      <c r="K301" s="18">
        <v>49</v>
      </c>
      <c r="L301" s="20">
        <f t="shared" si="20"/>
        <v>100</v>
      </c>
      <c r="M301" s="20"/>
      <c r="N301" s="18"/>
      <c r="O301" s="20">
        <f t="shared" si="21"/>
        <v>1.6320000000000001</v>
      </c>
      <c r="P301" s="18" t="str">
        <f t="shared" si="22"/>
        <v/>
      </c>
      <c r="Q301" s="20">
        <f t="shared" si="23"/>
        <v>1.6320000000000001</v>
      </c>
      <c r="R301" s="20" t="str">
        <f t="shared" si="24"/>
        <v/>
      </c>
    </row>
    <row r="302" spans="1:18">
      <c r="A302" s="17" t="s">
        <v>294</v>
      </c>
      <c r="B302" s="18">
        <v>9030</v>
      </c>
      <c r="C302" s="18" t="s">
        <v>73</v>
      </c>
      <c r="D302" s="18">
        <v>66646</v>
      </c>
      <c r="E302" s="18">
        <v>5</v>
      </c>
      <c r="F302" s="18">
        <v>49</v>
      </c>
      <c r="G302" s="18">
        <v>4.8</v>
      </c>
      <c r="H302" s="18">
        <v>0.47</v>
      </c>
      <c r="I302" s="20">
        <v>1.1279999999999999</v>
      </c>
      <c r="J302" s="18"/>
      <c r="K302" s="18">
        <v>49</v>
      </c>
      <c r="L302" s="20">
        <f t="shared" si="20"/>
        <v>100</v>
      </c>
      <c r="M302" s="20"/>
      <c r="N302" s="18"/>
      <c r="O302" s="20">
        <f t="shared" si="21"/>
        <v>1.1279999999999999</v>
      </c>
      <c r="P302" s="18">
        <f t="shared" si="22"/>
        <v>5</v>
      </c>
      <c r="Q302" s="20">
        <f t="shared" si="23"/>
        <v>1.1279999999999999</v>
      </c>
      <c r="R302" s="20">
        <f t="shared" si="24"/>
        <v>1.1279999999999999</v>
      </c>
    </row>
    <row r="303" spans="1:18">
      <c r="A303" s="17"/>
      <c r="B303" s="18"/>
      <c r="C303" s="18"/>
      <c r="D303" s="18"/>
      <c r="E303" s="18">
        <v>10</v>
      </c>
      <c r="F303" s="18">
        <v>49</v>
      </c>
      <c r="G303" s="18">
        <v>8.8000000000000007</v>
      </c>
      <c r="H303" s="18">
        <v>0.75</v>
      </c>
      <c r="I303" s="20" t="s">
        <v>311</v>
      </c>
      <c r="J303" s="18"/>
      <c r="K303" s="18">
        <v>49</v>
      </c>
      <c r="L303" s="20">
        <f t="shared" si="20"/>
        <v>100</v>
      </c>
      <c r="M303" s="20"/>
      <c r="N303" s="18"/>
      <c r="O303" s="20">
        <f t="shared" si="21"/>
        <v>1.7999999999999998</v>
      </c>
      <c r="P303" s="18" t="str">
        <f t="shared" si="22"/>
        <v/>
      </c>
      <c r="Q303" s="20">
        <f t="shared" si="23"/>
        <v>1.7999999999999998</v>
      </c>
      <c r="R303" s="20" t="str">
        <f t="shared" si="24"/>
        <v/>
      </c>
    </row>
    <row r="304" spans="1:18">
      <c r="A304" s="17" t="s">
        <v>294</v>
      </c>
      <c r="B304" s="18">
        <v>9030</v>
      </c>
      <c r="C304" s="18" t="s">
        <v>105</v>
      </c>
      <c r="D304" s="18">
        <v>68682</v>
      </c>
      <c r="E304" s="18">
        <v>5</v>
      </c>
      <c r="F304" s="18">
        <v>49</v>
      </c>
      <c r="G304" s="18">
        <v>4.7</v>
      </c>
      <c r="H304" s="18">
        <v>0.45</v>
      </c>
      <c r="I304" s="20">
        <v>1.08</v>
      </c>
      <c r="J304" s="18"/>
      <c r="K304" s="18">
        <v>49</v>
      </c>
      <c r="L304" s="20">
        <f t="shared" si="20"/>
        <v>100</v>
      </c>
      <c r="M304" s="20"/>
      <c r="N304" s="18"/>
      <c r="O304" s="20">
        <f t="shared" si="21"/>
        <v>1.08</v>
      </c>
      <c r="P304" s="18">
        <f t="shared" si="22"/>
        <v>5</v>
      </c>
      <c r="Q304" s="20">
        <f t="shared" si="23"/>
        <v>1.08</v>
      </c>
      <c r="R304" s="20">
        <f t="shared" si="24"/>
        <v>1.08</v>
      </c>
    </row>
    <row r="305" spans="1:18">
      <c r="A305" s="17"/>
      <c r="B305" s="18"/>
      <c r="C305" s="18"/>
      <c r="D305" s="18"/>
      <c r="E305" s="18">
        <v>10</v>
      </c>
      <c r="F305" s="18">
        <v>49</v>
      </c>
      <c r="G305" s="18">
        <v>8.6</v>
      </c>
      <c r="H305" s="18">
        <v>0.88</v>
      </c>
      <c r="I305" s="20" t="s">
        <v>311</v>
      </c>
      <c r="J305" s="18"/>
      <c r="K305" s="18">
        <v>49</v>
      </c>
      <c r="L305" s="20">
        <f t="shared" si="20"/>
        <v>100</v>
      </c>
      <c r="M305" s="20"/>
      <c r="N305" s="18"/>
      <c r="O305" s="20">
        <f t="shared" si="21"/>
        <v>2.1120000000000001</v>
      </c>
      <c r="P305" s="18" t="str">
        <f t="shared" si="22"/>
        <v/>
      </c>
      <c r="Q305" s="20">
        <f t="shared" si="23"/>
        <v>2.1120000000000001</v>
      </c>
      <c r="R305" s="20" t="str">
        <f t="shared" si="24"/>
        <v/>
      </c>
    </row>
    <row r="306" spans="1:18">
      <c r="A306" s="17" t="s">
        <v>294</v>
      </c>
      <c r="B306" s="18">
        <v>9030</v>
      </c>
      <c r="C306" s="18" t="s">
        <v>119</v>
      </c>
      <c r="D306" s="18">
        <v>68505</v>
      </c>
      <c r="E306" s="18">
        <v>5</v>
      </c>
      <c r="F306" s="18">
        <v>49</v>
      </c>
      <c r="G306" s="18">
        <v>7.3</v>
      </c>
      <c r="H306" s="18">
        <v>2.31</v>
      </c>
      <c r="I306" s="20" t="s">
        <v>311</v>
      </c>
      <c r="J306" s="18"/>
      <c r="K306" s="18">
        <v>49</v>
      </c>
      <c r="L306" s="20">
        <f t="shared" si="20"/>
        <v>100</v>
      </c>
      <c r="M306" s="20"/>
      <c r="N306" s="18"/>
      <c r="O306" s="20" t="str">
        <f t="shared" si="21"/>
        <v/>
      </c>
      <c r="P306" s="18" t="str">
        <f t="shared" si="22"/>
        <v/>
      </c>
      <c r="Q306" s="20">
        <f t="shared" si="23"/>
        <v>5.5439999999999996</v>
      </c>
      <c r="R306" s="20" t="str">
        <f t="shared" si="24"/>
        <v/>
      </c>
    </row>
    <row r="307" spans="1:18">
      <c r="A307" s="17"/>
      <c r="B307" s="18"/>
      <c r="C307" s="18"/>
      <c r="D307" s="18"/>
      <c r="E307" s="18">
        <v>10</v>
      </c>
      <c r="F307" s="18">
        <v>49</v>
      </c>
      <c r="G307" s="18">
        <v>12.5</v>
      </c>
      <c r="H307" s="18">
        <v>4.09</v>
      </c>
      <c r="I307" s="20">
        <v>9.8159999999999989</v>
      </c>
      <c r="J307" s="18"/>
      <c r="K307" s="18">
        <v>49</v>
      </c>
      <c r="L307" s="20">
        <f t="shared" si="20"/>
        <v>100</v>
      </c>
      <c r="M307" s="20"/>
      <c r="N307" s="18"/>
      <c r="O307" s="20">
        <f t="shared" si="21"/>
        <v>9.8159999999999989</v>
      </c>
      <c r="P307" s="18">
        <f t="shared" si="22"/>
        <v>10</v>
      </c>
      <c r="Q307" s="20">
        <f t="shared" si="23"/>
        <v>9.8159999999999989</v>
      </c>
      <c r="R307" s="20">
        <f t="shared" si="24"/>
        <v>9.8159999999999989</v>
      </c>
    </row>
    <row r="308" spans="1:18">
      <c r="A308" s="17" t="s">
        <v>294</v>
      </c>
      <c r="B308" s="18">
        <v>9030</v>
      </c>
      <c r="C308" s="18" t="s">
        <v>106</v>
      </c>
      <c r="D308" s="18">
        <v>68683</v>
      </c>
      <c r="E308" s="18">
        <v>5</v>
      </c>
      <c r="F308" s="18">
        <v>49</v>
      </c>
      <c r="G308" s="18">
        <v>5</v>
      </c>
      <c r="H308" s="18">
        <v>0.63</v>
      </c>
      <c r="I308" s="20">
        <v>1.512</v>
      </c>
      <c r="J308" s="18"/>
      <c r="K308" s="18">
        <v>49</v>
      </c>
      <c r="L308" s="20">
        <f t="shared" si="20"/>
        <v>100</v>
      </c>
      <c r="M308" s="20"/>
      <c r="N308" s="18"/>
      <c r="O308" s="20">
        <f t="shared" si="21"/>
        <v>1.512</v>
      </c>
      <c r="P308" s="18">
        <f t="shared" si="22"/>
        <v>5</v>
      </c>
      <c r="Q308" s="20">
        <f t="shared" si="23"/>
        <v>1.512</v>
      </c>
      <c r="R308" s="20">
        <f t="shared" si="24"/>
        <v>1.512</v>
      </c>
    </row>
    <row r="309" spans="1:18">
      <c r="A309" s="17"/>
      <c r="B309" s="18"/>
      <c r="C309" s="18"/>
      <c r="D309" s="18"/>
      <c r="E309" s="18">
        <v>10</v>
      </c>
      <c r="F309" s="18">
        <v>49</v>
      </c>
      <c r="G309" s="18">
        <v>9</v>
      </c>
      <c r="H309" s="18">
        <v>0.52</v>
      </c>
      <c r="I309" s="20">
        <v>1.248</v>
      </c>
      <c r="J309" s="18"/>
      <c r="K309" s="18">
        <v>49</v>
      </c>
      <c r="L309" s="20">
        <f t="shared" si="20"/>
        <v>100</v>
      </c>
      <c r="M309" s="20"/>
      <c r="N309" s="18"/>
      <c r="O309" s="20">
        <f t="shared" si="21"/>
        <v>1.248</v>
      </c>
      <c r="P309" s="18">
        <f t="shared" si="22"/>
        <v>10</v>
      </c>
      <c r="Q309" s="20">
        <f t="shared" si="23"/>
        <v>1.248</v>
      </c>
      <c r="R309" s="20">
        <f t="shared" si="24"/>
        <v>1.248</v>
      </c>
    </row>
    <row r="310" spans="1:18">
      <c r="A310" s="17" t="s">
        <v>294</v>
      </c>
      <c r="B310" s="18">
        <v>9030</v>
      </c>
      <c r="C310" s="18" t="s">
        <v>191</v>
      </c>
      <c r="D310" s="18">
        <v>68686</v>
      </c>
      <c r="E310" s="18">
        <v>5</v>
      </c>
      <c r="F310" s="18">
        <v>49</v>
      </c>
      <c r="G310" s="18">
        <v>5</v>
      </c>
      <c r="H310" s="18">
        <v>1.19</v>
      </c>
      <c r="I310" s="20">
        <v>2.8559999999999999</v>
      </c>
      <c r="J310" s="18"/>
      <c r="K310" s="18">
        <v>48</v>
      </c>
      <c r="L310" s="20">
        <f t="shared" si="20"/>
        <v>97.959183673469383</v>
      </c>
      <c r="M310" s="20"/>
      <c r="N310" s="18"/>
      <c r="O310" s="20">
        <f t="shared" si="21"/>
        <v>2.8559999999999999</v>
      </c>
      <c r="P310" s="18">
        <f t="shared" si="22"/>
        <v>5</v>
      </c>
      <c r="Q310" s="20">
        <f t="shared" si="23"/>
        <v>2.8559999999999999</v>
      </c>
      <c r="R310" s="20">
        <f t="shared" si="24"/>
        <v>2.8559999999999999</v>
      </c>
    </row>
    <row r="311" spans="1:18">
      <c r="A311" s="17"/>
      <c r="B311" s="18"/>
      <c r="C311" s="18"/>
      <c r="D311" s="18"/>
      <c r="E311" s="18">
        <v>10</v>
      </c>
      <c r="F311" s="18">
        <v>49</v>
      </c>
      <c r="G311" s="18">
        <v>9.4</v>
      </c>
      <c r="H311" s="18">
        <v>1.34</v>
      </c>
      <c r="I311" s="20" t="s">
        <v>311</v>
      </c>
      <c r="J311" s="18"/>
      <c r="K311" s="18">
        <v>49</v>
      </c>
      <c r="L311" s="20">
        <f t="shared" si="20"/>
        <v>100</v>
      </c>
      <c r="M311" s="20"/>
      <c r="N311" s="18"/>
      <c r="O311" s="20">
        <f t="shared" si="21"/>
        <v>3.2160000000000002</v>
      </c>
      <c r="P311" s="18" t="str">
        <f t="shared" si="22"/>
        <v/>
      </c>
      <c r="Q311" s="20">
        <f t="shared" si="23"/>
        <v>3.2160000000000002</v>
      </c>
      <c r="R311" s="20" t="str">
        <f t="shared" si="24"/>
        <v/>
      </c>
    </row>
    <row r="312" spans="1:18">
      <c r="A312" s="17" t="s">
        <v>294</v>
      </c>
      <c r="B312" s="18">
        <v>9030</v>
      </c>
      <c r="C312" s="18" t="s">
        <v>224</v>
      </c>
      <c r="D312" s="18">
        <v>65105</v>
      </c>
      <c r="E312" s="18">
        <v>5</v>
      </c>
      <c r="F312" s="18">
        <v>49</v>
      </c>
      <c r="G312" s="18">
        <v>5.9</v>
      </c>
      <c r="H312" s="18">
        <v>1.93</v>
      </c>
      <c r="I312" s="20">
        <v>4.6319999999999997</v>
      </c>
      <c r="J312" s="18"/>
      <c r="K312" s="18">
        <v>49</v>
      </c>
      <c r="L312" s="20">
        <f t="shared" si="20"/>
        <v>100</v>
      </c>
      <c r="M312" s="20"/>
      <c r="N312" s="18"/>
      <c r="O312" s="20">
        <f t="shared" si="21"/>
        <v>4.6319999999999997</v>
      </c>
      <c r="P312" s="18">
        <f t="shared" si="22"/>
        <v>5</v>
      </c>
      <c r="Q312" s="20">
        <f t="shared" si="23"/>
        <v>4.6319999999999997</v>
      </c>
      <c r="R312" s="20">
        <f t="shared" si="24"/>
        <v>4.6319999999999997</v>
      </c>
    </row>
    <row r="313" spans="1:18">
      <c r="A313" s="17"/>
      <c r="B313" s="18"/>
      <c r="C313" s="18"/>
      <c r="D313" s="18"/>
      <c r="E313" s="18">
        <v>10</v>
      </c>
      <c r="F313" s="18">
        <v>49</v>
      </c>
      <c r="G313" s="18">
        <v>10.8</v>
      </c>
      <c r="H313" s="18">
        <v>2.0299999999999998</v>
      </c>
      <c r="I313" s="20" t="s">
        <v>311</v>
      </c>
      <c r="J313" s="18"/>
      <c r="K313" s="18">
        <v>49</v>
      </c>
      <c r="L313" s="20">
        <f t="shared" si="20"/>
        <v>100</v>
      </c>
      <c r="M313" s="20"/>
      <c r="N313" s="18"/>
      <c r="O313" s="20">
        <f t="shared" si="21"/>
        <v>4.871999999999999</v>
      </c>
      <c r="P313" s="18" t="str">
        <f t="shared" si="22"/>
        <v/>
      </c>
      <c r="Q313" s="20">
        <f t="shared" si="23"/>
        <v>4.871999999999999</v>
      </c>
      <c r="R313" s="20" t="str">
        <f t="shared" si="24"/>
        <v/>
      </c>
    </row>
    <row r="314" spans="1:18">
      <c r="A314" s="17" t="s">
        <v>294</v>
      </c>
      <c r="B314" s="18">
        <v>9030</v>
      </c>
      <c r="C314" s="18" t="s">
        <v>192</v>
      </c>
      <c r="D314" s="18">
        <v>68688</v>
      </c>
      <c r="E314" s="18">
        <v>5</v>
      </c>
      <c r="F314" s="18">
        <v>49</v>
      </c>
      <c r="G314" s="18">
        <v>5.6</v>
      </c>
      <c r="H314" s="18">
        <v>0.76</v>
      </c>
      <c r="I314" s="20">
        <v>1.8239999999999998</v>
      </c>
      <c r="J314" s="18"/>
      <c r="K314" s="18">
        <v>49</v>
      </c>
      <c r="L314" s="20">
        <f t="shared" si="20"/>
        <v>100</v>
      </c>
      <c r="M314" s="20"/>
      <c r="N314" s="18"/>
      <c r="O314" s="20">
        <f t="shared" si="21"/>
        <v>1.8239999999999998</v>
      </c>
      <c r="P314" s="18">
        <f t="shared" si="22"/>
        <v>5</v>
      </c>
      <c r="Q314" s="20">
        <f t="shared" si="23"/>
        <v>1.8239999999999998</v>
      </c>
      <c r="R314" s="20">
        <f t="shared" si="24"/>
        <v>1.8239999999999998</v>
      </c>
    </row>
    <row r="315" spans="1:18">
      <c r="A315" s="17"/>
      <c r="B315" s="18"/>
      <c r="C315" s="18"/>
      <c r="D315" s="18"/>
      <c r="E315" s="18">
        <v>10</v>
      </c>
      <c r="F315" s="18">
        <v>49</v>
      </c>
      <c r="G315" s="18">
        <v>9.6</v>
      </c>
      <c r="H315" s="18">
        <v>1.21</v>
      </c>
      <c r="I315" s="20" t="s">
        <v>311</v>
      </c>
      <c r="J315" s="18"/>
      <c r="K315" s="18">
        <v>49</v>
      </c>
      <c r="L315" s="20">
        <f t="shared" si="20"/>
        <v>100</v>
      </c>
      <c r="M315" s="20"/>
      <c r="N315" s="18"/>
      <c r="O315" s="20">
        <f t="shared" si="21"/>
        <v>2.9039999999999999</v>
      </c>
      <c r="P315" s="18" t="str">
        <f t="shared" si="22"/>
        <v/>
      </c>
      <c r="Q315" s="20">
        <f t="shared" si="23"/>
        <v>2.9039999999999999</v>
      </c>
      <c r="R315" s="20" t="str">
        <f t="shared" si="24"/>
        <v/>
      </c>
    </row>
    <row r="316" spans="1:18">
      <c r="A316" s="17" t="s">
        <v>294</v>
      </c>
      <c r="B316" s="18">
        <v>9030</v>
      </c>
      <c r="C316" s="18" t="s">
        <v>193</v>
      </c>
      <c r="D316" s="18">
        <v>68689</v>
      </c>
      <c r="E316" s="18">
        <v>5</v>
      </c>
      <c r="F316" s="18">
        <v>49</v>
      </c>
      <c r="G316" s="18">
        <v>5.2</v>
      </c>
      <c r="H316" s="18">
        <v>2.21</v>
      </c>
      <c r="I316" s="20">
        <v>5.3039999999999994</v>
      </c>
      <c r="J316" s="18"/>
      <c r="K316" s="18">
        <v>46</v>
      </c>
      <c r="L316" s="20">
        <f t="shared" si="20"/>
        <v>93.877551020408163</v>
      </c>
      <c r="M316" s="20"/>
      <c r="N316" s="18"/>
      <c r="O316" s="20">
        <f t="shared" si="21"/>
        <v>5.3039999999999994</v>
      </c>
      <c r="P316" s="18">
        <f t="shared" si="22"/>
        <v>5</v>
      </c>
      <c r="Q316" s="20">
        <f t="shared" si="23"/>
        <v>5.3039999999999994</v>
      </c>
      <c r="R316" s="20">
        <f t="shared" si="24"/>
        <v>5.3039999999999994</v>
      </c>
    </row>
    <row r="317" spans="1:18">
      <c r="A317" s="17"/>
      <c r="B317" s="18"/>
      <c r="C317" s="18"/>
      <c r="D317" s="18"/>
      <c r="E317" s="18">
        <v>10</v>
      </c>
      <c r="F317" s="18">
        <v>49</v>
      </c>
      <c r="G317" s="18">
        <v>8.6999999999999993</v>
      </c>
      <c r="H317" s="18">
        <v>2.97</v>
      </c>
      <c r="I317" s="20" t="s">
        <v>311</v>
      </c>
      <c r="J317" s="18"/>
      <c r="K317" s="18">
        <v>47</v>
      </c>
      <c r="L317" s="20">
        <f t="shared" si="20"/>
        <v>95.918367346938766</v>
      </c>
      <c r="M317" s="20"/>
      <c r="N317" s="18"/>
      <c r="O317" s="20">
        <f t="shared" si="21"/>
        <v>7.1280000000000001</v>
      </c>
      <c r="P317" s="18" t="str">
        <f t="shared" si="22"/>
        <v/>
      </c>
      <c r="Q317" s="20">
        <f t="shared" si="23"/>
        <v>7.1280000000000001</v>
      </c>
      <c r="R317" s="20" t="str">
        <f t="shared" si="24"/>
        <v/>
      </c>
    </row>
    <row r="318" spans="1:18">
      <c r="A318" s="17" t="s">
        <v>294</v>
      </c>
      <c r="B318" s="18">
        <v>9030</v>
      </c>
      <c r="C318" s="18" t="s">
        <v>194</v>
      </c>
      <c r="D318" s="18">
        <v>68690</v>
      </c>
      <c r="E318" s="18">
        <v>5</v>
      </c>
      <c r="F318" s="18">
        <v>49</v>
      </c>
      <c r="G318" s="18">
        <v>4.7</v>
      </c>
      <c r="H318" s="18">
        <v>0.45</v>
      </c>
      <c r="I318" s="20">
        <v>1.08</v>
      </c>
      <c r="J318" s="18"/>
      <c r="K318" s="18">
        <v>49</v>
      </c>
      <c r="L318" s="20">
        <f t="shared" si="20"/>
        <v>100</v>
      </c>
      <c r="M318" s="20"/>
      <c r="N318" s="18"/>
      <c r="O318" s="20">
        <f t="shared" si="21"/>
        <v>1.08</v>
      </c>
      <c r="P318" s="18">
        <f t="shared" si="22"/>
        <v>5</v>
      </c>
      <c r="Q318" s="20">
        <f t="shared" si="23"/>
        <v>1.08</v>
      </c>
      <c r="R318" s="20">
        <f t="shared" si="24"/>
        <v>1.08</v>
      </c>
    </row>
    <row r="319" spans="1:18">
      <c r="A319" s="17"/>
      <c r="B319" s="18"/>
      <c r="C319" s="18"/>
      <c r="D319" s="18"/>
      <c r="E319" s="18">
        <v>10</v>
      </c>
      <c r="F319" s="18">
        <v>49</v>
      </c>
      <c r="G319" s="18">
        <v>9</v>
      </c>
      <c r="H319" s="18">
        <v>0.64</v>
      </c>
      <c r="I319" s="20" t="s">
        <v>311</v>
      </c>
      <c r="J319" s="18"/>
      <c r="K319" s="18">
        <v>49</v>
      </c>
      <c r="L319" s="20">
        <f t="shared" si="20"/>
        <v>100</v>
      </c>
      <c r="M319" s="20"/>
      <c r="N319" s="18"/>
      <c r="O319" s="20">
        <f t="shared" si="21"/>
        <v>1.536</v>
      </c>
      <c r="P319" s="18" t="str">
        <f t="shared" si="22"/>
        <v/>
      </c>
      <c r="Q319" s="20">
        <f t="shared" si="23"/>
        <v>1.536</v>
      </c>
      <c r="R319" s="20" t="str">
        <f t="shared" si="24"/>
        <v/>
      </c>
    </row>
    <row r="320" spans="1:18">
      <c r="A320" s="17" t="s">
        <v>294</v>
      </c>
      <c r="B320" s="18">
        <v>9030</v>
      </c>
      <c r="C320" s="18" t="s">
        <v>75</v>
      </c>
      <c r="D320" s="18">
        <v>66649</v>
      </c>
      <c r="E320" s="18">
        <v>5</v>
      </c>
      <c r="F320" s="18">
        <v>49</v>
      </c>
      <c r="G320" s="18">
        <v>5</v>
      </c>
      <c r="H320" s="18">
        <v>1.03</v>
      </c>
      <c r="I320" s="20">
        <v>2.472</v>
      </c>
      <c r="J320" s="18"/>
      <c r="K320" s="18">
        <v>49</v>
      </c>
      <c r="L320" s="20">
        <f t="shared" si="20"/>
        <v>100</v>
      </c>
      <c r="M320" s="20"/>
      <c r="N320" s="18"/>
      <c r="O320" s="20">
        <f t="shared" si="21"/>
        <v>2.472</v>
      </c>
      <c r="P320" s="18">
        <f t="shared" si="22"/>
        <v>5</v>
      </c>
      <c r="Q320" s="20">
        <f t="shared" si="23"/>
        <v>2.472</v>
      </c>
      <c r="R320" s="20">
        <f t="shared" si="24"/>
        <v>2.472</v>
      </c>
    </row>
    <row r="321" spans="1:18">
      <c r="A321" s="17"/>
      <c r="B321" s="18"/>
      <c r="C321" s="18"/>
      <c r="D321" s="18"/>
      <c r="E321" s="18">
        <v>10</v>
      </c>
      <c r="F321" s="18">
        <v>49</v>
      </c>
      <c r="G321" s="18">
        <v>9.3000000000000007</v>
      </c>
      <c r="H321" s="18">
        <v>1.33</v>
      </c>
      <c r="I321" s="20" t="s">
        <v>311</v>
      </c>
      <c r="J321" s="18"/>
      <c r="K321" s="18">
        <v>49</v>
      </c>
      <c r="L321" s="20">
        <f t="shared" si="20"/>
        <v>100</v>
      </c>
      <c r="M321" s="20"/>
      <c r="N321" s="18"/>
      <c r="O321" s="20">
        <f t="shared" si="21"/>
        <v>3.1920000000000002</v>
      </c>
      <c r="P321" s="18" t="str">
        <f t="shared" si="22"/>
        <v/>
      </c>
      <c r="Q321" s="20">
        <f t="shared" si="23"/>
        <v>3.1920000000000002</v>
      </c>
      <c r="R321" s="20" t="str">
        <f t="shared" si="24"/>
        <v/>
      </c>
    </row>
    <row r="322" spans="1:18">
      <c r="A322" s="17" t="s">
        <v>294</v>
      </c>
      <c r="B322" s="18">
        <v>9030</v>
      </c>
      <c r="C322" s="18" t="s">
        <v>108</v>
      </c>
      <c r="D322" s="18">
        <v>68692</v>
      </c>
      <c r="E322" s="18">
        <v>5</v>
      </c>
      <c r="F322" s="18">
        <v>49</v>
      </c>
      <c r="G322" s="18">
        <v>4.7</v>
      </c>
      <c r="H322" s="18">
        <v>0.33</v>
      </c>
      <c r="I322" s="20">
        <v>0.79200000000000004</v>
      </c>
      <c r="J322" s="18"/>
      <c r="K322" s="18">
        <v>49</v>
      </c>
      <c r="L322" s="20">
        <f t="shared" si="20"/>
        <v>100</v>
      </c>
      <c r="M322" s="20"/>
      <c r="N322" s="18"/>
      <c r="O322" s="20">
        <f t="shared" si="21"/>
        <v>0.79200000000000004</v>
      </c>
      <c r="P322" s="18">
        <f t="shared" si="22"/>
        <v>5</v>
      </c>
      <c r="Q322" s="20">
        <f t="shared" si="23"/>
        <v>0.79200000000000004</v>
      </c>
      <c r="R322" s="20">
        <f t="shared" si="24"/>
        <v>0.79200000000000004</v>
      </c>
    </row>
    <row r="323" spans="1:18">
      <c r="A323" s="17"/>
      <c r="B323" s="18"/>
      <c r="C323" s="18"/>
      <c r="D323" s="18"/>
      <c r="E323" s="18">
        <v>10</v>
      </c>
      <c r="F323" s="18">
        <v>49</v>
      </c>
      <c r="G323" s="18">
        <v>8.9</v>
      </c>
      <c r="H323" s="18">
        <v>0.61</v>
      </c>
      <c r="I323" s="20" t="s">
        <v>311</v>
      </c>
      <c r="J323" s="18"/>
      <c r="K323" s="18">
        <v>49</v>
      </c>
      <c r="L323" s="20">
        <f t="shared" si="20"/>
        <v>100</v>
      </c>
      <c r="M323" s="20"/>
      <c r="N323" s="18"/>
      <c r="O323" s="20">
        <f t="shared" si="21"/>
        <v>1.464</v>
      </c>
      <c r="P323" s="18" t="str">
        <f t="shared" si="22"/>
        <v/>
      </c>
      <c r="Q323" s="20">
        <f t="shared" si="23"/>
        <v>1.464</v>
      </c>
      <c r="R323" s="20" t="str">
        <f t="shared" si="24"/>
        <v/>
      </c>
    </row>
    <row r="324" spans="1:18">
      <c r="A324" s="17" t="s">
        <v>294</v>
      </c>
      <c r="B324" s="18">
        <v>9030</v>
      </c>
      <c r="C324" s="18" t="s">
        <v>154</v>
      </c>
      <c r="D324" s="18">
        <v>68693</v>
      </c>
      <c r="E324" s="18">
        <v>5</v>
      </c>
      <c r="F324" s="18">
        <v>49</v>
      </c>
      <c r="G324" s="18">
        <v>4.7</v>
      </c>
      <c r="H324" s="18">
        <v>0.35</v>
      </c>
      <c r="I324" s="20">
        <v>0.84</v>
      </c>
      <c r="J324" s="18"/>
      <c r="K324" s="18">
        <v>49</v>
      </c>
      <c r="L324" s="20">
        <f t="shared" ref="L324:L363" si="25">(K324/F324)*100</f>
        <v>100</v>
      </c>
      <c r="M324" s="20"/>
      <c r="N324" s="18"/>
      <c r="O324" s="20">
        <f t="shared" ref="O324:O387" si="26">IF(AND((H324*2.4)&lt;+(E324+E324*0.1),L324&gt;50),(H324*2.4),"")</f>
        <v>0.84</v>
      </c>
      <c r="P324" s="18">
        <f t="shared" ref="P324:P387" si="27">IF(AND(ISNUMBER(O324),E324=5),E324,IF(AND(O323&lt;=O324,E324=10),"",IF(E324=5,"",E324)))</f>
        <v>5</v>
      </c>
      <c r="Q324" s="20">
        <f t="shared" si="23"/>
        <v>0.84</v>
      </c>
      <c r="R324" s="20">
        <f t="shared" si="24"/>
        <v>0.84</v>
      </c>
    </row>
    <row r="325" spans="1:18">
      <c r="A325" s="17"/>
      <c r="B325" s="18"/>
      <c r="C325" s="18"/>
      <c r="D325" s="18"/>
      <c r="E325" s="18">
        <v>10</v>
      </c>
      <c r="F325" s="18">
        <v>49</v>
      </c>
      <c r="G325" s="18">
        <v>8.6999999999999993</v>
      </c>
      <c r="H325" s="18">
        <v>0.57999999999999996</v>
      </c>
      <c r="I325" s="20" t="s">
        <v>311</v>
      </c>
      <c r="J325" s="18"/>
      <c r="K325" s="18">
        <v>49</v>
      </c>
      <c r="L325" s="20">
        <f t="shared" si="25"/>
        <v>100</v>
      </c>
      <c r="M325" s="20"/>
      <c r="N325" s="18"/>
      <c r="O325" s="20">
        <f t="shared" si="26"/>
        <v>1.3919999999999999</v>
      </c>
      <c r="P325" s="18" t="str">
        <f t="shared" si="27"/>
        <v/>
      </c>
      <c r="Q325" s="20">
        <f t="shared" ref="Q325:Q388" si="28">H325*2.4</f>
        <v>1.3919999999999999</v>
      </c>
      <c r="R325" s="20" t="str">
        <f t="shared" ref="R325:R388" si="29">IF(ISNUMBER(P325),Q325,"")</f>
        <v/>
      </c>
    </row>
    <row r="326" spans="1:18">
      <c r="A326" s="17" t="s">
        <v>294</v>
      </c>
      <c r="B326" s="18">
        <v>9030</v>
      </c>
      <c r="C326" s="18" t="s">
        <v>155</v>
      </c>
      <c r="D326" s="18">
        <v>68694</v>
      </c>
      <c r="E326" s="18">
        <v>5</v>
      </c>
      <c r="F326" s="18">
        <v>49</v>
      </c>
      <c r="G326" s="18">
        <v>4.8</v>
      </c>
      <c r="H326" s="18">
        <v>0.32</v>
      </c>
      <c r="I326" s="20">
        <v>0.76800000000000002</v>
      </c>
      <c r="J326" s="18"/>
      <c r="K326" s="18">
        <v>49</v>
      </c>
      <c r="L326" s="20">
        <f t="shared" si="25"/>
        <v>100</v>
      </c>
      <c r="M326" s="20"/>
      <c r="N326" s="18"/>
      <c r="O326" s="20">
        <f t="shared" si="26"/>
        <v>0.76800000000000002</v>
      </c>
      <c r="P326" s="18">
        <f t="shared" si="27"/>
        <v>5</v>
      </c>
      <c r="Q326" s="20">
        <f t="shared" si="28"/>
        <v>0.76800000000000002</v>
      </c>
      <c r="R326" s="20">
        <f t="shared" si="29"/>
        <v>0.76800000000000002</v>
      </c>
    </row>
    <row r="327" spans="1:18">
      <c r="A327" s="17"/>
      <c r="B327" s="18"/>
      <c r="C327" s="18"/>
      <c r="D327" s="18"/>
      <c r="E327" s="18">
        <v>10</v>
      </c>
      <c r="F327" s="18">
        <v>49</v>
      </c>
      <c r="G327" s="18">
        <v>8.9</v>
      </c>
      <c r="H327" s="18">
        <v>0.56000000000000005</v>
      </c>
      <c r="I327" s="20" t="s">
        <v>311</v>
      </c>
      <c r="J327" s="18"/>
      <c r="K327" s="18">
        <v>49</v>
      </c>
      <c r="L327" s="20">
        <f t="shared" si="25"/>
        <v>100</v>
      </c>
      <c r="M327" s="20"/>
      <c r="N327" s="18"/>
      <c r="O327" s="20">
        <f t="shared" si="26"/>
        <v>1.3440000000000001</v>
      </c>
      <c r="P327" s="18" t="str">
        <f t="shared" si="27"/>
        <v/>
      </c>
      <c r="Q327" s="20">
        <f t="shared" si="28"/>
        <v>1.3440000000000001</v>
      </c>
      <c r="R327" s="20" t="str">
        <f t="shared" si="29"/>
        <v/>
      </c>
    </row>
    <row r="328" spans="1:18">
      <c r="A328" s="17" t="s">
        <v>294</v>
      </c>
      <c r="B328" s="18">
        <v>9030</v>
      </c>
      <c r="C328" s="18" t="s">
        <v>195</v>
      </c>
      <c r="D328" s="18">
        <v>68695</v>
      </c>
      <c r="E328" s="18">
        <v>5</v>
      </c>
      <c r="F328" s="18">
        <v>49</v>
      </c>
      <c r="G328" s="18">
        <v>4.5999999999999996</v>
      </c>
      <c r="H328" s="18">
        <v>0.6</v>
      </c>
      <c r="I328" s="20">
        <v>1.44</v>
      </c>
      <c r="J328" s="18"/>
      <c r="K328" s="18">
        <v>49</v>
      </c>
      <c r="L328" s="20">
        <f t="shared" si="25"/>
        <v>100</v>
      </c>
      <c r="M328" s="20"/>
      <c r="N328" s="18"/>
      <c r="O328" s="20">
        <f t="shared" si="26"/>
        <v>1.44</v>
      </c>
      <c r="P328" s="18">
        <f t="shared" si="27"/>
        <v>5</v>
      </c>
      <c r="Q328" s="20">
        <f t="shared" si="28"/>
        <v>1.44</v>
      </c>
      <c r="R328" s="20">
        <f t="shared" si="29"/>
        <v>1.44</v>
      </c>
    </row>
    <row r="329" spans="1:18">
      <c r="A329" s="17"/>
      <c r="B329" s="18"/>
      <c r="C329" s="18"/>
      <c r="D329" s="18"/>
      <c r="E329" s="18">
        <v>10</v>
      </c>
      <c r="F329" s="18">
        <v>49</v>
      </c>
      <c r="G329" s="18">
        <v>8.6999999999999993</v>
      </c>
      <c r="H329" s="18">
        <v>0.96</v>
      </c>
      <c r="I329" s="20" t="s">
        <v>311</v>
      </c>
      <c r="J329" s="18"/>
      <c r="K329" s="18">
        <v>49</v>
      </c>
      <c r="L329" s="20">
        <f t="shared" si="25"/>
        <v>100</v>
      </c>
      <c r="M329" s="20"/>
      <c r="N329" s="18"/>
      <c r="O329" s="20">
        <f t="shared" si="26"/>
        <v>2.3039999999999998</v>
      </c>
      <c r="P329" s="18" t="str">
        <f t="shared" si="27"/>
        <v/>
      </c>
      <c r="Q329" s="20">
        <f t="shared" si="28"/>
        <v>2.3039999999999998</v>
      </c>
      <c r="R329" s="20" t="str">
        <f t="shared" si="29"/>
        <v/>
      </c>
    </row>
    <row r="330" spans="1:18">
      <c r="A330" s="17" t="s">
        <v>294</v>
      </c>
      <c r="B330" s="18">
        <v>9030</v>
      </c>
      <c r="C330" s="18" t="s">
        <v>197</v>
      </c>
      <c r="D330" s="18">
        <v>68575</v>
      </c>
      <c r="E330" s="18">
        <v>5</v>
      </c>
      <c r="F330" s="18">
        <v>49</v>
      </c>
      <c r="G330" s="18">
        <v>5</v>
      </c>
      <c r="H330" s="18">
        <v>1.1399999999999999</v>
      </c>
      <c r="I330" s="20">
        <v>2.7359999999999998</v>
      </c>
      <c r="J330" s="18"/>
      <c r="K330" s="18">
        <v>49</v>
      </c>
      <c r="L330" s="20">
        <f t="shared" si="25"/>
        <v>100</v>
      </c>
      <c r="M330" s="20"/>
      <c r="N330" s="18"/>
      <c r="O330" s="20">
        <f t="shared" si="26"/>
        <v>2.7359999999999998</v>
      </c>
      <c r="P330" s="18">
        <f t="shared" si="27"/>
        <v>5</v>
      </c>
      <c r="Q330" s="20">
        <f t="shared" si="28"/>
        <v>2.7359999999999998</v>
      </c>
      <c r="R330" s="20">
        <f t="shared" si="29"/>
        <v>2.7359999999999998</v>
      </c>
    </row>
    <row r="331" spans="1:18">
      <c r="A331" s="17"/>
      <c r="B331" s="18"/>
      <c r="C331" s="18"/>
      <c r="D331" s="18"/>
      <c r="E331" s="18">
        <v>10</v>
      </c>
      <c r="F331" s="18">
        <v>49</v>
      </c>
      <c r="G331" s="18">
        <v>9.8000000000000007</v>
      </c>
      <c r="H331" s="18">
        <v>1.48</v>
      </c>
      <c r="I331" s="20" t="s">
        <v>311</v>
      </c>
      <c r="J331" s="18"/>
      <c r="K331" s="18">
        <v>49</v>
      </c>
      <c r="L331" s="20">
        <f t="shared" si="25"/>
        <v>100</v>
      </c>
      <c r="M331" s="20"/>
      <c r="N331" s="18"/>
      <c r="O331" s="20">
        <f t="shared" si="26"/>
        <v>3.552</v>
      </c>
      <c r="P331" s="18" t="str">
        <f t="shared" si="27"/>
        <v/>
      </c>
      <c r="Q331" s="20">
        <f t="shared" si="28"/>
        <v>3.552</v>
      </c>
      <c r="R331" s="20" t="str">
        <f t="shared" si="29"/>
        <v/>
      </c>
    </row>
    <row r="332" spans="1:18">
      <c r="A332" s="17" t="s">
        <v>294</v>
      </c>
      <c r="B332" s="18">
        <v>9030</v>
      </c>
      <c r="C332" s="19" t="s">
        <v>198</v>
      </c>
      <c r="D332" s="18">
        <v>68714</v>
      </c>
      <c r="E332" s="18">
        <v>5</v>
      </c>
      <c r="F332" s="18">
        <v>49</v>
      </c>
      <c r="G332" s="18">
        <v>8.3000000000000007</v>
      </c>
      <c r="H332" s="18">
        <v>4.4800000000000004</v>
      </c>
      <c r="I332" s="20" t="s">
        <v>311</v>
      </c>
      <c r="J332" s="18"/>
      <c r="K332" s="18">
        <v>49</v>
      </c>
      <c r="L332" s="20">
        <f t="shared" si="25"/>
        <v>100</v>
      </c>
      <c r="M332" s="20"/>
      <c r="N332" s="18"/>
      <c r="O332" s="20" t="str">
        <f t="shared" si="26"/>
        <v/>
      </c>
      <c r="P332" s="18" t="str">
        <f t="shared" si="27"/>
        <v/>
      </c>
      <c r="Q332" s="20">
        <f t="shared" si="28"/>
        <v>10.752000000000001</v>
      </c>
      <c r="R332" s="20" t="str">
        <f t="shared" si="29"/>
        <v/>
      </c>
    </row>
    <row r="333" spans="1:18">
      <c r="A333" s="17"/>
      <c r="B333" s="18"/>
      <c r="C333" s="18"/>
      <c r="D333" s="18"/>
      <c r="E333" s="18">
        <v>10</v>
      </c>
      <c r="F333" s="18">
        <v>49</v>
      </c>
      <c r="G333" s="18">
        <v>12</v>
      </c>
      <c r="H333" s="18">
        <v>5.61</v>
      </c>
      <c r="I333" s="20" t="s">
        <v>311</v>
      </c>
      <c r="J333" s="18"/>
      <c r="K333" s="18">
        <v>48</v>
      </c>
      <c r="L333" s="20">
        <f t="shared" si="25"/>
        <v>97.959183673469383</v>
      </c>
      <c r="M333" s="20"/>
      <c r="N333" s="18"/>
      <c r="O333" s="20" t="str">
        <f t="shared" si="26"/>
        <v/>
      </c>
      <c r="P333" s="18" t="str">
        <f t="shared" si="27"/>
        <v/>
      </c>
      <c r="Q333" s="20">
        <f t="shared" si="28"/>
        <v>13.464</v>
      </c>
      <c r="R333" s="20" t="str">
        <f t="shared" si="29"/>
        <v/>
      </c>
    </row>
    <row r="334" spans="1:18">
      <c r="A334" s="17" t="s">
        <v>294</v>
      </c>
      <c r="B334" s="18">
        <v>9030</v>
      </c>
      <c r="C334" s="18" t="s">
        <v>199</v>
      </c>
      <c r="D334" s="18">
        <v>68696</v>
      </c>
      <c r="E334" s="18">
        <v>5</v>
      </c>
      <c r="F334" s="18">
        <v>49</v>
      </c>
      <c r="G334" s="18">
        <v>7.4</v>
      </c>
      <c r="H334" s="18">
        <v>1.89</v>
      </c>
      <c r="I334" s="20">
        <v>4.5359999999999996</v>
      </c>
      <c r="J334" s="18"/>
      <c r="K334" s="18">
        <v>49</v>
      </c>
      <c r="L334" s="20">
        <f t="shared" si="25"/>
        <v>100</v>
      </c>
      <c r="M334" s="20"/>
      <c r="N334" s="18"/>
      <c r="O334" s="20">
        <f t="shared" si="26"/>
        <v>4.5359999999999996</v>
      </c>
      <c r="P334" s="18">
        <f t="shared" si="27"/>
        <v>5</v>
      </c>
      <c r="Q334" s="20">
        <f t="shared" si="28"/>
        <v>4.5359999999999996</v>
      </c>
      <c r="R334" s="20">
        <f t="shared" si="29"/>
        <v>4.5359999999999996</v>
      </c>
    </row>
    <row r="335" spans="1:18">
      <c r="A335" s="17"/>
      <c r="B335" s="18"/>
      <c r="C335" s="18"/>
      <c r="D335" s="18"/>
      <c r="E335" s="18">
        <v>10</v>
      </c>
      <c r="F335" s="18">
        <v>49</v>
      </c>
      <c r="G335" s="18">
        <v>11.1</v>
      </c>
      <c r="H335" s="18">
        <v>1.95</v>
      </c>
      <c r="I335" s="20" t="s">
        <v>311</v>
      </c>
      <c r="J335" s="18"/>
      <c r="K335" s="18">
        <v>49</v>
      </c>
      <c r="L335" s="20">
        <f t="shared" si="25"/>
        <v>100</v>
      </c>
      <c r="M335" s="20"/>
      <c r="N335" s="18"/>
      <c r="O335" s="20">
        <f t="shared" si="26"/>
        <v>4.68</v>
      </c>
      <c r="P335" s="18" t="str">
        <f t="shared" si="27"/>
        <v/>
      </c>
      <c r="Q335" s="20">
        <f t="shared" si="28"/>
        <v>4.68</v>
      </c>
      <c r="R335" s="20" t="str">
        <f t="shared" si="29"/>
        <v/>
      </c>
    </row>
    <row r="336" spans="1:18">
      <c r="A336" s="17" t="s">
        <v>294</v>
      </c>
      <c r="B336" s="18">
        <v>9030</v>
      </c>
      <c r="C336" s="18" t="s">
        <v>200</v>
      </c>
      <c r="D336" s="18">
        <v>68697</v>
      </c>
      <c r="E336" s="18">
        <v>5</v>
      </c>
      <c r="F336" s="18">
        <v>49</v>
      </c>
      <c r="G336" s="18">
        <v>7.7</v>
      </c>
      <c r="H336" s="18">
        <v>3.33</v>
      </c>
      <c r="I336" s="20" t="s">
        <v>311</v>
      </c>
      <c r="J336" s="18"/>
      <c r="K336" s="18">
        <v>49</v>
      </c>
      <c r="L336" s="20">
        <f t="shared" si="25"/>
        <v>100</v>
      </c>
      <c r="M336" s="20"/>
      <c r="N336" s="18"/>
      <c r="O336" s="20" t="str">
        <f t="shared" si="26"/>
        <v/>
      </c>
      <c r="P336" s="18" t="str">
        <f t="shared" si="27"/>
        <v/>
      </c>
      <c r="Q336" s="20">
        <f t="shared" si="28"/>
        <v>7.992</v>
      </c>
      <c r="R336" s="20" t="str">
        <f t="shared" si="29"/>
        <v/>
      </c>
    </row>
    <row r="337" spans="1:18">
      <c r="A337" s="17"/>
      <c r="B337" s="18"/>
      <c r="C337" s="18"/>
      <c r="D337" s="18"/>
      <c r="E337" s="18">
        <v>10</v>
      </c>
      <c r="F337" s="18">
        <v>49</v>
      </c>
      <c r="G337" s="18">
        <v>12.3</v>
      </c>
      <c r="H337" s="18">
        <v>3.47</v>
      </c>
      <c r="I337" s="20">
        <v>8.3279999999999994</v>
      </c>
      <c r="J337" s="18"/>
      <c r="K337" s="18">
        <v>49</v>
      </c>
      <c r="L337" s="20">
        <f t="shared" si="25"/>
        <v>100</v>
      </c>
      <c r="M337" s="20"/>
      <c r="N337" s="18"/>
      <c r="O337" s="20">
        <f t="shared" si="26"/>
        <v>8.3279999999999994</v>
      </c>
      <c r="P337" s="18">
        <f t="shared" si="27"/>
        <v>10</v>
      </c>
      <c r="Q337" s="20">
        <f t="shared" si="28"/>
        <v>8.3279999999999994</v>
      </c>
      <c r="R337" s="20">
        <f t="shared" si="29"/>
        <v>8.3279999999999994</v>
      </c>
    </row>
    <row r="338" spans="1:18">
      <c r="A338" s="17" t="s">
        <v>294</v>
      </c>
      <c r="B338" s="18">
        <v>9030</v>
      </c>
      <c r="C338" s="18" t="s">
        <v>109</v>
      </c>
      <c r="D338" s="18">
        <v>68698</v>
      </c>
      <c r="E338" s="18">
        <v>5</v>
      </c>
      <c r="F338" s="18">
        <v>49</v>
      </c>
      <c r="G338" s="18">
        <v>6.3</v>
      </c>
      <c r="H338" s="18">
        <v>2.9</v>
      </c>
      <c r="I338" s="20" t="s">
        <v>311</v>
      </c>
      <c r="J338" s="18"/>
      <c r="K338" s="18">
        <v>47</v>
      </c>
      <c r="L338" s="20">
        <f t="shared" si="25"/>
        <v>95.918367346938766</v>
      </c>
      <c r="M338" s="20"/>
      <c r="N338" s="18"/>
      <c r="O338" s="20" t="str">
        <f t="shared" si="26"/>
        <v/>
      </c>
      <c r="P338" s="18" t="str">
        <f t="shared" si="27"/>
        <v/>
      </c>
      <c r="Q338" s="20">
        <f t="shared" si="28"/>
        <v>6.96</v>
      </c>
      <c r="R338" s="20" t="str">
        <f t="shared" si="29"/>
        <v/>
      </c>
    </row>
    <row r="339" spans="1:18">
      <c r="A339" s="17"/>
      <c r="B339" s="18"/>
      <c r="C339" s="18"/>
      <c r="D339" s="18"/>
      <c r="E339" s="18">
        <v>10</v>
      </c>
      <c r="F339" s="18">
        <v>49</v>
      </c>
      <c r="G339" s="18">
        <v>10.8</v>
      </c>
      <c r="H339" s="18">
        <v>4.3499999999999996</v>
      </c>
      <c r="I339" s="20">
        <v>10.44</v>
      </c>
      <c r="J339" s="18"/>
      <c r="K339" s="18">
        <v>49</v>
      </c>
      <c r="L339" s="20">
        <f t="shared" si="25"/>
        <v>100</v>
      </c>
      <c r="M339" s="20"/>
      <c r="N339" s="18"/>
      <c r="O339" s="20">
        <f t="shared" si="26"/>
        <v>10.44</v>
      </c>
      <c r="P339" s="18">
        <f t="shared" si="27"/>
        <v>10</v>
      </c>
      <c r="Q339" s="20">
        <f t="shared" si="28"/>
        <v>10.44</v>
      </c>
      <c r="R339" s="20">
        <f t="shared" si="29"/>
        <v>10.44</v>
      </c>
    </row>
    <row r="340" spans="1:18">
      <c r="A340" s="17" t="s">
        <v>294</v>
      </c>
      <c r="B340" s="18">
        <v>9030</v>
      </c>
      <c r="C340" s="18" t="s">
        <v>156</v>
      </c>
      <c r="D340" s="18">
        <v>68699</v>
      </c>
      <c r="E340" s="18">
        <v>5</v>
      </c>
      <c r="F340" s="18">
        <v>49</v>
      </c>
      <c r="G340" s="18">
        <v>5.3</v>
      </c>
      <c r="H340" s="18">
        <v>0.68</v>
      </c>
      <c r="I340" s="20">
        <v>1.6320000000000001</v>
      </c>
      <c r="J340" s="18"/>
      <c r="K340" s="18">
        <v>49</v>
      </c>
      <c r="L340" s="20">
        <f t="shared" si="25"/>
        <v>100</v>
      </c>
      <c r="M340" s="20"/>
      <c r="N340" s="18"/>
      <c r="O340" s="20">
        <f t="shared" si="26"/>
        <v>1.6320000000000001</v>
      </c>
      <c r="P340" s="18">
        <f t="shared" si="27"/>
        <v>5</v>
      </c>
      <c r="Q340" s="20">
        <f t="shared" si="28"/>
        <v>1.6320000000000001</v>
      </c>
      <c r="R340" s="20">
        <f t="shared" si="29"/>
        <v>1.6320000000000001</v>
      </c>
    </row>
    <row r="341" spans="1:18">
      <c r="A341" s="17"/>
      <c r="B341" s="18"/>
      <c r="C341" s="18"/>
      <c r="D341" s="18"/>
      <c r="E341" s="18">
        <v>10</v>
      </c>
      <c r="F341" s="18">
        <v>49</v>
      </c>
      <c r="G341" s="18">
        <v>9.5</v>
      </c>
      <c r="H341" s="18">
        <v>0.84</v>
      </c>
      <c r="I341" s="20" t="s">
        <v>311</v>
      </c>
      <c r="J341" s="18"/>
      <c r="K341" s="18">
        <v>49</v>
      </c>
      <c r="L341" s="20">
        <f t="shared" si="25"/>
        <v>100</v>
      </c>
      <c r="M341" s="20"/>
      <c r="N341" s="18"/>
      <c r="O341" s="20">
        <f t="shared" si="26"/>
        <v>2.016</v>
      </c>
      <c r="P341" s="18" t="str">
        <f t="shared" si="27"/>
        <v/>
      </c>
      <c r="Q341" s="20">
        <f t="shared" si="28"/>
        <v>2.016</v>
      </c>
      <c r="R341" s="20" t="str">
        <f t="shared" si="29"/>
        <v/>
      </c>
    </row>
    <row r="342" spans="1:18">
      <c r="A342" s="17" t="s">
        <v>294</v>
      </c>
      <c r="B342" s="18">
        <v>9030</v>
      </c>
      <c r="C342" s="18" t="s">
        <v>157</v>
      </c>
      <c r="D342" s="18">
        <v>68700</v>
      </c>
      <c r="E342" s="18">
        <v>5</v>
      </c>
      <c r="F342" s="18">
        <v>49</v>
      </c>
      <c r="G342" s="18">
        <v>4.5999999999999996</v>
      </c>
      <c r="H342" s="18">
        <v>0.63</v>
      </c>
      <c r="I342" s="20">
        <v>1.512</v>
      </c>
      <c r="J342" s="18"/>
      <c r="K342" s="18">
        <v>49</v>
      </c>
      <c r="L342" s="20">
        <f t="shared" si="25"/>
        <v>100</v>
      </c>
      <c r="M342" s="20"/>
      <c r="N342" s="18"/>
      <c r="O342" s="20">
        <f t="shared" si="26"/>
        <v>1.512</v>
      </c>
      <c r="P342" s="18">
        <f t="shared" si="27"/>
        <v>5</v>
      </c>
      <c r="Q342" s="20">
        <f t="shared" si="28"/>
        <v>1.512</v>
      </c>
      <c r="R342" s="20">
        <f t="shared" si="29"/>
        <v>1.512</v>
      </c>
    </row>
    <row r="343" spans="1:18">
      <c r="A343" s="17"/>
      <c r="B343" s="18"/>
      <c r="C343" s="18"/>
      <c r="D343" s="18"/>
      <c r="E343" s="18">
        <v>10</v>
      </c>
      <c r="F343" s="18">
        <v>49</v>
      </c>
      <c r="G343" s="18">
        <v>8.3000000000000007</v>
      </c>
      <c r="H343" s="18">
        <v>1.24</v>
      </c>
      <c r="I343" s="20" t="s">
        <v>311</v>
      </c>
      <c r="J343" s="18"/>
      <c r="K343" s="18">
        <v>49</v>
      </c>
      <c r="L343" s="20">
        <f t="shared" si="25"/>
        <v>100</v>
      </c>
      <c r="M343" s="20"/>
      <c r="N343" s="18"/>
      <c r="O343" s="20">
        <f t="shared" si="26"/>
        <v>2.976</v>
      </c>
      <c r="P343" s="18" t="str">
        <f t="shared" si="27"/>
        <v/>
      </c>
      <c r="Q343" s="20">
        <f t="shared" si="28"/>
        <v>2.976</v>
      </c>
      <c r="R343" s="20" t="str">
        <f t="shared" si="29"/>
        <v/>
      </c>
    </row>
    <row r="344" spans="1:18">
      <c r="A344" s="17" t="s">
        <v>294</v>
      </c>
      <c r="B344" s="18">
        <v>9030</v>
      </c>
      <c r="C344" s="18" t="s">
        <v>158</v>
      </c>
      <c r="D344" s="18">
        <v>68701</v>
      </c>
      <c r="E344" s="18">
        <v>5</v>
      </c>
      <c r="F344" s="18">
        <v>49</v>
      </c>
      <c r="G344" s="18">
        <v>4.0999999999999996</v>
      </c>
      <c r="H344" s="18">
        <v>2.09</v>
      </c>
      <c r="I344" s="20">
        <v>5.0159999999999991</v>
      </c>
      <c r="J344" s="18"/>
      <c r="K344" s="18">
        <v>49</v>
      </c>
      <c r="L344" s="20">
        <f t="shared" si="25"/>
        <v>100</v>
      </c>
      <c r="M344" s="20"/>
      <c r="N344" s="18"/>
      <c r="O344" s="20">
        <f t="shared" si="26"/>
        <v>5.0159999999999991</v>
      </c>
      <c r="P344" s="18">
        <f t="shared" si="27"/>
        <v>5</v>
      </c>
      <c r="Q344" s="20">
        <f t="shared" si="28"/>
        <v>5.0159999999999991</v>
      </c>
      <c r="R344" s="20">
        <f t="shared" si="29"/>
        <v>5.0159999999999991</v>
      </c>
    </row>
    <row r="345" spans="1:18">
      <c r="A345" s="17"/>
      <c r="B345" s="18"/>
      <c r="C345" s="18"/>
      <c r="D345" s="18"/>
      <c r="E345" s="18">
        <v>10</v>
      </c>
      <c r="F345" s="18">
        <v>49</v>
      </c>
      <c r="G345" s="18">
        <v>8</v>
      </c>
      <c r="H345" s="18">
        <v>3.25</v>
      </c>
      <c r="I345" s="20" t="s">
        <v>311</v>
      </c>
      <c r="J345" s="18"/>
      <c r="K345" s="18">
        <v>48</v>
      </c>
      <c r="L345" s="20">
        <f t="shared" si="25"/>
        <v>97.959183673469383</v>
      </c>
      <c r="M345" s="20"/>
      <c r="N345" s="18"/>
      <c r="O345" s="20">
        <f t="shared" si="26"/>
        <v>7.8</v>
      </c>
      <c r="P345" s="18" t="str">
        <f t="shared" si="27"/>
        <v/>
      </c>
      <c r="Q345" s="20">
        <f t="shared" si="28"/>
        <v>7.8</v>
      </c>
      <c r="R345" s="20" t="str">
        <f t="shared" si="29"/>
        <v/>
      </c>
    </row>
    <row r="346" spans="1:18">
      <c r="A346" s="17" t="s">
        <v>294</v>
      </c>
      <c r="B346" s="18">
        <v>9030</v>
      </c>
      <c r="C346" s="18" t="s">
        <v>159</v>
      </c>
      <c r="D346" s="18">
        <v>68702</v>
      </c>
      <c r="E346" s="18">
        <v>5</v>
      </c>
      <c r="F346" s="18">
        <v>49</v>
      </c>
      <c r="G346" s="18">
        <v>4.5999999999999996</v>
      </c>
      <c r="H346" s="18">
        <v>1.03</v>
      </c>
      <c r="I346" s="20">
        <v>2.472</v>
      </c>
      <c r="J346" s="18"/>
      <c r="K346" s="18">
        <v>48</v>
      </c>
      <c r="L346" s="20">
        <f t="shared" si="25"/>
        <v>97.959183673469383</v>
      </c>
      <c r="M346" s="20"/>
      <c r="N346" s="18"/>
      <c r="O346" s="20">
        <f t="shared" si="26"/>
        <v>2.472</v>
      </c>
      <c r="P346" s="18">
        <f t="shared" si="27"/>
        <v>5</v>
      </c>
      <c r="Q346" s="20">
        <f t="shared" si="28"/>
        <v>2.472</v>
      </c>
      <c r="R346" s="20">
        <f t="shared" si="29"/>
        <v>2.472</v>
      </c>
    </row>
    <row r="347" spans="1:18">
      <c r="A347" s="17"/>
      <c r="B347" s="18"/>
      <c r="C347" s="18"/>
      <c r="D347" s="18"/>
      <c r="E347" s="18">
        <v>10</v>
      </c>
      <c r="F347" s="18">
        <v>49</v>
      </c>
      <c r="G347" s="18">
        <v>8.6</v>
      </c>
      <c r="H347" s="18">
        <v>2.0499999999999998</v>
      </c>
      <c r="I347" s="20" t="s">
        <v>311</v>
      </c>
      <c r="J347" s="18"/>
      <c r="K347" s="18">
        <v>47</v>
      </c>
      <c r="L347" s="20">
        <f t="shared" si="25"/>
        <v>95.918367346938766</v>
      </c>
      <c r="M347" s="20"/>
      <c r="N347" s="18"/>
      <c r="O347" s="20">
        <f t="shared" si="26"/>
        <v>4.919999999999999</v>
      </c>
      <c r="P347" s="18" t="str">
        <f t="shared" si="27"/>
        <v/>
      </c>
      <c r="Q347" s="20">
        <f t="shared" si="28"/>
        <v>4.919999999999999</v>
      </c>
      <c r="R347" s="20" t="str">
        <f t="shared" si="29"/>
        <v/>
      </c>
    </row>
    <row r="348" spans="1:18">
      <c r="A348" s="17" t="s">
        <v>294</v>
      </c>
      <c r="B348" s="18">
        <v>9030</v>
      </c>
      <c r="C348" s="18" t="s">
        <v>160</v>
      </c>
      <c r="D348" s="18">
        <v>68703</v>
      </c>
      <c r="E348" s="18">
        <v>5</v>
      </c>
      <c r="F348" s="18">
        <v>49</v>
      </c>
      <c r="G348" s="18">
        <v>8</v>
      </c>
      <c r="H348" s="18">
        <v>2.23</v>
      </c>
      <c r="I348" s="20">
        <v>5.3519999999999994</v>
      </c>
      <c r="J348" s="18"/>
      <c r="K348" s="18">
        <v>49</v>
      </c>
      <c r="L348" s="20">
        <f t="shared" si="25"/>
        <v>100</v>
      </c>
      <c r="M348" s="20"/>
      <c r="N348" s="18"/>
      <c r="O348" s="20">
        <f t="shared" si="26"/>
        <v>5.3519999999999994</v>
      </c>
      <c r="P348" s="18">
        <f t="shared" si="27"/>
        <v>5</v>
      </c>
      <c r="Q348" s="20">
        <f t="shared" si="28"/>
        <v>5.3519999999999994</v>
      </c>
      <c r="R348" s="20">
        <f t="shared" si="29"/>
        <v>5.3519999999999994</v>
      </c>
    </row>
    <row r="349" spans="1:18">
      <c r="A349" s="17"/>
      <c r="B349" s="18"/>
      <c r="C349" s="18"/>
      <c r="D349" s="18"/>
      <c r="E349" s="18">
        <v>10</v>
      </c>
      <c r="F349" s="18">
        <v>49</v>
      </c>
      <c r="G349" s="18">
        <v>12.9</v>
      </c>
      <c r="H349" s="18">
        <v>3.13</v>
      </c>
      <c r="I349" s="20" t="s">
        <v>311</v>
      </c>
      <c r="J349" s="18"/>
      <c r="K349" s="18">
        <v>49</v>
      </c>
      <c r="L349" s="20">
        <f t="shared" si="25"/>
        <v>100</v>
      </c>
      <c r="M349" s="20"/>
      <c r="N349" s="18"/>
      <c r="O349" s="20">
        <f t="shared" si="26"/>
        <v>7.5119999999999996</v>
      </c>
      <c r="P349" s="18" t="str">
        <f t="shared" si="27"/>
        <v/>
      </c>
      <c r="Q349" s="20">
        <f t="shared" si="28"/>
        <v>7.5119999999999996</v>
      </c>
      <c r="R349" s="20" t="str">
        <f t="shared" si="29"/>
        <v/>
      </c>
    </row>
    <row r="350" spans="1:18">
      <c r="A350" s="17" t="s">
        <v>294</v>
      </c>
      <c r="B350" s="18">
        <v>9030</v>
      </c>
      <c r="C350" s="18" t="s">
        <v>161</v>
      </c>
      <c r="D350" s="18">
        <v>68704</v>
      </c>
      <c r="E350" s="18">
        <v>5</v>
      </c>
      <c r="F350" s="18">
        <v>49</v>
      </c>
      <c r="G350" s="18">
        <v>4.4000000000000004</v>
      </c>
      <c r="H350" s="18">
        <v>1.01</v>
      </c>
      <c r="I350" s="20">
        <v>2.4239999999999999</v>
      </c>
      <c r="J350" s="18"/>
      <c r="K350" s="18">
        <v>47</v>
      </c>
      <c r="L350" s="20">
        <f t="shared" si="25"/>
        <v>95.918367346938766</v>
      </c>
      <c r="M350" s="20"/>
      <c r="N350" s="18"/>
      <c r="O350" s="20">
        <f t="shared" si="26"/>
        <v>2.4239999999999999</v>
      </c>
      <c r="P350" s="18">
        <f t="shared" si="27"/>
        <v>5</v>
      </c>
      <c r="Q350" s="20">
        <f t="shared" si="28"/>
        <v>2.4239999999999999</v>
      </c>
      <c r="R350" s="20">
        <f t="shared" si="29"/>
        <v>2.4239999999999999</v>
      </c>
    </row>
    <row r="351" spans="1:18">
      <c r="A351" s="17"/>
      <c r="B351" s="18"/>
      <c r="C351" s="18"/>
      <c r="D351" s="18"/>
      <c r="E351" s="18">
        <v>10</v>
      </c>
      <c r="F351" s="18">
        <v>49</v>
      </c>
      <c r="G351" s="18">
        <v>9</v>
      </c>
      <c r="H351" s="18">
        <v>0.84</v>
      </c>
      <c r="I351" s="20">
        <v>2.016</v>
      </c>
      <c r="J351" s="18"/>
      <c r="K351" s="18">
        <v>49</v>
      </c>
      <c r="L351" s="20">
        <f t="shared" si="25"/>
        <v>100</v>
      </c>
      <c r="M351" s="20"/>
      <c r="N351" s="18"/>
      <c r="O351" s="20">
        <f t="shared" si="26"/>
        <v>2.016</v>
      </c>
      <c r="P351" s="18">
        <f t="shared" si="27"/>
        <v>10</v>
      </c>
      <c r="Q351" s="20">
        <f t="shared" si="28"/>
        <v>2.016</v>
      </c>
      <c r="R351" s="20">
        <f t="shared" si="29"/>
        <v>2.016</v>
      </c>
    </row>
    <row r="352" spans="1:18">
      <c r="A352" s="17" t="s">
        <v>294</v>
      </c>
      <c r="B352" s="18">
        <v>9030</v>
      </c>
      <c r="C352" s="18" t="s">
        <v>226</v>
      </c>
      <c r="D352" s="18">
        <v>66651</v>
      </c>
      <c r="E352" s="18">
        <v>5</v>
      </c>
      <c r="F352" s="18">
        <v>49</v>
      </c>
      <c r="G352" s="18">
        <v>5.4</v>
      </c>
      <c r="H352" s="18">
        <v>0.43</v>
      </c>
      <c r="I352" s="20">
        <v>1.032</v>
      </c>
      <c r="J352" s="18"/>
      <c r="K352" s="18">
        <v>49</v>
      </c>
      <c r="L352" s="20">
        <f t="shared" si="25"/>
        <v>100</v>
      </c>
      <c r="M352" s="20"/>
      <c r="N352" s="18"/>
      <c r="O352" s="20">
        <f t="shared" si="26"/>
        <v>1.032</v>
      </c>
      <c r="P352" s="18">
        <f t="shared" si="27"/>
        <v>5</v>
      </c>
      <c r="Q352" s="20">
        <f t="shared" si="28"/>
        <v>1.032</v>
      </c>
      <c r="R352" s="20">
        <f t="shared" si="29"/>
        <v>1.032</v>
      </c>
    </row>
    <row r="353" spans="1:18">
      <c r="A353" s="17"/>
      <c r="B353" s="18"/>
      <c r="C353" s="18"/>
      <c r="D353" s="18"/>
      <c r="E353" s="18">
        <v>10</v>
      </c>
      <c r="F353" s="18">
        <v>49</v>
      </c>
      <c r="G353" s="18">
        <v>9.4</v>
      </c>
      <c r="H353" s="18">
        <v>0.6</v>
      </c>
      <c r="I353" s="20" t="s">
        <v>311</v>
      </c>
      <c r="J353" s="18"/>
      <c r="K353" s="18">
        <v>49</v>
      </c>
      <c r="L353" s="20">
        <f t="shared" si="25"/>
        <v>100</v>
      </c>
      <c r="M353" s="20"/>
      <c r="N353" s="18"/>
      <c r="O353" s="20">
        <f t="shared" si="26"/>
        <v>1.44</v>
      </c>
      <c r="P353" s="18" t="str">
        <f t="shared" si="27"/>
        <v/>
      </c>
      <c r="Q353" s="20">
        <f t="shared" si="28"/>
        <v>1.44</v>
      </c>
      <c r="R353" s="20" t="str">
        <f t="shared" si="29"/>
        <v/>
      </c>
    </row>
    <row r="354" spans="1:18">
      <c r="A354" s="17" t="s">
        <v>294</v>
      </c>
      <c r="B354" s="18">
        <v>9030</v>
      </c>
      <c r="C354" s="18" t="s">
        <v>76</v>
      </c>
      <c r="D354" s="18">
        <v>66654</v>
      </c>
      <c r="E354" s="18">
        <v>5</v>
      </c>
      <c r="F354" s="18">
        <v>49</v>
      </c>
      <c r="G354" s="18">
        <v>4.9000000000000004</v>
      </c>
      <c r="H354" s="18">
        <v>1.22</v>
      </c>
      <c r="I354" s="20">
        <v>2.9279999999999999</v>
      </c>
      <c r="J354" s="18"/>
      <c r="K354" s="18">
        <v>49</v>
      </c>
      <c r="L354" s="20">
        <f t="shared" si="25"/>
        <v>100</v>
      </c>
      <c r="M354" s="20"/>
      <c r="N354" s="18"/>
      <c r="O354" s="20">
        <f t="shared" si="26"/>
        <v>2.9279999999999999</v>
      </c>
      <c r="P354" s="18">
        <f t="shared" si="27"/>
        <v>5</v>
      </c>
      <c r="Q354" s="20">
        <f t="shared" si="28"/>
        <v>2.9279999999999999</v>
      </c>
      <c r="R354" s="20">
        <f t="shared" si="29"/>
        <v>2.9279999999999999</v>
      </c>
    </row>
    <row r="355" spans="1:18">
      <c r="A355" s="17"/>
      <c r="B355" s="18"/>
      <c r="C355" s="18"/>
      <c r="D355" s="18"/>
      <c r="E355" s="18">
        <v>10</v>
      </c>
      <c r="F355" s="18">
        <v>49</v>
      </c>
      <c r="G355" s="18">
        <v>9.1</v>
      </c>
      <c r="H355" s="18">
        <v>3.47</v>
      </c>
      <c r="I355" s="20" t="s">
        <v>311</v>
      </c>
      <c r="J355" s="18"/>
      <c r="K355" s="18">
        <v>49</v>
      </c>
      <c r="L355" s="20">
        <f t="shared" si="25"/>
        <v>100</v>
      </c>
      <c r="M355" s="20"/>
      <c r="N355" s="18"/>
      <c r="O355" s="20">
        <f t="shared" si="26"/>
        <v>8.3279999999999994</v>
      </c>
      <c r="P355" s="18" t="str">
        <f t="shared" si="27"/>
        <v/>
      </c>
      <c r="Q355" s="20">
        <f t="shared" si="28"/>
        <v>8.3279999999999994</v>
      </c>
      <c r="R355" s="20" t="str">
        <f t="shared" si="29"/>
        <v/>
      </c>
    </row>
    <row r="356" spans="1:18">
      <c r="A356" s="17" t="s">
        <v>294</v>
      </c>
      <c r="B356" s="18">
        <v>9030</v>
      </c>
      <c r="C356" s="18" t="s">
        <v>56</v>
      </c>
      <c r="D356" s="18">
        <v>65107</v>
      </c>
      <c r="E356" s="18">
        <v>5</v>
      </c>
      <c r="F356" s="18">
        <v>49</v>
      </c>
      <c r="G356" s="18">
        <v>4.8</v>
      </c>
      <c r="H356" s="18">
        <v>0.32</v>
      </c>
      <c r="I356" s="20">
        <v>0.76800000000000002</v>
      </c>
      <c r="J356" s="18"/>
      <c r="K356" s="18">
        <v>49</v>
      </c>
      <c r="L356" s="20">
        <f t="shared" si="25"/>
        <v>100</v>
      </c>
      <c r="M356" s="20"/>
      <c r="N356" s="18"/>
      <c r="O356" s="20">
        <f t="shared" si="26"/>
        <v>0.76800000000000002</v>
      </c>
      <c r="P356" s="18">
        <f t="shared" si="27"/>
        <v>5</v>
      </c>
      <c r="Q356" s="20">
        <f t="shared" si="28"/>
        <v>0.76800000000000002</v>
      </c>
      <c r="R356" s="20">
        <f t="shared" si="29"/>
        <v>0.76800000000000002</v>
      </c>
    </row>
    <row r="357" spans="1:18">
      <c r="A357" s="17"/>
      <c r="B357" s="18"/>
      <c r="C357" s="18"/>
      <c r="D357" s="18"/>
      <c r="E357" s="18">
        <v>10</v>
      </c>
      <c r="F357" s="18">
        <v>49</v>
      </c>
      <c r="G357" s="18">
        <v>9.1</v>
      </c>
      <c r="H357" s="18">
        <v>0.46</v>
      </c>
      <c r="I357" s="20" t="s">
        <v>311</v>
      </c>
      <c r="J357" s="18"/>
      <c r="K357" s="18">
        <v>49</v>
      </c>
      <c r="L357" s="20">
        <f t="shared" si="25"/>
        <v>100</v>
      </c>
      <c r="M357" s="20"/>
      <c r="N357" s="18"/>
      <c r="O357" s="20">
        <f t="shared" si="26"/>
        <v>1.1040000000000001</v>
      </c>
      <c r="P357" s="18" t="str">
        <f t="shared" si="27"/>
        <v/>
      </c>
      <c r="Q357" s="20">
        <f t="shared" si="28"/>
        <v>1.1040000000000001</v>
      </c>
      <c r="R357" s="20" t="str">
        <f t="shared" si="29"/>
        <v/>
      </c>
    </row>
    <row r="358" spans="1:18">
      <c r="A358" s="17" t="s">
        <v>294</v>
      </c>
      <c r="B358" s="18">
        <v>9030</v>
      </c>
      <c r="C358" s="18" t="s">
        <v>57</v>
      </c>
      <c r="D358" s="18">
        <v>68710</v>
      </c>
      <c r="E358" s="18">
        <v>5</v>
      </c>
      <c r="F358" s="18">
        <v>49</v>
      </c>
      <c r="G358" s="18">
        <v>4.5</v>
      </c>
      <c r="H358" s="18">
        <v>2.33</v>
      </c>
      <c r="I358" s="20" t="s">
        <v>311</v>
      </c>
      <c r="J358" s="18"/>
      <c r="K358" s="18">
        <v>48</v>
      </c>
      <c r="L358" s="20">
        <f t="shared" si="25"/>
        <v>97.959183673469383</v>
      </c>
      <c r="M358" s="20"/>
      <c r="N358" s="18"/>
      <c r="O358" s="20" t="str">
        <f t="shared" si="26"/>
        <v/>
      </c>
      <c r="P358" s="18" t="str">
        <f t="shared" si="27"/>
        <v/>
      </c>
      <c r="Q358" s="20">
        <f t="shared" si="28"/>
        <v>5.5919999999999996</v>
      </c>
      <c r="R358" s="20" t="str">
        <f t="shared" si="29"/>
        <v/>
      </c>
    </row>
    <row r="359" spans="1:18">
      <c r="A359" s="17"/>
      <c r="B359" s="18"/>
      <c r="C359" s="18"/>
      <c r="D359" s="18"/>
      <c r="E359" s="18">
        <v>10</v>
      </c>
      <c r="F359" s="18">
        <v>49</v>
      </c>
      <c r="G359" s="18">
        <v>8.6999999999999993</v>
      </c>
      <c r="H359" s="18">
        <v>3.13</v>
      </c>
      <c r="I359" s="20">
        <v>7.5119999999999996</v>
      </c>
      <c r="J359" s="18"/>
      <c r="K359" s="18">
        <v>49</v>
      </c>
      <c r="L359" s="20">
        <f t="shared" si="25"/>
        <v>100</v>
      </c>
      <c r="M359" s="20"/>
      <c r="N359" s="18"/>
      <c r="O359" s="20">
        <f t="shared" si="26"/>
        <v>7.5119999999999996</v>
      </c>
      <c r="P359" s="18">
        <f t="shared" si="27"/>
        <v>10</v>
      </c>
      <c r="Q359" s="20">
        <f t="shared" si="28"/>
        <v>7.5119999999999996</v>
      </c>
      <c r="R359" s="20">
        <f t="shared" si="29"/>
        <v>7.5119999999999996</v>
      </c>
    </row>
    <row r="360" spans="1:18">
      <c r="A360" s="17" t="s">
        <v>294</v>
      </c>
      <c r="B360" s="18">
        <v>9030</v>
      </c>
      <c r="C360" s="18" t="s">
        <v>388</v>
      </c>
      <c r="D360" s="18">
        <v>68711</v>
      </c>
      <c r="E360" s="18">
        <v>5</v>
      </c>
      <c r="F360" s="18">
        <v>49</v>
      </c>
      <c r="G360" s="18">
        <v>4.9000000000000004</v>
      </c>
      <c r="H360" s="18">
        <v>0.34</v>
      </c>
      <c r="I360" s="20">
        <v>0.81600000000000006</v>
      </c>
      <c r="J360" s="18"/>
      <c r="K360" s="18">
        <v>49</v>
      </c>
      <c r="L360" s="20">
        <f t="shared" si="25"/>
        <v>100</v>
      </c>
      <c r="M360" s="20"/>
      <c r="N360" s="18"/>
      <c r="O360" s="20">
        <f t="shared" si="26"/>
        <v>0.81600000000000006</v>
      </c>
      <c r="P360" s="18">
        <f t="shared" si="27"/>
        <v>5</v>
      </c>
      <c r="Q360" s="20">
        <f t="shared" si="28"/>
        <v>0.81600000000000006</v>
      </c>
      <c r="R360" s="20">
        <f t="shared" si="29"/>
        <v>0.81600000000000006</v>
      </c>
    </row>
    <row r="361" spans="1:18">
      <c r="A361" s="17"/>
      <c r="B361" s="18"/>
      <c r="C361" s="18"/>
      <c r="D361" s="18"/>
      <c r="E361" s="18">
        <v>10</v>
      </c>
      <c r="F361" s="18">
        <v>49</v>
      </c>
      <c r="G361" s="18">
        <v>8.9</v>
      </c>
      <c r="H361" s="18">
        <v>0.67</v>
      </c>
      <c r="I361" s="20" t="s">
        <v>311</v>
      </c>
      <c r="J361" s="18"/>
      <c r="K361" s="18">
        <v>49</v>
      </c>
      <c r="L361" s="20">
        <f t="shared" si="25"/>
        <v>100</v>
      </c>
      <c r="M361" s="20"/>
      <c r="N361" s="18"/>
      <c r="O361" s="20">
        <f t="shared" si="26"/>
        <v>1.6080000000000001</v>
      </c>
      <c r="P361" s="18" t="str">
        <f t="shared" si="27"/>
        <v/>
      </c>
      <c r="Q361" s="20">
        <f t="shared" si="28"/>
        <v>1.6080000000000001</v>
      </c>
      <c r="R361" s="20" t="str">
        <f t="shared" si="29"/>
        <v/>
      </c>
    </row>
    <row r="362" spans="1:18">
      <c r="A362" s="17" t="s">
        <v>294</v>
      </c>
      <c r="B362" s="18">
        <v>9030</v>
      </c>
      <c r="C362" s="18" t="s">
        <v>77</v>
      </c>
      <c r="D362" s="18">
        <v>66660</v>
      </c>
      <c r="E362" s="18">
        <v>5</v>
      </c>
      <c r="F362" s="18">
        <v>49</v>
      </c>
      <c r="G362" s="18">
        <v>4.5999999999999996</v>
      </c>
      <c r="H362" s="18">
        <v>0.35</v>
      </c>
      <c r="I362" s="20">
        <v>0.84</v>
      </c>
      <c r="J362" s="18"/>
      <c r="K362" s="18">
        <v>49</v>
      </c>
      <c r="L362" s="20">
        <f t="shared" si="25"/>
        <v>100</v>
      </c>
      <c r="M362" s="20"/>
      <c r="N362" s="18"/>
      <c r="O362" s="20">
        <f t="shared" si="26"/>
        <v>0.84</v>
      </c>
      <c r="P362" s="18">
        <f t="shared" si="27"/>
        <v>5</v>
      </c>
      <c r="Q362" s="20">
        <f t="shared" si="28"/>
        <v>0.84</v>
      </c>
      <c r="R362" s="20">
        <f t="shared" si="29"/>
        <v>0.84</v>
      </c>
    </row>
    <row r="363" spans="1:18">
      <c r="A363" s="21"/>
      <c r="B363" s="22"/>
      <c r="C363" s="22"/>
      <c r="D363" s="22"/>
      <c r="E363" s="22">
        <v>10</v>
      </c>
      <c r="F363" s="22">
        <v>49</v>
      </c>
      <c r="G363" s="22">
        <v>8.6</v>
      </c>
      <c r="H363" s="22">
        <v>0.53</v>
      </c>
      <c r="I363" s="20" t="s">
        <v>311</v>
      </c>
      <c r="J363" s="22"/>
      <c r="K363" s="22">
        <v>49</v>
      </c>
      <c r="L363" s="20">
        <f t="shared" si="25"/>
        <v>100</v>
      </c>
      <c r="M363" s="20"/>
      <c r="N363" s="18"/>
      <c r="O363" s="20">
        <f t="shared" si="26"/>
        <v>1.272</v>
      </c>
      <c r="P363" s="18" t="str">
        <f t="shared" si="27"/>
        <v/>
      </c>
      <c r="Q363" s="20">
        <f t="shared" si="28"/>
        <v>1.272</v>
      </c>
      <c r="R363" s="20" t="str">
        <f t="shared" si="29"/>
        <v/>
      </c>
    </row>
    <row r="364" spans="1:18">
      <c r="A364" s="17"/>
      <c r="B364" s="18"/>
      <c r="C364" s="18"/>
      <c r="D364" s="18"/>
      <c r="E364" s="18"/>
      <c r="F364" s="18"/>
      <c r="G364" s="18"/>
      <c r="H364" s="18"/>
      <c r="I364" s="18">
        <v>0</v>
      </c>
      <c r="J364" s="18"/>
      <c r="K364" s="18"/>
      <c r="L364" s="20"/>
      <c r="M364" s="20"/>
      <c r="N364" s="18"/>
      <c r="O364" s="20" t="str">
        <f t="shared" si="26"/>
        <v/>
      </c>
      <c r="P364" s="18">
        <f t="shared" si="27"/>
        <v>0</v>
      </c>
      <c r="Q364" s="20">
        <f t="shared" si="28"/>
        <v>0</v>
      </c>
      <c r="R364" s="20">
        <f t="shared" si="29"/>
        <v>0</v>
      </c>
    </row>
    <row r="365" spans="1:18">
      <c r="A365" s="23" t="s">
        <v>297</v>
      </c>
      <c r="B365" s="24"/>
      <c r="C365" s="24"/>
      <c r="D365" s="24"/>
      <c r="E365" s="24"/>
      <c r="F365" s="24"/>
      <c r="G365" s="24"/>
      <c r="H365" s="24"/>
      <c r="I365" s="18">
        <v>0</v>
      </c>
      <c r="J365" s="24"/>
      <c r="K365" s="24"/>
      <c r="L365" s="20"/>
      <c r="M365" s="20"/>
      <c r="N365" s="18"/>
      <c r="O365" s="20" t="str">
        <f t="shared" si="26"/>
        <v/>
      </c>
      <c r="P365" s="18">
        <f t="shared" si="27"/>
        <v>0</v>
      </c>
      <c r="Q365" s="20">
        <f t="shared" si="28"/>
        <v>0</v>
      </c>
      <c r="R365" s="20">
        <f t="shared" si="29"/>
        <v>0</v>
      </c>
    </row>
    <row r="366" spans="1:18">
      <c r="A366" s="17" t="s">
        <v>296</v>
      </c>
      <c r="B366" s="18">
        <v>9030</v>
      </c>
      <c r="C366" s="18" t="s">
        <v>43</v>
      </c>
      <c r="D366" s="18">
        <v>68509</v>
      </c>
      <c r="E366" s="18">
        <v>5</v>
      </c>
      <c r="F366" s="18">
        <v>49</v>
      </c>
      <c r="G366" s="18">
        <v>6.3</v>
      </c>
      <c r="H366" s="18">
        <v>3.41</v>
      </c>
      <c r="I366" s="20" t="s">
        <v>311</v>
      </c>
      <c r="J366" s="18"/>
      <c r="K366" s="18">
        <v>47</v>
      </c>
      <c r="L366" s="20">
        <f t="shared" ref="L366:L411" si="30">(K366/F366)*100</f>
        <v>95.918367346938766</v>
      </c>
      <c r="M366" s="20"/>
      <c r="N366" s="18"/>
      <c r="O366" s="20" t="str">
        <f t="shared" si="26"/>
        <v/>
      </c>
      <c r="P366" s="18" t="str">
        <f t="shared" si="27"/>
        <v/>
      </c>
      <c r="Q366" s="20">
        <f t="shared" si="28"/>
        <v>8.1839999999999993</v>
      </c>
      <c r="R366" s="20" t="str">
        <f t="shared" si="29"/>
        <v/>
      </c>
    </row>
    <row r="367" spans="1:18">
      <c r="A367" s="17"/>
      <c r="B367" s="18"/>
      <c r="C367" s="18"/>
      <c r="D367" s="18"/>
      <c r="E367" s="18">
        <v>10</v>
      </c>
      <c r="F367" s="18">
        <v>49</v>
      </c>
      <c r="G367" s="18">
        <v>9.6</v>
      </c>
      <c r="H367" s="18">
        <v>4.7300000000000004</v>
      </c>
      <c r="I367" s="20" t="s">
        <v>311</v>
      </c>
      <c r="J367" s="18"/>
      <c r="K367" s="18">
        <v>47</v>
      </c>
      <c r="L367" s="20">
        <f t="shared" si="30"/>
        <v>95.918367346938766</v>
      </c>
      <c r="M367" s="20"/>
      <c r="N367" s="18"/>
      <c r="O367" s="20" t="str">
        <f t="shared" si="26"/>
        <v/>
      </c>
      <c r="P367" s="18" t="str">
        <f t="shared" si="27"/>
        <v/>
      </c>
      <c r="Q367" s="20">
        <f t="shared" si="28"/>
        <v>11.352</v>
      </c>
      <c r="R367" s="20" t="str">
        <f t="shared" si="29"/>
        <v/>
      </c>
    </row>
    <row r="368" spans="1:18">
      <c r="A368" s="17" t="s">
        <v>296</v>
      </c>
      <c r="B368" s="18">
        <v>9030</v>
      </c>
      <c r="C368" s="18" t="s">
        <v>39</v>
      </c>
      <c r="D368" s="18">
        <v>68518</v>
      </c>
      <c r="E368" s="18">
        <v>5</v>
      </c>
      <c r="F368" s="18">
        <v>49</v>
      </c>
      <c r="G368" s="18">
        <v>96.8</v>
      </c>
      <c r="H368" s="18">
        <v>102.68</v>
      </c>
      <c r="I368" s="20" t="s">
        <v>311</v>
      </c>
      <c r="J368" s="18"/>
      <c r="K368" s="18">
        <v>33</v>
      </c>
      <c r="L368" s="20">
        <f t="shared" si="30"/>
        <v>67.346938775510196</v>
      </c>
      <c r="M368" s="20"/>
      <c r="N368" s="18"/>
      <c r="O368" s="20" t="str">
        <f t="shared" si="26"/>
        <v/>
      </c>
      <c r="P368" s="18" t="str">
        <f t="shared" si="27"/>
        <v/>
      </c>
      <c r="Q368" s="20">
        <f t="shared" si="28"/>
        <v>246.43200000000002</v>
      </c>
      <c r="R368" s="20" t="str">
        <f t="shared" si="29"/>
        <v/>
      </c>
    </row>
    <row r="369" spans="1:18">
      <c r="A369" s="17"/>
      <c r="B369" s="18"/>
      <c r="C369" s="18"/>
      <c r="D369" s="18"/>
      <c r="E369" s="18">
        <v>10</v>
      </c>
      <c r="F369" s="18">
        <v>49</v>
      </c>
      <c r="G369" s="18">
        <v>85.2</v>
      </c>
      <c r="H369" s="18">
        <v>117.06</v>
      </c>
      <c r="I369" s="20" t="s">
        <v>311</v>
      </c>
      <c r="J369" s="18"/>
      <c r="K369" s="18">
        <v>28</v>
      </c>
      <c r="L369" s="20">
        <f t="shared" si="30"/>
        <v>57.142857142857139</v>
      </c>
      <c r="M369" s="20"/>
      <c r="N369" s="24"/>
      <c r="O369" s="20" t="str">
        <f t="shared" si="26"/>
        <v/>
      </c>
      <c r="P369" s="18" t="str">
        <f t="shared" si="27"/>
        <v/>
      </c>
      <c r="Q369" s="20">
        <f t="shared" si="28"/>
        <v>280.94400000000002</v>
      </c>
      <c r="R369" s="20" t="str">
        <f t="shared" si="29"/>
        <v/>
      </c>
    </row>
    <row r="370" spans="1:18">
      <c r="A370" s="17" t="s">
        <v>296</v>
      </c>
      <c r="B370" s="18">
        <v>9030</v>
      </c>
      <c r="C370" s="18" t="s">
        <v>79</v>
      </c>
      <c r="D370" s="18">
        <v>68534</v>
      </c>
      <c r="E370" s="18">
        <v>5</v>
      </c>
      <c r="F370" s="18">
        <v>49</v>
      </c>
      <c r="G370" s="18">
        <v>6.2</v>
      </c>
      <c r="H370" s="18">
        <v>10.86</v>
      </c>
      <c r="I370" s="20" t="s">
        <v>311</v>
      </c>
      <c r="J370" s="18"/>
      <c r="K370" s="18">
        <v>16</v>
      </c>
      <c r="L370" s="20">
        <f t="shared" si="30"/>
        <v>32.653061224489797</v>
      </c>
      <c r="M370" s="20"/>
      <c r="N370" s="18"/>
      <c r="O370" s="20" t="str">
        <f t="shared" si="26"/>
        <v/>
      </c>
      <c r="P370" s="18" t="str">
        <f t="shared" si="27"/>
        <v/>
      </c>
      <c r="Q370" s="20">
        <f t="shared" si="28"/>
        <v>26.063999999999997</v>
      </c>
      <c r="R370" s="20" t="str">
        <f t="shared" si="29"/>
        <v/>
      </c>
    </row>
    <row r="371" spans="1:18">
      <c r="A371" s="17"/>
      <c r="B371" s="18"/>
      <c r="C371" s="18"/>
      <c r="D371" s="18"/>
      <c r="E371" s="18">
        <v>10</v>
      </c>
      <c r="F371" s="18">
        <v>49</v>
      </c>
      <c r="G371" s="18">
        <v>12.4</v>
      </c>
      <c r="H371" s="18">
        <v>19.02</v>
      </c>
      <c r="I371" s="20" t="s">
        <v>311</v>
      </c>
      <c r="J371" s="18"/>
      <c r="K371" s="18">
        <v>25</v>
      </c>
      <c r="L371" s="20">
        <f t="shared" si="30"/>
        <v>51.020408163265309</v>
      </c>
      <c r="M371" s="20"/>
      <c r="N371" s="18"/>
      <c r="O371" s="20" t="str">
        <f t="shared" si="26"/>
        <v/>
      </c>
      <c r="P371" s="18" t="str">
        <f t="shared" si="27"/>
        <v/>
      </c>
      <c r="Q371" s="20">
        <f t="shared" si="28"/>
        <v>45.647999999999996</v>
      </c>
      <c r="R371" s="20" t="str">
        <f t="shared" si="29"/>
        <v/>
      </c>
    </row>
    <row r="372" spans="1:18">
      <c r="A372" s="17" t="s">
        <v>296</v>
      </c>
      <c r="B372" s="18">
        <v>9030</v>
      </c>
      <c r="C372" s="18" t="s">
        <v>80</v>
      </c>
      <c r="D372" s="18">
        <v>68540</v>
      </c>
      <c r="E372" s="18">
        <v>5</v>
      </c>
      <c r="F372" s="18">
        <v>49</v>
      </c>
      <c r="G372" s="18">
        <v>10.6</v>
      </c>
      <c r="H372" s="18">
        <v>2</v>
      </c>
      <c r="I372" s="20">
        <v>4.8</v>
      </c>
      <c r="J372" s="18"/>
      <c r="K372" s="18">
        <v>49</v>
      </c>
      <c r="L372" s="20">
        <f t="shared" si="30"/>
        <v>100</v>
      </c>
      <c r="M372" s="20"/>
      <c r="N372" s="18"/>
      <c r="O372" s="20">
        <f t="shared" si="26"/>
        <v>4.8</v>
      </c>
      <c r="P372" s="18">
        <f t="shared" si="27"/>
        <v>5</v>
      </c>
      <c r="Q372" s="20">
        <f t="shared" si="28"/>
        <v>4.8</v>
      </c>
      <c r="R372" s="20">
        <f t="shared" si="29"/>
        <v>4.8</v>
      </c>
    </row>
    <row r="373" spans="1:18">
      <c r="A373" s="17"/>
      <c r="B373" s="18"/>
      <c r="C373" s="18"/>
      <c r="D373" s="18"/>
      <c r="E373" s="18">
        <v>10</v>
      </c>
      <c r="F373" s="18">
        <v>49</v>
      </c>
      <c r="G373" s="18">
        <v>11.8</v>
      </c>
      <c r="H373" s="18">
        <v>2.5299999999999998</v>
      </c>
      <c r="I373" s="20" t="s">
        <v>311</v>
      </c>
      <c r="J373" s="18"/>
      <c r="K373" s="18">
        <v>48</v>
      </c>
      <c r="L373" s="20">
        <f t="shared" si="30"/>
        <v>97.959183673469383</v>
      </c>
      <c r="M373" s="20"/>
      <c r="N373" s="18"/>
      <c r="O373" s="20">
        <f t="shared" si="26"/>
        <v>6.0719999999999992</v>
      </c>
      <c r="P373" s="18" t="str">
        <f t="shared" si="27"/>
        <v/>
      </c>
      <c r="Q373" s="20">
        <f t="shared" si="28"/>
        <v>6.0719999999999992</v>
      </c>
      <c r="R373" s="20" t="str">
        <f t="shared" si="29"/>
        <v/>
      </c>
    </row>
    <row r="374" spans="1:18">
      <c r="A374" s="17" t="s">
        <v>296</v>
      </c>
      <c r="B374" s="18">
        <v>9030</v>
      </c>
      <c r="C374" s="18" t="s">
        <v>81</v>
      </c>
      <c r="D374" s="18">
        <v>68541</v>
      </c>
      <c r="E374" s="18">
        <v>5</v>
      </c>
      <c r="F374" s="18">
        <v>49</v>
      </c>
      <c r="G374" s="18">
        <v>4.8</v>
      </c>
      <c r="H374" s="18">
        <v>0.65</v>
      </c>
      <c r="I374" s="20">
        <v>1.56</v>
      </c>
      <c r="J374" s="18"/>
      <c r="K374" s="18">
        <v>49</v>
      </c>
      <c r="L374" s="20">
        <f t="shared" si="30"/>
        <v>100</v>
      </c>
      <c r="M374" s="20"/>
      <c r="N374" s="18"/>
      <c r="O374" s="20">
        <f t="shared" si="26"/>
        <v>1.56</v>
      </c>
      <c r="P374" s="18">
        <f t="shared" si="27"/>
        <v>5</v>
      </c>
      <c r="Q374" s="20">
        <f t="shared" si="28"/>
        <v>1.56</v>
      </c>
      <c r="R374" s="20">
        <f t="shared" si="29"/>
        <v>1.56</v>
      </c>
    </row>
    <row r="375" spans="1:18">
      <c r="A375" s="17"/>
      <c r="B375" s="18"/>
      <c r="C375" s="18"/>
      <c r="D375" s="18"/>
      <c r="E375" s="18">
        <v>10</v>
      </c>
      <c r="F375" s="18">
        <v>49</v>
      </c>
      <c r="G375" s="18">
        <v>8.5</v>
      </c>
      <c r="H375" s="18">
        <v>1.82</v>
      </c>
      <c r="I375" s="20" t="s">
        <v>311</v>
      </c>
      <c r="J375" s="18"/>
      <c r="K375" s="18">
        <v>49</v>
      </c>
      <c r="L375" s="20">
        <f t="shared" si="30"/>
        <v>100</v>
      </c>
      <c r="M375" s="20"/>
      <c r="N375" s="18"/>
      <c r="O375" s="20">
        <f t="shared" si="26"/>
        <v>4.3680000000000003</v>
      </c>
      <c r="P375" s="18" t="str">
        <f t="shared" si="27"/>
        <v/>
      </c>
      <c r="Q375" s="20">
        <f t="shared" si="28"/>
        <v>4.3680000000000003</v>
      </c>
      <c r="R375" s="20" t="str">
        <f t="shared" si="29"/>
        <v/>
      </c>
    </row>
    <row r="376" spans="1:18">
      <c r="A376" s="17">
        <v>9031</v>
      </c>
      <c r="B376" s="18">
        <v>9031</v>
      </c>
      <c r="C376" s="18" t="s">
        <v>175</v>
      </c>
      <c r="D376" s="18">
        <v>68577</v>
      </c>
      <c r="E376" s="18">
        <v>5</v>
      </c>
      <c r="F376" s="18">
        <v>49</v>
      </c>
      <c r="G376" s="18">
        <v>10.9</v>
      </c>
      <c r="H376" s="18">
        <v>17.14</v>
      </c>
      <c r="I376" s="20" t="s">
        <v>311</v>
      </c>
      <c r="J376" s="18"/>
      <c r="K376" s="18">
        <v>21</v>
      </c>
      <c r="L376" s="20">
        <f t="shared" si="30"/>
        <v>42.857142857142854</v>
      </c>
      <c r="M376" s="20"/>
      <c r="N376" s="18"/>
      <c r="O376" s="20" t="str">
        <f t="shared" si="26"/>
        <v/>
      </c>
      <c r="P376" s="18" t="str">
        <f t="shared" si="27"/>
        <v/>
      </c>
      <c r="Q376" s="20">
        <f t="shared" si="28"/>
        <v>41.136000000000003</v>
      </c>
      <c r="R376" s="20" t="str">
        <f t="shared" si="29"/>
        <v/>
      </c>
    </row>
    <row r="377" spans="1:18">
      <c r="A377" s="17"/>
      <c r="B377" s="18"/>
      <c r="C377" s="18"/>
      <c r="D377" s="18"/>
      <c r="E377" s="18">
        <v>10</v>
      </c>
      <c r="F377" s="18">
        <v>49</v>
      </c>
      <c r="G377" s="18">
        <v>15</v>
      </c>
      <c r="H377" s="18">
        <v>16.579999999999998</v>
      </c>
      <c r="I377" s="20" t="s">
        <v>311</v>
      </c>
      <c r="J377" s="18"/>
      <c r="K377" s="18">
        <v>26</v>
      </c>
      <c r="L377" s="20">
        <f t="shared" si="30"/>
        <v>53.061224489795919</v>
      </c>
      <c r="M377" s="20"/>
      <c r="N377" s="18"/>
      <c r="O377" s="20" t="str">
        <f t="shared" si="26"/>
        <v/>
      </c>
      <c r="P377" s="18" t="str">
        <f t="shared" si="27"/>
        <v/>
      </c>
      <c r="Q377" s="20">
        <f t="shared" si="28"/>
        <v>39.791999999999994</v>
      </c>
      <c r="R377" s="20" t="str">
        <f t="shared" si="29"/>
        <v/>
      </c>
    </row>
    <row r="378" spans="1:18">
      <c r="A378" s="17">
        <v>9031</v>
      </c>
      <c r="B378" s="18">
        <v>9031</v>
      </c>
      <c r="C378" s="18" t="s">
        <v>95</v>
      </c>
      <c r="D378" s="18">
        <v>68578</v>
      </c>
      <c r="E378" s="18">
        <v>5</v>
      </c>
      <c r="F378" s="18">
        <v>49</v>
      </c>
      <c r="G378" s="18">
        <v>69.3</v>
      </c>
      <c r="H378" s="18">
        <v>96.69</v>
      </c>
      <c r="I378" s="20" t="s">
        <v>311</v>
      </c>
      <c r="J378" s="18"/>
      <c r="K378" s="18">
        <v>19</v>
      </c>
      <c r="L378" s="20">
        <f t="shared" si="30"/>
        <v>38.775510204081634</v>
      </c>
      <c r="M378" s="20"/>
      <c r="N378" s="18"/>
      <c r="O378" s="20" t="str">
        <f t="shared" si="26"/>
        <v/>
      </c>
      <c r="P378" s="18" t="str">
        <f t="shared" si="27"/>
        <v/>
      </c>
      <c r="Q378" s="20">
        <f t="shared" si="28"/>
        <v>232.05599999999998</v>
      </c>
      <c r="R378" s="20" t="str">
        <f t="shared" si="29"/>
        <v/>
      </c>
    </row>
    <row r="379" spans="1:18">
      <c r="A379" s="17"/>
      <c r="B379" s="18"/>
      <c r="C379" s="18"/>
      <c r="D379" s="18"/>
      <c r="E379" s="18">
        <v>10</v>
      </c>
      <c r="F379" s="18">
        <v>49</v>
      </c>
      <c r="G379" s="18">
        <v>89.3</v>
      </c>
      <c r="H379" s="18">
        <v>99.91</v>
      </c>
      <c r="I379" s="20" t="s">
        <v>311</v>
      </c>
      <c r="J379" s="18"/>
      <c r="K379" s="18">
        <v>26</v>
      </c>
      <c r="L379" s="20">
        <f t="shared" si="30"/>
        <v>53.061224489795919</v>
      </c>
      <c r="M379" s="20"/>
      <c r="N379" s="18"/>
      <c r="O379" s="20" t="str">
        <f t="shared" si="26"/>
        <v/>
      </c>
      <c r="P379" s="18" t="str">
        <f t="shared" si="27"/>
        <v/>
      </c>
      <c r="Q379" s="20">
        <f t="shared" si="28"/>
        <v>239.78399999999999</v>
      </c>
      <c r="R379" s="20" t="str">
        <f t="shared" si="29"/>
        <v/>
      </c>
    </row>
    <row r="380" spans="1:18">
      <c r="A380" s="17">
        <v>9031</v>
      </c>
      <c r="B380" s="18">
        <v>9031</v>
      </c>
      <c r="C380" s="18" t="s">
        <v>19</v>
      </c>
      <c r="D380" s="18">
        <v>68581</v>
      </c>
      <c r="E380" s="18">
        <v>5</v>
      </c>
      <c r="F380" s="18">
        <v>49</v>
      </c>
      <c r="G380" s="18">
        <v>34.4</v>
      </c>
      <c r="H380" s="18">
        <v>33.31</v>
      </c>
      <c r="I380" s="20" t="s">
        <v>311</v>
      </c>
      <c r="J380" s="18"/>
      <c r="K380" s="18">
        <v>49</v>
      </c>
      <c r="L380" s="20">
        <f t="shared" si="30"/>
        <v>100</v>
      </c>
      <c r="M380" s="20"/>
      <c r="N380" s="18"/>
      <c r="O380" s="20" t="str">
        <f t="shared" si="26"/>
        <v/>
      </c>
      <c r="P380" s="18" t="str">
        <f t="shared" si="27"/>
        <v/>
      </c>
      <c r="Q380" s="20">
        <f t="shared" si="28"/>
        <v>79.944000000000003</v>
      </c>
      <c r="R380" s="20" t="str">
        <f t="shared" si="29"/>
        <v/>
      </c>
    </row>
    <row r="381" spans="1:18">
      <c r="A381" s="17"/>
      <c r="B381" s="18"/>
      <c r="C381" s="18"/>
      <c r="D381" s="18"/>
      <c r="E381" s="18">
        <v>10</v>
      </c>
      <c r="F381" s="18">
        <v>49</v>
      </c>
      <c r="G381" s="18">
        <v>37</v>
      </c>
      <c r="H381" s="18">
        <v>33.979999999999997</v>
      </c>
      <c r="I381" s="20" t="s">
        <v>311</v>
      </c>
      <c r="J381" s="18"/>
      <c r="K381" s="18">
        <v>49</v>
      </c>
      <c r="L381" s="20">
        <f t="shared" si="30"/>
        <v>100</v>
      </c>
      <c r="M381" s="20"/>
      <c r="N381" s="18"/>
      <c r="O381" s="20" t="str">
        <f t="shared" si="26"/>
        <v/>
      </c>
      <c r="P381" s="18" t="str">
        <f t="shared" si="27"/>
        <v/>
      </c>
      <c r="Q381" s="20">
        <f t="shared" si="28"/>
        <v>81.551999999999992</v>
      </c>
      <c r="R381" s="20" t="str">
        <f t="shared" si="29"/>
        <v/>
      </c>
    </row>
    <row r="382" spans="1:18">
      <c r="A382" s="17">
        <v>9031</v>
      </c>
      <c r="B382" s="18">
        <v>9031</v>
      </c>
      <c r="C382" s="18" t="s">
        <v>20</v>
      </c>
      <c r="D382" s="18">
        <v>68582</v>
      </c>
      <c r="E382" s="18">
        <v>5</v>
      </c>
      <c r="F382" s="18">
        <v>49</v>
      </c>
      <c r="G382" s="18">
        <v>29.3</v>
      </c>
      <c r="H382" s="18">
        <v>26.91</v>
      </c>
      <c r="I382" s="20" t="s">
        <v>311</v>
      </c>
      <c r="J382" s="18"/>
      <c r="K382" s="18">
        <v>36</v>
      </c>
      <c r="L382" s="20">
        <f t="shared" si="30"/>
        <v>73.469387755102048</v>
      </c>
      <c r="M382" s="20"/>
      <c r="N382" s="18"/>
      <c r="O382" s="20" t="str">
        <f t="shared" si="26"/>
        <v/>
      </c>
      <c r="P382" s="18" t="str">
        <f t="shared" si="27"/>
        <v/>
      </c>
      <c r="Q382" s="20">
        <f t="shared" si="28"/>
        <v>64.584000000000003</v>
      </c>
      <c r="R382" s="20" t="str">
        <f t="shared" si="29"/>
        <v/>
      </c>
    </row>
    <row r="383" spans="1:18">
      <c r="A383" s="17"/>
      <c r="B383" s="18"/>
      <c r="C383" s="18"/>
      <c r="D383" s="18"/>
      <c r="E383" s="18">
        <v>10</v>
      </c>
      <c r="F383" s="18">
        <v>49</v>
      </c>
      <c r="G383" s="18">
        <v>30.5</v>
      </c>
      <c r="H383" s="18">
        <v>25.32</v>
      </c>
      <c r="I383" s="20" t="s">
        <v>311</v>
      </c>
      <c r="J383" s="18"/>
      <c r="K383" s="18">
        <v>36</v>
      </c>
      <c r="L383" s="20">
        <f t="shared" si="30"/>
        <v>73.469387755102048</v>
      </c>
      <c r="M383" s="20"/>
      <c r="N383" s="18"/>
      <c r="O383" s="20" t="str">
        <f t="shared" si="26"/>
        <v/>
      </c>
      <c r="P383" s="18" t="str">
        <f t="shared" si="27"/>
        <v/>
      </c>
      <c r="Q383" s="20">
        <f t="shared" si="28"/>
        <v>60.768000000000001</v>
      </c>
      <c r="R383" s="20" t="str">
        <f t="shared" si="29"/>
        <v/>
      </c>
    </row>
    <row r="384" spans="1:18">
      <c r="A384" s="17">
        <v>9031</v>
      </c>
      <c r="B384" s="18">
        <v>9031</v>
      </c>
      <c r="C384" s="18" t="s">
        <v>21</v>
      </c>
      <c r="D384" s="18">
        <v>68583</v>
      </c>
      <c r="E384" s="18">
        <v>5</v>
      </c>
      <c r="F384" s="18">
        <v>49</v>
      </c>
      <c r="G384" s="18">
        <v>25.2</v>
      </c>
      <c r="H384" s="18">
        <v>20.67</v>
      </c>
      <c r="I384" s="20" t="s">
        <v>311</v>
      </c>
      <c r="J384" s="18"/>
      <c r="K384" s="18">
        <v>38</v>
      </c>
      <c r="L384" s="20">
        <f t="shared" si="30"/>
        <v>77.551020408163268</v>
      </c>
      <c r="M384" s="20"/>
      <c r="N384" s="18"/>
      <c r="O384" s="20" t="str">
        <f t="shared" si="26"/>
        <v/>
      </c>
      <c r="P384" s="18" t="str">
        <f t="shared" si="27"/>
        <v/>
      </c>
      <c r="Q384" s="20">
        <f t="shared" si="28"/>
        <v>49.608000000000004</v>
      </c>
      <c r="R384" s="20" t="str">
        <f t="shared" si="29"/>
        <v/>
      </c>
    </row>
    <row r="385" spans="1:18">
      <c r="A385" s="17"/>
      <c r="B385" s="18"/>
      <c r="C385" s="18"/>
      <c r="D385" s="18"/>
      <c r="E385" s="18">
        <v>10</v>
      </c>
      <c r="F385" s="18">
        <v>49</v>
      </c>
      <c r="G385" s="18">
        <v>25.2</v>
      </c>
      <c r="H385" s="18">
        <v>22.94</v>
      </c>
      <c r="I385" s="20" t="s">
        <v>311</v>
      </c>
      <c r="J385" s="18"/>
      <c r="K385" s="18">
        <v>36</v>
      </c>
      <c r="L385" s="20">
        <f t="shared" si="30"/>
        <v>73.469387755102048</v>
      </c>
      <c r="M385" s="20"/>
      <c r="N385" s="18"/>
      <c r="O385" s="20" t="str">
        <f t="shared" si="26"/>
        <v/>
      </c>
      <c r="P385" s="18" t="str">
        <f t="shared" si="27"/>
        <v/>
      </c>
      <c r="Q385" s="20">
        <f t="shared" si="28"/>
        <v>55.056000000000004</v>
      </c>
      <c r="R385" s="20" t="str">
        <f t="shared" si="29"/>
        <v/>
      </c>
    </row>
    <row r="386" spans="1:18">
      <c r="A386" s="17" t="s">
        <v>296</v>
      </c>
      <c r="B386" s="18">
        <v>9030</v>
      </c>
      <c r="C386" s="18" t="s">
        <v>84</v>
      </c>
      <c r="D386" s="18">
        <v>68585</v>
      </c>
      <c r="E386" s="18">
        <v>5</v>
      </c>
      <c r="F386" s="18">
        <v>49</v>
      </c>
      <c r="G386" s="18">
        <v>112.1</v>
      </c>
      <c r="H386" s="18">
        <v>160.34</v>
      </c>
      <c r="I386" s="20" t="s">
        <v>311</v>
      </c>
      <c r="J386" s="18"/>
      <c r="K386" s="18">
        <v>28</v>
      </c>
      <c r="L386" s="20">
        <f t="shared" si="30"/>
        <v>57.142857142857139</v>
      </c>
      <c r="M386" s="20"/>
      <c r="N386" s="18"/>
      <c r="O386" s="20" t="str">
        <f t="shared" si="26"/>
        <v/>
      </c>
      <c r="P386" s="18" t="str">
        <f t="shared" si="27"/>
        <v/>
      </c>
      <c r="Q386" s="20">
        <f t="shared" si="28"/>
        <v>384.81599999999997</v>
      </c>
      <c r="R386" s="20" t="str">
        <f t="shared" si="29"/>
        <v/>
      </c>
    </row>
    <row r="387" spans="1:18">
      <c r="A387" s="17"/>
      <c r="B387" s="18"/>
      <c r="C387" s="18"/>
      <c r="D387" s="18"/>
      <c r="E387" s="18">
        <v>10</v>
      </c>
      <c r="F387" s="18">
        <v>49</v>
      </c>
      <c r="G387" s="18">
        <v>114</v>
      </c>
      <c r="H387" s="18">
        <v>159.69999999999999</v>
      </c>
      <c r="I387" s="20" t="s">
        <v>311</v>
      </c>
      <c r="J387" s="18"/>
      <c r="K387" s="18">
        <v>32</v>
      </c>
      <c r="L387" s="20">
        <f t="shared" si="30"/>
        <v>65.306122448979593</v>
      </c>
      <c r="M387" s="20"/>
      <c r="N387" s="18"/>
      <c r="O387" s="20" t="str">
        <f t="shared" si="26"/>
        <v/>
      </c>
      <c r="P387" s="18" t="str">
        <f t="shared" si="27"/>
        <v/>
      </c>
      <c r="Q387" s="20">
        <f t="shared" si="28"/>
        <v>383.28</v>
      </c>
      <c r="R387" s="20" t="str">
        <f t="shared" si="29"/>
        <v/>
      </c>
    </row>
    <row r="388" spans="1:18">
      <c r="A388" s="17">
        <v>9031</v>
      </c>
      <c r="B388" s="18">
        <v>9031</v>
      </c>
      <c r="C388" s="18" t="s">
        <v>164</v>
      </c>
      <c r="D388" s="18">
        <v>66604</v>
      </c>
      <c r="E388" s="18">
        <v>5</v>
      </c>
      <c r="F388" s="18">
        <v>49</v>
      </c>
      <c r="G388" s="18">
        <v>8.4</v>
      </c>
      <c r="H388" s="18">
        <v>12.82</v>
      </c>
      <c r="I388" s="20" t="s">
        <v>311</v>
      </c>
      <c r="J388" s="18"/>
      <c r="K388" s="18">
        <v>31</v>
      </c>
      <c r="L388" s="20">
        <f t="shared" si="30"/>
        <v>63.265306122448983</v>
      </c>
      <c r="M388" s="20"/>
      <c r="N388" s="18"/>
      <c r="O388" s="20" t="str">
        <f t="shared" ref="O388:O411" si="31">IF(AND((H388*2.4)&lt;+(E388+E388*0.1),L388&gt;50),(H388*2.4),"")</f>
        <v/>
      </c>
      <c r="P388" s="18" t="str">
        <f t="shared" ref="P388:P411" si="32">IF(AND(ISNUMBER(O388),E388=5),E388,IF(AND(O387&lt;=O388,E388=10),"",IF(E388=5,"",E388)))</f>
        <v/>
      </c>
      <c r="Q388" s="20">
        <f t="shared" si="28"/>
        <v>30.768000000000001</v>
      </c>
      <c r="R388" s="20" t="str">
        <f t="shared" si="29"/>
        <v/>
      </c>
    </row>
    <row r="389" spans="1:18">
      <c r="A389" s="17"/>
      <c r="B389" s="18"/>
      <c r="C389" s="18"/>
      <c r="D389" s="18"/>
      <c r="E389" s="18">
        <v>10</v>
      </c>
      <c r="F389" s="18">
        <v>49</v>
      </c>
      <c r="G389" s="18">
        <v>12.6</v>
      </c>
      <c r="H389" s="18">
        <v>16.440000000000001</v>
      </c>
      <c r="I389" s="20" t="s">
        <v>311</v>
      </c>
      <c r="J389" s="18"/>
      <c r="K389" s="18">
        <v>34</v>
      </c>
      <c r="L389" s="20">
        <f t="shared" si="30"/>
        <v>69.387755102040813</v>
      </c>
      <c r="M389" s="20"/>
      <c r="N389" s="18"/>
      <c r="O389" s="20" t="str">
        <f t="shared" si="31"/>
        <v/>
      </c>
      <c r="P389" s="18" t="str">
        <f t="shared" si="32"/>
        <v/>
      </c>
      <c r="Q389" s="20">
        <f t="shared" ref="Q389:Q411" si="33">H389*2.4</f>
        <v>39.456000000000003</v>
      </c>
      <c r="R389" s="20" t="str">
        <f t="shared" ref="R389:R411" si="34">IF(ISNUMBER(P389),Q389,"")</f>
        <v/>
      </c>
    </row>
    <row r="390" spans="1:18">
      <c r="A390" s="17">
        <v>9031</v>
      </c>
      <c r="B390" s="18">
        <v>9031</v>
      </c>
      <c r="C390" s="18" t="s">
        <v>165</v>
      </c>
      <c r="D390" s="18">
        <v>68604</v>
      </c>
      <c r="E390" s="18">
        <v>5</v>
      </c>
      <c r="F390" s="18">
        <v>49</v>
      </c>
      <c r="G390" s="18">
        <v>4.9000000000000004</v>
      </c>
      <c r="H390" s="18">
        <v>6.54</v>
      </c>
      <c r="I390" s="20" t="s">
        <v>311</v>
      </c>
      <c r="J390" s="18"/>
      <c r="K390" s="18">
        <v>27</v>
      </c>
      <c r="L390" s="20">
        <f t="shared" si="30"/>
        <v>55.102040816326522</v>
      </c>
      <c r="M390" s="20"/>
      <c r="N390" s="18"/>
      <c r="O390" s="20" t="str">
        <f t="shared" si="31"/>
        <v/>
      </c>
      <c r="P390" s="18" t="str">
        <f t="shared" si="32"/>
        <v/>
      </c>
      <c r="Q390" s="20">
        <f t="shared" si="33"/>
        <v>15.696</v>
      </c>
      <c r="R390" s="20" t="str">
        <f t="shared" si="34"/>
        <v/>
      </c>
    </row>
    <row r="391" spans="1:18">
      <c r="A391" s="17"/>
      <c r="B391" s="18"/>
      <c r="C391" s="18"/>
      <c r="D391" s="18"/>
      <c r="E391" s="18">
        <v>10</v>
      </c>
      <c r="F391" s="18">
        <v>49</v>
      </c>
      <c r="G391" s="18">
        <v>8.4</v>
      </c>
      <c r="H391" s="18">
        <v>10.11</v>
      </c>
      <c r="I391" s="20" t="s">
        <v>311</v>
      </c>
      <c r="J391" s="18"/>
      <c r="K391" s="18">
        <v>30</v>
      </c>
      <c r="L391" s="20">
        <f t="shared" si="30"/>
        <v>61.224489795918366</v>
      </c>
      <c r="M391" s="20"/>
      <c r="N391" s="18"/>
      <c r="O391" s="20" t="str">
        <f t="shared" si="31"/>
        <v/>
      </c>
      <c r="P391" s="18" t="str">
        <f t="shared" si="32"/>
        <v/>
      </c>
      <c r="Q391" s="20">
        <f t="shared" si="33"/>
        <v>24.263999999999999</v>
      </c>
      <c r="R391" s="20" t="str">
        <f t="shared" si="34"/>
        <v/>
      </c>
    </row>
    <row r="392" spans="1:18">
      <c r="A392" s="17">
        <v>9031</v>
      </c>
      <c r="B392" s="18">
        <v>9031</v>
      </c>
      <c r="C392" s="18" t="s">
        <v>166</v>
      </c>
      <c r="D392" s="18">
        <v>66610</v>
      </c>
      <c r="E392" s="18">
        <v>5</v>
      </c>
      <c r="F392" s="18">
        <v>49</v>
      </c>
      <c r="G392" s="18">
        <v>10.3</v>
      </c>
      <c r="H392" s="18">
        <v>10.26</v>
      </c>
      <c r="I392" s="20" t="s">
        <v>311</v>
      </c>
      <c r="J392" s="18"/>
      <c r="K392" s="18">
        <v>35</v>
      </c>
      <c r="L392" s="20">
        <f t="shared" si="30"/>
        <v>71.428571428571431</v>
      </c>
      <c r="M392" s="20"/>
      <c r="N392" s="18"/>
      <c r="O392" s="20" t="str">
        <f t="shared" si="31"/>
        <v/>
      </c>
      <c r="P392" s="18" t="str">
        <f t="shared" si="32"/>
        <v/>
      </c>
      <c r="Q392" s="20">
        <f t="shared" si="33"/>
        <v>24.623999999999999</v>
      </c>
      <c r="R392" s="20" t="str">
        <f t="shared" si="34"/>
        <v/>
      </c>
    </row>
    <row r="393" spans="1:18">
      <c r="A393" s="17"/>
      <c r="B393" s="18"/>
      <c r="C393" s="18"/>
      <c r="D393" s="18"/>
      <c r="E393" s="18">
        <v>10</v>
      </c>
      <c r="F393" s="18">
        <v>49</v>
      </c>
      <c r="G393" s="18">
        <v>13.3</v>
      </c>
      <c r="H393" s="18">
        <v>14.8</v>
      </c>
      <c r="I393" s="20" t="s">
        <v>311</v>
      </c>
      <c r="J393" s="18"/>
      <c r="K393" s="18">
        <v>35</v>
      </c>
      <c r="L393" s="20">
        <f t="shared" si="30"/>
        <v>71.428571428571431</v>
      </c>
      <c r="M393" s="20"/>
      <c r="N393" s="18"/>
      <c r="O393" s="20" t="str">
        <f t="shared" si="31"/>
        <v/>
      </c>
      <c r="P393" s="18" t="str">
        <f t="shared" si="32"/>
        <v/>
      </c>
      <c r="Q393" s="20">
        <f t="shared" si="33"/>
        <v>35.520000000000003</v>
      </c>
      <c r="R393" s="20" t="str">
        <f t="shared" si="34"/>
        <v/>
      </c>
    </row>
    <row r="394" spans="1:18">
      <c r="A394" s="17" t="s">
        <v>296</v>
      </c>
      <c r="B394" s="18">
        <v>9030</v>
      </c>
      <c r="C394" s="18" t="s">
        <v>315</v>
      </c>
      <c r="D394" s="18">
        <v>68607</v>
      </c>
      <c r="E394" s="18">
        <v>5</v>
      </c>
      <c r="F394" s="18">
        <v>49</v>
      </c>
      <c r="G394" s="18">
        <v>4.9000000000000004</v>
      </c>
      <c r="H394" s="18">
        <v>0.84</v>
      </c>
      <c r="I394" s="20">
        <v>2.016</v>
      </c>
      <c r="J394" s="18"/>
      <c r="K394" s="18">
        <v>49</v>
      </c>
      <c r="L394" s="20">
        <f t="shared" si="30"/>
        <v>100</v>
      </c>
      <c r="M394" s="20"/>
      <c r="N394" s="18"/>
      <c r="O394" s="20">
        <f t="shared" si="31"/>
        <v>2.016</v>
      </c>
      <c r="P394" s="18">
        <f t="shared" si="32"/>
        <v>5</v>
      </c>
      <c r="Q394" s="20">
        <f t="shared" si="33"/>
        <v>2.016</v>
      </c>
      <c r="R394" s="20">
        <f t="shared" si="34"/>
        <v>2.016</v>
      </c>
    </row>
    <row r="395" spans="1:18">
      <c r="A395" s="17"/>
      <c r="B395" s="18"/>
      <c r="C395" s="18"/>
      <c r="D395" s="18"/>
      <c r="E395" s="18">
        <v>10</v>
      </c>
      <c r="F395" s="18">
        <v>49</v>
      </c>
      <c r="G395" s="18">
        <v>8.6</v>
      </c>
      <c r="H395" s="18">
        <v>2.02</v>
      </c>
      <c r="I395" s="20" t="s">
        <v>311</v>
      </c>
      <c r="J395" s="18"/>
      <c r="K395" s="18">
        <v>49</v>
      </c>
      <c r="L395" s="20">
        <f t="shared" si="30"/>
        <v>100</v>
      </c>
      <c r="M395" s="20"/>
      <c r="N395" s="18"/>
      <c r="O395" s="20">
        <f t="shared" si="31"/>
        <v>4.8479999999999999</v>
      </c>
      <c r="P395" s="18" t="str">
        <f t="shared" si="32"/>
        <v/>
      </c>
      <c r="Q395" s="20">
        <f t="shared" si="33"/>
        <v>4.8479999999999999</v>
      </c>
      <c r="R395" s="20" t="str">
        <f t="shared" si="34"/>
        <v/>
      </c>
    </row>
    <row r="396" spans="1:18">
      <c r="A396" s="17" t="s">
        <v>296</v>
      </c>
      <c r="B396" s="18">
        <v>9030</v>
      </c>
      <c r="C396" s="18" t="s">
        <v>46</v>
      </c>
      <c r="D396" s="18">
        <v>68609</v>
      </c>
      <c r="E396" s="18">
        <v>5</v>
      </c>
      <c r="F396" s="18">
        <v>49</v>
      </c>
      <c r="G396" s="18">
        <v>4.7</v>
      </c>
      <c r="H396" s="18">
        <v>0.55000000000000004</v>
      </c>
      <c r="I396" s="20">
        <v>1.32</v>
      </c>
      <c r="J396" s="18"/>
      <c r="K396" s="18">
        <v>49</v>
      </c>
      <c r="L396" s="20">
        <f t="shared" si="30"/>
        <v>100</v>
      </c>
      <c r="M396" s="20"/>
      <c r="N396" s="18"/>
      <c r="O396" s="20">
        <f t="shared" si="31"/>
        <v>1.32</v>
      </c>
      <c r="P396" s="18">
        <f t="shared" si="32"/>
        <v>5</v>
      </c>
      <c r="Q396" s="20">
        <f t="shared" si="33"/>
        <v>1.32</v>
      </c>
      <c r="R396" s="20">
        <f t="shared" si="34"/>
        <v>1.32</v>
      </c>
    </row>
    <row r="397" spans="1:18">
      <c r="A397" s="17"/>
      <c r="B397" s="18"/>
      <c r="C397" s="18"/>
      <c r="D397" s="18"/>
      <c r="E397" s="18">
        <v>10</v>
      </c>
      <c r="F397" s="18">
        <v>49</v>
      </c>
      <c r="G397" s="18">
        <v>8.5</v>
      </c>
      <c r="H397" s="18">
        <v>1.07</v>
      </c>
      <c r="I397" s="20" t="s">
        <v>311</v>
      </c>
      <c r="J397" s="18"/>
      <c r="K397" s="18">
        <v>49</v>
      </c>
      <c r="L397" s="20">
        <f t="shared" si="30"/>
        <v>100</v>
      </c>
      <c r="M397" s="20"/>
      <c r="N397" s="18"/>
      <c r="O397" s="20">
        <f t="shared" si="31"/>
        <v>2.5680000000000001</v>
      </c>
      <c r="P397" s="18" t="str">
        <f t="shared" si="32"/>
        <v/>
      </c>
      <c r="Q397" s="20">
        <f t="shared" si="33"/>
        <v>2.5680000000000001</v>
      </c>
      <c r="R397" s="20" t="str">
        <f t="shared" si="34"/>
        <v/>
      </c>
    </row>
    <row r="398" spans="1:18">
      <c r="A398" s="17" t="s">
        <v>296</v>
      </c>
      <c r="B398" s="18">
        <v>9030</v>
      </c>
      <c r="C398" s="18" t="s">
        <v>65</v>
      </c>
      <c r="D398" s="18">
        <v>68635</v>
      </c>
      <c r="E398" s="18">
        <v>5</v>
      </c>
      <c r="F398" s="18">
        <v>49</v>
      </c>
      <c r="G398" s="18">
        <v>30.8</v>
      </c>
      <c r="H398" s="18">
        <v>40.99</v>
      </c>
      <c r="I398" s="20" t="s">
        <v>311</v>
      </c>
      <c r="J398" s="18"/>
      <c r="K398" s="18">
        <v>25</v>
      </c>
      <c r="L398" s="20">
        <f t="shared" si="30"/>
        <v>51.020408163265309</v>
      </c>
      <c r="M398" s="20"/>
      <c r="N398" s="18"/>
      <c r="O398" s="20" t="str">
        <f t="shared" si="31"/>
        <v/>
      </c>
      <c r="P398" s="18" t="str">
        <f t="shared" si="32"/>
        <v/>
      </c>
      <c r="Q398" s="20">
        <f t="shared" si="33"/>
        <v>98.376000000000005</v>
      </c>
      <c r="R398" s="20" t="str">
        <f t="shared" si="34"/>
        <v/>
      </c>
    </row>
    <row r="399" spans="1:18">
      <c r="A399" s="17"/>
      <c r="B399" s="18"/>
      <c r="C399" s="18"/>
      <c r="D399" s="18"/>
      <c r="E399" s="18">
        <v>10</v>
      </c>
      <c r="F399" s="18">
        <v>49</v>
      </c>
      <c r="G399" s="18">
        <v>34.9</v>
      </c>
      <c r="H399" s="18">
        <v>46.76</v>
      </c>
      <c r="I399" s="20" t="s">
        <v>311</v>
      </c>
      <c r="J399" s="18"/>
      <c r="K399" s="18">
        <v>22</v>
      </c>
      <c r="L399" s="20">
        <f t="shared" si="30"/>
        <v>44.897959183673471</v>
      </c>
      <c r="M399" s="20"/>
      <c r="N399" s="18"/>
      <c r="O399" s="20" t="str">
        <f t="shared" si="31"/>
        <v/>
      </c>
      <c r="P399" s="18" t="str">
        <f t="shared" si="32"/>
        <v/>
      </c>
      <c r="Q399" s="20">
        <f t="shared" si="33"/>
        <v>112.22399999999999</v>
      </c>
      <c r="R399" s="20" t="str">
        <f t="shared" si="34"/>
        <v/>
      </c>
    </row>
    <row r="400" spans="1:18">
      <c r="A400" s="17" t="s">
        <v>296</v>
      </c>
      <c r="B400" s="18">
        <v>9030</v>
      </c>
      <c r="C400" s="18" t="s">
        <v>66</v>
      </c>
      <c r="D400" s="18">
        <v>68636</v>
      </c>
      <c r="E400" s="18">
        <v>5</v>
      </c>
      <c r="F400" s="18">
        <v>49</v>
      </c>
      <c r="G400" s="18">
        <v>1597.2</v>
      </c>
      <c r="H400" s="18">
        <v>3068.09</v>
      </c>
      <c r="I400" s="20" t="s">
        <v>311</v>
      </c>
      <c r="J400" s="18"/>
      <c r="K400" s="18">
        <v>35</v>
      </c>
      <c r="L400" s="20">
        <f t="shared" si="30"/>
        <v>71.428571428571431</v>
      </c>
      <c r="M400" s="20"/>
      <c r="N400" s="18"/>
      <c r="O400" s="20" t="str">
        <f t="shared" si="31"/>
        <v/>
      </c>
      <c r="P400" s="18" t="str">
        <f t="shared" si="32"/>
        <v/>
      </c>
      <c r="Q400" s="20">
        <f t="shared" si="33"/>
        <v>7363.4160000000002</v>
      </c>
      <c r="R400" s="20" t="str">
        <f t="shared" si="34"/>
        <v/>
      </c>
    </row>
    <row r="401" spans="1:18">
      <c r="A401" s="17"/>
      <c r="B401" s="18"/>
      <c r="C401" s="18"/>
      <c r="D401" s="18"/>
      <c r="E401" s="18">
        <v>10</v>
      </c>
      <c r="F401" s="18">
        <v>49</v>
      </c>
      <c r="G401" s="18">
        <v>4323.1000000000004</v>
      </c>
      <c r="H401" s="18">
        <v>5998.9</v>
      </c>
      <c r="I401" s="20" t="s">
        <v>311</v>
      </c>
      <c r="J401" s="18"/>
      <c r="K401" s="18">
        <v>35</v>
      </c>
      <c r="L401" s="20">
        <f t="shared" si="30"/>
        <v>71.428571428571431</v>
      </c>
      <c r="M401" s="20"/>
      <c r="N401" s="18"/>
      <c r="O401" s="20" t="str">
        <f t="shared" si="31"/>
        <v/>
      </c>
      <c r="P401" s="18" t="str">
        <f t="shared" si="32"/>
        <v/>
      </c>
      <c r="Q401" s="20">
        <f t="shared" si="33"/>
        <v>14397.359999999999</v>
      </c>
      <c r="R401" s="20" t="str">
        <f t="shared" si="34"/>
        <v/>
      </c>
    </row>
    <row r="402" spans="1:18">
      <c r="A402" s="17" t="s">
        <v>296</v>
      </c>
      <c r="B402" s="18">
        <v>9030</v>
      </c>
      <c r="C402" s="18" t="s">
        <v>67</v>
      </c>
      <c r="D402" s="18">
        <v>68637</v>
      </c>
      <c r="E402" s="18">
        <v>5</v>
      </c>
      <c r="F402" s="18">
        <v>49</v>
      </c>
      <c r="G402" s="18">
        <v>11.3</v>
      </c>
      <c r="H402" s="18">
        <v>28.44</v>
      </c>
      <c r="I402" s="20" t="s">
        <v>311</v>
      </c>
      <c r="J402" s="18"/>
      <c r="K402" s="18">
        <v>15</v>
      </c>
      <c r="L402" s="20">
        <f t="shared" si="30"/>
        <v>30.612244897959183</v>
      </c>
      <c r="M402" s="20"/>
      <c r="N402" s="18"/>
      <c r="O402" s="20" t="str">
        <f t="shared" si="31"/>
        <v/>
      </c>
      <c r="P402" s="18" t="str">
        <f t="shared" si="32"/>
        <v/>
      </c>
      <c r="Q402" s="20">
        <f t="shared" si="33"/>
        <v>68.256</v>
      </c>
      <c r="R402" s="20" t="str">
        <f t="shared" si="34"/>
        <v/>
      </c>
    </row>
    <row r="403" spans="1:18">
      <c r="A403" s="17"/>
      <c r="B403" s="18"/>
      <c r="C403" s="18"/>
      <c r="D403" s="18"/>
      <c r="E403" s="18">
        <v>10</v>
      </c>
      <c r="F403" s="18">
        <v>49</v>
      </c>
      <c r="G403" s="18">
        <v>34</v>
      </c>
      <c r="H403" s="18">
        <v>110.71</v>
      </c>
      <c r="I403" s="20" t="s">
        <v>311</v>
      </c>
      <c r="J403" s="18"/>
      <c r="K403" s="18">
        <v>16</v>
      </c>
      <c r="L403" s="20">
        <f t="shared" si="30"/>
        <v>32.653061224489797</v>
      </c>
      <c r="M403" s="20"/>
      <c r="N403" s="18"/>
      <c r="O403" s="20" t="str">
        <f t="shared" si="31"/>
        <v/>
      </c>
      <c r="P403" s="18" t="str">
        <f t="shared" si="32"/>
        <v/>
      </c>
      <c r="Q403" s="20">
        <f t="shared" si="33"/>
        <v>265.70399999999995</v>
      </c>
      <c r="R403" s="20" t="str">
        <f t="shared" si="34"/>
        <v/>
      </c>
    </row>
    <row r="404" spans="1:18">
      <c r="A404" s="17">
        <v>9031</v>
      </c>
      <c r="B404" s="18">
        <v>9031</v>
      </c>
      <c r="C404" s="18" t="s">
        <v>219</v>
      </c>
      <c r="D404" s="18">
        <v>68653</v>
      </c>
      <c r="E404" s="18">
        <v>5</v>
      </c>
      <c r="F404" s="18">
        <v>49</v>
      </c>
      <c r="G404" s="18">
        <v>13.4</v>
      </c>
      <c r="H404" s="18">
        <v>16.260000000000002</v>
      </c>
      <c r="I404" s="20" t="s">
        <v>311</v>
      </c>
      <c r="J404" s="18"/>
      <c r="K404" s="18">
        <v>29</v>
      </c>
      <c r="L404" s="20">
        <f t="shared" si="30"/>
        <v>59.183673469387756</v>
      </c>
      <c r="M404" s="20"/>
      <c r="N404" s="18"/>
      <c r="O404" s="20" t="str">
        <f t="shared" si="31"/>
        <v/>
      </c>
      <c r="P404" s="18" t="str">
        <f t="shared" si="32"/>
        <v/>
      </c>
      <c r="Q404" s="20">
        <f t="shared" si="33"/>
        <v>39.024000000000001</v>
      </c>
      <c r="R404" s="20" t="str">
        <f t="shared" si="34"/>
        <v/>
      </c>
    </row>
    <row r="405" spans="1:18">
      <c r="A405" s="17"/>
      <c r="B405" s="18"/>
      <c r="C405" s="18"/>
      <c r="D405" s="18"/>
      <c r="E405" s="18">
        <v>10</v>
      </c>
      <c r="F405" s="18">
        <v>49</v>
      </c>
      <c r="G405" s="18">
        <v>15.9</v>
      </c>
      <c r="H405" s="18">
        <v>15.6</v>
      </c>
      <c r="I405" s="20" t="s">
        <v>311</v>
      </c>
      <c r="J405" s="18"/>
      <c r="K405" s="18">
        <v>35</v>
      </c>
      <c r="L405" s="20">
        <f t="shared" si="30"/>
        <v>71.428571428571431</v>
      </c>
      <c r="M405" s="20"/>
      <c r="N405" s="18"/>
      <c r="O405" s="20" t="str">
        <f t="shared" si="31"/>
        <v/>
      </c>
      <c r="P405" s="18" t="str">
        <f t="shared" si="32"/>
        <v/>
      </c>
      <c r="Q405" s="20">
        <f t="shared" si="33"/>
        <v>37.44</v>
      </c>
      <c r="R405" s="20" t="str">
        <f t="shared" si="34"/>
        <v/>
      </c>
    </row>
    <row r="406" spans="1:18">
      <c r="A406" s="17" t="s">
        <v>296</v>
      </c>
      <c r="B406" s="18">
        <v>9030</v>
      </c>
      <c r="C406" s="18" t="s">
        <v>101</v>
      </c>
      <c r="D406" s="18">
        <v>68667</v>
      </c>
      <c r="E406" s="18">
        <v>5</v>
      </c>
      <c r="F406" s="18">
        <v>49</v>
      </c>
      <c r="G406" s="18">
        <v>38.299999999999997</v>
      </c>
      <c r="H406" s="18">
        <v>30.18</v>
      </c>
      <c r="I406" s="20" t="s">
        <v>311</v>
      </c>
      <c r="J406" s="18"/>
      <c r="K406" s="18">
        <v>48</v>
      </c>
      <c r="L406" s="20">
        <f t="shared" si="30"/>
        <v>97.959183673469383</v>
      </c>
      <c r="M406" s="20"/>
      <c r="N406" s="18"/>
      <c r="O406" s="20" t="str">
        <f t="shared" si="31"/>
        <v/>
      </c>
      <c r="P406" s="18" t="str">
        <f t="shared" si="32"/>
        <v/>
      </c>
      <c r="Q406" s="20">
        <f t="shared" si="33"/>
        <v>72.432000000000002</v>
      </c>
      <c r="R406" s="20" t="str">
        <f t="shared" si="34"/>
        <v/>
      </c>
    </row>
    <row r="407" spans="1:18">
      <c r="A407" s="17"/>
      <c r="B407" s="18"/>
      <c r="C407" s="18"/>
      <c r="D407" s="18"/>
      <c r="E407" s="18">
        <v>10</v>
      </c>
      <c r="F407" s="18">
        <v>49</v>
      </c>
      <c r="G407" s="18">
        <v>70.2</v>
      </c>
      <c r="H407" s="18">
        <v>179.74</v>
      </c>
      <c r="I407" s="20" t="s">
        <v>311</v>
      </c>
      <c r="J407" s="18"/>
      <c r="K407" s="18">
        <v>46</v>
      </c>
      <c r="L407" s="20">
        <f t="shared" si="30"/>
        <v>93.877551020408163</v>
      </c>
      <c r="M407" s="20"/>
      <c r="N407" s="18"/>
      <c r="O407" s="20" t="str">
        <f t="shared" si="31"/>
        <v/>
      </c>
      <c r="P407" s="18" t="str">
        <f t="shared" si="32"/>
        <v/>
      </c>
      <c r="Q407" s="20">
        <f t="shared" si="33"/>
        <v>431.37600000000003</v>
      </c>
      <c r="R407" s="20" t="str">
        <f t="shared" si="34"/>
        <v/>
      </c>
    </row>
    <row r="408" spans="1:18">
      <c r="A408" s="17" t="s">
        <v>296</v>
      </c>
      <c r="B408" s="18">
        <v>9030</v>
      </c>
      <c r="C408" s="18" t="s">
        <v>152</v>
      </c>
      <c r="D408" s="18">
        <v>68674</v>
      </c>
      <c r="E408" s="18">
        <v>5</v>
      </c>
      <c r="F408" s="18">
        <v>49</v>
      </c>
      <c r="G408" s="18">
        <v>6.1</v>
      </c>
      <c r="H408" s="18">
        <v>2.99</v>
      </c>
      <c r="I408" s="20" t="s">
        <v>311</v>
      </c>
      <c r="J408" s="18"/>
      <c r="K408" s="18">
        <v>49</v>
      </c>
      <c r="L408" s="20">
        <f t="shared" si="30"/>
        <v>100</v>
      </c>
      <c r="M408" s="20"/>
      <c r="N408" s="18"/>
      <c r="O408" s="20" t="str">
        <f t="shared" si="31"/>
        <v/>
      </c>
      <c r="P408" s="18" t="str">
        <f t="shared" si="32"/>
        <v/>
      </c>
      <c r="Q408" s="20">
        <f t="shared" si="33"/>
        <v>7.1760000000000002</v>
      </c>
      <c r="R408" s="20" t="str">
        <f t="shared" si="34"/>
        <v/>
      </c>
    </row>
    <row r="409" spans="1:18">
      <c r="A409" s="17"/>
      <c r="B409" s="18"/>
      <c r="C409" s="18"/>
      <c r="D409" s="18"/>
      <c r="E409" s="18">
        <v>10</v>
      </c>
      <c r="F409" s="18">
        <v>49</v>
      </c>
      <c r="G409" s="18">
        <v>8.1999999999999993</v>
      </c>
      <c r="H409" s="18">
        <v>4.3099999999999996</v>
      </c>
      <c r="I409" s="20">
        <v>10.343999999999999</v>
      </c>
      <c r="J409" s="18"/>
      <c r="K409" s="18">
        <v>48</v>
      </c>
      <c r="L409" s="20">
        <f t="shared" si="30"/>
        <v>97.959183673469383</v>
      </c>
      <c r="M409" s="20"/>
      <c r="N409" s="18"/>
      <c r="O409" s="20">
        <f t="shared" si="31"/>
        <v>10.343999999999999</v>
      </c>
      <c r="P409" s="18">
        <f t="shared" si="32"/>
        <v>10</v>
      </c>
      <c r="Q409" s="20">
        <f t="shared" si="33"/>
        <v>10.343999999999999</v>
      </c>
      <c r="R409" s="20">
        <f t="shared" si="34"/>
        <v>10.343999999999999</v>
      </c>
    </row>
    <row r="410" spans="1:18">
      <c r="A410" s="17">
        <v>9031</v>
      </c>
      <c r="B410" s="18">
        <v>9031</v>
      </c>
      <c r="C410" s="18" t="s">
        <v>107</v>
      </c>
      <c r="D410" s="18">
        <v>68687</v>
      </c>
      <c r="E410" s="18">
        <v>5</v>
      </c>
      <c r="F410" s="18">
        <v>49</v>
      </c>
      <c r="G410" s="18">
        <v>17.899999999999999</v>
      </c>
      <c r="H410" s="18">
        <v>6.95</v>
      </c>
      <c r="I410" s="20" t="s">
        <v>311</v>
      </c>
      <c r="J410" s="18"/>
      <c r="K410" s="18">
        <v>45</v>
      </c>
      <c r="L410" s="20">
        <f t="shared" si="30"/>
        <v>91.83673469387756</v>
      </c>
      <c r="M410" s="20"/>
      <c r="N410" s="18"/>
      <c r="O410" s="20" t="str">
        <f t="shared" si="31"/>
        <v/>
      </c>
      <c r="P410" s="18" t="str">
        <f t="shared" si="32"/>
        <v/>
      </c>
      <c r="Q410" s="20">
        <f t="shared" si="33"/>
        <v>16.68</v>
      </c>
      <c r="R410" s="20" t="str">
        <f t="shared" si="34"/>
        <v/>
      </c>
    </row>
    <row r="411" spans="1:18">
      <c r="A411" s="25"/>
      <c r="B411" s="26"/>
      <c r="C411" s="26"/>
      <c r="D411" s="26"/>
      <c r="E411" s="26">
        <v>10</v>
      </c>
      <c r="F411" s="26">
        <v>49</v>
      </c>
      <c r="G411" s="26">
        <v>23.9</v>
      </c>
      <c r="H411" s="26">
        <v>6.37</v>
      </c>
      <c r="I411" s="27" t="s">
        <v>311</v>
      </c>
      <c r="J411" s="26"/>
      <c r="K411" s="26">
        <v>49</v>
      </c>
      <c r="L411" s="20">
        <f t="shared" si="30"/>
        <v>100</v>
      </c>
      <c r="M411" s="20"/>
      <c r="N411" s="18"/>
      <c r="O411" s="20" t="str">
        <f t="shared" si="31"/>
        <v/>
      </c>
      <c r="P411" s="18" t="str">
        <f t="shared" si="32"/>
        <v/>
      </c>
      <c r="Q411" s="20">
        <f t="shared" si="33"/>
        <v>15.288</v>
      </c>
      <c r="R411" s="20" t="str">
        <f t="shared" si="34"/>
        <v/>
      </c>
    </row>
    <row r="412" spans="1:18" ht="30" customHeight="1">
      <c r="A412" s="53" t="s">
        <v>304</v>
      </c>
      <c r="B412" s="53"/>
      <c r="C412" s="53"/>
      <c r="D412" s="53"/>
      <c r="E412" s="53"/>
      <c r="F412" s="53"/>
      <c r="G412" s="53"/>
      <c r="H412" s="53"/>
      <c r="I412" s="53"/>
      <c r="J412" s="53"/>
      <c r="K412" s="53"/>
      <c r="L412" s="53"/>
      <c r="M412" s="28"/>
      <c r="N412" s="18"/>
      <c r="O412" s="18"/>
      <c r="P412" s="18"/>
      <c r="Q412" s="18"/>
      <c r="R412" s="18"/>
    </row>
    <row r="413" spans="1:18">
      <c r="A413" s="18"/>
      <c r="B413" s="18"/>
      <c r="C413" s="18"/>
      <c r="D413" s="18"/>
      <c r="E413" s="18"/>
      <c r="F413" s="18"/>
      <c r="G413" s="18"/>
      <c r="H413" s="18"/>
      <c r="I413" s="18"/>
      <c r="J413" s="18"/>
      <c r="K413" s="18"/>
      <c r="L413" s="18"/>
      <c r="M413" s="18"/>
      <c r="N413" s="18"/>
      <c r="O413" s="18"/>
      <c r="P413" s="18"/>
      <c r="Q413" s="18"/>
      <c r="R413" s="18"/>
    </row>
    <row r="414" spans="1:18" ht="29" customHeight="1">
      <c r="A414" s="18"/>
      <c r="B414" s="18"/>
      <c r="C414" s="18">
        <f>COUNTIF(C4:C363,"*")</f>
        <v>180</v>
      </c>
      <c r="D414" s="18"/>
      <c r="E414" s="18"/>
      <c r="F414" s="18"/>
      <c r="G414" s="18"/>
      <c r="H414" s="18"/>
      <c r="I414" s="20">
        <f>COUNTIF(I4:I363,"&lt;=10")-COUNTIF(E4:E363,"10")</f>
        <v>-20</v>
      </c>
      <c r="J414" s="18"/>
      <c r="K414" s="18"/>
      <c r="L414" s="18"/>
      <c r="M414" s="18"/>
      <c r="N414" s="18"/>
      <c r="O414" s="18"/>
      <c r="P414" s="18"/>
      <c r="Q414" s="18"/>
      <c r="R414" s="18"/>
    </row>
    <row r="415" spans="1:18">
      <c r="A415" s="18"/>
      <c r="B415" s="18"/>
      <c r="C415" s="18"/>
      <c r="D415" s="18"/>
      <c r="E415" s="18"/>
      <c r="F415" s="18"/>
      <c r="G415" s="18"/>
      <c r="H415" s="18"/>
      <c r="I415" s="20"/>
      <c r="J415" s="18"/>
      <c r="K415" s="18"/>
      <c r="L415" s="18"/>
      <c r="M415" s="18"/>
      <c r="N415" s="18"/>
      <c r="O415" s="18"/>
      <c r="P415" s="18"/>
      <c r="Q415" s="18"/>
      <c r="R415" s="18"/>
    </row>
    <row r="416" spans="1:18">
      <c r="A416" s="17" t="s">
        <v>294</v>
      </c>
      <c r="B416" s="18">
        <v>9030</v>
      </c>
      <c r="C416" s="19" t="s">
        <v>169</v>
      </c>
      <c r="D416" s="18">
        <v>68708</v>
      </c>
      <c r="E416" s="18">
        <v>5</v>
      </c>
      <c r="F416" s="18">
        <v>49</v>
      </c>
      <c r="G416" s="18">
        <v>40</v>
      </c>
      <c r="H416" s="18">
        <v>68.56</v>
      </c>
      <c r="I416" s="20">
        <f>H416*2.4</f>
        <v>164.54400000000001</v>
      </c>
      <c r="J416" s="18"/>
      <c r="K416" s="18">
        <v>22</v>
      </c>
      <c r="L416" s="20">
        <f>(K416/F416)*100</f>
        <v>44.897959183673471</v>
      </c>
      <c r="M416" s="20"/>
      <c r="N416" s="18"/>
      <c r="O416" s="18"/>
      <c r="P416" s="18"/>
      <c r="Q416" s="18"/>
      <c r="R416" s="18"/>
    </row>
    <row r="417" spans="1:18">
      <c r="A417" s="17"/>
      <c r="B417" s="18"/>
      <c r="C417" s="18"/>
      <c r="D417" s="18"/>
      <c r="E417" s="18">
        <v>10</v>
      </c>
      <c r="F417" s="18">
        <v>49</v>
      </c>
      <c r="G417" s="18">
        <v>56.3</v>
      </c>
      <c r="H417" s="18">
        <v>113.44</v>
      </c>
      <c r="I417" s="20">
        <f>H417*2.4</f>
        <v>272.25599999999997</v>
      </c>
      <c r="J417" s="18"/>
      <c r="K417" s="18">
        <v>25</v>
      </c>
      <c r="L417" s="20">
        <f>(K417/F417)*100</f>
        <v>51.020408163265309</v>
      </c>
      <c r="M417" s="20"/>
      <c r="N417" s="18"/>
      <c r="O417" s="18"/>
      <c r="P417" s="18"/>
      <c r="Q417" s="18"/>
      <c r="R417" s="18"/>
    </row>
    <row r="418" spans="1:18">
      <c r="A418" s="17" t="s">
        <v>294</v>
      </c>
      <c r="B418" s="18">
        <v>9030</v>
      </c>
      <c r="C418" s="19" t="s">
        <v>168</v>
      </c>
      <c r="D418" s="18">
        <v>68769</v>
      </c>
      <c r="E418" s="18">
        <v>5</v>
      </c>
      <c r="F418" s="18">
        <v>49</v>
      </c>
      <c r="G418" s="18">
        <v>39.799999999999997</v>
      </c>
      <c r="H418" s="18">
        <v>68.540000000000006</v>
      </c>
      <c r="I418" s="20">
        <f>H418*2.4</f>
        <v>164.49600000000001</v>
      </c>
      <c r="J418" s="18"/>
      <c r="K418" s="18">
        <v>22</v>
      </c>
      <c r="L418" s="20">
        <f>(K418/F418)*100</f>
        <v>44.897959183673471</v>
      </c>
      <c r="M418" s="20"/>
      <c r="N418" s="18"/>
      <c r="O418" s="18"/>
      <c r="P418" s="18"/>
      <c r="Q418" s="18"/>
      <c r="R418" s="18"/>
    </row>
    <row r="419" spans="1:18">
      <c r="A419" s="17"/>
      <c r="B419" s="18"/>
      <c r="C419" s="18"/>
      <c r="D419" s="18"/>
      <c r="E419" s="18">
        <v>10</v>
      </c>
      <c r="F419" s="18">
        <v>49</v>
      </c>
      <c r="G419" s="18">
        <v>56.4</v>
      </c>
      <c r="H419" s="18">
        <v>113.76</v>
      </c>
      <c r="I419" s="20">
        <f>H419*2.4</f>
        <v>273.024</v>
      </c>
      <c r="J419" s="18"/>
      <c r="K419" s="18">
        <v>23</v>
      </c>
      <c r="L419" s="20">
        <f>(K419/F419)*100</f>
        <v>46.938775510204081</v>
      </c>
      <c r="M419" s="20"/>
      <c r="N419" s="18"/>
      <c r="O419" s="18"/>
      <c r="P419" s="18"/>
      <c r="Q419" s="18"/>
      <c r="R419" s="18"/>
    </row>
    <row r="420" spans="1:18">
      <c r="A420" s="17" t="s">
        <v>294</v>
      </c>
      <c r="B420" s="18">
        <v>9030</v>
      </c>
      <c r="C420" s="19" t="s">
        <v>34</v>
      </c>
      <c r="D420" s="18">
        <v>68529</v>
      </c>
      <c r="E420" s="18">
        <v>5</v>
      </c>
      <c r="F420" s="18">
        <v>49</v>
      </c>
      <c r="G420" s="18" t="s">
        <v>303</v>
      </c>
      <c r="H420" s="18" t="s">
        <v>303</v>
      </c>
      <c r="I420" s="18" t="s">
        <v>303</v>
      </c>
      <c r="J420" s="18"/>
      <c r="K420" s="18" t="s">
        <v>303</v>
      </c>
      <c r="L420" s="18" t="s">
        <v>303</v>
      </c>
      <c r="M420" s="18"/>
      <c r="N420" s="18"/>
      <c r="O420" s="18"/>
      <c r="P420" s="18"/>
      <c r="Q420" s="18"/>
      <c r="R420" s="18"/>
    </row>
    <row r="421" spans="1:18">
      <c r="A421" s="17"/>
      <c r="B421" s="18"/>
      <c r="C421" s="18"/>
      <c r="D421" s="18"/>
      <c r="E421" s="18">
        <v>10</v>
      </c>
      <c r="F421" s="18">
        <v>49</v>
      </c>
      <c r="G421" s="18" t="s">
        <v>303</v>
      </c>
      <c r="H421" s="18" t="s">
        <v>303</v>
      </c>
      <c r="I421" s="18" t="s">
        <v>303</v>
      </c>
      <c r="J421" s="18"/>
      <c r="K421" s="18" t="s">
        <v>303</v>
      </c>
      <c r="L421" s="18" t="s">
        <v>303</v>
      </c>
      <c r="M421" s="18"/>
      <c r="N421" s="18"/>
      <c r="O421" s="18"/>
      <c r="P421" s="18"/>
      <c r="Q421" s="18"/>
      <c r="R421" s="18"/>
    </row>
  </sheetData>
  <mergeCells count="4">
    <mergeCell ref="A1:L1"/>
    <mergeCell ref="A412:L412"/>
    <mergeCell ref="G2:I2"/>
    <mergeCell ref="K2:L2"/>
  </mergeCells>
  <phoneticPr fontId="12" type="noConversion"/>
  <pageMargins left="0.75" right="0.75" top="1" bottom="1" header="0.5" footer="0.5"/>
  <pageSetup scale="67" fitToHeight="99" orientation="portrait" horizontalDpi="4294967292" verticalDpi="4294967292"/>
  <headerFooter>
    <oddFooter>&amp;C&amp;P&amp;R&amp;F</oddFooter>
  </headerFooter>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R918"/>
  <sheetViews>
    <sheetView workbookViewId="0">
      <pane ySplit="5060" topLeftCell="A508"/>
      <selection activeCell="M1" sqref="M1"/>
      <selection pane="bottomLeft" activeCell="B521" sqref="B521:C521"/>
    </sheetView>
  </sheetViews>
  <sheetFormatPr baseColWidth="10" defaultRowHeight="15" x14ac:dyDescent="0"/>
  <cols>
    <col min="1" max="1" width="8.33203125" customWidth="1"/>
    <col min="2" max="2" width="32.83203125" bestFit="1" customWidth="1"/>
    <col min="3" max="3" width="10.33203125" bestFit="1" customWidth="1"/>
    <col min="4" max="4" width="11.1640625" bestFit="1" customWidth="1"/>
    <col min="5" max="5" width="2.5" bestFit="1" customWidth="1"/>
    <col min="6" max="6" width="5.5" bestFit="1" customWidth="1"/>
    <col min="7" max="7" width="6.1640625" bestFit="1" customWidth="1"/>
    <col min="8" max="8" width="6.33203125" bestFit="1" customWidth="1"/>
    <col min="9" max="9" width="5.5" bestFit="1" customWidth="1"/>
    <col min="10" max="10" width="2.83203125" customWidth="1"/>
    <col min="11" max="11" width="8.83203125" bestFit="1" customWidth="1"/>
    <col min="12" max="12" width="8.5" bestFit="1" customWidth="1"/>
    <col min="13" max="13" width="6" customWidth="1"/>
    <col min="14" max="14" width="7.1640625" customWidth="1"/>
    <col min="15" max="15" width="3.1640625" customWidth="1"/>
  </cols>
  <sheetData>
    <row r="1" spans="1:18" ht="118" customHeight="1">
      <c r="A1" s="50" t="s">
        <v>394</v>
      </c>
      <c r="B1" s="50"/>
      <c r="C1" s="50"/>
      <c r="D1" s="50"/>
      <c r="E1" s="50"/>
      <c r="F1" s="50"/>
      <c r="G1" s="50"/>
      <c r="H1" s="50"/>
      <c r="I1" s="50"/>
      <c r="J1" s="50"/>
      <c r="K1" s="50"/>
      <c r="L1" s="50"/>
      <c r="P1" t="s">
        <v>317</v>
      </c>
    </row>
    <row r="2" spans="1:18">
      <c r="A2" s="42"/>
      <c r="B2" s="42"/>
      <c r="C2" s="42"/>
      <c r="D2" s="42"/>
      <c r="E2" s="42"/>
      <c r="F2" s="55" t="s">
        <v>278</v>
      </c>
      <c r="G2" s="55"/>
      <c r="H2" s="55"/>
      <c r="I2" s="55"/>
      <c r="J2" s="42"/>
      <c r="K2" s="56" t="s">
        <v>279</v>
      </c>
      <c r="L2" s="56"/>
      <c r="M2" s="18"/>
      <c r="N2" s="18"/>
      <c r="O2" s="18"/>
      <c r="P2" s="18"/>
      <c r="Q2" s="18"/>
    </row>
    <row r="3" spans="1:18" ht="34">
      <c r="A3" s="43" t="s">
        <v>391</v>
      </c>
      <c r="B3" s="43" t="s">
        <v>299</v>
      </c>
      <c r="C3" s="43" t="s">
        <v>273</v>
      </c>
      <c r="D3" s="43" t="s">
        <v>280</v>
      </c>
      <c r="E3" s="44" t="s">
        <v>2</v>
      </c>
      <c r="F3" s="44" t="s">
        <v>281</v>
      </c>
      <c r="G3" s="44" t="s">
        <v>282</v>
      </c>
      <c r="H3" s="44" t="s">
        <v>302</v>
      </c>
      <c r="I3" s="44" t="s">
        <v>274</v>
      </c>
      <c r="J3" s="18"/>
      <c r="K3" s="45" t="s">
        <v>298</v>
      </c>
      <c r="L3" s="45" t="s">
        <v>284</v>
      </c>
      <c r="M3" s="18" t="s">
        <v>313</v>
      </c>
      <c r="N3" s="18" t="s">
        <v>312</v>
      </c>
      <c r="O3" s="18"/>
      <c r="P3" s="44" t="s">
        <v>274</v>
      </c>
      <c r="Q3" s="44" t="s">
        <v>301</v>
      </c>
    </row>
    <row r="4" spans="1:18">
      <c r="A4" s="17" t="s">
        <v>295</v>
      </c>
      <c r="B4" s="19" t="s">
        <v>72</v>
      </c>
      <c r="C4" s="18">
        <v>68498</v>
      </c>
      <c r="D4" s="18">
        <v>10</v>
      </c>
      <c r="E4" s="18">
        <v>8</v>
      </c>
      <c r="F4" s="20">
        <v>10.972969255000001</v>
      </c>
      <c r="G4" s="29">
        <v>3.7217182421000001</v>
      </c>
      <c r="H4" s="20">
        <f>100*(G4/F4)</f>
        <v>33.917148181237664</v>
      </c>
      <c r="I4" s="20">
        <f>G4*2.998</f>
        <v>11.157711289815801</v>
      </c>
      <c r="J4" s="18"/>
      <c r="K4" s="18">
        <v>8</v>
      </c>
      <c r="L4" s="20">
        <f t="shared" ref="L4:L67" si="0">(K4/E4)*100</f>
        <v>100</v>
      </c>
      <c r="M4" s="20">
        <v>11.092600000000001</v>
      </c>
      <c r="N4" s="20">
        <v>11</v>
      </c>
      <c r="O4" s="18"/>
      <c r="P4" s="20">
        <f>G4*2.998</f>
        <v>11.157711289815801</v>
      </c>
      <c r="Q4" s="20" t="str">
        <f t="shared" ref="Q4:Q67" si="1">IF(AND((G4*2.998)&lt;+(D4+D4*0.1),L4&gt;50),(G4*2.998),"")</f>
        <v/>
      </c>
      <c r="R4" s="20" t="str">
        <f>IF(AND(ISNUMBER(Q4),ISNUMBER(Q3)),"",Q4)</f>
        <v/>
      </c>
    </row>
    <row r="5" spans="1:18">
      <c r="A5" s="17"/>
      <c r="B5" s="18"/>
      <c r="C5" s="18"/>
      <c r="D5" s="18">
        <v>25</v>
      </c>
      <c r="E5" s="18">
        <v>8</v>
      </c>
      <c r="F5" s="20">
        <v>23.410510461000001</v>
      </c>
      <c r="G5" s="29">
        <v>3.1252033119</v>
      </c>
      <c r="H5" s="20">
        <f t="shared" ref="H5:H67" si="2">100*(G5/F5)</f>
        <v>13.349573547771772</v>
      </c>
      <c r="I5" s="20">
        <v>9.3693595290762008</v>
      </c>
      <c r="J5" s="18"/>
      <c r="K5" s="18">
        <v>8</v>
      </c>
      <c r="L5" s="20">
        <f t="shared" si="0"/>
        <v>100</v>
      </c>
      <c r="M5" s="20"/>
      <c r="N5" s="20"/>
      <c r="O5" s="18"/>
      <c r="P5" s="20">
        <f t="shared" ref="P5:P68" si="3">G5*2.998</f>
        <v>9.3693595290762008</v>
      </c>
      <c r="Q5" s="20">
        <f t="shared" si="1"/>
        <v>9.3693595290762008</v>
      </c>
      <c r="R5" s="20">
        <f t="shared" ref="R5:R68" si="4">IF(AND(ISNUMBER(Q5),ISNUMBER(Q4),D5&gt;5),"",Q5)</f>
        <v>9.3693595290762008</v>
      </c>
    </row>
    <row r="6" spans="1:18">
      <c r="A6" s="17"/>
      <c r="B6" s="18"/>
      <c r="C6" s="18"/>
      <c r="D6" s="18">
        <v>50</v>
      </c>
      <c r="E6" s="18">
        <v>8</v>
      </c>
      <c r="F6" s="20">
        <v>53.703410615999999</v>
      </c>
      <c r="G6" s="29">
        <v>7.9867804535999998</v>
      </c>
      <c r="H6" s="20">
        <f t="shared" si="2"/>
        <v>14.872017181010245</v>
      </c>
      <c r="I6" s="20" t="s">
        <v>311</v>
      </c>
      <c r="J6" s="18"/>
      <c r="K6" s="18">
        <v>8</v>
      </c>
      <c r="L6" s="20">
        <f t="shared" si="0"/>
        <v>100</v>
      </c>
      <c r="M6" s="20"/>
      <c r="N6" s="20"/>
      <c r="O6" s="18"/>
      <c r="P6" s="20">
        <f t="shared" si="3"/>
        <v>23.944367799892802</v>
      </c>
      <c r="Q6" s="20">
        <f t="shared" si="1"/>
        <v>23.944367799892802</v>
      </c>
      <c r="R6" s="20" t="str">
        <f t="shared" si="4"/>
        <v/>
      </c>
    </row>
    <row r="7" spans="1:18">
      <c r="A7" s="17"/>
      <c r="B7" s="18"/>
      <c r="C7" s="18"/>
      <c r="D7" s="18">
        <v>100</v>
      </c>
      <c r="E7" s="18">
        <v>8</v>
      </c>
      <c r="F7" s="20">
        <v>94.977286151000001</v>
      </c>
      <c r="G7" s="29">
        <v>19.867990653</v>
      </c>
      <c r="H7" s="20">
        <f t="shared" si="2"/>
        <v>20.918675883634744</v>
      </c>
      <c r="I7" s="20" t="s">
        <v>311</v>
      </c>
      <c r="J7" s="18"/>
      <c r="K7" s="18">
        <v>8</v>
      </c>
      <c r="L7" s="20">
        <f t="shared" si="0"/>
        <v>100</v>
      </c>
      <c r="M7" s="20"/>
      <c r="N7" s="20"/>
      <c r="O7" s="18"/>
      <c r="P7" s="20">
        <f t="shared" si="3"/>
        <v>59.564235977694004</v>
      </c>
      <c r="Q7" s="20">
        <f t="shared" si="1"/>
        <v>59.564235977694004</v>
      </c>
      <c r="R7" s="20" t="str">
        <f t="shared" si="4"/>
        <v/>
      </c>
    </row>
    <row r="8" spans="1:18">
      <c r="A8" s="17" t="s">
        <v>295</v>
      </c>
      <c r="B8" s="19" t="s">
        <v>14</v>
      </c>
      <c r="C8" s="18">
        <v>68611</v>
      </c>
      <c r="D8" s="18">
        <v>100</v>
      </c>
      <c r="E8" s="18">
        <v>8</v>
      </c>
      <c r="F8" s="20">
        <v>116.05753201</v>
      </c>
      <c r="G8" s="29">
        <v>15.693680863000001</v>
      </c>
      <c r="H8" s="20">
        <f t="shared" si="2"/>
        <v>13.522328616851656</v>
      </c>
      <c r="I8" s="20" t="s">
        <v>311</v>
      </c>
      <c r="J8" s="18"/>
      <c r="K8" s="18">
        <v>8</v>
      </c>
      <c r="L8" s="20">
        <f t="shared" si="0"/>
        <v>100</v>
      </c>
      <c r="M8" s="20">
        <v>47.068600000000004</v>
      </c>
      <c r="N8" s="20">
        <v>47</v>
      </c>
      <c r="O8" s="18"/>
      <c r="P8" s="20">
        <f t="shared" si="3"/>
        <v>47.049655227274009</v>
      </c>
      <c r="Q8" s="20">
        <f t="shared" si="1"/>
        <v>47.049655227274009</v>
      </c>
      <c r="R8" s="20" t="str">
        <f t="shared" si="4"/>
        <v/>
      </c>
    </row>
    <row r="9" spans="1:18">
      <c r="A9" s="17" t="s">
        <v>294</v>
      </c>
      <c r="B9" s="18" t="s">
        <v>24</v>
      </c>
      <c r="C9" s="18">
        <v>68595</v>
      </c>
      <c r="D9" s="18">
        <v>5</v>
      </c>
      <c r="E9" s="18">
        <v>8</v>
      </c>
      <c r="F9" s="20">
        <v>3.0285966874999999</v>
      </c>
      <c r="G9" s="29">
        <v>0.69299187289999997</v>
      </c>
      <c r="H9" s="20">
        <f t="shared" si="2"/>
        <v>22.881616286519826</v>
      </c>
      <c r="I9" s="20">
        <v>2.0775896349542</v>
      </c>
      <c r="J9" s="18"/>
      <c r="K9" s="18">
        <v>8</v>
      </c>
      <c r="L9" s="20">
        <f t="shared" si="0"/>
        <v>100</v>
      </c>
      <c r="M9" s="20">
        <v>2.0986000000000002</v>
      </c>
      <c r="N9" s="20">
        <v>2.448</v>
      </c>
      <c r="O9" s="18"/>
      <c r="P9" s="20">
        <f t="shared" si="3"/>
        <v>2.0775896349542</v>
      </c>
      <c r="Q9" s="20">
        <f t="shared" si="1"/>
        <v>2.0775896349542</v>
      </c>
      <c r="R9" s="20">
        <f t="shared" si="4"/>
        <v>2.0775896349542</v>
      </c>
    </row>
    <row r="10" spans="1:18">
      <c r="A10" s="17"/>
      <c r="B10" s="18"/>
      <c r="C10" s="18"/>
      <c r="D10" s="18">
        <v>10</v>
      </c>
      <c r="E10" s="18">
        <v>8</v>
      </c>
      <c r="F10" s="20">
        <v>8.5229281103000005</v>
      </c>
      <c r="G10" s="29">
        <v>1.8687721936999999</v>
      </c>
      <c r="H10" s="20">
        <f t="shared" si="2"/>
        <v>21.926410378160757</v>
      </c>
      <c r="I10" s="20" t="s">
        <v>311</v>
      </c>
      <c r="J10" s="18"/>
      <c r="K10" s="18">
        <v>8</v>
      </c>
      <c r="L10" s="20">
        <f t="shared" si="0"/>
        <v>100</v>
      </c>
      <c r="M10" s="20"/>
      <c r="N10" s="20"/>
      <c r="O10" s="18"/>
      <c r="P10" s="20">
        <f t="shared" si="3"/>
        <v>5.6025790367126005</v>
      </c>
      <c r="Q10" s="20">
        <f t="shared" si="1"/>
        <v>5.6025790367126005</v>
      </c>
      <c r="R10" s="20" t="str">
        <f t="shared" si="4"/>
        <v/>
      </c>
    </row>
    <row r="11" spans="1:18">
      <c r="A11" s="17"/>
      <c r="B11" s="18"/>
      <c r="C11" s="18"/>
      <c r="D11" s="18">
        <v>25</v>
      </c>
      <c r="E11" s="18">
        <v>8</v>
      </c>
      <c r="F11" s="20">
        <v>24.350789274</v>
      </c>
      <c r="G11" s="29">
        <v>3.9202515415999999</v>
      </c>
      <c r="H11" s="20">
        <f t="shared" si="2"/>
        <v>16.09907382257116</v>
      </c>
      <c r="I11" s="20" t="s">
        <v>311</v>
      </c>
      <c r="J11" s="18"/>
      <c r="K11" s="18">
        <v>8</v>
      </c>
      <c r="L11" s="20">
        <f t="shared" si="0"/>
        <v>100</v>
      </c>
      <c r="M11" s="20"/>
      <c r="N11" s="20"/>
      <c r="O11" s="18"/>
      <c r="P11" s="20">
        <f t="shared" si="3"/>
        <v>11.752914121716801</v>
      </c>
      <c r="Q11" s="20">
        <f t="shared" si="1"/>
        <v>11.752914121716801</v>
      </c>
      <c r="R11" s="20" t="str">
        <f t="shared" si="4"/>
        <v/>
      </c>
    </row>
    <row r="12" spans="1:18">
      <c r="A12" s="17"/>
      <c r="B12" s="18"/>
      <c r="C12" s="18"/>
      <c r="D12" s="18">
        <v>50</v>
      </c>
      <c r="E12" s="18">
        <v>8</v>
      </c>
      <c r="F12" s="20">
        <v>43.608221538999999</v>
      </c>
      <c r="G12" s="29">
        <v>3.8498456784999999</v>
      </c>
      <c r="H12" s="20">
        <f t="shared" si="2"/>
        <v>8.8282565595044513</v>
      </c>
      <c r="I12" s="20" t="s">
        <v>311</v>
      </c>
      <c r="J12" s="18"/>
      <c r="K12" s="18">
        <v>8</v>
      </c>
      <c r="L12" s="20">
        <f t="shared" si="0"/>
        <v>100</v>
      </c>
      <c r="M12" s="20"/>
      <c r="N12" s="20"/>
      <c r="O12" s="18"/>
      <c r="P12" s="20">
        <f t="shared" si="3"/>
        <v>11.541837344143001</v>
      </c>
      <c r="Q12" s="20">
        <f t="shared" si="1"/>
        <v>11.541837344143001</v>
      </c>
      <c r="R12" s="20" t="str">
        <f t="shared" si="4"/>
        <v/>
      </c>
    </row>
    <row r="13" spans="1:18">
      <c r="A13" s="17"/>
      <c r="B13" s="18"/>
      <c r="C13" s="18"/>
      <c r="D13" s="18">
        <v>100</v>
      </c>
      <c r="E13" s="18">
        <v>8</v>
      </c>
      <c r="F13" s="20">
        <v>114.3745588</v>
      </c>
      <c r="G13" s="29">
        <v>18.359898288</v>
      </c>
      <c r="H13" s="20">
        <f t="shared" si="2"/>
        <v>16.052432009906035</v>
      </c>
      <c r="I13" s="20" t="s">
        <v>311</v>
      </c>
      <c r="J13" s="18"/>
      <c r="K13" s="18">
        <v>8</v>
      </c>
      <c r="L13" s="20">
        <f t="shared" si="0"/>
        <v>100</v>
      </c>
      <c r="M13" s="20"/>
      <c r="N13" s="20"/>
      <c r="O13" s="18"/>
      <c r="P13" s="20">
        <f t="shared" si="3"/>
        <v>55.042975067424003</v>
      </c>
      <c r="Q13" s="20">
        <f t="shared" si="1"/>
        <v>55.042975067424003</v>
      </c>
      <c r="R13" s="20" t="str">
        <f t="shared" si="4"/>
        <v/>
      </c>
    </row>
    <row r="14" spans="1:18">
      <c r="A14" s="17" t="s">
        <v>294</v>
      </c>
      <c r="B14" s="18" t="s">
        <v>31</v>
      </c>
      <c r="C14" s="18">
        <v>68503</v>
      </c>
      <c r="D14" s="18">
        <v>5</v>
      </c>
      <c r="E14" s="18">
        <v>8</v>
      </c>
      <c r="F14" s="20">
        <v>6.8642079406000001</v>
      </c>
      <c r="G14" s="29">
        <v>0.61222466789999996</v>
      </c>
      <c r="H14" s="20">
        <f t="shared" si="2"/>
        <v>8.9190868516504391</v>
      </c>
      <c r="I14" s="20">
        <v>1.8354495543642</v>
      </c>
      <c r="J14" s="18"/>
      <c r="K14" s="18">
        <v>8</v>
      </c>
      <c r="L14" s="20">
        <f t="shared" si="0"/>
        <v>100</v>
      </c>
      <c r="M14" s="20">
        <v>1.7988</v>
      </c>
      <c r="N14" s="20">
        <v>1.8720000000000001</v>
      </c>
      <c r="O14" s="18"/>
      <c r="P14" s="20">
        <f t="shared" si="3"/>
        <v>1.8354495543642</v>
      </c>
      <c r="Q14" s="20">
        <f t="shared" si="1"/>
        <v>1.8354495543642</v>
      </c>
      <c r="R14" s="20">
        <f t="shared" si="4"/>
        <v>1.8354495543642</v>
      </c>
    </row>
    <row r="15" spans="1:18">
      <c r="A15" s="17"/>
      <c r="B15" s="18"/>
      <c r="C15" s="18"/>
      <c r="D15" s="18">
        <v>10</v>
      </c>
      <c r="E15" s="18">
        <v>8</v>
      </c>
      <c r="F15" s="20">
        <v>10.946199943</v>
      </c>
      <c r="G15" s="29">
        <v>0.61659538950000004</v>
      </c>
      <c r="H15" s="20">
        <f t="shared" si="2"/>
        <v>5.632962970809861</v>
      </c>
      <c r="I15" s="20" t="s">
        <v>311</v>
      </c>
      <c r="J15" s="18"/>
      <c r="K15" s="18">
        <v>8</v>
      </c>
      <c r="L15" s="20">
        <f t="shared" si="0"/>
        <v>100</v>
      </c>
      <c r="M15" s="20"/>
      <c r="N15" s="20"/>
      <c r="O15" s="18"/>
      <c r="P15" s="20">
        <f t="shared" si="3"/>
        <v>1.8485529777210001</v>
      </c>
      <c r="Q15" s="20">
        <f t="shared" si="1"/>
        <v>1.8485529777210001</v>
      </c>
      <c r="R15" s="20" t="str">
        <f t="shared" si="4"/>
        <v/>
      </c>
    </row>
    <row r="16" spans="1:18">
      <c r="A16" s="17"/>
      <c r="B16" s="18"/>
      <c r="C16" s="18"/>
      <c r="D16" s="18">
        <v>25</v>
      </c>
      <c r="E16" s="18">
        <v>8</v>
      </c>
      <c r="F16" s="20">
        <v>26.469680106999999</v>
      </c>
      <c r="G16" s="29">
        <v>2.7904691597000002</v>
      </c>
      <c r="H16" s="20">
        <f t="shared" si="2"/>
        <v>10.542134050808007</v>
      </c>
      <c r="I16" s="20" t="s">
        <v>311</v>
      </c>
      <c r="J16" s="18"/>
      <c r="K16" s="18">
        <v>8</v>
      </c>
      <c r="L16" s="20">
        <f t="shared" si="0"/>
        <v>100</v>
      </c>
      <c r="M16" s="20"/>
      <c r="N16" s="20"/>
      <c r="O16" s="18"/>
      <c r="P16" s="20">
        <f t="shared" si="3"/>
        <v>8.365826540780601</v>
      </c>
      <c r="Q16" s="20">
        <f t="shared" si="1"/>
        <v>8.365826540780601</v>
      </c>
      <c r="R16" s="20" t="str">
        <f t="shared" si="4"/>
        <v/>
      </c>
    </row>
    <row r="17" spans="1:18">
      <c r="A17" s="17"/>
      <c r="B17" s="18"/>
      <c r="C17" s="18"/>
      <c r="D17" s="18">
        <v>50</v>
      </c>
      <c r="E17" s="18">
        <v>8</v>
      </c>
      <c r="F17" s="20">
        <v>46.729624141999999</v>
      </c>
      <c r="G17" s="29">
        <v>4.5925655061999997</v>
      </c>
      <c r="H17" s="20">
        <f t="shared" si="2"/>
        <v>9.8279530180775829</v>
      </c>
      <c r="I17" s="20" t="s">
        <v>311</v>
      </c>
      <c r="J17" s="18"/>
      <c r="K17" s="18">
        <v>8</v>
      </c>
      <c r="L17" s="20">
        <f t="shared" si="0"/>
        <v>100</v>
      </c>
      <c r="M17" s="20"/>
      <c r="N17" s="20"/>
      <c r="O17" s="18"/>
      <c r="P17" s="20">
        <f t="shared" si="3"/>
        <v>13.7685113875876</v>
      </c>
      <c r="Q17" s="20">
        <f t="shared" si="1"/>
        <v>13.7685113875876</v>
      </c>
      <c r="R17" s="20" t="str">
        <f t="shared" si="4"/>
        <v/>
      </c>
    </row>
    <row r="18" spans="1:18">
      <c r="A18" s="17"/>
      <c r="B18" s="18"/>
      <c r="C18" s="18"/>
      <c r="D18" s="18">
        <v>100</v>
      </c>
      <c r="E18" s="18">
        <v>8</v>
      </c>
      <c r="F18" s="20">
        <v>99.650190202999994</v>
      </c>
      <c r="G18" s="29">
        <v>11.147323464999999</v>
      </c>
      <c r="H18" s="20">
        <f t="shared" si="2"/>
        <v>11.186454779756563</v>
      </c>
      <c r="I18" s="20" t="s">
        <v>311</v>
      </c>
      <c r="J18" s="18"/>
      <c r="K18" s="18">
        <v>8</v>
      </c>
      <c r="L18" s="20">
        <f t="shared" si="0"/>
        <v>100</v>
      </c>
      <c r="M18" s="20"/>
      <c r="N18" s="20"/>
      <c r="O18" s="18"/>
      <c r="P18" s="20">
        <f t="shared" si="3"/>
        <v>33.419675748069999</v>
      </c>
      <c r="Q18" s="20">
        <f t="shared" si="1"/>
        <v>33.419675748069999</v>
      </c>
      <c r="R18" s="20" t="str">
        <f t="shared" si="4"/>
        <v/>
      </c>
    </row>
    <row r="19" spans="1:18">
      <c r="A19" s="17" t="s">
        <v>294</v>
      </c>
      <c r="B19" s="18" t="s">
        <v>60</v>
      </c>
      <c r="C19" s="18">
        <v>68502</v>
      </c>
      <c r="D19" s="18">
        <v>5</v>
      </c>
      <c r="E19" s="18">
        <v>8</v>
      </c>
      <c r="F19" s="20">
        <v>4.4432058144999997</v>
      </c>
      <c r="G19" s="29">
        <v>0.88935137740000003</v>
      </c>
      <c r="H19" s="20">
        <f t="shared" si="2"/>
        <v>20.01598428093703</v>
      </c>
      <c r="I19" s="20">
        <v>2.6662754294452005</v>
      </c>
      <c r="J19" s="18"/>
      <c r="K19" s="18">
        <v>8</v>
      </c>
      <c r="L19" s="20">
        <f t="shared" si="0"/>
        <v>100</v>
      </c>
      <c r="M19" s="20">
        <v>2.6982000000000004</v>
      </c>
      <c r="N19" s="20">
        <v>4.08</v>
      </c>
      <c r="O19" s="18"/>
      <c r="P19" s="20">
        <f t="shared" si="3"/>
        <v>2.6662754294452005</v>
      </c>
      <c r="Q19" s="20">
        <f t="shared" si="1"/>
        <v>2.6662754294452005</v>
      </c>
      <c r="R19" s="20">
        <f t="shared" si="4"/>
        <v>2.6662754294452005</v>
      </c>
    </row>
    <row r="20" spans="1:18">
      <c r="A20" s="17"/>
      <c r="B20" s="18"/>
      <c r="C20" s="18"/>
      <c r="D20" s="18">
        <v>10</v>
      </c>
      <c r="E20" s="18">
        <v>8</v>
      </c>
      <c r="F20" s="20">
        <v>8.7501504392000005</v>
      </c>
      <c r="G20" s="29">
        <v>0.93228067510000001</v>
      </c>
      <c r="H20" s="20">
        <f t="shared" si="2"/>
        <v>10.654453104296977</v>
      </c>
      <c r="I20" s="20" t="s">
        <v>311</v>
      </c>
      <c r="J20" s="18"/>
      <c r="K20" s="18">
        <v>8</v>
      </c>
      <c r="L20" s="20">
        <f t="shared" si="0"/>
        <v>100</v>
      </c>
      <c r="M20" s="20"/>
      <c r="N20" s="20"/>
      <c r="O20" s="18"/>
      <c r="P20" s="20">
        <f t="shared" si="3"/>
        <v>2.7949774639498002</v>
      </c>
      <c r="Q20" s="20">
        <f t="shared" si="1"/>
        <v>2.7949774639498002</v>
      </c>
      <c r="R20" s="20" t="str">
        <f t="shared" si="4"/>
        <v/>
      </c>
    </row>
    <row r="21" spans="1:18">
      <c r="A21" s="17"/>
      <c r="B21" s="18"/>
      <c r="C21" s="18"/>
      <c r="D21" s="18">
        <v>25</v>
      </c>
      <c r="E21" s="18">
        <v>8</v>
      </c>
      <c r="F21" s="20">
        <v>24.323282477999999</v>
      </c>
      <c r="G21" s="29">
        <v>1.8179043846</v>
      </c>
      <c r="H21" s="20">
        <f t="shared" si="2"/>
        <v>7.4739270336734522</v>
      </c>
      <c r="I21" s="20" t="s">
        <v>311</v>
      </c>
      <c r="J21" s="18"/>
      <c r="K21" s="18">
        <v>8</v>
      </c>
      <c r="L21" s="20">
        <f t="shared" si="0"/>
        <v>100</v>
      </c>
      <c r="M21" s="20"/>
      <c r="N21" s="20"/>
      <c r="O21" s="18"/>
      <c r="P21" s="20">
        <f t="shared" si="3"/>
        <v>5.4500773450308007</v>
      </c>
      <c r="Q21" s="20">
        <f t="shared" si="1"/>
        <v>5.4500773450308007</v>
      </c>
      <c r="R21" s="20" t="str">
        <f t="shared" si="4"/>
        <v/>
      </c>
    </row>
    <row r="22" spans="1:18">
      <c r="A22" s="17"/>
      <c r="B22" s="18"/>
      <c r="C22" s="18"/>
      <c r="D22" s="18">
        <v>50</v>
      </c>
      <c r="E22" s="18">
        <v>8</v>
      </c>
      <c r="F22" s="20">
        <v>43.506346117</v>
      </c>
      <c r="G22" s="29">
        <v>1.3140504791000001</v>
      </c>
      <c r="H22" s="20">
        <f t="shared" si="2"/>
        <v>3.0203650648256533</v>
      </c>
      <c r="I22" s="20" t="s">
        <v>311</v>
      </c>
      <c r="J22" s="18"/>
      <c r="K22" s="18">
        <v>8</v>
      </c>
      <c r="L22" s="20">
        <f t="shared" si="0"/>
        <v>100</v>
      </c>
      <c r="M22" s="20"/>
      <c r="N22" s="20"/>
      <c r="O22" s="18"/>
      <c r="P22" s="20">
        <f t="shared" si="3"/>
        <v>3.9395233363418005</v>
      </c>
      <c r="Q22" s="20">
        <f t="shared" si="1"/>
        <v>3.9395233363418005</v>
      </c>
      <c r="R22" s="20" t="str">
        <f t="shared" si="4"/>
        <v/>
      </c>
    </row>
    <row r="23" spans="1:18">
      <c r="A23" s="17"/>
      <c r="B23" s="18"/>
      <c r="C23" s="18"/>
      <c r="D23" s="18">
        <v>100</v>
      </c>
      <c r="E23" s="18">
        <v>8</v>
      </c>
      <c r="F23" s="20">
        <v>91.142353450000002</v>
      </c>
      <c r="G23" s="29">
        <v>3.5714864938000002</v>
      </c>
      <c r="H23" s="20">
        <f t="shared" si="2"/>
        <v>3.9185805046819318</v>
      </c>
      <c r="I23" s="20" t="s">
        <v>311</v>
      </c>
      <c r="J23" s="18"/>
      <c r="K23" s="18">
        <v>8</v>
      </c>
      <c r="L23" s="20">
        <f t="shared" si="0"/>
        <v>100</v>
      </c>
      <c r="M23" s="20"/>
      <c r="N23" s="20"/>
      <c r="O23" s="18"/>
      <c r="P23" s="20">
        <f t="shared" si="3"/>
        <v>10.707316508412401</v>
      </c>
      <c r="Q23" s="20">
        <f t="shared" si="1"/>
        <v>10.707316508412401</v>
      </c>
      <c r="R23" s="20" t="str">
        <f t="shared" si="4"/>
        <v/>
      </c>
    </row>
    <row r="24" spans="1:18">
      <c r="A24" s="17" t="s">
        <v>294</v>
      </c>
      <c r="B24" s="18" t="s">
        <v>16</v>
      </c>
      <c r="C24" s="18">
        <v>68525</v>
      </c>
      <c r="D24" s="18">
        <v>5</v>
      </c>
      <c r="E24" s="18">
        <v>8</v>
      </c>
      <c r="F24" s="20">
        <v>3.8243715120999999</v>
      </c>
      <c r="G24" s="29">
        <v>1.3585308301000001</v>
      </c>
      <c r="H24" s="20">
        <f t="shared" si="2"/>
        <v>35.522982686219663</v>
      </c>
      <c r="I24" s="20">
        <v>4.0728754286398008</v>
      </c>
      <c r="J24" s="18"/>
      <c r="K24" s="18">
        <v>8</v>
      </c>
      <c r="L24" s="20">
        <f t="shared" si="0"/>
        <v>100</v>
      </c>
      <c r="M24" s="20">
        <v>4.1972000000000005</v>
      </c>
      <c r="N24" s="20">
        <v>2.2559999999999998</v>
      </c>
      <c r="O24" s="18"/>
      <c r="P24" s="20">
        <f t="shared" si="3"/>
        <v>4.0728754286398008</v>
      </c>
      <c r="Q24" s="20">
        <f t="shared" si="1"/>
        <v>4.0728754286398008</v>
      </c>
      <c r="R24" s="20">
        <f t="shared" si="4"/>
        <v>4.0728754286398008</v>
      </c>
    </row>
    <row r="25" spans="1:18">
      <c r="A25" s="17"/>
      <c r="B25" s="18"/>
      <c r="C25" s="18"/>
      <c r="D25" s="18">
        <v>10</v>
      </c>
      <c r="E25" s="18">
        <v>8</v>
      </c>
      <c r="F25" s="20">
        <v>10.300265487000001</v>
      </c>
      <c r="G25" s="29">
        <v>2.6517312775000002</v>
      </c>
      <c r="H25" s="20">
        <f t="shared" si="2"/>
        <v>25.744300288635852</v>
      </c>
      <c r="I25" s="20" t="s">
        <v>311</v>
      </c>
      <c r="J25" s="18"/>
      <c r="K25" s="18">
        <v>8</v>
      </c>
      <c r="L25" s="20">
        <f t="shared" si="0"/>
        <v>100</v>
      </c>
      <c r="M25" s="20"/>
      <c r="N25" s="20"/>
      <c r="O25" s="18"/>
      <c r="P25" s="20">
        <f t="shared" si="3"/>
        <v>7.9498903699450008</v>
      </c>
      <c r="Q25" s="20">
        <f t="shared" si="1"/>
        <v>7.9498903699450008</v>
      </c>
      <c r="R25" s="20" t="str">
        <f t="shared" si="4"/>
        <v/>
      </c>
    </row>
    <row r="26" spans="1:18">
      <c r="A26" s="17"/>
      <c r="B26" s="18"/>
      <c r="C26" s="18"/>
      <c r="D26" s="18">
        <v>25</v>
      </c>
      <c r="E26" s="18">
        <v>8</v>
      </c>
      <c r="F26" s="20">
        <v>25.287291844999999</v>
      </c>
      <c r="G26" s="29">
        <v>5.1916436472000003</v>
      </c>
      <c r="H26" s="20">
        <f t="shared" si="2"/>
        <v>20.530643134988505</v>
      </c>
      <c r="I26" s="20" t="s">
        <v>311</v>
      </c>
      <c r="J26" s="18"/>
      <c r="K26" s="18">
        <v>8</v>
      </c>
      <c r="L26" s="20">
        <f t="shared" si="0"/>
        <v>100</v>
      </c>
      <c r="M26" s="20"/>
      <c r="N26" s="20"/>
      <c r="O26" s="18"/>
      <c r="P26" s="20">
        <f t="shared" si="3"/>
        <v>15.564547654305603</v>
      </c>
      <c r="Q26" s="20">
        <f t="shared" si="1"/>
        <v>15.564547654305603</v>
      </c>
      <c r="R26" s="20" t="str">
        <f t="shared" si="4"/>
        <v/>
      </c>
    </row>
    <row r="27" spans="1:18">
      <c r="A27" s="17"/>
      <c r="B27" s="18"/>
      <c r="C27" s="18"/>
      <c r="D27" s="18">
        <v>50</v>
      </c>
      <c r="E27" s="18">
        <v>8</v>
      </c>
      <c r="F27" s="20">
        <v>47.925301474999998</v>
      </c>
      <c r="G27" s="29">
        <v>4.6588773693999999</v>
      </c>
      <c r="H27" s="20">
        <f t="shared" si="2"/>
        <v>9.7211227180913635</v>
      </c>
      <c r="I27" s="20" t="s">
        <v>311</v>
      </c>
      <c r="J27" s="18"/>
      <c r="K27" s="18">
        <v>8</v>
      </c>
      <c r="L27" s="20">
        <f t="shared" si="0"/>
        <v>100</v>
      </c>
      <c r="M27" s="20"/>
      <c r="N27" s="20"/>
      <c r="O27" s="18"/>
      <c r="P27" s="20">
        <f t="shared" si="3"/>
        <v>13.9673143534612</v>
      </c>
      <c r="Q27" s="20">
        <f t="shared" si="1"/>
        <v>13.9673143534612</v>
      </c>
      <c r="R27" s="20" t="str">
        <f t="shared" si="4"/>
        <v/>
      </c>
    </row>
    <row r="28" spans="1:18">
      <c r="A28" s="17"/>
      <c r="B28" s="18"/>
      <c r="C28" s="18"/>
      <c r="D28" s="18">
        <v>100</v>
      </c>
      <c r="E28" s="18">
        <v>8</v>
      </c>
      <c r="F28" s="20">
        <v>113.15684407000001</v>
      </c>
      <c r="G28" s="29">
        <v>15.155616099</v>
      </c>
      <c r="H28" s="20">
        <f t="shared" si="2"/>
        <v>13.393459515029049</v>
      </c>
      <c r="I28" s="20" t="s">
        <v>311</v>
      </c>
      <c r="J28" s="18"/>
      <c r="K28" s="18">
        <v>8</v>
      </c>
      <c r="L28" s="20">
        <f t="shared" si="0"/>
        <v>100</v>
      </c>
      <c r="M28" s="20"/>
      <c r="N28" s="20"/>
      <c r="O28" s="18"/>
      <c r="P28" s="20">
        <f t="shared" si="3"/>
        <v>45.436537064802003</v>
      </c>
      <c r="Q28" s="20">
        <f t="shared" si="1"/>
        <v>45.436537064802003</v>
      </c>
      <c r="R28" s="20" t="str">
        <f t="shared" si="4"/>
        <v/>
      </c>
    </row>
    <row r="29" spans="1:18">
      <c r="A29" s="17" t="s">
        <v>294</v>
      </c>
      <c r="B29" s="18" t="s">
        <v>307</v>
      </c>
      <c r="C29" s="18">
        <v>68521</v>
      </c>
      <c r="D29" s="18">
        <v>5</v>
      </c>
      <c r="E29" s="18">
        <v>8</v>
      </c>
      <c r="F29" s="20">
        <v>2.9363880074000002</v>
      </c>
      <c r="G29" s="29">
        <v>1.9603470239</v>
      </c>
      <c r="H29" s="20">
        <f t="shared" si="2"/>
        <v>66.760490063292849</v>
      </c>
      <c r="I29" s="20" t="s">
        <v>311</v>
      </c>
      <c r="J29" s="18"/>
      <c r="K29" s="18">
        <v>8</v>
      </c>
      <c r="L29" s="20">
        <f t="shared" si="0"/>
        <v>100</v>
      </c>
      <c r="M29" s="20">
        <v>5.9960000000000004</v>
      </c>
      <c r="N29" s="20">
        <v>2.2320000000000002</v>
      </c>
      <c r="O29" s="18"/>
      <c r="P29" s="20">
        <f t="shared" si="3"/>
        <v>5.8771203776522007</v>
      </c>
      <c r="Q29" s="20" t="str">
        <f t="shared" si="1"/>
        <v/>
      </c>
      <c r="R29" s="20" t="str">
        <f t="shared" si="4"/>
        <v/>
      </c>
    </row>
    <row r="30" spans="1:18">
      <c r="A30" s="17"/>
      <c r="B30" s="18"/>
      <c r="C30" s="18"/>
      <c r="D30" s="18">
        <v>10</v>
      </c>
      <c r="E30" s="18">
        <v>8</v>
      </c>
      <c r="F30" s="20">
        <v>8.0819985598000006</v>
      </c>
      <c r="G30" s="29">
        <v>1.6833642326</v>
      </c>
      <c r="H30" s="20">
        <f t="shared" si="2"/>
        <v>20.828563877418667</v>
      </c>
      <c r="I30" s="20">
        <v>5.0467259693348003</v>
      </c>
      <c r="J30" s="18"/>
      <c r="K30" s="18">
        <v>8</v>
      </c>
      <c r="L30" s="20">
        <f t="shared" si="0"/>
        <v>100</v>
      </c>
      <c r="M30" s="20"/>
      <c r="N30" s="20"/>
      <c r="O30" s="18"/>
      <c r="P30" s="20">
        <f t="shared" si="3"/>
        <v>5.0467259693348003</v>
      </c>
      <c r="Q30" s="20">
        <f t="shared" si="1"/>
        <v>5.0467259693348003</v>
      </c>
      <c r="R30" s="20">
        <f t="shared" si="4"/>
        <v>5.0467259693348003</v>
      </c>
    </row>
    <row r="31" spans="1:18">
      <c r="A31" s="17"/>
      <c r="B31" s="18"/>
      <c r="C31" s="18"/>
      <c r="D31" s="18">
        <v>25</v>
      </c>
      <c r="E31" s="18">
        <v>8</v>
      </c>
      <c r="F31" s="20">
        <v>22.829630255000001</v>
      </c>
      <c r="G31" s="29">
        <v>3.5201819407000001</v>
      </c>
      <c r="H31" s="20">
        <f t="shared" si="2"/>
        <v>15.419355904500609</v>
      </c>
      <c r="I31" s="20" t="s">
        <v>311</v>
      </c>
      <c r="J31" s="18"/>
      <c r="K31" s="18">
        <v>8</v>
      </c>
      <c r="L31" s="20">
        <f t="shared" si="0"/>
        <v>100</v>
      </c>
      <c r="M31" s="20"/>
      <c r="N31" s="20"/>
      <c r="O31" s="18"/>
      <c r="P31" s="20">
        <f t="shared" si="3"/>
        <v>10.5535054582186</v>
      </c>
      <c r="Q31" s="20">
        <f t="shared" si="1"/>
        <v>10.5535054582186</v>
      </c>
      <c r="R31" s="20" t="str">
        <f t="shared" si="4"/>
        <v/>
      </c>
    </row>
    <row r="32" spans="1:18">
      <c r="A32" s="17"/>
      <c r="B32" s="18"/>
      <c r="C32" s="18"/>
      <c r="D32" s="18">
        <v>50</v>
      </c>
      <c r="E32" s="18">
        <v>8</v>
      </c>
      <c r="F32" s="20">
        <v>47.803183756000003</v>
      </c>
      <c r="G32" s="29">
        <v>5.7596033328000003</v>
      </c>
      <c r="H32" s="20">
        <f t="shared" si="2"/>
        <v>12.048576852534607</v>
      </c>
      <c r="I32" s="20" t="s">
        <v>311</v>
      </c>
      <c r="J32" s="18"/>
      <c r="K32" s="18">
        <v>8</v>
      </c>
      <c r="L32" s="20">
        <f t="shared" si="0"/>
        <v>100</v>
      </c>
      <c r="M32" s="20"/>
      <c r="N32" s="20"/>
      <c r="O32" s="18"/>
      <c r="P32" s="20">
        <f t="shared" si="3"/>
        <v>17.267290791734403</v>
      </c>
      <c r="Q32" s="20">
        <f t="shared" si="1"/>
        <v>17.267290791734403</v>
      </c>
      <c r="R32" s="20" t="str">
        <f t="shared" si="4"/>
        <v/>
      </c>
    </row>
    <row r="33" spans="1:18">
      <c r="A33" s="17"/>
      <c r="B33" s="18"/>
      <c r="C33" s="18"/>
      <c r="D33" s="18">
        <v>100</v>
      </c>
      <c r="E33" s="18">
        <v>8</v>
      </c>
      <c r="F33" s="20">
        <v>112.72220079</v>
      </c>
      <c r="G33" s="29">
        <v>19.293867590000001</v>
      </c>
      <c r="H33" s="20">
        <f t="shared" si="2"/>
        <v>17.116297814255972</v>
      </c>
      <c r="I33" s="20" t="s">
        <v>311</v>
      </c>
      <c r="J33" s="18"/>
      <c r="K33" s="18">
        <v>8</v>
      </c>
      <c r="L33" s="20">
        <f t="shared" si="0"/>
        <v>100</v>
      </c>
      <c r="M33" s="20"/>
      <c r="N33" s="20"/>
      <c r="O33" s="18"/>
      <c r="P33" s="20">
        <f t="shared" si="3"/>
        <v>57.843015034820006</v>
      </c>
      <c r="Q33" s="20">
        <f t="shared" si="1"/>
        <v>57.843015034820006</v>
      </c>
      <c r="R33" s="20" t="str">
        <f t="shared" si="4"/>
        <v/>
      </c>
    </row>
    <row r="34" spans="1:18">
      <c r="A34" s="17" t="s">
        <v>294</v>
      </c>
      <c r="B34" s="18" t="s">
        <v>204</v>
      </c>
      <c r="C34" s="18">
        <v>68659</v>
      </c>
      <c r="D34" s="18">
        <v>5</v>
      </c>
      <c r="E34" s="18">
        <v>8</v>
      </c>
      <c r="F34" s="20">
        <v>3.5857750808</v>
      </c>
      <c r="G34" s="29">
        <v>0.37637614409999998</v>
      </c>
      <c r="H34" s="20">
        <f t="shared" si="2"/>
        <v>10.496367887525979</v>
      </c>
      <c r="I34" s="20">
        <v>1.1283756800118001</v>
      </c>
      <c r="J34" s="18"/>
      <c r="K34" s="18">
        <v>8</v>
      </c>
      <c r="L34" s="20">
        <f t="shared" si="0"/>
        <v>100</v>
      </c>
      <c r="M34" s="20">
        <v>1.1992000000000003</v>
      </c>
      <c r="N34" s="20">
        <v>1.8</v>
      </c>
      <c r="O34" s="18"/>
      <c r="P34" s="20">
        <f t="shared" si="3"/>
        <v>1.1283756800118001</v>
      </c>
      <c r="Q34" s="20">
        <f t="shared" si="1"/>
        <v>1.1283756800118001</v>
      </c>
      <c r="R34" s="20">
        <f t="shared" si="4"/>
        <v>1.1283756800118001</v>
      </c>
    </row>
    <row r="35" spans="1:18">
      <c r="A35" s="17"/>
      <c r="B35" s="18"/>
      <c r="C35" s="18"/>
      <c r="D35" s="18">
        <v>10</v>
      </c>
      <c r="E35" s="18">
        <v>8</v>
      </c>
      <c r="F35" s="20">
        <v>8.5661965482000006</v>
      </c>
      <c r="G35" s="29">
        <v>1.2382691535999999</v>
      </c>
      <c r="H35" s="20">
        <f t="shared" si="2"/>
        <v>14.455297011136118</v>
      </c>
      <c r="I35" s="20" t="s">
        <v>311</v>
      </c>
      <c r="J35" s="18"/>
      <c r="K35" s="18">
        <v>8</v>
      </c>
      <c r="L35" s="20">
        <f t="shared" si="0"/>
        <v>100</v>
      </c>
      <c r="M35" s="20"/>
      <c r="N35" s="20"/>
      <c r="O35" s="18"/>
      <c r="P35" s="20">
        <f t="shared" si="3"/>
        <v>3.7123309224928001</v>
      </c>
      <c r="Q35" s="20">
        <f t="shared" si="1"/>
        <v>3.7123309224928001</v>
      </c>
      <c r="R35" s="20" t="str">
        <f t="shared" si="4"/>
        <v/>
      </c>
    </row>
    <row r="36" spans="1:18">
      <c r="A36" s="17"/>
      <c r="B36" s="18"/>
      <c r="C36" s="18"/>
      <c r="D36" s="18">
        <v>25</v>
      </c>
      <c r="E36" s="18">
        <v>8</v>
      </c>
      <c r="F36" s="20">
        <v>25.030301224999999</v>
      </c>
      <c r="G36" s="29">
        <v>2.9086669586</v>
      </c>
      <c r="H36" s="20">
        <f t="shared" si="2"/>
        <v>11.620583118252107</v>
      </c>
      <c r="I36" s="20" t="s">
        <v>311</v>
      </c>
      <c r="J36" s="18"/>
      <c r="K36" s="18">
        <v>8</v>
      </c>
      <c r="L36" s="20">
        <f t="shared" si="0"/>
        <v>100</v>
      </c>
      <c r="M36" s="20"/>
      <c r="N36" s="20"/>
      <c r="O36" s="18"/>
      <c r="P36" s="20">
        <f t="shared" si="3"/>
        <v>8.7201835418828004</v>
      </c>
      <c r="Q36" s="20">
        <f t="shared" si="1"/>
        <v>8.7201835418828004</v>
      </c>
      <c r="R36" s="20" t="str">
        <f t="shared" si="4"/>
        <v/>
      </c>
    </row>
    <row r="37" spans="1:18">
      <c r="A37" s="17"/>
      <c r="B37" s="18"/>
      <c r="C37" s="18"/>
      <c r="D37" s="18">
        <v>50</v>
      </c>
      <c r="E37" s="18">
        <v>8</v>
      </c>
      <c r="F37" s="20">
        <v>45.491999094000001</v>
      </c>
      <c r="G37" s="29">
        <v>3.9008734047</v>
      </c>
      <c r="H37" s="20">
        <f t="shared" si="2"/>
        <v>8.5748559799265696</v>
      </c>
      <c r="I37" s="20" t="s">
        <v>311</v>
      </c>
      <c r="J37" s="18"/>
      <c r="K37" s="18">
        <v>8</v>
      </c>
      <c r="L37" s="20">
        <f t="shared" si="0"/>
        <v>100</v>
      </c>
      <c r="M37" s="20"/>
      <c r="N37" s="20"/>
      <c r="O37" s="18"/>
      <c r="P37" s="20">
        <f t="shared" si="3"/>
        <v>11.694818467290601</v>
      </c>
      <c r="Q37" s="20">
        <f t="shared" si="1"/>
        <v>11.694818467290601</v>
      </c>
      <c r="R37" s="20" t="str">
        <f t="shared" si="4"/>
        <v/>
      </c>
    </row>
    <row r="38" spans="1:18">
      <c r="A38" s="17"/>
      <c r="B38" s="18"/>
      <c r="C38" s="18"/>
      <c r="D38" s="18">
        <v>100</v>
      </c>
      <c r="E38" s="18">
        <v>8</v>
      </c>
      <c r="F38" s="20">
        <v>97.552812832000001</v>
      </c>
      <c r="G38" s="29">
        <v>13.029970986</v>
      </c>
      <c r="H38" s="20">
        <f t="shared" si="2"/>
        <v>13.356837806860053</v>
      </c>
      <c r="I38" s="20" t="s">
        <v>311</v>
      </c>
      <c r="J38" s="18"/>
      <c r="K38" s="18">
        <v>8</v>
      </c>
      <c r="L38" s="20">
        <f t="shared" si="0"/>
        <v>100</v>
      </c>
      <c r="M38" s="20"/>
      <c r="N38" s="20"/>
      <c r="O38" s="18"/>
      <c r="P38" s="20">
        <f t="shared" si="3"/>
        <v>39.063853016028006</v>
      </c>
      <c r="Q38" s="20">
        <f t="shared" si="1"/>
        <v>39.063853016028006</v>
      </c>
      <c r="R38" s="20" t="str">
        <f t="shared" si="4"/>
        <v/>
      </c>
    </row>
    <row r="39" spans="1:18">
      <c r="A39" s="17" t="s">
        <v>294</v>
      </c>
      <c r="B39" s="18" t="s">
        <v>205</v>
      </c>
      <c r="C39" s="18">
        <v>68656</v>
      </c>
      <c r="D39" s="18">
        <v>5</v>
      </c>
      <c r="E39" s="18">
        <v>8</v>
      </c>
      <c r="F39" s="20">
        <v>2.8427007069000001</v>
      </c>
      <c r="G39" s="29">
        <v>1.1292028857</v>
      </c>
      <c r="H39" s="20">
        <f t="shared" si="2"/>
        <v>39.72289038234382</v>
      </c>
      <c r="I39" s="20">
        <v>3.3853502513286005</v>
      </c>
      <c r="J39" s="18"/>
      <c r="K39" s="18">
        <v>8</v>
      </c>
      <c r="L39" s="20">
        <f t="shared" si="0"/>
        <v>100</v>
      </c>
      <c r="M39" s="20">
        <v>3.2978000000000005</v>
      </c>
      <c r="N39" s="20">
        <v>2.8079999999999998</v>
      </c>
      <c r="O39" s="18"/>
      <c r="P39" s="20">
        <f t="shared" si="3"/>
        <v>3.3853502513286005</v>
      </c>
      <c r="Q39" s="20">
        <f t="shared" si="1"/>
        <v>3.3853502513286005</v>
      </c>
      <c r="R39" s="20">
        <f t="shared" si="4"/>
        <v>3.3853502513286005</v>
      </c>
    </row>
    <row r="40" spans="1:18">
      <c r="A40" s="17"/>
      <c r="B40" s="18"/>
      <c r="C40" s="18"/>
      <c r="D40" s="18">
        <v>10</v>
      </c>
      <c r="E40" s="18">
        <v>8</v>
      </c>
      <c r="F40" s="20">
        <v>6.4984738699999998</v>
      </c>
      <c r="G40" s="29">
        <v>1.1123213121</v>
      </c>
      <c r="H40" s="20">
        <f t="shared" si="2"/>
        <v>17.116654376883723</v>
      </c>
      <c r="I40" s="20" t="s">
        <v>311</v>
      </c>
      <c r="J40" s="18"/>
      <c r="K40" s="18">
        <v>8</v>
      </c>
      <c r="L40" s="20">
        <f t="shared" si="0"/>
        <v>100</v>
      </c>
      <c r="M40" s="20"/>
      <c r="N40" s="20"/>
      <c r="O40" s="18"/>
      <c r="P40" s="20">
        <f t="shared" si="3"/>
        <v>3.3347392936758</v>
      </c>
      <c r="Q40" s="20">
        <f t="shared" si="1"/>
        <v>3.3347392936758</v>
      </c>
      <c r="R40" s="20" t="str">
        <f t="shared" si="4"/>
        <v/>
      </c>
    </row>
    <row r="41" spans="1:18">
      <c r="A41" s="17"/>
      <c r="B41" s="18"/>
      <c r="C41" s="18"/>
      <c r="D41" s="18">
        <v>25</v>
      </c>
      <c r="E41" s="18">
        <v>8</v>
      </c>
      <c r="F41" s="20">
        <v>23.812730065</v>
      </c>
      <c r="G41" s="29">
        <v>2.5895259681999998</v>
      </c>
      <c r="H41" s="20">
        <f t="shared" si="2"/>
        <v>10.874544670567152</v>
      </c>
      <c r="I41" s="20" t="s">
        <v>311</v>
      </c>
      <c r="J41" s="18"/>
      <c r="K41" s="18">
        <v>8</v>
      </c>
      <c r="L41" s="20">
        <f t="shared" si="0"/>
        <v>100</v>
      </c>
      <c r="M41" s="20"/>
      <c r="N41" s="20"/>
      <c r="O41" s="18"/>
      <c r="P41" s="20">
        <f t="shared" si="3"/>
        <v>7.7633988526635997</v>
      </c>
      <c r="Q41" s="20">
        <f t="shared" si="1"/>
        <v>7.7633988526635997</v>
      </c>
      <c r="R41" s="20" t="str">
        <f t="shared" si="4"/>
        <v/>
      </c>
    </row>
    <row r="42" spans="1:18">
      <c r="A42" s="17"/>
      <c r="B42" s="18"/>
      <c r="C42" s="18"/>
      <c r="D42" s="18">
        <v>50</v>
      </c>
      <c r="E42" s="18">
        <v>8</v>
      </c>
      <c r="F42" s="20">
        <v>41.342188110000002</v>
      </c>
      <c r="G42" s="29">
        <v>3.5881319539000001</v>
      </c>
      <c r="H42" s="20">
        <f t="shared" si="2"/>
        <v>8.6791050932112839</v>
      </c>
      <c r="I42" s="20" t="s">
        <v>311</v>
      </c>
      <c r="J42" s="18"/>
      <c r="K42" s="18">
        <v>8</v>
      </c>
      <c r="L42" s="20">
        <f t="shared" si="0"/>
        <v>100</v>
      </c>
      <c r="M42" s="20"/>
      <c r="N42" s="20"/>
      <c r="O42" s="18"/>
      <c r="P42" s="20">
        <f t="shared" si="3"/>
        <v>10.757219597792201</v>
      </c>
      <c r="Q42" s="20">
        <f t="shared" si="1"/>
        <v>10.757219597792201</v>
      </c>
      <c r="R42" s="20" t="str">
        <f t="shared" si="4"/>
        <v/>
      </c>
    </row>
    <row r="43" spans="1:18">
      <c r="A43" s="17"/>
      <c r="B43" s="18"/>
      <c r="C43" s="18"/>
      <c r="D43" s="18">
        <v>100</v>
      </c>
      <c r="E43" s="18">
        <v>8</v>
      </c>
      <c r="F43" s="20">
        <v>98.090142481000001</v>
      </c>
      <c r="G43" s="29">
        <v>12.583058210000001</v>
      </c>
      <c r="H43" s="20">
        <f t="shared" si="2"/>
        <v>12.828055798203506</v>
      </c>
      <c r="I43" s="20" t="s">
        <v>311</v>
      </c>
      <c r="J43" s="18"/>
      <c r="K43" s="18">
        <v>8</v>
      </c>
      <c r="L43" s="20">
        <f t="shared" si="0"/>
        <v>100</v>
      </c>
      <c r="M43" s="20"/>
      <c r="N43" s="20"/>
      <c r="O43" s="18"/>
      <c r="P43" s="20">
        <f t="shared" si="3"/>
        <v>37.724008513580003</v>
      </c>
      <c r="Q43" s="20">
        <f t="shared" si="1"/>
        <v>37.724008513580003</v>
      </c>
      <c r="R43" s="20" t="str">
        <f t="shared" si="4"/>
        <v/>
      </c>
    </row>
    <row r="44" spans="1:18">
      <c r="A44" s="17" t="s">
        <v>294</v>
      </c>
      <c r="B44" s="19" t="s">
        <v>206</v>
      </c>
      <c r="C44" s="18">
        <v>68660</v>
      </c>
      <c r="D44" s="18">
        <v>5</v>
      </c>
      <c r="E44" s="18">
        <v>8</v>
      </c>
      <c r="F44" s="20">
        <v>8.2303658226999996</v>
      </c>
      <c r="G44" s="29">
        <v>1.1634573029999999</v>
      </c>
      <c r="H44" s="20">
        <f t="shared" si="2"/>
        <v>14.136155403822912</v>
      </c>
      <c r="I44" s="20">
        <v>3.488044994394</v>
      </c>
      <c r="J44" s="18"/>
      <c r="K44" s="18">
        <v>8</v>
      </c>
      <c r="L44" s="20">
        <f t="shared" si="0"/>
        <v>100</v>
      </c>
      <c r="M44" s="20">
        <v>3.5975999999999999</v>
      </c>
      <c r="N44" s="20">
        <v>4</v>
      </c>
      <c r="O44" s="18"/>
      <c r="P44" s="20">
        <f t="shared" si="3"/>
        <v>3.488044994394</v>
      </c>
      <c r="Q44" s="20">
        <f t="shared" si="1"/>
        <v>3.488044994394</v>
      </c>
      <c r="R44" s="20">
        <f t="shared" si="4"/>
        <v>3.488044994394</v>
      </c>
    </row>
    <row r="45" spans="1:18">
      <c r="A45" s="17"/>
      <c r="B45" s="18"/>
      <c r="C45" s="18"/>
      <c r="D45" s="18">
        <v>10</v>
      </c>
      <c r="E45" s="18">
        <v>8</v>
      </c>
      <c r="F45" s="20">
        <v>12.461932309</v>
      </c>
      <c r="G45" s="29">
        <v>1.5061903154</v>
      </c>
      <c r="H45" s="20">
        <f t="shared" si="2"/>
        <v>12.086330418535738</v>
      </c>
      <c r="I45" s="20" t="s">
        <v>311</v>
      </c>
      <c r="J45" s="18"/>
      <c r="K45" s="18">
        <v>8</v>
      </c>
      <c r="L45" s="20">
        <f t="shared" si="0"/>
        <v>100</v>
      </c>
      <c r="M45" s="20"/>
      <c r="N45" s="20"/>
      <c r="O45" s="18"/>
      <c r="P45" s="20">
        <f t="shared" si="3"/>
        <v>4.5155585655692008</v>
      </c>
      <c r="Q45" s="20">
        <f t="shared" si="1"/>
        <v>4.5155585655692008</v>
      </c>
      <c r="R45" s="20" t="str">
        <f t="shared" si="4"/>
        <v/>
      </c>
    </row>
    <row r="46" spans="1:18">
      <c r="A46" s="17"/>
      <c r="B46" s="18"/>
      <c r="C46" s="18"/>
      <c r="D46" s="18">
        <v>25</v>
      </c>
      <c r="E46" s="18">
        <v>8</v>
      </c>
      <c r="F46" s="20">
        <v>27.810910785000001</v>
      </c>
      <c r="G46" s="29">
        <v>2.3786914091</v>
      </c>
      <c r="H46" s="20">
        <f t="shared" si="2"/>
        <v>8.5530870509388812</v>
      </c>
      <c r="I46" s="20" t="s">
        <v>311</v>
      </c>
      <c r="J46" s="18"/>
      <c r="K46" s="18">
        <v>8</v>
      </c>
      <c r="L46" s="20">
        <f t="shared" si="0"/>
        <v>100</v>
      </c>
      <c r="M46" s="20"/>
      <c r="N46" s="20"/>
      <c r="O46" s="18"/>
      <c r="P46" s="20">
        <f t="shared" si="3"/>
        <v>7.1313168444818009</v>
      </c>
      <c r="Q46" s="20">
        <f t="shared" si="1"/>
        <v>7.1313168444818009</v>
      </c>
      <c r="R46" s="20" t="str">
        <f t="shared" si="4"/>
        <v/>
      </c>
    </row>
    <row r="47" spans="1:18">
      <c r="A47" s="17"/>
      <c r="B47" s="18"/>
      <c r="C47" s="18"/>
      <c r="D47" s="18">
        <v>50</v>
      </c>
      <c r="E47" s="18">
        <v>8</v>
      </c>
      <c r="F47" s="20">
        <v>47.935714619999999</v>
      </c>
      <c r="G47" s="29">
        <v>4.6120976694999998</v>
      </c>
      <c r="H47" s="20">
        <f t="shared" si="2"/>
        <v>9.6214225782621696</v>
      </c>
      <c r="I47" s="20" t="s">
        <v>311</v>
      </c>
      <c r="J47" s="18"/>
      <c r="K47" s="18">
        <v>8</v>
      </c>
      <c r="L47" s="20">
        <f t="shared" si="0"/>
        <v>100</v>
      </c>
      <c r="M47" s="20"/>
      <c r="N47" s="20"/>
      <c r="O47" s="18"/>
      <c r="P47" s="20">
        <f t="shared" si="3"/>
        <v>13.827068813161</v>
      </c>
      <c r="Q47" s="20">
        <f t="shared" si="1"/>
        <v>13.827068813161</v>
      </c>
      <c r="R47" s="20" t="str">
        <f t="shared" si="4"/>
        <v/>
      </c>
    </row>
    <row r="48" spans="1:18">
      <c r="A48" s="17"/>
      <c r="B48" s="18"/>
      <c r="C48" s="18"/>
      <c r="D48" s="18">
        <v>100</v>
      </c>
      <c r="E48" s="18">
        <v>8</v>
      </c>
      <c r="F48" s="20">
        <v>100.24369685000001</v>
      </c>
      <c r="G48" s="29">
        <v>13.722864803</v>
      </c>
      <c r="H48" s="20">
        <f t="shared" si="2"/>
        <v>13.689503913182946</v>
      </c>
      <c r="I48" s="20" t="s">
        <v>311</v>
      </c>
      <c r="J48" s="18"/>
      <c r="K48" s="18">
        <v>8</v>
      </c>
      <c r="L48" s="20">
        <f t="shared" si="0"/>
        <v>100</v>
      </c>
      <c r="M48" s="20"/>
      <c r="N48" s="20"/>
      <c r="O48" s="18"/>
      <c r="P48" s="20">
        <f t="shared" si="3"/>
        <v>41.141148679394007</v>
      </c>
      <c r="Q48" s="20">
        <f t="shared" si="1"/>
        <v>41.141148679394007</v>
      </c>
      <c r="R48" s="20" t="str">
        <f t="shared" si="4"/>
        <v/>
      </c>
    </row>
    <row r="49" spans="1:18">
      <c r="A49" s="17" t="s">
        <v>295</v>
      </c>
      <c r="B49" s="18" t="s">
        <v>42</v>
      </c>
      <c r="C49" s="18">
        <v>68508</v>
      </c>
      <c r="D49" s="18">
        <v>5</v>
      </c>
      <c r="E49" s="18">
        <v>8</v>
      </c>
      <c r="F49" s="20">
        <v>2.5086530682000001</v>
      </c>
      <c r="G49" s="29">
        <v>1.8415119674</v>
      </c>
      <c r="H49" s="20">
        <f t="shared" si="2"/>
        <v>73.406402453301965</v>
      </c>
      <c r="I49" s="20" t="s">
        <v>311</v>
      </c>
      <c r="J49" s="18"/>
      <c r="K49" s="18">
        <v>7</v>
      </c>
      <c r="L49" s="20">
        <f t="shared" si="0"/>
        <v>87.5</v>
      </c>
      <c r="M49" s="20">
        <v>20.086600000000001</v>
      </c>
      <c r="N49" s="20">
        <v>7.8479999999999999</v>
      </c>
      <c r="O49" s="18"/>
      <c r="P49" s="20">
        <f t="shared" si="3"/>
        <v>5.5208528782652007</v>
      </c>
      <c r="Q49" s="20" t="str">
        <f t="shared" si="1"/>
        <v/>
      </c>
      <c r="R49" s="20" t="str">
        <f t="shared" si="4"/>
        <v/>
      </c>
    </row>
    <row r="50" spans="1:18">
      <c r="A50" s="17"/>
      <c r="B50" s="18"/>
      <c r="C50" s="18"/>
      <c r="D50" s="18">
        <v>10</v>
      </c>
      <c r="E50" s="18">
        <v>8</v>
      </c>
      <c r="F50" s="20">
        <v>9.2204017215</v>
      </c>
      <c r="G50" s="29">
        <v>4.4218913584999999</v>
      </c>
      <c r="H50" s="20">
        <f t="shared" si="2"/>
        <v>47.957686574426553</v>
      </c>
      <c r="I50" s="20" t="s">
        <v>311</v>
      </c>
      <c r="J50" s="18"/>
      <c r="K50" s="18">
        <v>8</v>
      </c>
      <c r="L50" s="20">
        <f t="shared" si="0"/>
        <v>100</v>
      </c>
      <c r="M50" s="20"/>
      <c r="N50" s="20"/>
      <c r="O50" s="18"/>
      <c r="P50" s="20">
        <f t="shared" si="3"/>
        <v>13.256830292783</v>
      </c>
      <c r="Q50" s="20" t="str">
        <f t="shared" si="1"/>
        <v/>
      </c>
      <c r="R50" s="20" t="str">
        <f t="shared" si="4"/>
        <v/>
      </c>
    </row>
    <row r="51" spans="1:18">
      <c r="A51" s="17"/>
      <c r="B51" s="18"/>
      <c r="C51" s="18"/>
      <c r="D51" s="18">
        <v>25</v>
      </c>
      <c r="E51" s="18">
        <v>8</v>
      </c>
      <c r="F51" s="20">
        <v>25.085884947</v>
      </c>
      <c r="G51" s="29">
        <v>6.7364393872999999</v>
      </c>
      <c r="H51" s="20">
        <f t="shared" si="2"/>
        <v>26.853505074795475</v>
      </c>
      <c r="I51" s="20">
        <v>20.195845283125401</v>
      </c>
      <c r="J51" s="18"/>
      <c r="K51" s="18">
        <v>8</v>
      </c>
      <c r="L51" s="20">
        <f t="shared" si="0"/>
        <v>100</v>
      </c>
      <c r="M51" s="20"/>
      <c r="N51" s="20"/>
      <c r="O51" s="18"/>
      <c r="P51" s="20">
        <f t="shared" si="3"/>
        <v>20.195845283125401</v>
      </c>
      <c r="Q51" s="20">
        <f t="shared" si="1"/>
        <v>20.195845283125401</v>
      </c>
      <c r="R51" s="20">
        <f t="shared" si="4"/>
        <v>20.195845283125401</v>
      </c>
    </row>
    <row r="52" spans="1:18">
      <c r="A52" s="17"/>
      <c r="B52" s="18"/>
      <c r="C52" s="18"/>
      <c r="D52" s="18">
        <v>50</v>
      </c>
      <c r="E52" s="18">
        <v>8</v>
      </c>
      <c r="F52" s="20">
        <v>46.466358112999998</v>
      </c>
      <c r="G52" s="29">
        <v>10.24723341</v>
      </c>
      <c r="H52" s="20">
        <f t="shared" si="2"/>
        <v>22.053016044597452</v>
      </c>
      <c r="I52" s="20" t="s">
        <v>311</v>
      </c>
      <c r="J52" s="18"/>
      <c r="K52" s="18">
        <v>8</v>
      </c>
      <c r="L52" s="20">
        <f t="shared" si="0"/>
        <v>100</v>
      </c>
      <c r="M52" s="20"/>
      <c r="N52" s="20"/>
      <c r="O52" s="18"/>
      <c r="P52" s="20">
        <f t="shared" si="3"/>
        <v>30.721205763180002</v>
      </c>
      <c r="Q52" s="20">
        <f t="shared" si="1"/>
        <v>30.721205763180002</v>
      </c>
      <c r="R52" s="20" t="str">
        <f t="shared" si="4"/>
        <v/>
      </c>
    </row>
    <row r="53" spans="1:18">
      <c r="A53" s="17"/>
      <c r="B53" s="18"/>
      <c r="C53" s="18"/>
      <c r="D53" s="18">
        <v>100</v>
      </c>
      <c r="E53" s="18">
        <v>8</v>
      </c>
      <c r="F53" s="20">
        <v>101.26419464999999</v>
      </c>
      <c r="G53" s="29">
        <v>7.3129167997</v>
      </c>
      <c r="H53" s="20">
        <f t="shared" si="2"/>
        <v>7.221621447714738</v>
      </c>
      <c r="I53" s="20" t="s">
        <v>311</v>
      </c>
      <c r="J53" s="18"/>
      <c r="K53" s="18">
        <v>8</v>
      </c>
      <c r="L53" s="20">
        <f t="shared" si="0"/>
        <v>100</v>
      </c>
      <c r="M53" s="20"/>
      <c r="N53" s="20"/>
      <c r="O53" s="18"/>
      <c r="P53" s="20">
        <f t="shared" si="3"/>
        <v>21.924124565500602</v>
      </c>
      <c r="Q53" s="20">
        <f t="shared" si="1"/>
        <v>21.924124565500602</v>
      </c>
      <c r="R53" s="20" t="str">
        <f t="shared" si="4"/>
        <v/>
      </c>
    </row>
    <row r="54" spans="1:18">
      <c r="A54" s="17" t="s">
        <v>294</v>
      </c>
      <c r="B54" s="19" t="s">
        <v>179</v>
      </c>
      <c r="C54" s="18">
        <v>68226</v>
      </c>
      <c r="D54" s="18">
        <v>25</v>
      </c>
      <c r="E54" s="18">
        <v>8</v>
      </c>
      <c r="F54" s="20">
        <v>27.288751126000001</v>
      </c>
      <c r="G54" s="29">
        <v>19.345677749</v>
      </c>
      <c r="H54" s="20">
        <f t="shared" si="2"/>
        <v>70.892499475976194</v>
      </c>
      <c r="I54" s="20" t="s">
        <v>311</v>
      </c>
      <c r="J54" s="18"/>
      <c r="K54" s="18">
        <v>8</v>
      </c>
      <c r="L54" s="20">
        <f t="shared" si="0"/>
        <v>100</v>
      </c>
      <c r="M54" s="20">
        <v>71.951999999999998</v>
      </c>
      <c r="N54" s="20">
        <v>72</v>
      </c>
      <c r="O54" s="18"/>
      <c r="P54" s="20">
        <f t="shared" si="3"/>
        <v>57.998341891502001</v>
      </c>
      <c r="Q54" s="20" t="str">
        <f t="shared" si="1"/>
        <v/>
      </c>
      <c r="R54" s="20" t="str">
        <f t="shared" si="4"/>
        <v/>
      </c>
    </row>
    <row r="55" spans="1:18">
      <c r="A55" s="17"/>
      <c r="B55" s="18"/>
      <c r="C55" s="18"/>
      <c r="D55" s="18">
        <v>50</v>
      </c>
      <c r="E55" s="18">
        <v>8</v>
      </c>
      <c r="F55" s="20">
        <v>44.206322747999998</v>
      </c>
      <c r="G55" s="29">
        <v>23.757225244000001</v>
      </c>
      <c r="H55" s="20">
        <f t="shared" si="2"/>
        <v>53.741690706619195</v>
      </c>
      <c r="I55" s="20" t="s">
        <v>311</v>
      </c>
      <c r="J55" s="18"/>
      <c r="K55" s="18">
        <v>8</v>
      </c>
      <c r="L55" s="20">
        <f t="shared" si="0"/>
        <v>100</v>
      </c>
      <c r="M55" s="20"/>
      <c r="N55" s="20"/>
      <c r="O55" s="18"/>
      <c r="P55" s="20">
        <f t="shared" si="3"/>
        <v>71.224161281512011</v>
      </c>
      <c r="Q55" s="20" t="str">
        <f t="shared" si="1"/>
        <v/>
      </c>
      <c r="R55" s="20" t="str">
        <f t="shared" si="4"/>
        <v/>
      </c>
    </row>
    <row r="56" spans="1:18">
      <c r="A56" s="17"/>
      <c r="B56" s="18"/>
      <c r="C56" s="18"/>
      <c r="D56" s="18">
        <v>100</v>
      </c>
      <c r="E56" s="18">
        <v>8</v>
      </c>
      <c r="F56" s="20">
        <v>90.762698529000005</v>
      </c>
      <c r="G56" s="29">
        <v>23.964679012000001</v>
      </c>
      <c r="H56" s="20">
        <f t="shared" si="2"/>
        <v>26.403665162448796</v>
      </c>
      <c r="I56" s="20">
        <v>71.846107677976008</v>
      </c>
      <c r="J56" s="18"/>
      <c r="K56" s="18">
        <v>8</v>
      </c>
      <c r="L56" s="20">
        <f t="shared" si="0"/>
        <v>100</v>
      </c>
      <c r="M56" s="20"/>
      <c r="N56" s="20"/>
      <c r="O56" s="18"/>
      <c r="P56" s="20">
        <f t="shared" si="3"/>
        <v>71.846107677976008</v>
      </c>
      <c r="Q56" s="20">
        <f t="shared" si="1"/>
        <v>71.846107677976008</v>
      </c>
      <c r="R56" s="20">
        <f t="shared" si="4"/>
        <v>71.846107677976008</v>
      </c>
    </row>
    <row r="57" spans="1:18">
      <c r="A57" s="17" t="s">
        <v>294</v>
      </c>
      <c r="B57" s="18" t="s">
        <v>55</v>
      </c>
      <c r="C57" s="18">
        <v>68514</v>
      </c>
      <c r="D57" s="18">
        <v>5</v>
      </c>
      <c r="E57" s="18">
        <v>8</v>
      </c>
      <c r="F57" s="20">
        <v>5.2296554370999999</v>
      </c>
      <c r="G57" s="29">
        <v>2.3727643840999999</v>
      </c>
      <c r="H57" s="20">
        <f t="shared" si="2"/>
        <v>45.371333018753688</v>
      </c>
      <c r="I57" s="20" t="s">
        <v>311</v>
      </c>
      <c r="J57" s="18"/>
      <c r="K57" s="18">
        <v>7</v>
      </c>
      <c r="L57" s="20">
        <f t="shared" si="0"/>
        <v>87.5</v>
      </c>
      <c r="M57" s="20">
        <v>7.495000000000001</v>
      </c>
      <c r="N57" s="20">
        <v>2</v>
      </c>
      <c r="O57" s="18"/>
      <c r="P57" s="20">
        <f t="shared" si="3"/>
        <v>7.1135476235318</v>
      </c>
      <c r="Q57" s="20" t="str">
        <f t="shared" si="1"/>
        <v/>
      </c>
      <c r="R57" s="20" t="str">
        <f t="shared" si="4"/>
        <v/>
      </c>
    </row>
    <row r="58" spans="1:18">
      <c r="A58" s="17"/>
      <c r="B58" s="18"/>
      <c r="C58" s="18"/>
      <c r="D58" s="18">
        <v>10</v>
      </c>
      <c r="E58" s="18">
        <v>8</v>
      </c>
      <c r="F58" s="20">
        <v>9.1705066898999998</v>
      </c>
      <c r="G58" s="29">
        <v>4.2421406463000002</v>
      </c>
      <c r="H58" s="20">
        <f t="shared" si="2"/>
        <v>46.258519727946009</v>
      </c>
      <c r="I58" s="20" t="s">
        <v>311</v>
      </c>
      <c r="J58" s="18"/>
      <c r="K58" s="18">
        <v>7</v>
      </c>
      <c r="L58" s="20">
        <f t="shared" si="0"/>
        <v>87.5</v>
      </c>
      <c r="M58" s="20"/>
      <c r="N58" s="20"/>
      <c r="O58" s="18"/>
      <c r="P58" s="20">
        <f t="shared" si="3"/>
        <v>12.717937657607402</v>
      </c>
      <c r="Q58" s="20" t="str">
        <f t="shared" si="1"/>
        <v/>
      </c>
      <c r="R58" s="20" t="str">
        <f t="shared" si="4"/>
        <v/>
      </c>
    </row>
    <row r="59" spans="1:18">
      <c r="A59" s="17"/>
      <c r="B59" s="18"/>
      <c r="C59" s="18"/>
      <c r="D59" s="18">
        <v>25</v>
      </c>
      <c r="E59" s="18">
        <v>8</v>
      </c>
      <c r="F59" s="20">
        <v>27.494411286999998</v>
      </c>
      <c r="G59" s="29">
        <v>2.5372053178999998</v>
      </c>
      <c r="H59" s="20">
        <f t="shared" si="2"/>
        <v>9.2280765404118679</v>
      </c>
      <c r="I59" s="20">
        <v>7.6065415430641998</v>
      </c>
      <c r="J59" s="18"/>
      <c r="K59" s="18">
        <v>8</v>
      </c>
      <c r="L59" s="20">
        <f t="shared" si="0"/>
        <v>100</v>
      </c>
      <c r="M59" s="20"/>
      <c r="N59" s="20"/>
      <c r="O59" s="18"/>
      <c r="P59" s="20">
        <f t="shared" si="3"/>
        <v>7.6065415430641998</v>
      </c>
      <c r="Q59" s="20">
        <f t="shared" si="1"/>
        <v>7.6065415430641998</v>
      </c>
      <c r="R59" s="20">
        <f t="shared" si="4"/>
        <v>7.6065415430641998</v>
      </c>
    </row>
    <row r="60" spans="1:18">
      <c r="A60" s="17"/>
      <c r="B60" s="18"/>
      <c r="C60" s="18"/>
      <c r="D60" s="18">
        <v>50</v>
      </c>
      <c r="E60" s="18">
        <v>8</v>
      </c>
      <c r="F60" s="20">
        <v>52.671829963999997</v>
      </c>
      <c r="G60" s="29">
        <v>3.1403601639000001</v>
      </c>
      <c r="H60" s="20">
        <f t="shared" si="2"/>
        <v>5.9621246614107868</v>
      </c>
      <c r="I60" s="20" t="s">
        <v>311</v>
      </c>
      <c r="J60" s="18"/>
      <c r="K60" s="18">
        <v>8</v>
      </c>
      <c r="L60" s="20">
        <f t="shared" si="0"/>
        <v>100</v>
      </c>
      <c r="M60" s="20"/>
      <c r="N60" s="20"/>
      <c r="O60" s="18"/>
      <c r="P60" s="20">
        <f t="shared" si="3"/>
        <v>9.4147997713722003</v>
      </c>
      <c r="Q60" s="20">
        <f t="shared" si="1"/>
        <v>9.4147997713722003</v>
      </c>
      <c r="R60" s="20" t="str">
        <f t="shared" si="4"/>
        <v/>
      </c>
    </row>
    <row r="61" spans="1:18">
      <c r="A61" s="17"/>
      <c r="B61" s="18"/>
      <c r="C61" s="18"/>
      <c r="D61" s="18">
        <v>100</v>
      </c>
      <c r="E61" s="18">
        <v>8</v>
      </c>
      <c r="F61" s="20">
        <v>106.80510484</v>
      </c>
      <c r="G61" s="29">
        <v>6.1575879992999996</v>
      </c>
      <c r="H61" s="20">
        <f t="shared" si="2"/>
        <v>5.7652562660974027</v>
      </c>
      <c r="I61" s="20" t="s">
        <v>311</v>
      </c>
      <c r="J61" s="18"/>
      <c r="K61" s="18">
        <v>8</v>
      </c>
      <c r="L61" s="20">
        <f t="shared" si="0"/>
        <v>100</v>
      </c>
      <c r="M61" s="20"/>
      <c r="N61" s="20"/>
      <c r="O61" s="18"/>
      <c r="P61" s="20">
        <f t="shared" si="3"/>
        <v>18.460448821901402</v>
      </c>
      <c r="Q61" s="20">
        <f t="shared" si="1"/>
        <v>18.460448821901402</v>
      </c>
      <c r="R61" s="20" t="str">
        <f t="shared" si="4"/>
        <v/>
      </c>
    </row>
    <row r="62" spans="1:18">
      <c r="A62" s="17" t="s">
        <v>294</v>
      </c>
      <c r="B62" s="18" t="s">
        <v>49</v>
      </c>
      <c r="C62" s="18">
        <v>68515</v>
      </c>
      <c r="D62" s="18">
        <v>5</v>
      </c>
      <c r="E62" s="18">
        <v>8</v>
      </c>
      <c r="F62" s="20">
        <v>4.7466464839000002</v>
      </c>
      <c r="G62" s="29">
        <v>1.9144049851</v>
      </c>
      <c r="H62" s="20">
        <f t="shared" si="2"/>
        <v>40.331737187368169</v>
      </c>
      <c r="I62" s="20" t="s">
        <v>311</v>
      </c>
      <c r="J62" s="18"/>
      <c r="K62" s="18">
        <v>8</v>
      </c>
      <c r="L62" s="20">
        <f t="shared" si="0"/>
        <v>100</v>
      </c>
      <c r="M62" s="20">
        <v>5.6962000000000002</v>
      </c>
      <c r="N62" s="20">
        <v>3.1440000000000001</v>
      </c>
      <c r="O62" s="18"/>
      <c r="P62" s="20">
        <f t="shared" si="3"/>
        <v>5.7393861453298003</v>
      </c>
      <c r="Q62" s="20" t="str">
        <f t="shared" si="1"/>
        <v/>
      </c>
      <c r="R62" s="20" t="str">
        <f t="shared" si="4"/>
        <v/>
      </c>
    </row>
    <row r="63" spans="1:18">
      <c r="A63" s="17"/>
      <c r="B63" s="18"/>
      <c r="C63" s="18"/>
      <c r="D63" s="18">
        <v>10</v>
      </c>
      <c r="E63" s="18">
        <v>8</v>
      </c>
      <c r="F63" s="20">
        <v>8.7068369221000008</v>
      </c>
      <c r="G63" s="29">
        <v>2.3689084696</v>
      </c>
      <c r="H63" s="20">
        <f t="shared" si="2"/>
        <v>27.207451923064653</v>
      </c>
      <c r="I63" s="20">
        <v>7.1019875918608006</v>
      </c>
      <c r="J63" s="18"/>
      <c r="K63" s="18">
        <v>8</v>
      </c>
      <c r="L63" s="20">
        <f t="shared" si="0"/>
        <v>100</v>
      </c>
      <c r="M63" s="20"/>
      <c r="N63" s="20"/>
      <c r="O63" s="18"/>
      <c r="P63" s="20">
        <f t="shared" si="3"/>
        <v>7.1019875918608006</v>
      </c>
      <c r="Q63" s="20">
        <f t="shared" si="1"/>
        <v>7.1019875918608006</v>
      </c>
      <c r="R63" s="20">
        <f t="shared" si="4"/>
        <v>7.1019875918608006</v>
      </c>
    </row>
    <row r="64" spans="1:18">
      <c r="A64" s="17"/>
      <c r="B64" s="18"/>
      <c r="C64" s="18"/>
      <c r="D64" s="18">
        <v>25</v>
      </c>
      <c r="E64" s="18">
        <v>8</v>
      </c>
      <c r="F64" s="20">
        <v>23.919809246</v>
      </c>
      <c r="G64" s="29">
        <v>4.6338764407999999</v>
      </c>
      <c r="H64" s="20">
        <f t="shared" si="2"/>
        <v>19.37254763674548</v>
      </c>
      <c r="I64" s="20" t="s">
        <v>311</v>
      </c>
      <c r="J64" s="18"/>
      <c r="K64" s="18">
        <v>8</v>
      </c>
      <c r="L64" s="20">
        <f t="shared" si="0"/>
        <v>100</v>
      </c>
      <c r="M64" s="20"/>
      <c r="N64" s="20"/>
      <c r="O64" s="18"/>
      <c r="P64" s="20">
        <f t="shared" si="3"/>
        <v>13.892361569518402</v>
      </c>
      <c r="Q64" s="20">
        <f t="shared" si="1"/>
        <v>13.892361569518402</v>
      </c>
      <c r="R64" s="20" t="str">
        <f t="shared" si="4"/>
        <v/>
      </c>
    </row>
    <row r="65" spans="1:18">
      <c r="A65" s="17"/>
      <c r="B65" s="18"/>
      <c r="C65" s="18"/>
      <c r="D65" s="18">
        <v>50</v>
      </c>
      <c r="E65" s="18">
        <v>8</v>
      </c>
      <c r="F65" s="20">
        <v>40.443806596000002</v>
      </c>
      <c r="G65" s="29">
        <v>3.8599034782000001</v>
      </c>
      <c r="H65" s="20">
        <f t="shared" si="2"/>
        <v>9.5438679072848558</v>
      </c>
      <c r="I65" s="20" t="s">
        <v>311</v>
      </c>
      <c r="J65" s="18"/>
      <c r="K65" s="18">
        <v>8</v>
      </c>
      <c r="L65" s="20">
        <f t="shared" si="0"/>
        <v>100</v>
      </c>
      <c r="M65" s="20"/>
      <c r="N65" s="20"/>
      <c r="O65" s="18"/>
      <c r="P65" s="20">
        <f t="shared" si="3"/>
        <v>11.571990627643601</v>
      </c>
      <c r="Q65" s="20">
        <f t="shared" si="1"/>
        <v>11.571990627643601</v>
      </c>
      <c r="R65" s="20" t="str">
        <f t="shared" si="4"/>
        <v/>
      </c>
    </row>
    <row r="66" spans="1:18">
      <c r="A66" s="17"/>
      <c r="B66" s="18"/>
      <c r="C66" s="18"/>
      <c r="D66" s="18">
        <v>100</v>
      </c>
      <c r="E66" s="18">
        <v>8</v>
      </c>
      <c r="F66" s="20">
        <v>98.408232810000001</v>
      </c>
      <c r="G66" s="29">
        <v>7.4743648501999997</v>
      </c>
      <c r="H66" s="20">
        <f t="shared" si="2"/>
        <v>7.5952637668344289</v>
      </c>
      <c r="I66" s="20" t="s">
        <v>311</v>
      </c>
      <c r="J66" s="18"/>
      <c r="K66" s="18">
        <v>8</v>
      </c>
      <c r="L66" s="20">
        <f t="shared" si="0"/>
        <v>100</v>
      </c>
      <c r="M66" s="20"/>
      <c r="N66" s="20"/>
      <c r="O66" s="18"/>
      <c r="P66" s="20">
        <f t="shared" si="3"/>
        <v>22.408145820899602</v>
      </c>
      <c r="Q66" s="20">
        <f t="shared" si="1"/>
        <v>22.408145820899602</v>
      </c>
      <c r="R66" s="20" t="str">
        <f t="shared" si="4"/>
        <v/>
      </c>
    </row>
    <row r="67" spans="1:18">
      <c r="A67" s="17" t="s">
        <v>294</v>
      </c>
      <c r="B67" s="18" t="s">
        <v>183</v>
      </c>
      <c r="C67" s="18">
        <v>68619</v>
      </c>
      <c r="D67" s="18">
        <v>25</v>
      </c>
      <c r="E67" s="18">
        <v>8</v>
      </c>
      <c r="F67" s="20">
        <v>13.858242647000001</v>
      </c>
      <c r="G67" s="29">
        <v>6.560620235</v>
      </c>
      <c r="H67" s="20">
        <f t="shared" si="2"/>
        <v>47.340924835229572</v>
      </c>
      <c r="I67" s="20" t="s">
        <v>311</v>
      </c>
      <c r="J67" s="18"/>
      <c r="K67" s="18">
        <v>8</v>
      </c>
      <c r="L67" s="20">
        <f t="shared" si="0"/>
        <v>100</v>
      </c>
      <c r="M67" s="20">
        <v>19.786799999999999</v>
      </c>
      <c r="N67" s="20">
        <v>9.9359999999999999</v>
      </c>
      <c r="O67" s="18"/>
      <c r="P67" s="20">
        <f t="shared" si="3"/>
        <v>19.668739464530002</v>
      </c>
      <c r="Q67" s="20">
        <f t="shared" si="1"/>
        <v>19.668739464530002</v>
      </c>
      <c r="R67" s="20" t="str">
        <f t="shared" si="4"/>
        <v/>
      </c>
    </row>
    <row r="68" spans="1:18">
      <c r="A68" s="17"/>
      <c r="B68" s="18"/>
      <c r="C68" s="18"/>
      <c r="D68" s="18">
        <v>50</v>
      </c>
      <c r="E68" s="18">
        <v>8</v>
      </c>
      <c r="F68" s="20">
        <v>29.641425722000001</v>
      </c>
      <c r="G68" s="29">
        <v>7.3957453381000002</v>
      </c>
      <c r="H68" s="20">
        <f t="shared" ref="H68:H129" si="5">100*(G68/F68)</f>
        <v>24.950707187511714</v>
      </c>
      <c r="I68" s="20" t="s">
        <v>311</v>
      </c>
      <c r="J68" s="18"/>
      <c r="K68" s="18">
        <v>8</v>
      </c>
      <c r="L68" s="20">
        <f t="shared" ref="L68:L131" si="6">(K68/E68)*100</f>
        <v>100</v>
      </c>
      <c r="M68" s="20"/>
      <c r="N68" s="20"/>
      <c r="O68" s="18"/>
      <c r="P68" s="20">
        <f t="shared" si="3"/>
        <v>22.172444523623803</v>
      </c>
      <c r="Q68" s="20">
        <f t="shared" ref="Q68:Q131" si="7">IF(AND((G68*2.998)&lt;+(D68+D68*0.1),L68&gt;50),(G68*2.998),"")</f>
        <v>22.172444523623803</v>
      </c>
      <c r="R68" s="20" t="str">
        <f t="shared" si="4"/>
        <v/>
      </c>
    </row>
    <row r="69" spans="1:18">
      <c r="A69" s="17"/>
      <c r="B69" s="18"/>
      <c r="C69" s="18"/>
      <c r="D69" s="18">
        <v>100</v>
      </c>
      <c r="E69" s="18">
        <v>8</v>
      </c>
      <c r="F69" s="20">
        <v>88.954504041000007</v>
      </c>
      <c r="G69" s="29">
        <v>20.742700307</v>
      </c>
      <c r="H69" s="20">
        <f t="shared" si="5"/>
        <v>23.318324946693519</v>
      </c>
      <c r="I69" s="20" t="s">
        <v>311</v>
      </c>
      <c r="J69" s="18"/>
      <c r="K69" s="18">
        <v>8</v>
      </c>
      <c r="L69" s="20">
        <f t="shared" si="6"/>
        <v>100</v>
      </c>
      <c r="M69" s="20"/>
      <c r="N69" s="20"/>
      <c r="O69" s="18"/>
      <c r="P69" s="20">
        <f t="shared" ref="P69:P132" si="8">G69*2.998</f>
        <v>62.186615520386006</v>
      </c>
      <c r="Q69" s="20">
        <f t="shared" si="7"/>
        <v>62.186615520386006</v>
      </c>
      <c r="R69" s="20" t="str">
        <f t="shared" ref="R69:R132" si="9">IF(AND(ISNUMBER(Q69),ISNUMBER(Q68),D69&gt;5),"",Q69)</f>
        <v/>
      </c>
    </row>
    <row r="70" spans="1:18">
      <c r="A70" s="17" t="s">
        <v>294</v>
      </c>
      <c r="B70" s="18" t="s">
        <v>212</v>
      </c>
      <c r="C70" s="18">
        <v>68517</v>
      </c>
      <c r="D70" s="18">
        <v>5</v>
      </c>
      <c r="E70" s="18">
        <v>8</v>
      </c>
      <c r="F70" s="20">
        <v>5.3735064983000003</v>
      </c>
      <c r="G70" s="29">
        <v>0.63690704050000002</v>
      </c>
      <c r="H70" s="20">
        <f t="shared" si="5"/>
        <v>11.852726719535863</v>
      </c>
      <c r="I70" s="20">
        <v>1.9094473074190002</v>
      </c>
      <c r="J70" s="18"/>
      <c r="K70" s="18">
        <v>8</v>
      </c>
      <c r="L70" s="20">
        <f t="shared" si="6"/>
        <v>100</v>
      </c>
      <c r="M70" s="20">
        <v>1.7988</v>
      </c>
      <c r="N70" s="20">
        <v>1.296</v>
      </c>
      <c r="O70" s="18"/>
      <c r="P70" s="20">
        <f t="shared" si="8"/>
        <v>1.9094473074190002</v>
      </c>
      <c r="Q70" s="20">
        <f t="shared" si="7"/>
        <v>1.9094473074190002</v>
      </c>
      <c r="R70" s="20">
        <f t="shared" si="9"/>
        <v>1.9094473074190002</v>
      </c>
    </row>
    <row r="71" spans="1:18">
      <c r="A71" s="17"/>
      <c r="B71" s="18"/>
      <c r="C71" s="18"/>
      <c r="D71" s="18">
        <v>10</v>
      </c>
      <c r="E71" s="18">
        <v>8</v>
      </c>
      <c r="F71" s="20">
        <v>10.044285436999999</v>
      </c>
      <c r="G71" s="29">
        <v>0.87212386080000004</v>
      </c>
      <c r="H71" s="20">
        <f t="shared" si="5"/>
        <v>8.682786508509297</v>
      </c>
      <c r="I71" s="20" t="s">
        <v>311</v>
      </c>
      <c r="J71" s="18"/>
      <c r="K71" s="18">
        <v>8</v>
      </c>
      <c r="L71" s="20">
        <f t="shared" si="6"/>
        <v>100</v>
      </c>
      <c r="M71" s="20"/>
      <c r="N71" s="20"/>
      <c r="O71" s="18"/>
      <c r="P71" s="20">
        <f t="shared" si="8"/>
        <v>2.6146273346784001</v>
      </c>
      <c r="Q71" s="20">
        <f t="shared" si="7"/>
        <v>2.6146273346784001</v>
      </c>
      <c r="R71" s="20" t="str">
        <f t="shared" si="9"/>
        <v/>
      </c>
    </row>
    <row r="72" spans="1:18">
      <c r="A72" s="17"/>
      <c r="B72" s="18"/>
      <c r="C72" s="18"/>
      <c r="D72" s="18">
        <v>25</v>
      </c>
      <c r="E72" s="18">
        <v>8</v>
      </c>
      <c r="F72" s="20">
        <v>25.394377467999998</v>
      </c>
      <c r="G72" s="29">
        <v>2.3284274306000001</v>
      </c>
      <c r="H72" s="20">
        <f t="shared" si="5"/>
        <v>9.1690667886389488</v>
      </c>
      <c r="I72" s="20" t="s">
        <v>311</v>
      </c>
      <c r="J72" s="18"/>
      <c r="K72" s="18">
        <v>8</v>
      </c>
      <c r="L72" s="20">
        <f t="shared" si="6"/>
        <v>100</v>
      </c>
      <c r="M72" s="20"/>
      <c r="N72" s="20"/>
      <c r="O72" s="18"/>
      <c r="P72" s="20">
        <f t="shared" si="8"/>
        <v>6.9806254369388006</v>
      </c>
      <c r="Q72" s="20">
        <f t="shared" si="7"/>
        <v>6.9806254369388006</v>
      </c>
      <c r="R72" s="20" t="str">
        <f t="shared" si="9"/>
        <v/>
      </c>
    </row>
    <row r="73" spans="1:18">
      <c r="A73" s="17"/>
      <c r="B73" s="18"/>
      <c r="C73" s="18"/>
      <c r="D73" s="18">
        <v>50</v>
      </c>
      <c r="E73" s="18">
        <v>8</v>
      </c>
      <c r="F73" s="20">
        <v>45.293708230999997</v>
      </c>
      <c r="G73" s="29">
        <v>3.6262307801999998</v>
      </c>
      <c r="H73" s="20">
        <f t="shared" si="5"/>
        <v>8.0060364271921749</v>
      </c>
      <c r="I73" s="20" t="s">
        <v>311</v>
      </c>
      <c r="J73" s="18"/>
      <c r="K73" s="18">
        <v>8</v>
      </c>
      <c r="L73" s="20">
        <f t="shared" si="6"/>
        <v>100</v>
      </c>
      <c r="M73" s="20"/>
      <c r="N73" s="20"/>
      <c r="O73" s="18"/>
      <c r="P73" s="20">
        <f t="shared" si="8"/>
        <v>10.871439879039601</v>
      </c>
      <c r="Q73" s="20">
        <f t="shared" si="7"/>
        <v>10.871439879039601</v>
      </c>
      <c r="R73" s="20" t="str">
        <f t="shared" si="9"/>
        <v/>
      </c>
    </row>
    <row r="74" spans="1:18">
      <c r="A74" s="17"/>
      <c r="B74" s="18"/>
      <c r="C74" s="18"/>
      <c r="D74" s="18">
        <v>100</v>
      </c>
      <c r="E74" s="18">
        <v>8</v>
      </c>
      <c r="F74" s="20">
        <v>99.310438075999997</v>
      </c>
      <c r="G74" s="29">
        <v>10.213803961</v>
      </c>
      <c r="H74" s="20">
        <f t="shared" si="5"/>
        <v>10.284723498232493</v>
      </c>
      <c r="I74" s="20" t="s">
        <v>311</v>
      </c>
      <c r="J74" s="18"/>
      <c r="K74" s="18">
        <v>8</v>
      </c>
      <c r="L74" s="20">
        <f t="shared" si="6"/>
        <v>100</v>
      </c>
      <c r="M74" s="20"/>
      <c r="N74" s="20"/>
      <c r="O74" s="18"/>
      <c r="P74" s="20">
        <f t="shared" si="8"/>
        <v>30.620984275078001</v>
      </c>
      <c r="Q74" s="20">
        <f t="shared" si="7"/>
        <v>30.620984275078001</v>
      </c>
      <c r="R74" s="20" t="str">
        <f t="shared" si="9"/>
        <v/>
      </c>
    </row>
    <row r="75" spans="1:18">
      <c r="A75" s="17" t="s">
        <v>294</v>
      </c>
      <c r="B75" s="18" t="s">
        <v>111</v>
      </c>
      <c r="C75" s="18">
        <v>68519</v>
      </c>
      <c r="D75" s="18">
        <v>5</v>
      </c>
      <c r="E75" s="18">
        <v>8</v>
      </c>
      <c r="F75" s="20">
        <v>4.6130102931000003</v>
      </c>
      <c r="G75" s="29">
        <v>0.59077772770000003</v>
      </c>
      <c r="H75" s="20">
        <f t="shared" si="5"/>
        <v>12.806772371257599</v>
      </c>
      <c r="I75" s="20">
        <v>1.7711516276446002</v>
      </c>
      <c r="J75" s="18"/>
      <c r="K75" s="18">
        <v>8</v>
      </c>
      <c r="L75" s="20">
        <f t="shared" si="6"/>
        <v>100</v>
      </c>
      <c r="M75" s="20">
        <v>1.7988</v>
      </c>
      <c r="N75" s="20">
        <v>5</v>
      </c>
      <c r="O75" s="18"/>
      <c r="P75" s="20">
        <f t="shared" si="8"/>
        <v>1.7711516276446002</v>
      </c>
      <c r="Q75" s="20">
        <f t="shared" si="7"/>
        <v>1.7711516276446002</v>
      </c>
      <c r="R75" s="20">
        <f t="shared" si="9"/>
        <v>1.7711516276446002</v>
      </c>
    </row>
    <row r="76" spans="1:18">
      <c r="A76" s="17"/>
      <c r="B76" s="18"/>
      <c r="C76" s="18"/>
      <c r="D76" s="18">
        <v>10</v>
      </c>
      <c r="E76" s="18">
        <v>8</v>
      </c>
      <c r="F76" s="20">
        <v>9.1654684524000007</v>
      </c>
      <c r="G76" s="29">
        <v>0.64366626449999997</v>
      </c>
      <c r="H76" s="20">
        <f t="shared" si="5"/>
        <v>7.0227317658974036</v>
      </c>
      <c r="I76" s="20" t="s">
        <v>311</v>
      </c>
      <c r="J76" s="18"/>
      <c r="K76" s="18">
        <v>8</v>
      </c>
      <c r="L76" s="20">
        <f t="shared" si="6"/>
        <v>100</v>
      </c>
      <c r="M76" s="20"/>
      <c r="N76" s="20"/>
      <c r="O76" s="18"/>
      <c r="P76" s="20">
        <f t="shared" si="8"/>
        <v>1.929711460971</v>
      </c>
      <c r="Q76" s="20">
        <f t="shared" si="7"/>
        <v>1.929711460971</v>
      </c>
      <c r="R76" s="20" t="str">
        <f t="shared" si="9"/>
        <v/>
      </c>
    </row>
    <row r="77" spans="1:18">
      <c r="A77" s="17"/>
      <c r="B77" s="18"/>
      <c r="C77" s="18"/>
      <c r="D77" s="18">
        <v>25</v>
      </c>
      <c r="E77" s="18">
        <v>8</v>
      </c>
      <c r="F77" s="20">
        <v>25.532324859999999</v>
      </c>
      <c r="G77" s="29">
        <v>1.4444135810000001</v>
      </c>
      <c r="H77" s="20">
        <f t="shared" si="5"/>
        <v>5.6571956878978868</v>
      </c>
      <c r="I77" s="20" t="s">
        <v>311</v>
      </c>
      <c r="J77" s="18"/>
      <c r="K77" s="18">
        <v>8</v>
      </c>
      <c r="L77" s="20">
        <f t="shared" si="6"/>
        <v>100</v>
      </c>
      <c r="M77" s="20"/>
      <c r="N77" s="20"/>
      <c r="O77" s="18"/>
      <c r="P77" s="20">
        <f t="shared" si="8"/>
        <v>4.3303519158380004</v>
      </c>
      <c r="Q77" s="20">
        <f t="shared" si="7"/>
        <v>4.3303519158380004</v>
      </c>
      <c r="R77" s="20" t="str">
        <f t="shared" si="9"/>
        <v/>
      </c>
    </row>
    <row r="78" spans="1:18">
      <c r="A78" s="17"/>
      <c r="B78" s="18"/>
      <c r="C78" s="18"/>
      <c r="D78" s="18">
        <v>50</v>
      </c>
      <c r="E78" s="18">
        <v>8</v>
      </c>
      <c r="F78" s="20">
        <v>46.732940741</v>
      </c>
      <c r="G78" s="29">
        <v>1.3954225115000001</v>
      </c>
      <c r="H78" s="20">
        <f t="shared" si="5"/>
        <v>2.9859505722817916</v>
      </c>
      <c r="I78" s="20" t="s">
        <v>311</v>
      </c>
      <c r="J78" s="18"/>
      <c r="K78" s="18">
        <v>8</v>
      </c>
      <c r="L78" s="20">
        <f t="shared" si="6"/>
        <v>100</v>
      </c>
      <c r="M78" s="20"/>
      <c r="N78" s="20"/>
      <c r="O78" s="18"/>
      <c r="P78" s="20">
        <f t="shared" si="8"/>
        <v>4.1834766894770006</v>
      </c>
      <c r="Q78" s="20">
        <f t="shared" si="7"/>
        <v>4.1834766894770006</v>
      </c>
      <c r="R78" s="20" t="str">
        <f t="shared" si="9"/>
        <v/>
      </c>
    </row>
    <row r="79" spans="1:18">
      <c r="A79" s="17"/>
      <c r="B79" s="18"/>
      <c r="C79" s="18"/>
      <c r="D79" s="18">
        <v>100</v>
      </c>
      <c r="E79" s="18">
        <v>8</v>
      </c>
      <c r="F79" s="20">
        <v>103.78689618999999</v>
      </c>
      <c r="G79" s="29">
        <v>3.2757838799000001</v>
      </c>
      <c r="H79" s="20">
        <f t="shared" si="5"/>
        <v>3.1562596051654799</v>
      </c>
      <c r="I79" s="20" t="s">
        <v>311</v>
      </c>
      <c r="J79" s="18"/>
      <c r="K79" s="18">
        <v>8</v>
      </c>
      <c r="L79" s="20">
        <f t="shared" si="6"/>
        <v>100</v>
      </c>
      <c r="M79" s="20"/>
      <c r="N79" s="20"/>
      <c r="O79" s="18"/>
      <c r="P79" s="20">
        <f t="shared" si="8"/>
        <v>9.8208000719402015</v>
      </c>
      <c r="Q79" s="20">
        <f t="shared" si="7"/>
        <v>9.8208000719402015</v>
      </c>
      <c r="R79" s="20" t="str">
        <f t="shared" si="9"/>
        <v/>
      </c>
    </row>
    <row r="80" spans="1:18">
      <c r="A80" s="17" t="s">
        <v>294</v>
      </c>
      <c r="B80" s="18" t="s">
        <v>11</v>
      </c>
      <c r="C80" s="18">
        <v>68520</v>
      </c>
      <c r="D80" s="18">
        <v>5</v>
      </c>
      <c r="E80" s="18">
        <v>8</v>
      </c>
      <c r="F80" s="20">
        <v>3.0324692373</v>
      </c>
      <c r="G80" s="29">
        <v>1.6531527552</v>
      </c>
      <c r="H80" s="20">
        <f t="shared" si="5"/>
        <v>54.515070915341155</v>
      </c>
      <c r="I80" s="20">
        <v>4.9561519600896009</v>
      </c>
      <c r="J80" s="18"/>
      <c r="K80" s="18">
        <v>8</v>
      </c>
      <c r="L80" s="20">
        <f t="shared" si="6"/>
        <v>100</v>
      </c>
      <c r="M80" s="20">
        <v>5.0966000000000005</v>
      </c>
      <c r="N80" s="20">
        <v>4.7279999999999998</v>
      </c>
      <c r="O80" s="18"/>
      <c r="P80" s="20">
        <f t="shared" si="8"/>
        <v>4.9561519600896009</v>
      </c>
      <c r="Q80" s="20">
        <f t="shared" si="7"/>
        <v>4.9561519600896009</v>
      </c>
      <c r="R80" s="20">
        <f t="shared" si="9"/>
        <v>4.9561519600896009</v>
      </c>
    </row>
    <row r="81" spans="1:18">
      <c r="A81" s="17"/>
      <c r="B81" s="18"/>
      <c r="C81" s="18"/>
      <c r="D81" s="18">
        <v>10</v>
      </c>
      <c r="E81" s="18">
        <v>8</v>
      </c>
      <c r="F81" s="20">
        <v>8.8915571958000008</v>
      </c>
      <c r="G81" s="29">
        <v>1.7166342026000001</v>
      </c>
      <c r="H81" s="20">
        <f t="shared" si="5"/>
        <v>19.306339314904999</v>
      </c>
      <c r="I81" s="20" t="s">
        <v>311</v>
      </c>
      <c r="J81" s="18"/>
      <c r="K81" s="18">
        <v>8</v>
      </c>
      <c r="L81" s="20">
        <f t="shared" si="6"/>
        <v>100</v>
      </c>
      <c r="M81" s="20"/>
      <c r="N81" s="20"/>
      <c r="O81" s="18"/>
      <c r="P81" s="20">
        <f t="shared" si="8"/>
        <v>5.1464693393948009</v>
      </c>
      <c r="Q81" s="20">
        <f t="shared" si="7"/>
        <v>5.1464693393948009</v>
      </c>
      <c r="R81" s="20" t="str">
        <f t="shared" si="9"/>
        <v/>
      </c>
    </row>
    <row r="82" spans="1:18">
      <c r="A82" s="17"/>
      <c r="B82" s="18"/>
      <c r="C82" s="18"/>
      <c r="D82" s="18">
        <v>25</v>
      </c>
      <c r="E82" s="18">
        <v>8</v>
      </c>
      <c r="F82" s="20">
        <v>25.634688924999999</v>
      </c>
      <c r="G82" s="29">
        <v>5.9357730810999998</v>
      </c>
      <c r="H82" s="20">
        <f t="shared" si="5"/>
        <v>23.155237414686123</v>
      </c>
      <c r="I82" s="20" t="s">
        <v>311</v>
      </c>
      <c r="J82" s="18"/>
      <c r="K82" s="18">
        <v>8</v>
      </c>
      <c r="L82" s="20">
        <f t="shared" si="6"/>
        <v>100</v>
      </c>
      <c r="M82" s="20"/>
      <c r="N82" s="20"/>
      <c r="O82" s="18"/>
      <c r="P82" s="20">
        <f t="shared" si="8"/>
        <v>17.795447697137799</v>
      </c>
      <c r="Q82" s="20">
        <f t="shared" si="7"/>
        <v>17.795447697137799</v>
      </c>
      <c r="R82" s="20" t="str">
        <f t="shared" si="9"/>
        <v/>
      </c>
    </row>
    <row r="83" spans="1:18">
      <c r="A83" s="17"/>
      <c r="B83" s="18"/>
      <c r="C83" s="18"/>
      <c r="D83" s="18">
        <v>50</v>
      </c>
      <c r="E83" s="18">
        <v>8</v>
      </c>
      <c r="F83" s="20">
        <v>52.859372602000001</v>
      </c>
      <c r="G83" s="29">
        <v>8.8474831338000008</v>
      </c>
      <c r="H83" s="20">
        <f t="shared" si="5"/>
        <v>16.737775532101654</v>
      </c>
      <c r="I83" s="20" t="s">
        <v>311</v>
      </c>
      <c r="J83" s="18"/>
      <c r="K83" s="18">
        <v>8</v>
      </c>
      <c r="L83" s="20">
        <f t="shared" si="6"/>
        <v>100</v>
      </c>
      <c r="M83" s="20"/>
      <c r="N83" s="20"/>
      <c r="O83" s="18"/>
      <c r="P83" s="20">
        <f t="shared" si="8"/>
        <v>26.524754435132404</v>
      </c>
      <c r="Q83" s="20">
        <f t="shared" si="7"/>
        <v>26.524754435132404</v>
      </c>
      <c r="R83" s="20" t="str">
        <f t="shared" si="9"/>
        <v/>
      </c>
    </row>
    <row r="84" spans="1:18">
      <c r="A84" s="17"/>
      <c r="B84" s="18"/>
      <c r="C84" s="18"/>
      <c r="D84" s="18">
        <v>100</v>
      </c>
      <c r="E84" s="18">
        <v>8</v>
      </c>
      <c r="F84" s="20">
        <v>114.02213364000001</v>
      </c>
      <c r="G84" s="29">
        <v>18.412857146</v>
      </c>
      <c r="H84" s="20">
        <f t="shared" si="5"/>
        <v>16.148493768880503</v>
      </c>
      <c r="I84" s="20" t="s">
        <v>311</v>
      </c>
      <c r="J84" s="18"/>
      <c r="K84" s="18">
        <v>8</v>
      </c>
      <c r="L84" s="20">
        <f t="shared" si="6"/>
        <v>100</v>
      </c>
      <c r="M84" s="20"/>
      <c r="N84" s="20"/>
      <c r="O84" s="18"/>
      <c r="P84" s="20">
        <f t="shared" si="8"/>
        <v>55.201745723708008</v>
      </c>
      <c r="Q84" s="20">
        <f t="shared" si="7"/>
        <v>55.201745723708008</v>
      </c>
      <c r="R84" s="20" t="str">
        <f t="shared" si="9"/>
        <v/>
      </c>
    </row>
    <row r="85" spans="1:18">
      <c r="A85" s="17" t="s">
        <v>294</v>
      </c>
      <c r="B85" s="18" t="s">
        <v>15</v>
      </c>
      <c r="C85" s="18">
        <v>65064</v>
      </c>
      <c r="D85" s="18">
        <v>5</v>
      </c>
      <c r="E85" s="18">
        <v>8</v>
      </c>
      <c r="F85" s="20">
        <v>6.8356633680999996</v>
      </c>
      <c r="G85" s="29">
        <v>1.0810742769999999</v>
      </c>
      <c r="H85" s="20">
        <f t="shared" si="5"/>
        <v>15.81520649546686</v>
      </c>
      <c r="I85" s="20">
        <v>3.2410606824460002</v>
      </c>
      <c r="J85" s="18"/>
      <c r="K85" s="18">
        <v>8</v>
      </c>
      <c r="L85" s="20">
        <f t="shared" si="6"/>
        <v>100</v>
      </c>
      <c r="M85" s="20">
        <v>3.2978000000000005</v>
      </c>
      <c r="N85" s="20">
        <v>4.3680000000000003</v>
      </c>
      <c r="O85" s="18"/>
      <c r="P85" s="20">
        <f t="shared" si="8"/>
        <v>3.2410606824460002</v>
      </c>
      <c r="Q85" s="20">
        <f t="shared" si="7"/>
        <v>3.2410606824460002</v>
      </c>
      <c r="R85" s="20">
        <f t="shared" si="9"/>
        <v>3.2410606824460002</v>
      </c>
    </row>
    <row r="86" spans="1:18">
      <c r="A86" s="17"/>
      <c r="B86" s="18"/>
      <c r="C86" s="18"/>
      <c r="D86" s="18">
        <v>10</v>
      </c>
      <c r="E86" s="18">
        <v>8</v>
      </c>
      <c r="F86" s="20">
        <v>12.705905618999999</v>
      </c>
      <c r="G86" s="29">
        <v>0.83589523929999998</v>
      </c>
      <c r="H86" s="20">
        <f t="shared" si="5"/>
        <v>6.5787930775278962</v>
      </c>
      <c r="I86" s="20" t="s">
        <v>311</v>
      </c>
      <c r="J86" s="18"/>
      <c r="K86" s="18">
        <v>8</v>
      </c>
      <c r="L86" s="20">
        <f t="shared" si="6"/>
        <v>100</v>
      </c>
      <c r="M86" s="20"/>
      <c r="N86" s="20"/>
      <c r="O86" s="18"/>
      <c r="P86" s="20">
        <f t="shared" si="8"/>
        <v>2.5060139274213999</v>
      </c>
      <c r="Q86" s="20">
        <f t="shared" si="7"/>
        <v>2.5060139274213999</v>
      </c>
      <c r="R86" s="20" t="str">
        <f t="shared" si="9"/>
        <v/>
      </c>
    </row>
    <row r="87" spans="1:18">
      <c r="A87" s="17"/>
      <c r="B87" s="18"/>
      <c r="C87" s="18"/>
      <c r="D87" s="18">
        <v>25</v>
      </c>
      <c r="E87" s="18">
        <v>8</v>
      </c>
      <c r="F87" s="20">
        <v>26.203601232</v>
      </c>
      <c r="G87" s="29">
        <v>2.0172172022999999</v>
      </c>
      <c r="H87" s="20">
        <f t="shared" si="5"/>
        <v>7.6982441628540803</v>
      </c>
      <c r="I87" s="20" t="s">
        <v>311</v>
      </c>
      <c r="J87" s="18"/>
      <c r="K87" s="18">
        <v>8</v>
      </c>
      <c r="L87" s="20">
        <f t="shared" si="6"/>
        <v>100</v>
      </c>
      <c r="M87" s="20"/>
      <c r="N87" s="20"/>
      <c r="O87" s="18"/>
      <c r="P87" s="20">
        <f t="shared" si="8"/>
        <v>6.0476171724954</v>
      </c>
      <c r="Q87" s="20">
        <f t="shared" si="7"/>
        <v>6.0476171724954</v>
      </c>
      <c r="R87" s="20" t="str">
        <f t="shared" si="9"/>
        <v/>
      </c>
    </row>
    <row r="88" spans="1:18">
      <c r="A88" s="17"/>
      <c r="B88" s="18"/>
      <c r="C88" s="18"/>
      <c r="D88" s="18">
        <v>50</v>
      </c>
      <c r="E88" s="18">
        <v>8</v>
      </c>
      <c r="F88" s="20">
        <v>48.439106197000001</v>
      </c>
      <c r="G88" s="29">
        <v>1.6766423557000001</v>
      </c>
      <c r="H88" s="20">
        <f t="shared" si="5"/>
        <v>3.4613404072345171</v>
      </c>
      <c r="I88" s="20" t="s">
        <v>311</v>
      </c>
      <c r="J88" s="18"/>
      <c r="K88" s="18">
        <v>8</v>
      </c>
      <c r="L88" s="20">
        <f t="shared" si="6"/>
        <v>100</v>
      </c>
      <c r="M88" s="20"/>
      <c r="N88" s="20"/>
      <c r="O88" s="18"/>
      <c r="P88" s="20">
        <f t="shared" si="8"/>
        <v>5.026573782388601</v>
      </c>
      <c r="Q88" s="20">
        <f t="shared" si="7"/>
        <v>5.026573782388601</v>
      </c>
      <c r="R88" s="20" t="str">
        <f t="shared" si="9"/>
        <v/>
      </c>
    </row>
    <row r="89" spans="1:18">
      <c r="A89" s="17"/>
      <c r="B89" s="18"/>
      <c r="C89" s="18"/>
      <c r="D89" s="18">
        <v>100</v>
      </c>
      <c r="E89" s="18">
        <v>8</v>
      </c>
      <c r="F89" s="20">
        <v>101.91833428</v>
      </c>
      <c r="G89" s="29">
        <v>6.2696069330000004</v>
      </c>
      <c r="H89" s="20">
        <f t="shared" si="5"/>
        <v>6.1515987062499704</v>
      </c>
      <c r="I89" s="20" t="s">
        <v>311</v>
      </c>
      <c r="J89" s="18"/>
      <c r="K89" s="18">
        <v>8</v>
      </c>
      <c r="L89" s="20">
        <f t="shared" si="6"/>
        <v>100</v>
      </c>
      <c r="M89" s="20"/>
      <c r="N89" s="20"/>
      <c r="O89" s="18"/>
      <c r="P89" s="20">
        <f t="shared" si="8"/>
        <v>18.796281585134004</v>
      </c>
      <c r="Q89" s="20">
        <f t="shared" si="7"/>
        <v>18.796281585134004</v>
      </c>
      <c r="R89" s="20" t="str">
        <f t="shared" si="9"/>
        <v/>
      </c>
    </row>
    <row r="90" spans="1:18">
      <c r="A90" s="17" t="s">
        <v>294</v>
      </c>
      <c r="B90" s="18" t="s">
        <v>33</v>
      </c>
      <c r="C90" s="18">
        <v>68528</v>
      </c>
      <c r="D90" s="18">
        <v>5</v>
      </c>
      <c r="E90" s="18">
        <v>8</v>
      </c>
      <c r="F90" s="20">
        <v>3.8890394085</v>
      </c>
      <c r="G90" s="29">
        <v>1.7712690201000001</v>
      </c>
      <c r="H90" s="20">
        <f t="shared" si="5"/>
        <v>45.545154832544561</v>
      </c>
      <c r="I90" s="20">
        <v>5.3102645222598008</v>
      </c>
      <c r="J90" s="18"/>
      <c r="K90" s="18">
        <v>8</v>
      </c>
      <c r="L90" s="20">
        <f t="shared" si="6"/>
        <v>100</v>
      </c>
      <c r="M90" s="20">
        <v>5.3964000000000008</v>
      </c>
      <c r="N90" s="20">
        <v>3.9359999999999999</v>
      </c>
      <c r="O90" s="18"/>
      <c r="P90" s="20">
        <f t="shared" si="8"/>
        <v>5.3102645222598008</v>
      </c>
      <c r="Q90" s="20">
        <f t="shared" si="7"/>
        <v>5.3102645222598008</v>
      </c>
      <c r="R90" s="20">
        <f t="shared" si="9"/>
        <v>5.3102645222598008</v>
      </c>
    </row>
    <row r="91" spans="1:18">
      <c r="A91" s="17"/>
      <c r="B91" s="18"/>
      <c r="C91" s="18"/>
      <c r="D91" s="18">
        <v>10</v>
      </c>
      <c r="E91" s="18">
        <v>8</v>
      </c>
      <c r="F91" s="20">
        <v>7.0599511729</v>
      </c>
      <c r="G91" s="29">
        <v>2.1780828176</v>
      </c>
      <c r="H91" s="20">
        <f t="shared" si="5"/>
        <v>30.851244778585539</v>
      </c>
      <c r="I91" s="20" t="s">
        <v>311</v>
      </c>
      <c r="J91" s="18"/>
      <c r="K91" s="18">
        <v>8</v>
      </c>
      <c r="L91" s="20">
        <f t="shared" si="6"/>
        <v>100</v>
      </c>
      <c r="M91" s="20"/>
      <c r="N91" s="20"/>
      <c r="O91" s="18"/>
      <c r="P91" s="20">
        <f t="shared" si="8"/>
        <v>6.5298922871648006</v>
      </c>
      <c r="Q91" s="20">
        <f t="shared" si="7"/>
        <v>6.5298922871648006</v>
      </c>
      <c r="R91" s="20" t="str">
        <f t="shared" si="9"/>
        <v/>
      </c>
    </row>
    <row r="92" spans="1:18">
      <c r="A92" s="17"/>
      <c r="B92" s="18"/>
      <c r="C92" s="18"/>
      <c r="D92" s="18">
        <v>25</v>
      </c>
      <c r="E92" s="18">
        <v>8</v>
      </c>
      <c r="F92" s="20">
        <v>21.192111054000002</v>
      </c>
      <c r="G92" s="29">
        <v>2.8264582939</v>
      </c>
      <c r="H92" s="20">
        <f t="shared" si="5"/>
        <v>13.337313525291798</v>
      </c>
      <c r="I92" s="20" t="s">
        <v>311</v>
      </c>
      <c r="J92" s="18"/>
      <c r="K92" s="18">
        <v>8</v>
      </c>
      <c r="L92" s="20">
        <f t="shared" si="6"/>
        <v>100</v>
      </c>
      <c r="M92" s="20"/>
      <c r="N92" s="20"/>
      <c r="O92" s="18"/>
      <c r="P92" s="20">
        <f t="shared" si="8"/>
        <v>8.4737219651122011</v>
      </c>
      <c r="Q92" s="20">
        <f t="shared" si="7"/>
        <v>8.4737219651122011</v>
      </c>
      <c r="R92" s="20" t="str">
        <f t="shared" si="9"/>
        <v/>
      </c>
    </row>
    <row r="93" spans="1:18">
      <c r="A93" s="17"/>
      <c r="B93" s="18"/>
      <c r="C93" s="18"/>
      <c r="D93" s="18">
        <v>50</v>
      </c>
      <c r="E93" s="18">
        <v>8</v>
      </c>
      <c r="F93" s="20">
        <v>37.851522866000003</v>
      </c>
      <c r="G93" s="29">
        <v>5.0053689001999997</v>
      </c>
      <c r="H93" s="20">
        <f t="shared" si="5"/>
        <v>13.223692261787582</v>
      </c>
      <c r="I93" s="20" t="s">
        <v>311</v>
      </c>
      <c r="J93" s="18"/>
      <c r="K93" s="18">
        <v>8</v>
      </c>
      <c r="L93" s="20">
        <f t="shared" si="6"/>
        <v>100</v>
      </c>
      <c r="M93" s="20"/>
      <c r="N93" s="20"/>
      <c r="O93" s="18"/>
      <c r="P93" s="20">
        <f t="shared" si="8"/>
        <v>15.0060959627996</v>
      </c>
      <c r="Q93" s="20">
        <f t="shared" si="7"/>
        <v>15.0060959627996</v>
      </c>
      <c r="R93" s="20" t="str">
        <f t="shared" si="9"/>
        <v/>
      </c>
    </row>
    <row r="94" spans="1:18">
      <c r="A94" s="17"/>
      <c r="B94" s="18"/>
      <c r="C94" s="18"/>
      <c r="D94" s="18">
        <v>100</v>
      </c>
      <c r="E94" s="18">
        <v>8</v>
      </c>
      <c r="F94" s="20">
        <v>94.948893777999999</v>
      </c>
      <c r="G94" s="29">
        <v>8.5068809333999997</v>
      </c>
      <c r="H94" s="20">
        <f t="shared" si="5"/>
        <v>8.9594313265933749</v>
      </c>
      <c r="I94" s="20" t="s">
        <v>311</v>
      </c>
      <c r="J94" s="18"/>
      <c r="K94" s="18">
        <v>8</v>
      </c>
      <c r="L94" s="20">
        <f t="shared" si="6"/>
        <v>100</v>
      </c>
      <c r="M94" s="20"/>
      <c r="N94" s="20"/>
      <c r="O94" s="18"/>
      <c r="P94" s="20">
        <f t="shared" si="8"/>
        <v>25.503629038333202</v>
      </c>
      <c r="Q94" s="20">
        <f t="shared" si="7"/>
        <v>25.503629038333202</v>
      </c>
      <c r="R94" s="20" t="str">
        <f t="shared" si="9"/>
        <v/>
      </c>
    </row>
    <row r="95" spans="1:18">
      <c r="A95" s="17" t="s">
        <v>294</v>
      </c>
      <c r="B95" s="19" t="s">
        <v>34</v>
      </c>
      <c r="C95" s="18">
        <v>68529</v>
      </c>
      <c r="D95" s="18">
        <v>5</v>
      </c>
      <c r="E95" s="18">
        <v>8</v>
      </c>
      <c r="F95" s="20">
        <v>1.5595859946999999</v>
      </c>
      <c r="G95" s="29">
        <v>2.2340218205000002</v>
      </c>
      <c r="H95" s="20">
        <f t="shared" si="5"/>
        <v>143.24454233956712</v>
      </c>
      <c r="I95" s="20" t="s">
        <v>311</v>
      </c>
      <c r="J95" s="18"/>
      <c r="K95" s="18">
        <v>3</v>
      </c>
      <c r="L95" s="20">
        <f t="shared" si="6"/>
        <v>37.5</v>
      </c>
      <c r="M95" s="20">
        <v>9.8933999999999997</v>
      </c>
      <c r="N95" s="20">
        <v>10</v>
      </c>
      <c r="O95" s="18"/>
      <c r="P95" s="20">
        <f t="shared" si="8"/>
        <v>6.6975974178590008</v>
      </c>
      <c r="Q95" s="20" t="str">
        <f t="shared" si="7"/>
        <v/>
      </c>
      <c r="R95" s="20" t="str">
        <f t="shared" si="9"/>
        <v/>
      </c>
    </row>
    <row r="96" spans="1:18">
      <c r="A96" s="17"/>
      <c r="B96" s="18"/>
      <c r="C96" s="18"/>
      <c r="D96" s="18">
        <v>10</v>
      </c>
      <c r="E96" s="18">
        <v>8</v>
      </c>
      <c r="F96" s="20">
        <v>8.7568769530000008</v>
      </c>
      <c r="G96" s="29">
        <v>3.2976598190000002</v>
      </c>
      <c r="H96" s="20">
        <f t="shared" si="5"/>
        <v>37.657943998747882</v>
      </c>
      <c r="I96" s="20">
        <v>9.8863841373620005</v>
      </c>
      <c r="J96" s="18"/>
      <c r="K96" s="18">
        <v>8</v>
      </c>
      <c r="L96" s="20">
        <f t="shared" si="6"/>
        <v>100</v>
      </c>
      <c r="M96" s="20"/>
      <c r="N96" s="20"/>
      <c r="O96" s="18"/>
      <c r="P96" s="20">
        <f t="shared" si="8"/>
        <v>9.8863841373620005</v>
      </c>
      <c r="Q96" s="20">
        <f t="shared" si="7"/>
        <v>9.8863841373620005</v>
      </c>
      <c r="R96" s="20">
        <f t="shared" si="9"/>
        <v>9.8863841373620005</v>
      </c>
    </row>
    <row r="97" spans="1:18">
      <c r="A97" s="17"/>
      <c r="B97" s="18"/>
      <c r="C97" s="18"/>
      <c r="D97" s="18">
        <v>25</v>
      </c>
      <c r="E97" s="18">
        <v>8</v>
      </c>
      <c r="F97" s="20">
        <v>24.454749401000001</v>
      </c>
      <c r="G97" s="29">
        <v>7.3197463275999999</v>
      </c>
      <c r="H97" s="20">
        <f t="shared" si="5"/>
        <v>29.931798554029271</v>
      </c>
      <c r="I97" s="20" t="s">
        <v>311</v>
      </c>
      <c r="J97" s="18"/>
      <c r="K97" s="18">
        <v>8</v>
      </c>
      <c r="L97" s="20">
        <f t="shared" si="6"/>
        <v>100</v>
      </c>
      <c r="M97" s="20"/>
      <c r="N97" s="20"/>
      <c r="O97" s="18"/>
      <c r="P97" s="20">
        <f t="shared" si="8"/>
        <v>21.9445994901448</v>
      </c>
      <c r="Q97" s="20">
        <f t="shared" si="7"/>
        <v>21.9445994901448</v>
      </c>
      <c r="R97" s="20" t="str">
        <f t="shared" si="9"/>
        <v/>
      </c>
    </row>
    <row r="98" spans="1:18">
      <c r="A98" s="17"/>
      <c r="B98" s="18"/>
      <c r="C98" s="18"/>
      <c r="D98" s="18">
        <v>50</v>
      </c>
      <c r="E98" s="18">
        <v>8</v>
      </c>
      <c r="F98" s="20">
        <v>44.775114168999998</v>
      </c>
      <c r="G98" s="29">
        <v>11.371200869000001</v>
      </c>
      <c r="H98" s="20">
        <f t="shared" si="5"/>
        <v>25.39625209235723</v>
      </c>
      <c r="I98" s="20" t="s">
        <v>311</v>
      </c>
      <c r="J98" s="18"/>
      <c r="K98" s="18">
        <v>8</v>
      </c>
      <c r="L98" s="20">
        <f t="shared" si="6"/>
        <v>100</v>
      </c>
      <c r="M98" s="20"/>
      <c r="N98" s="20"/>
      <c r="O98" s="18"/>
      <c r="P98" s="20">
        <f t="shared" si="8"/>
        <v>34.090860205262004</v>
      </c>
      <c r="Q98" s="20">
        <f t="shared" si="7"/>
        <v>34.090860205262004</v>
      </c>
      <c r="R98" s="20" t="str">
        <f t="shared" si="9"/>
        <v/>
      </c>
    </row>
    <row r="99" spans="1:18">
      <c r="A99" s="17"/>
      <c r="B99" s="18"/>
      <c r="C99" s="18"/>
      <c r="D99" s="18">
        <v>100</v>
      </c>
      <c r="E99" s="18">
        <v>8</v>
      </c>
      <c r="F99" s="20">
        <v>111.68653109</v>
      </c>
      <c r="G99" s="29">
        <v>10.235147679000001</v>
      </c>
      <c r="H99" s="20">
        <f t="shared" si="5"/>
        <v>9.1641736735043224</v>
      </c>
      <c r="I99" s="20" t="s">
        <v>311</v>
      </c>
      <c r="J99" s="18"/>
      <c r="K99" s="18">
        <v>8</v>
      </c>
      <c r="L99" s="20">
        <f t="shared" si="6"/>
        <v>100</v>
      </c>
      <c r="M99" s="20"/>
      <c r="N99" s="20"/>
      <c r="O99" s="18"/>
      <c r="P99" s="20">
        <f t="shared" si="8"/>
        <v>30.684972741642003</v>
      </c>
      <c r="Q99" s="20">
        <f t="shared" si="7"/>
        <v>30.684972741642003</v>
      </c>
      <c r="R99" s="20" t="str">
        <f t="shared" si="9"/>
        <v/>
      </c>
    </row>
    <row r="100" spans="1:18">
      <c r="A100" s="17" t="s">
        <v>294</v>
      </c>
      <c r="B100" s="18" t="s">
        <v>35</v>
      </c>
      <c r="C100" s="18">
        <v>68530</v>
      </c>
      <c r="D100" s="18">
        <v>5</v>
      </c>
      <c r="E100" s="18">
        <v>8</v>
      </c>
      <c r="F100" s="20">
        <v>4.3240784444000004</v>
      </c>
      <c r="G100" s="29">
        <v>0.66525697279999996</v>
      </c>
      <c r="H100" s="20">
        <f t="shared" si="5"/>
        <v>15.384942279702548</v>
      </c>
      <c r="I100" s="20">
        <v>1.9944404044544</v>
      </c>
      <c r="J100" s="18"/>
      <c r="K100" s="18">
        <v>8</v>
      </c>
      <c r="L100" s="20">
        <f t="shared" si="6"/>
        <v>100</v>
      </c>
      <c r="M100" s="20">
        <v>2.0986000000000002</v>
      </c>
      <c r="N100" s="20">
        <v>1.1279999999999999</v>
      </c>
      <c r="O100" s="18"/>
      <c r="P100" s="20">
        <f t="shared" si="8"/>
        <v>1.9944404044544</v>
      </c>
      <c r="Q100" s="20">
        <f t="shared" si="7"/>
        <v>1.9944404044544</v>
      </c>
      <c r="R100" s="20">
        <f t="shared" si="9"/>
        <v>1.9944404044544</v>
      </c>
    </row>
    <row r="101" spans="1:18">
      <c r="A101" s="17"/>
      <c r="B101" s="18"/>
      <c r="C101" s="18"/>
      <c r="D101" s="18">
        <v>10</v>
      </c>
      <c r="E101" s="18">
        <v>8</v>
      </c>
      <c r="F101" s="20">
        <v>9.5838249248</v>
      </c>
      <c r="G101" s="29">
        <v>0.99634712530000002</v>
      </c>
      <c r="H101" s="20">
        <f t="shared" si="5"/>
        <v>10.396132370091186</v>
      </c>
      <c r="I101" s="20" t="s">
        <v>311</v>
      </c>
      <c r="J101" s="18"/>
      <c r="K101" s="18">
        <v>8</v>
      </c>
      <c r="L101" s="20">
        <f t="shared" si="6"/>
        <v>100</v>
      </c>
      <c r="M101" s="20"/>
      <c r="N101" s="20"/>
      <c r="O101" s="18"/>
      <c r="P101" s="20">
        <f t="shared" si="8"/>
        <v>2.9870486816494002</v>
      </c>
      <c r="Q101" s="20">
        <f t="shared" si="7"/>
        <v>2.9870486816494002</v>
      </c>
      <c r="R101" s="20" t="str">
        <f t="shared" si="9"/>
        <v/>
      </c>
    </row>
    <row r="102" spans="1:18">
      <c r="A102" s="17"/>
      <c r="B102" s="18"/>
      <c r="C102" s="18"/>
      <c r="D102" s="18">
        <v>25</v>
      </c>
      <c r="E102" s="18">
        <v>8</v>
      </c>
      <c r="F102" s="20">
        <v>24.451116669000001</v>
      </c>
      <c r="G102" s="29">
        <v>1.3731914928</v>
      </c>
      <c r="H102" s="20">
        <f t="shared" si="5"/>
        <v>5.6160686294584705</v>
      </c>
      <c r="I102" s="20" t="s">
        <v>311</v>
      </c>
      <c r="J102" s="18"/>
      <c r="K102" s="18">
        <v>8</v>
      </c>
      <c r="L102" s="20">
        <f t="shared" si="6"/>
        <v>100</v>
      </c>
      <c r="M102" s="20"/>
      <c r="N102" s="20"/>
      <c r="O102" s="18"/>
      <c r="P102" s="20">
        <f t="shared" si="8"/>
        <v>4.1168280954143999</v>
      </c>
      <c r="Q102" s="20">
        <f t="shared" si="7"/>
        <v>4.1168280954143999</v>
      </c>
      <c r="R102" s="20" t="str">
        <f t="shared" si="9"/>
        <v/>
      </c>
    </row>
    <row r="103" spans="1:18">
      <c r="A103" s="17"/>
      <c r="B103" s="18"/>
      <c r="C103" s="18"/>
      <c r="D103" s="18">
        <v>50</v>
      </c>
      <c r="E103" s="18">
        <v>8</v>
      </c>
      <c r="F103" s="20">
        <v>44.728912436999998</v>
      </c>
      <c r="G103" s="29">
        <v>2.5197744304</v>
      </c>
      <c r="H103" s="20">
        <f t="shared" si="5"/>
        <v>5.6334354964455358</v>
      </c>
      <c r="I103" s="20" t="s">
        <v>311</v>
      </c>
      <c r="J103" s="18"/>
      <c r="K103" s="18">
        <v>8</v>
      </c>
      <c r="L103" s="20">
        <f t="shared" si="6"/>
        <v>100</v>
      </c>
      <c r="M103" s="20"/>
      <c r="N103" s="20"/>
      <c r="O103" s="18"/>
      <c r="P103" s="20">
        <f t="shared" si="8"/>
        <v>7.5542837423392006</v>
      </c>
      <c r="Q103" s="20">
        <f t="shared" si="7"/>
        <v>7.5542837423392006</v>
      </c>
      <c r="R103" s="20" t="str">
        <f t="shared" si="9"/>
        <v/>
      </c>
    </row>
    <row r="104" spans="1:18">
      <c r="A104" s="17"/>
      <c r="B104" s="18"/>
      <c r="C104" s="18"/>
      <c r="D104" s="18">
        <v>100</v>
      </c>
      <c r="E104" s="18">
        <v>8</v>
      </c>
      <c r="F104" s="20">
        <v>100.86285157</v>
      </c>
      <c r="G104" s="29">
        <v>5.8130743579999997</v>
      </c>
      <c r="H104" s="20">
        <f t="shared" si="5"/>
        <v>5.7633452430855154</v>
      </c>
      <c r="I104" s="20" t="s">
        <v>311</v>
      </c>
      <c r="J104" s="18"/>
      <c r="K104" s="18">
        <v>8</v>
      </c>
      <c r="L104" s="20">
        <f t="shared" si="6"/>
        <v>100</v>
      </c>
      <c r="M104" s="20"/>
      <c r="N104" s="20"/>
      <c r="O104" s="18"/>
      <c r="P104" s="20">
        <f t="shared" si="8"/>
        <v>17.427596925284</v>
      </c>
      <c r="Q104" s="20">
        <f t="shared" si="7"/>
        <v>17.427596925284</v>
      </c>
      <c r="R104" s="20" t="str">
        <f t="shared" si="9"/>
        <v/>
      </c>
    </row>
    <row r="105" spans="1:18">
      <c r="A105" s="17" t="s">
        <v>294</v>
      </c>
      <c r="B105" s="18" t="s">
        <v>202</v>
      </c>
      <c r="C105" s="18">
        <v>68533</v>
      </c>
      <c r="D105" s="18">
        <v>5</v>
      </c>
      <c r="E105" s="18">
        <v>8</v>
      </c>
      <c r="F105" s="20">
        <v>5.0246796673</v>
      </c>
      <c r="G105" s="29">
        <v>0.59392198870000001</v>
      </c>
      <c r="H105" s="20">
        <f t="shared" si="5"/>
        <v>11.820096563869964</v>
      </c>
      <c r="I105" s="20">
        <v>1.7805781221226002</v>
      </c>
      <c r="J105" s="18"/>
      <c r="K105" s="18">
        <v>8</v>
      </c>
      <c r="L105" s="20">
        <f t="shared" si="6"/>
        <v>100</v>
      </c>
      <c r="M105" s="20">
        <v>1.7988</v>
      </c>
      <c r="N105" s="20">
        <v>1.32</v>
      </c>
      <c r="O105" s="18"/>
      <c r="P105" s="20">
        <f t="shared" si="8"/>
        <v>1.7805781221226002</v>
      </c>
      <c r="Q105" s="20">
        <f t="shared" si="7"/>
        <v>1.7805781221226002</v>
      </c>
      <c r="R105" s="20">
        <f t="shared" si="9"/>
        <v>1.7805781221226002</v>
      </c>
    </row>
    <row r="106" spans="1:18">
      <c r="A106" s="17"/>
      <c r="B106" s="18"/>
      <c r="C106" s="18"/>
      <c r="D106" s="18">
        <v>10</v>
      </c>
      <c r="E106" s="18">
        <v>8</v>
      </c>
      <c r="F106" s="20">
        <v>9.7574760189000003</v>
      </c>
      <c r="G106" s="29">
        <v>1.0066508108000001</v>
      </c>
      <c r="H106" s="20">
        <f t="shared" si="5"/>
        <v>10.31671314231407</v>
      </c>
      <c r="I106" s="20" t="s">
        <v>311</v>
      </c>
      <c r="J106" s="18"/>
      <c r="K106" s="18">
        <v>8</v>
      </c>
      <c r="L106" s="20">
        <f t="shared" si="6"/>
        <v>100</v>
      </c>
      <c r="M106" s="20"/>
      <c r="N106" s="20"/>
      <c r="O106" s="18"/>
      <c r="P106" s="20">
        <f t="shared" si="8"/>
        <v>3.0179391307784003</v>
      </c>
      <c r="Q106" s="20">
        <f t="shared" si="7"/>
        <v>3.0179391307784003</v>
      </c>
      <c r="R106" s="20" t="str">
        <f t="shared" si="9"/>
        <v/>
      </c>
    </row>
    <row r="107" spans="1:18">
      <c r="A107" s="17"/>
      <c r="B107" s="18"/>
      <c r="C107" s="18"/>
      <c r="D107" s="18">
        <v>25</v>
      </c>
      <c r="E107" s="18">
        <v>8</v>
      </c>
      <c r="F107" s="20">
        <v>24.889407096999999</v>
      </c>
      <c r="G107" s="29">
        <v>2.0122996288000001</v>
      </c>
      <c r="H107" s="20">
        <f t="shared" si="5"/>
        <v>8.0849641012242088</v>
      </c>
      <c r="I107" s="20" t="s">
        <v>311</v>
      </c>
      <c r="J107" s="18"/>
      <c r="K107" s="18">
        <v>8</v>
      </c>
      <c r="L107" s="20">
        <f t="shared" si="6"/>
        <v>100</v>
      </c>
      <c r="M107" s="20"/>
      <c r="N107" s="20"/>
      <c r="O107" s="18"/>
      <c r="P107" s="20">
        <f t="shared" si="8"/>
        <v>6.032874287142401</v>
      </c>
      <c r="Q107" s="20">
        <f t="shared" si="7"/>
        <v>6.032874287142401</v>
      </c>
      <c r="R107" s="20" t="str">
        <f t="shared" si="9"/>
        <v/>
      </c>
    </row>
    <row r="108" spans="1:18">
      <c r="A108" s="17"/>
      <c r="B108" s="18"/>
      <c r="C108" s="18"/>
      <c r="D108" s="18">
        <v>50</v>
      </c>
      <c r="E108" s="18">
        <v>8</v>
      </c>
      <c r="F108" s="20">
        <v>43.665608497000001</v>
      </c>
      <c r="G108" s="29">
        <v>3.037452815</v>
      </c>
      <c r="H108" s="20">
        <f t="shared" si="5"/>
        <v>6.9561673810378366</v>
      </c>
      <c r="I108" s="20" t="s">
        <v>311</v>
      </c>
      <c r="J108" s="18"/>
      <c r="K108" s="18">
        <v>8</v>
      </c>
      <c r="L108" s="20">
        <f t="shared" si="6"/>
        <v>100</v>
      </c>
      <c r="M108" s="20"/>
      <c r="N108" s="20"/>
      <c r="O108" s="18"/>
      <c r="P108" s="20">
        <f t="shared" si="8"/>
        <v>9.1062835393700006</v>
      </c>
      <c r="Q108" s="20">
        <f t="shared" si="7"/>
        <v>9.1062835393700006</v>
      </c>
      <c r="R108" s="20" t="str">
        <f t="shared" si="9"/>
        <v/>
      </c>
    </row>
    <row r="109" spans="1:18">
      <c r="A109" s="17"/>
      <c r="B109" s="18"/>
      <c r="C109" s="18"/>
      <c r="D109" s="18">
        <v>100</v>
      </c>
      <c r="E109" s="18">
        <v>8</v>
      </c>
      <c r="F109" s="20">
        <v>97.637630133000002</v>
      </c>
      <c r="G109" s="29">
        <v>7.0094932670999999</v>
      </c>
      <c r="H109" s="20">
        <f t="shared" si="5"/>
        <v>7.1790899241939918</v>
      </c>
      <c r="I109" s="20" t="s">
        <v>311</v>
      </c>
      <c r="J109" s="18"/>
      <c r="K109" s="18">
        <v>8</v>
      </c>
      <c r="L109" s="20">
        <f t="shared" si="6"/>
        <v>100</v>
      </c>
      <c r="M109" s="20"/>
      <c r="N109" s="20"/>
      <c r="O109" s="18"/>
      <c r="P109" s="20">
        <f t="shared" si="8"/>
        <v>21.014460814765801</v>
      </c>
      <c r="Q109" s="20">
        <f t="shared" si="7"/>
        <v>21.014460814765801</v>
      </c>
      <c r="R109" s="20" t="str">
        <f t="shared" si="9"/>
        <v/>
      </c>
    </row>
    <row r="110" spans="1:18">
      <c r="A110" s="17" t="s">
        <v>295</v>
      </c>
      <c r="B110" s="19" t="s">
        <v>36</v>
      </c>
      <c r="C110" s="18">
        <v>68536</v>
      </c>
      <c r="D110" s="18">
        <v>25</v>
      </c>
      <c r="E110" s="18">
        <v>8</v>
      </c>
      <c r="F110" s="20">
        <v>22.241570338999999</v>
      </c>
      <c r="G110" s="29">
        <v>4.6533911431000003</v>
      </c>
      <c r="H110" s="20">
        <f t="shared" si="5"/>
        <v>20.922044047134584</v>
      </c>
      <c r="I110" s="20" t="s">
        <v>311</v>
      </c>
      <c r="J110" s="18"/>
      <c r="K110" s="18">
        <v>8</v>
      </c>
      <c r="L110" s="20">
        <f t="shared" si="6"/>
        <v>100</v>
      </c>
      <c r="M110" s="20">
        <v>14.090600000000002</v>
      </c>
      <c r="N110" s="20">
        <v>14</v>
      </c>
      <c r="O110" s="18"/>
      <c r="P110" s="20">
        <f t="shared" si="8"/>
        <v>13.950866647013802</v>
      </c>
      <c r="Q110" s="20">
        <f t="shared" si="7"/>
        <v>13.950866647013802</v>
      </c>
      <c r="R110" s="20" t="str">
        <f t="shared" si="9"/>
        <v/>
      </c>
    </row>
    <row r="111" spans="1:18">
      <c r="A111" s="17"/>
      <c r="B111" s="18"/>
      <c r="C111" s="18"/>
      <c r="D111" s="18">
        <v>50</v>
      </c>
      <c r="E111" s="18">
        <v>8</v>
      </c>
      <c r="F111" s="20">
        <v>42.241911940999998</v>
      </c>
      <c r="G111" s="29">
        <v>8.7636239310999997</v>
      </c>
      <c r="H111" s="20">
        <f t="shared" si="5"/>
        <v>20.746276691595551</v>
      </c>
      <c r="I111" s="20" t="s">
        <v>311</v>
      </c>
      <c r="J111" s="18"/>
      <c r="K111" s="18">
        <v>8</v>
      </c>
      <c r="L111" s="20">
        <f t="shared" si="6"/>
        <v>100</v>
      </c>
      <c r="M111" s="20"/>
      <c r="N111" s="20"/>
      <c r="O111" s="18"/>
      <c r="P111" s="20">
        <f t="shared" si="8"/>
        <v>26.273344545437801</v>
      </c>
      <c r="Q111" s="20">
        <f t="shared" si="7"/>
        <v>26.273344545437801</v>
      </c>
      <c r="R111" s="20" t="str">
        <f t="shared" si="9"/>
        <v/>
      </c>
    </row>
    <row r="112" spans="1:18">
      <c r="A112" s="17"/>
      <c r="B112" s="18"/>
      <c r="C112" s="18"/>
      <c r="D112" s="18">
        <v>100</v>
      </c>
      <c r="E112" s="18">
        <v>8</v>
      </c>
      <c r="F112" s="20">
        <v>109.43208369</v>
      </c>
      <c r="G112" s="29">
        <v>12.01726079</v>
      </c>
      <c r="H112" s="20">
        <f t="shared" si="5"/>
        <v>10.98147854338823</v>
      </c>
      <c r="I112" s="20" t="s">
        <v>311</v>
      </c>
      <c r="J112" s="18"/>
      <c r="K112" s="18">
        <v>8</v>
      </c>
      <c r="L112" s="20">
        <f t="shared" si="6"/>
        <v>100</v>
      </c>
      <c r="M112" s="20"/>
      <c r="N112" s="20"/>
      <c r="O112" s="18"/>
      <c r="P112" s="20">
        <f t="shared" si="8"/>
        <v>36.027747848419999</v>
      </c>
      <c r="Q112" s="20">
        <f t="shared" si="7"/>
        <v>36.027747848419999</v>
      </c>
      <c r="R112" s="20" t="str">
        <f t="shared" si="9"/>
        <v/>
      </c>
    </row>
    <row r="113" spans="1:18">
      <c r="A113" s="17" t="s">
        <v>294</v>
      </c>
      <c r="B113" s="18" t="s">
        <v>203</v>
      </c>
      <c r="C113" s="18">
        <v>65065</v>
      </c>
      <c r="D113" s="18">
        <v>5</v>
      </c>
      <c r="E113" s="18">
        <v>8</v>
      </c>
      <c r="F113" s="20">
        <v>3.6910543624000001</v>
      </c>
      <c r="G113" s="29">
        <v>1.6786904493999999</v>
      </c>
      <c r="H113" s="20">
        <f t="shared" si="5"/>
        <v>45.479970885838718</v>
      </c>
      <c r="I113" s="20">
        <v>5.0327139673012002</v>
      </c>
      <c r="J113" s="18"/>
      <c r="K113" s="18">
        <v>7</v>
      </c>
      <c r="L113" s="20">
        <f t="shared" si="6"/>
        <v>87.5</v>
      </c>
      <c r="M113" s="20">
        <v>5.6962000000000002</v>
      </c>
      <c r="N113" s="20">
        <v>2.472</v>
      </c>
      <c r="O113" s="18"/>
      <c r="P113" s="20">
        <f t="shared" si="8"/>
        <v>5.0327139673012002</v>
      </c>
      <c r="Q113" s="20">
        <f t="shared" si="7"/>
        <v>5.0327139673012002</v>
      </c>
      <c r="R113" s="20">
        <f t="shared" si="9"/>
        <v>5.0327139673012002</v>
      </c>
    </row>
    <row r="114" spans="1:18">
      <c r="A114" s="17"/>
      <c r="B114" s="18"/>
      <c r="C114" s="18"/>
      <c r="D114" s="18">
        <v>10</v>
      </c>
      <c r="E114" s="18">
        <v>8</v>
      </c>
      <c r="F114" s="20">
        <v>9.2383115301000007</v>
      </c>
      <c r="G114" s="29">
        <v>1.9157850133000001</v>
      </c>
      <c r="H114" s="20">
        <f t="shared" si="5"/>
        <v>20.737393484275181</v>
      </c>
      <c r="I114" s="20" t="s">
        <v>311</v>
      </c>
      <c r="J114" s="18"/>
      <c r="K114" s="18">
        <v>8</v>
      </c>
      <c r="L114" s="20">
        <f t="shared" si="6"/>
        <v>100</v>
      </c>
      <c r="M114" s="20"/>
      <c r="N114" s="20"/>
      <c r="O114" s="18"/>
      <c r="P114" s="20">
        <f t="shared" si="8"/>
        <v>5.7435234698734003</v>
      </c>
      <c r="Q114" s="20">
        <f t="shared" si="7"/>
        <v>5.7435234698734003</v>
      </c>
      <c r="R114" s="20" t="str">
        <f t="shared" si="9"/>
        <v/>
      </c>
    </row>
    <row r="115" spans="1:18">
      <c r="A115" s="17"/>
      <c r="B115" s="18"/>
      <c r="C115" s="18"/>
      <c r="D115" s="18">
        <v>25</v>
      </c>
      <c r="E115" s="18">
        <v>8</v>
      </c>
      <c r="F115" s="20">
        <v>26.297628939999999</v>
      </c>
      <c r="G115" s="29">
        <v>2.6546977383999999</v>
      </c>
      <c r="H115" s="20">
        <f t="shared" si="5"/>
        <v>10.094817842539685</v>
      </c>
      <c r="I115" s="20" t="s">
        <v>311</v>
      </c>
      <c r="J115" s="18"/>
      <c r="K115" s="18">
        <v>8</v>
      </c>
      <c r="L115" s="20">
        <f t="shared" si="6"/>
        <v>100</v>
      </c>
      <c r="M115" s="20"/>
      <c r="N115" s="20"/>
      <c r="O115" s="18"/>
      <c r="P115" s="20">
        <f t="shared" si="8"/>
        <v>7.9587838197231999</v>
      </c>
      <c r="Q115" s="20">
        <f t="shared" si="7"/>
        <v>7.9587838197231999</v>
      </c>
      <c r="R115" s="20" t="str">
        <f t="shared" si="9"/>
        <v/>
      </c>
    </row>
    <row r="116" spans="1:18">
      <c r="A116" s="17"/>
      <c r="B116" s="18"/>
      <c r="C116" s="18"/>
      <c r="D116" s="18">
        <v>50</v>
      </c>
      <c r="E116" s="18">
        <v>8</v>
      </c>
      <c r="F116" s="20">
        <v>41.755262999999999</v>
      </c>
      <c r="G116" s="29">
        <v>2.6370144938000002</v>
      </c>
      <c r="H116" s="20">
        <f t="shared" si="5"/>
        <v>6.315406261002356</v>
      </c>
      <c r="I116" s="20" t="s">
        <v>311</v>
      </c>
      <c r="J116" s="18"/>
      <c r="K116" s="18">
        <v>8</v>
      </c>
      <c r="L116" s="20">
        <f t="shared" si="6"/>
        <v>100</v>
      </c>
      <c r="M116" s="20"/>
      <c r="N116" s="20"/>
      <c r="O116" s="18"/>
      <c r="P116" s="20">
        <f t="shared" si="8"/>
        <v>7.9057694524124011</v>
      </c>
      <c r="Q116" s="20">
        <f t="shared" si="7"/>
        <v>7.9057694524124011</v>
      </c>
      <c r="R116" s="20" t="str">
        <f t="shared" si="9"/>
        <v/>
      </c>
    </row>
    <row r="117" spans="1:18">
      <c r="A117" s="17"/>
      <c r="B117" s="18"/>
      <c r="C117" s="18"/>
      <c r="D117" s="18">
        <v>100</v>
      </c>
      <c r="E117" s="18">
        <v>8</v>
      </c>
      <c r="F117" s="20">
        <v>98.937955059999993</v>
      </c>
      <c r="G117" s="29">
        <v>10.409818874999999</v>
      </c>
      <c r="H117" s="20">
        <f t="shared" si="5"/>
        <v>10.521562598182935</v>
      </c>
      <c r="I117" s="20" t="s">
        <v>311</v>
      </c>
      <c r="J117" s="18"/>
      <c r="K117" s="18">
        <v>8</v>
      </c>
      <c r="L117" s="20">
        <f t="shared" si="6"/>
        <v>100</v>
      </c>
      <c r="M117" s="20"/>
      <c r="N117" s="20"/>
      <c r="O117" s="18"/>
      <c r="P117" s="20">
        <f t="shared" si="8"/>
        <v>31.208636987249999</v>
      </c>
      <c r="Q117" s="20">
        <f t="shared" si="7"/>
        <v>31.208636987249999</v>
      </c>
      <c r="R117" s="20" t="str">
        <f t="shared" si="9"/>
        <v/>
      </c>
    </row>
    <row r="118" spans="1:18">
      <c r="A118" s="17" t="s">
        <v>294</v>
      </c>
      <c r="B118" s="18" t="s">
        <v>112</v>
      </c>
      <c r="C118" s="18">
        <v>65066</v>
      </c>
      <c r="D118" s="18">
        <v>5</v>
      </c>
      <c r="E118" s="18">
        <v>8</v>
      </c>
      <c r="F118" s="20">
        <v>4.9235332296000003</v>
      </c>
      <c r="G118" s="29">
        <v>1.00246901</v>
      </c>
      <c r="H118" s="20">
        <f t="shared" si="5"/>
        <v>20.360764582093477</v>
      </c>
      <c r="I118" s="20">
        <v>3.0054020919800002</v>
      </c>
      <c r="J118" s="18"/>
      <c r="K118" s="18">
        <v>8</v>
      </c>
      <c r="L118" s="20">
        <f t="shared" si="6"/>
        <v>100</v>
      </c>
      <c r="M118" s="20">
        <v>2.9980000000000002</v>
      </c>
      <c r="N118" s="20">
        <v>3.6240000000000001</v>
      </c>
      <c r="O118" s="18"/>
      <c r="P118" s="20">
        <f t="shared" si="8"/>
        <v>3.0054020919800002</v>
      </c>
      <c r="Q118" s="20">
        <f t="shared" si="7"/>
        <v>3.0054020919800002</v>
      </c>
      <c r="R118" s="20">
        <f t="shared" si="9"/>
        <v>3.0054020919800002</v>
      </c>
    </row>
    <row r="119" spans="1:18">
      <c r="A119" s="17"/>
      <c r="B119" s="18"/>
      <c r="C119" s="18"/>
      <c r="D119" s="18">
        <v>10</v>
      </c>
      <c r="E119" s="18">
        <v>8</v>
      </c>
      <c r="F119" s="20">
        <v>9.3755262115000004</v>
      </c>
      <c r="G119" s="29">
        <v>1.7009318184</v>
      </c>
      <c r="H119" s="20">
        <f t="shared" si="5"/>
        <v>18.142254418889475</v>
      </c>
      <c r="I119" s="20" t="s">
        <v>311</v>
      </c>
      <c r="J119" s="18"/>
      <c r="K119" s="18">
        <v>8</v>
      </c>
      <c r="L119" s="20">
        <f t="shared" si="6"/>
        <v>100</v>
      </c>
      <c r="M119" s="20"/>
      <c r="N119" s="20"/>
      <c r="O119" s="18"/>
      <c r="P119" s="20">
        <f t="shared" si="8"/>
        <v>5.0993935915632003</v>
      </c>
      <c r="Q119" s="20">
        <f t="shared" si="7"/>
        <v>5.0993935915632003</v>
      </c>
      <c r="R119" s="20" t="str">
        <f t="shared" si="9"/>
        <v/>
      </c>
    </row>
    <row r="120" spans="1:18">
      <c r="A120" s="17"/>
      <c r="B120" s="18"/>
      <c r="C120" s="18"/>
      <c r="D120" s="18">
        <v>25</v>
      </c>
      <c r="E120" s="18">
        <v>8</v>
      </c>
      <c r="F120" s="20">
        <v>24.206005447999999</v>
      </c>
      <c r="G120" s="29">
        <v>2.5257784226000002</v>
      </c>
      <c r="H120" s="20">
        <f t="shared" si="5"/>
        <v>10.4345115018087</v>
      </c>
      <c r="I120" s="20" t="s">
        <v>311</v>
      </c>
      <c r="J120" s="18"/>
      <c r="K120" s="18">
        <v>8</v>
      </c>
      <c r="L120" s="20">
        <f t="shared" si="6"/>
        <v>100</v>
      </c>
      <c r="M120" s="20"/>
      <c r="N120" s="20"/>
      <c r="O120" s="18"/>
      <c r="P120" s="20">
        <f t="shared" si="8"/>
        <v>7.5722837109548014</v>
      </c>
      <c r="Q120" s="20">
        <f t="shared" si="7"/>
        <v>7.5722837109548014</v>
      </c>
      <c r="R120" s="20" t="str">
        <f t="shared" si="9"/>
        <v/>
      </c>
    </row>
    <row r="121" spans="1:18">
      <c r="A121" s="17"/>
      <c r="B121" s="18"/>
      <c r="C121" s="18"/>
      <c r="D121" s="18">
        <v>50</v>
      </c>
      <c r="E121" s="18">
        <v>8</v>
      </c>
      <c r="F121" s="20">
        <v>44.075083274999997</v>
      </c>
      <c r="G121" s="29">
        <v>2.9591636591000001</v>
      </c>
      <c r="H121" s="20">
        <f t="shared" si="5"/>
        <v>6.7139150722342</v>
      </c>
      <c r="I121" s="20" t="s">
        <v>311</v>
      </c>
      <c r="J121" s="18"/>
      <c r="K121" s="18">
        <v>8</v>
      </c>
      <c r="L121" s="20">
        <f t="shared" si="6"/>
        <v>100</v>
      </c>
      <c r="M121" s="20"/>
      <c r="N121" s="20"/>
      <c r="O121" s="18"/>
      <c r="P121" s="20">
        <f t="shared" si="8"/>
        <v>8.8715726499818004</v>
      </c>
      <c r="Q121" s="20">
        <f t="shared" si="7"/>
        <v>8.8715726499818004</v>
      </c>
      <c r="R121" s="20" t="str">
        <f t="shared" si="9"/>
        <v/>
      </c>
    </row>
    <row r="122" spans="1:18">
      <c r="A122" s="17"/>
      <c r="B122" s="18"/>
      <c r="C122" s="18"/>
      <c r="D122" s="18">
        <v>100</v>
      </c>
      <c r="E122" s="18">
        <v>8</v>
      </c>
      <c r="F122" s="20">
        <v>97.103845339000003</v>
      </c>
      <c r="G122" s="29">
        <v>5.1417468838999998</v>
      </c>
      <c r="H122" s="20">
        <f t="shared" si="5"/>
        <v>5.2951012042310026</v>
      </c>
      <c r="I122" s="20" t="s">
        <v>311</v>
      </c>
      <c r="J122" s="18"/>
      <c r="K122" s="18">
        <v>8</v>
      </c>
      <c r="L122" s="20">
        <f t="shared" si="6"/>
        <v>100</v>
      </c>
      <c r="M122" s="20"/>
      <c r="N122" s="20"/>
      <c r="O122" s="18"/>
      <c r="P122" s="20">
        <f t="shared" si="8"/>
        <v>15.4149571579322</v>
      </c>
      <c r="Q122" s="20">
        <f t="shared" si="7"/>
        <v>15.4149571579322</v>
      </c>
      <c r="R122" s="20" t="str">
        <f t="shared" si="9"/>
        <v/>
      </c>
    </row>
    <row r="123" spans="1:18">
      <c r="A123" s="17" t="s">
        <v>294</v>
      </c>
      <c r="B123" s="18" t="s">
        <v>113</v>
      </c>
      <c r="C123" s="18">
        <v>68211</v>
      </c>
      <c r="D123" s="18">
        <v>5</v>
      </c>
      <c r="E123" s="18">
        <v>8</v>
      </c>
      <c r="F123" s="20">
        <v>4.3533372190000001</v>
      </c>
      <c r="G123" s="29">
        <v>1.26238948</v>
      </c>
      <c r="H123" s="20">
        <f t="shared" si="5"/>
        <v>28.998201069522977</v>
      </c>
      <c r="I123" s="20">
        <v>3.7846436610400001</v>
      </c>
      <c r="J123" s="18"/>
      <c r="K123" s="18">
        <v>8</v>
      </c>
      <c r="L123" s="20">
        <f t="shared" si="6"/>
        <v>100</v>
      </c>
      <c r="M123" s="20">
        <v>3.8974000000000002</v>
      </c>
      <c r="N123" s="20">
        <v>7.1040000000000001</v>
      </c>
      <c r="O123" s="18"/>
      <c r="P123" s="20">
        <f t="shared" si="8"/>
        <v>3.7846436610400001</v>
      </c>
      <c r="Q123" s="20">
        <f t="shared" si="7"/>
        <v>3.7846436610400001</v>
      </c>
      <c r="R123" s="20">
        <f t="shared" si="9"/>
        <v>3.7846436610400001</v>
      </c>
    </row>
    <row r="124" spans="1:18">
      <c r="A124" s="17"/>
      <c r="B124" s="18"/>
      <c r="C124" s="18"/>
      <c r="D124" s="18">
        <v>10</v>
      </c>
      <c r="E124" s="18">
        <v>8</v>
      </c>
      <c r="F124" s="20">
        <v>8.3184274458999994</v>
      </c>
      <c r="G124" s="29">
        <v>2.7804592270000001</v>
      </c>
      <c r="H124" s="20">
        <f t="shared" si="5"/>
        <v>33.425298772912157</v>
      </c>
      <c r="I124" s="20" t="s">
        <v>311</v>
      </c>
      <c r="J124" s="18"/>
      <c r="K124" s="18">
        <v>8</v>
      </c>
      <c r="L124" s="20">
        <f t="shared" si="6"/>
        <v>100</v>
      </c>
      <c r="M124" s="20"/>
      <c r="N124" s="20"/>
      <c r="O124" s="18"/>
      <c r="P124" s="20">
        <f t="shared" si="8"/>
        <v>8.3358167625460009</v>
      </c>
      <c r="Q124" s="20">
        <f t="shared" si="7"/>
        <v>8.3358167625460009</v>
      </c>
      <c r="R124" s="20" t="str">
        <f t="shared" si="9"/>
        <v/>
      </c>
    </row>
    <row r="125" spans="1:18">
      <c r="A125" s="17"/>
      <c r="B125" s="18"/>
      <c r="C125" s="18"/>
      <c r="D125" s="18">
        <v>25</v>
      </c>
      <c r="E125" s="18">
        <v>8</v>
      </c>
      <c r="F125" s="20">
        <v>22.157609663999999</v>
      </c>
      <c r="G125" s="29">
        <v>7.1412969616000002</v>
      </c>
      <c r="H125" s="20">
        <f t="shared" si="5"/>
        <v>32.229545830490174</v>
      </c>
      <c r="I125" s="20" t="s">
        <v>311</v>
      </c>
      <c r="J125" s="18"/>
      <c r="K125" s="18">
        <v>8</v>
      </c>
      <c r="L125" s="20">
        <f t="shared" si="6"/>
        <v>100</v>
      </c>
      <c r="M125" s="20"/>
      <c r="N125" s="20"/>
      <c r="O125" s="18"/>
      <c r="P125" s="20">
        <f t="shared" si="8"/>
        <v>21.4096082908768</v>
      </c>
      <c r="Q125" s="20">
        <f t="shared" si="7"/>
        <v>21.4096082908768</v>
      </c>
      <c r="R125" s="20" t="str">
        <f t="shared" si="9"/>
        <v/>
      </c>
    </row>
    <row r="126" spans="1:18">
      <c r="A126" s="17"/>
      <c r="B126" s="18"/>
      <c r="C126" s="18"/>
      <c r="D126" s="18">
        <v>50</v>
      </c>
      <c r="E126" s="18">
        <v>8</v>
      </c>
      <c r="F126" s="20">
        <v>45.972603346</v>
      </c>
      <c r="G126" s="29">
        <v>7.9435520368999999</v>
      </c>
      <c r="H126" s="20">
        <f t="shared" si="5"/>
        <v>17.278882331537908</v>
      </c>
      <c r="I126" s="20" t="s">
        <v>311</v>
      </c>
      <c r="J126" s="18"/>
      <c r="K126" s="18">
        <v>8</v>
      </c>
      <c r="L126" s="20">
        <f t="shared" si="6"/>
        <v>100</v>
      </c>
      <c r="M126" s="20"/>
      <c r="N126" s="20"/>
      <c r="O126" s="18"/>
      <c r="P126" s="20">
        <f t="shared" si="8"/>
        <v>23.8147690066262</v>
      </c>
      <c r="Q126" s="20">
        <f t="shared" si="7"/>
        <v>23.8147690066262</v>
      </c>
      <c r="R126" s="20" t="str">
        <f t="shared" si="9"/>
        <v/>
      </c>
    </row>
    <row r="127" spans="1:18">
      <c r="A127" s="17"/>
      <c r="B127" s="18"/>
      <c r="C127" s="18"/>
      <c r="D127" s="18">
        <v>100</v>
      </c>
      <c r="E127" s="18">
        <v>8</v>
      </c>
      <c r="F127" s="20">
        <v>95.723504378000001</v>
      </c>
      <c r="G127" s="29">
        <v>7.7441503146999997</v>
      </c>
      <c r="H127" s="20">
        <f t="shared" si="5"/>
        <v>8.0901241184394284</v>
      </c>
      <c r="I127" s="20" t="s">
        <v>311</v>
      </c>
      <c r="J127" s="18"/>
      <c r="K127" s="18">
        <v>8</v>
      </c>
      <c r="L127" s="20">
        <f t="shared" si="6"/>
        <v>100</v>
      </c>
      <c r="M127" s="20"/>
      <c r="N127" s="20"/>
      <c r="O127" s="18"/>
      <c r="P127" s="20">
        <f t="shared" si="8"/>
        <v>23.216962643470602</v>
      </c>
      <c r="Q127" s="20">
        <f t="shared" si="7"/>
        <v>23.216962643470602</v>
      </c>
      <c r="R127" s="20" t="str">
        <f t="shared" si="9"/>
        <v/>
      </c>
    </row>
    <row r="128" spans="1:18">
      <c r="A128" s="17" t="s">
        <v>294</v>
      </c>
      <c r="B128" s="18" t="s">
        <v>59</v>
      </c>
      <c r="C128" s="18">
        <v>66589</v>
      </c>
      <c r="D128" s="18">
        <v>5</v>
      </c>
      <c r="E128" s="18">
        <v>8</v>
      </c>
      <c r="F128" s="20">
        <v>4.4602459890999997</v>
      </c>
      <c r="G128" s="29">
        <v>0.31094302140000002</v>
      </c>
      <c r="H128" s="20">
        <f t="shared" si="5"/>
        <v>6.9714321174187726</v>
      </c>
      <c r="I128" s="20">
        <v>0.93220717815720011</v>
      </c>
      <c r="J128" s="18"/>
      <c r="K128" s="18">
        <v>8</v>
      </c>
      <c r="L128" s="20">
        <f t="shared" si="6"/>
        <v>100</v>
      </c>
      <c r="M128" s="20">
        <v>0.89939999999999998</v>
      </c>
      <c r="N128" s="20">
        <v>1.3919999999999999</v>
      </c>
      <c r="O128" s="18"/>
      <c r="P128" s="20">
        <f t="shared" si="8"/>
        <v>0.93220717815720011</v>
      </c>
      <c r="Q128" s="20">
        <f t="shared" si="7"/>
        <v>0.93220717815720011</v>
      </c>
      <c r="R128" s="20">
        <f t="shared" si="9"/>
        <v>0.93220717815720011</v>
      </c>
    </row>
    <row r="129" spans="1:18">
      <c r="A129" s="17"/>
      <c r="B129" s="18"/>
      <c r="C129" s="18"/>
      <c r="D129" s="18">
        <v>10</v>
      </c>
      <c r="E129" s="18">
        <v>8</v>
      </c>
      <c r="F129" s="20">
        <v>9.0723070096999994</v>
      </c>
      <c r="G129" s="29">
        <v>0.81072762939999998</v>
      </c>
      <c r="H129" s="20">
        <f t="shared" si="5"/>
        <v>8.9362896177695479</v>
      </c>
      <c r="I129" s="20" t="s">
        <v>311</v>
      </c>
      <c r="J129" s="18"/>
      <c r="K129" s="18">
        <v>8</v>
      </c>
      <c r="L129" s="20">
        <f t="shared" si="6"/>
        <v>100</v>
      </c>
      <c r="M129" s="20"/>
      <c r="N129" s="20"/>
      <c r="O129" s="18"/>
      <c r="P129" s="20">
        <f t="shared" si="8"/>
        <v>2.4305614329412002</v>
      </c>
      <c r="Q129" s="20">
        <f t="shared" si="7"/>
        <v>2.4305614329412002</v>
      </c>
      <c r="R129" s="20" t="str">
        <f t="shared" si="9"/>
        <v/>
      </c>
    </row>
    <row r="130" spans="1:18">
      <c r="A130" s="17"/>
      <c r="B130" s="18"/>
      <c r="C130" s="18"/>
      <c r="D130" s="18">
        <v>25</v>
      </c>
      <c r="E130" s="18">
        <v>8</v>
      </c>
      <c r="F130" s="20">
        <v>24.137304098000001</v>
      </c>
      <c r="G130" s="29">
        <v>1.4547423447000001</v>
      </c>
      <c r="H130" s="20">
        <f t="shared" ref="H130:H183" si="10">100*(G130/F130)</f>
        <v>6.0269462521315251</v>
      </c>
      <c r="I130" s="20" t="s">
        <v>311</v>
      </c>
      <c r="J130" s="18"/>
      <c r="K130" s="18">
        <v>8</v>
      </c>
      <c r="L130" s="20">
        <f t="shared" si="6"/>
        <v>100</v>
      </c>
      <c r="M130" s="20"/>
      <c r="N130" s="20"/>
      <c r="O130" s="18"/>
      <c r="P130" s="20">
        <f t="shared" si="8"/>
        <v>4.3613175494106002</v>
      </c>
      <c r="Q130" s="20">
        <f t="shared" si="7"/>
        <v>4.3613175494106002</v>
      </c>
      <c r="R130" s="20" t="str">
        <f t="shared" si="9"/>
        <v/>
      </c>
    </row>
    <row r="131" spans="1:18">
      <c r="A131" s="17"/>
      <c r="B131" s="18"/>
      <c r="C131" s="18"/>
      <c r="D131" s="18">
        <v>50</v>
      </c>
      <c r="E131" s="18">
        <v>8</v>
      </c>
      <c r="F131" s="20">
        <v>44.265603378000002</v>
      </c>
      <c r="G131" s="29">
        <v>2.1780527683000002</v>
      </c>
      <c r="H131" s="20">
        <f t="shared" si="10"/>
        <v>4.9204181172022432</v>
      </c>
      <c r="I131" s="20" t="s">
        <v>311</v>
      </c>
      <c r="J131" s="18"/>
      <c r="K131" s="18">
        <v>8</v>
      </c>
      <c r="L131" s="20">
        <f t="shared" si="6"/>
        <v>100</v>
      </c>
      <c r="M131" s="20"/>
      <c r="N131" s="20"/>
      <c r="O131" s="18"/>
      <c r="P131" s="20">
        <f t="shared" si="8"/>
        <v>6.5298021993634006</v>
      </c>
      <c r="Q131" s="20">
        <f t="shared" si="7"/>
        <v>6.5298021993634006</v>
      </c>
      <c r="R131" s="20" t="str">
        <f t="shared" si="9"/>
        <v/>
      </c>
    </row>
    <row r="132" spans="1:18">
      <c r="A132" s="17"/>
      <c r="B132" s="18"/>
      <c r="C132" s="18"/>
      <c r="D132" s="18">
        <v>100</v>
      </c>
      <c r="E132" s="18">
        <v>8</v>
      </c>
      <c r="F132" s="20">
        <v>96.860883412999996</v>
      </c>
      <c r="G132" s="29">
        <v>3.5793123295</v>
      </c>
      <c r="H132" s="20">
        <f t="shared" si="10"/>
        <v>3.6953124970359394</v>
      </c>
      <c r="I132" s="20" t="s">
        <v>311</v>
      </c>
      <c r="J132" s="18"/>
      <c r="K132" s="18">
        <v>8</v>
      </c>
      <c r="L132" s="20">
        <f t="shared" ref="L132:L195" si="11">(K132/E132)*100</f>
        <v>100</v>
      </c>
      <c r="M132" s="20"/>
      <c r="N132" s="20"/>
      <c r="O132" s="18"/>
      <c r="P132" s="20">
        <f t="shared" si="8"/>
        <v>10.730778363841001</v>
      </c>
      <c r="Q132" s="20">
        <f t="shared" ref="Q132:Q195" si="12">IF(AND((G132*2.998)&lt;+(D132+D132*0.1),L132&gt;50),(G132*2.998),"")</f>
        <v>10.730778363841001</v>
      </c>
      <c r="R132" s="20" t="str">
        <f t="shared" si="9"/>
        <v/>
      </c>
    </row>
    <row r="133" spans="1:18">
      <c r="A133" s="17" t="s">
        <v>295</v>
      </c>
      <c r="B133" s="18" t="s">
        <v>163</v>
      </c>
      <c r="C133" s="18">
        <v>65067</v>
      </c>
      <c r="D133" s="18">
        <v>5</v>
      </c>
      <c r="E133" s="18">
        <v>8</v>
      </c>
      <c r="F133" s="20">
        <v>4.5532161617</v>
      </c>
      <c r="G133" s="29">
        <v>0.97614066610000005</v>
      </c>
      <c r="H133" s="20">
        <f t="shared" si="10"/>
        <v>21.438487245805298</v>
      </c>
      <c r="I133" s="20">
        <v>2.9264697169678002</v>
      </c>
      <c r="J133" s="18"/>
      <c r="K133" s="18">
        <v>8</v>
      </c>
      <c r="L133" s="20">
        <f t="shared" si="11"/>
        <v>100</v>
      </c>
      <c r="M133" s="20">
        <v>2.9980000000000002</v>
      </c>
      <c r="N133" s="20">
        <v>9.0719999999999992</v>
      </c>
      <c r="O133" s="18"/>
      <c r="P133" s="20">
        <f t="shared" ref="P133:P196" si="13">G133*2.998</f>
        <v>2.9264697169678002</v>
      </c>
      <c r="Q133" s="20">
        <f t="shared" si="12"/>
        <v>2.9264697169678002</v>
      </c>
      <c r="R133" s="20">
        <f t="shared" ref="R133:R196" si="14">IF(AND(ISNUMBER(Q133),ISNUMBER(Q132),D133&gt;5),"",Q133)</f>
        <v>2.9264697169678002</v>
      </c>
    </row>
    <row r="134" spans="1:18">
      <c r="A134" s="17"/>
      <c r="B134" s="18"/>
      <c r="C134" s="18"/>
      <c r="D134" s="18">
        <v>10</v>
      </c>
      <c r="E134" s="18">
        <v>8</v>
      </c>
      <c r="F134" s="20">
        <v>7.8143370878000002</v>
      </c>
      <c r="G134" s="29">
        <v>1.4457794466</v>
      </c>
      <c r="H134" s="20">
        <f t="shared" si="10"/>
        <v>18.501626310147259</v>
      </c>
      <c r="I134" s="20" t="s">
        <v>311</v>
      </c>
      <c r="J134" s="18"/>
      <c r="K134" s="18">
        <v>8</v>
      </c>
      <c r="L134" s="20">
        <f t="shared" si="11"/>
        <v>100</v>
      </c>
      <c r="M134" s="20"/>
      <c r="N134" s="20"/>
      <c r="O134" s="18"/>
      <c r="P134" s="20">
        <f t="shared" si="13"/>
        <v>4.3344467809068004</v>
      </c>
      <c r="Q134" s="20">
        <f t="shared" si="12"/>
        <v>4.3344467809068004</v>
      </c>
      <c r="R134" s="20" t="str">
        <f t="shared" si="14"/>
        <v/>
      </c>
    </row>
    <row r="135" spans="1:18">
      <c r="A135" s="17"/>
      <c r="B135" s="18"/>
      <c r="C135" s="18"/>
      <c r="D135" s="18">
        <v>25</v>
      </c>
      <c r="E135" s="18">
        <v>8</v>
      </c>
      <c r="F135" s="20">
        <v>20.901935435999999</v>
      </c>
      <c r="G135" s="29">
        <v>3.5564205339999999</v>
      </c>
      <c r="H135" s="20">
        <f t="shared" si="10"/>
        <v>17.014790543629157</v>
      </c>
      <c r="I135" s="20" t="s">
        <v>311</v>
      </c>
      <c r="J135" s="18"/>
      <c r="K135" s="18">
        <v>8</v>
      </c>
      <c r="L135" s="20">
        <f t="shared" si="11"/>
        <v>100</v>
      </c>
      <c r="M135" s="20"/>
      <c r="N135" s="20"/>
      <c r="O135" s="18"/>
      <c r="P135" s="20">
        <f t="shared" si="13"/>
        <v>10.662148760932</v>
      </c>
      <c r="Q135" s="20">
        <f t="shared" si="12"/>
        <v>10.662148760932</v>
      </c>
      <c r="R135" s="20" t="str">
        <f t="shared" si="14"/>
        <v/>
      </c>
    </row>
    <row r="136" spans="1:18">
      <c r="A136" s="17"/>
      <c r="B136" s="18"/>
      <c r="C136" s="18"/>
      <c r="D136" s="18">
        <v>50</v>
      </c>
      <c r="E136" s="18">
        <v>8</v>
      </c>
      <c r="F136" s="20">
        <v>38.735353901000003</v>
      </c>
      <c r="G136" s="29">
        <v>11.513953358</v>
      </c>
      <c r="H136" s="20">
        <f t="shared" si="10"/>
        <v>29.724662868519069</v>
      </c>
      <c r="I136" s="20" t="s">
        <v>311</v>
      </c>
      <c r="J136" s="18"/>
      <c r="K136" s="18">
        <v>8</v>
      </c>
      <c r="L136" s="20">
        <f t="shared" si="11"/>
        <v>100</v>
      </c>
      <c r="M136" s="20"/>
      <c r="N136" s="20"/>
      <c r="O136" s="18"/>
      <c r="P136" s="20">
        <f t="shared" si="13"/>
        <v>34.518832167284003</v>
      </c>
      <c r="Q136" s="20">
        <f t="shared" si="12"/>
        <v>34.518832167284003</v>
      </c>
      <c r="R136" s="20" t="str">
        <f t="shared" si="14"/>
        <v/>
      </c>
    </row>
    <row r="137" spans="1:18">
      <c r="A137" s="17"/>
      <c r="B137" s="18"/>
      <c r="C137" s="18"/>
      <c r="D137" s="18">
        <v>100</v>
      </c>
      <c r="E137" s="18">
        <v>8</v>
      </c>
      <c r="F137" s="20">
        <v>91.735023041999995</v>
      </c>
      <c r="G137" s="29">
        <v>17.002762958000002</v>
      </c>
      <c r="H137" s="20">
        <f t="shared" si="10"/>
        <v>18.534647285383524</v>
      </c>
      <c r="I137" s="20" t="s">
        <v>311</v>
      </c>
      <c r="J137" s="18"/>
      <c r="K137" s="18">
        <v>8</v>
      </c>
      <c r="L137" s="20">
        <f t="shared" si="11"/>
        <v>100</v>
      </c>
      <c r="M137" s="20"/>
      <c r="N137" s="20"/>
      <c r="O137" s="18"/>
      <c r="P137" s="20">
        <f t="shared" si="13"/>
        <v>50.974283348084008</v>
      </c>
      <c r="Q137" s="20">
        <f t="shared" si="12"/>
        <v>50.974283348084008</v>
      </c>
      <c r="R137" s="20" t="str">
        <f t="shared" si="14"/>
        <v/>
      </c>
    </row>
    <row r="138" spans="1:18">
      <c r="A138" s="17" t="s">
        <v>294</v>
      </c>
      <c r="B138" s="18" t="s">
        <v>82</v>
      </c>
      <c r="C138" s="18">
        <v>68542</v>
      </c>
      <c r="D138" s="18">
        <v>5</v>
      </c>
      <c r="E138" s="18">
        <v>8</v>
      </c>
      <c r="F138" s="20">
        <v>4.1124721131999999</v>
      </c>
      <c r="G138" s="29">
        <v>2.1187573226</v>
      </c>
      <c r="H138" s="20">
        <f t="shared" si="10"/>
        <v>51.520284254313175</v>
      </c>
      <c r="I138" s="20" t="s">
        <v>311</v>
      </c>
      <c r="J138" s="18"/>
      <c r="K138" s="18">
        <v>8</v>
      </c>
      <c r="L138" s="20">
        <f t="shared" si="11"/>
        <v>100</v>
      </c>
      <c r="M138" s="20">
        <v>4.4969999999999999</v>
      </c>
      <c r="N138" s="20">
        <v>2.9039999999999999</v>
      </c>
      <c r="O138" s="18"/>
      <c r="P138" s="20">
        <f t="shared" si="13"/>
        <v>6.3520344531548005</v>
      </c>
      <c r="Q138" s="20" t="str">
        <f t="shared" si="12"/>
        <v/>
      </c>
      <c r="R138" s="20" t="str">
        <f t="shared" si="14"/>
        <v/>
      </c>
    </row>
    <row r="139" spans="1:18">
      <c r="A139" s="17"/>
      <c r="B139" s="18"/>
      <c r="C139" s="18"/>
      <c r="D139" s="18">
        <v>10</v>
      </c>
      <c r="E139" s="18">
        <v>8</v>
      </c>
      <c r="F139" s="20">
        <v>7.5300848696999996</v>
      </c>
      <c r="G139" s="29">
        <v>1.5054922527000001</v>
      </c>
      <c r="H139" s="20">
        <f t="shared" si="10"/>
        <v>19.993031668977448</v>
      </c>
      <c r="I139" s="20">
        <v>4.5134657735946009</v>
      </c>
      <c r="J139" s="18"/>
      <c r="K139" s="18">
        <v>8</v>
      </c>
      <c r="L139" s="20">
        <f t="shared" si="11"/>
        <v>100</v>
      </c>
      <c r="M139" s="20"/>
      <c r="N139" s="20"/>
      <c r="O139" s="18"/>
      <c r="P139" s="20">
        <f t="shared" si="13"/>
        <v>4.5134657735946009</v>
      </c>
      <c r="Q139" s="20">
        <f t="shared" si="12"/>
        <v>4.5134657735946009</v>
      </c>
      <c r="R139" s="20">
        <f t="shared" si="14"/>
        <v>4.5134657735946009</v>
      </c>
    </row>
    <row r="140" spans="1:18">
      <c r="A140" s="17"/>
      <c r="B140" s="18"/>
      <c r="C140" s="18"/>
      <c r="D140" s="18">
        <v>25</v>
      </c>
      <c r="E140" s="18">
        <v>8</v>
      </c>
      <c r="F140" s="20">
        <v>27.061604341999999</v>
      </c>
      <c r="G140" s="29">
        <v>4.5549752942000001</v>
      </c>
      <c r="H140" s="20">
        <f t="shared" si="10"/>
        <v>16.831874550507017</v>
      </c>
      <c r="I140" s="20" t="s">
        <v>311</v>
      </c>
      <c r="J140" s="18"/>
      <c r="K140" s="18">
        <v>8</v>
      </c>
      <c r="L140" s="20">
        <f t="shared" si="11"/>
        <v>100</v>
      </c>
      <c r="M140" s="20"/>
      <c r="N140" s="20"/>
      <c r="O140" s="18"/>
      <c r="P140" s="20">
        <f t="shared" si="13"/>
        <v>13.655815932011601</v>
      </c>
      <c r="Q140" s="20">
        <f t="shared" si="12"/>
        <v>13.655815932011601</v>
      </c>
      <c r="R140" s="20" t="str">
        <f t="shared" si="14"/>
        <v/>
      </c>
    </row>
    <row r="141" spans="1:18">
      <c r="A141" s="17"/>
      <c r="B141" s="18"/>
      <c r="C141" s="18"/>
      <c r="D141" s="18">
        <v>50</v>
      </c>
      <c r="E141" s="18">
        <v>8</v>
      </c>
      <c r="F141" s="20">
        <v>43.295226180999997</v>
      </c>
      <c r="G141" s="29">
        <v>6.4314814669000002</v>
      </c>
      <c r="H141" s="20">
        <f t="shared" si="10"/>
        <v>14.854943683658222</v>
      </c>
      <c r="I141" s="20" t="s">
        <v>311</v>
      </c>
      <c r="J141" s="18"/>
      <c r="K141" s="18">
        <v>8</v>
      </c>
      <c r="L141" s="20">
        <f t="shared" si="11"/>
        <v>100</v>
      </c>
      <c r="M141" s="20"/>
      <c r="N141" s="20"/>
      <c r="O141" s="18"/>
      <c r="P141" s="20">
        <f t="shared" si="13"/>
        <v>19.281581437766203</v>
      </c>
      <c r="Q141" s="20">
        <f t="shared" si="12"/>
        <v>19.281581437766203</v>
      </c>
      <c r="R141" s="20" t="str">
        <f t="shared" si="14"/>
        <v/>
      </c>
    </row>
    <row r="142" spans="1:18">
      <c r="A142" s="17"/>
      <c r="B142" s="18"/>
      <c r="C142" s="18"/>
      <c r="D142" s="18">
        <v>100</v>
      </c>
      <c r="E142" s="18">
        <v>8</v>
      </c>
      <c r="F142" s="20">
        <v>94.480322025000007</v>
      </c>
      <c r="G142" s="29">
        <v>10.079239009</v>
      </c>
      <c r="H142" s="20">
        <f t="shared" si="10"/>
        <v>10.668082827165829</v>
      </c>
      <c r="I142" s="20" t="s">
        <v>311</v>
      </c>
      <c r="J142" s="18"/>
      <c r="K142" s="18">
        <v>8</v>
      </c>
      <c r="L142" s="20">
        <f t="shared" si="11"/>
        <v>100</v>
      </c>
      <c r="M142" s="20"/>
      <c r="N142" s="20"/>
      <c r="O142" s="18"/>
      <c r="P142" s="20">
        <f t="shared" si="13"/>
        <v>30.217558548982002</v>
      </c>
      <c r="Q142" s="20">
        <f t="shared" si="12"/>
        <v>30.217558548982002</v>
      </c>
      <c r="R142" s="20" t="str">
        <f t="shared" si="14"/>
        <v/>
      </c>
    </row>
    <row r="143" spans="1:18">
      <c r="A143" s="17" t="s">
        <v>295</v>
      </c>
      <c r="B143" s="18" t="s">
        <v>83</v>
      </c>
      <c r="C143" s="18">
        <v>68545</v>
      </c>
      <c r="D143" s="18">
        <v>5</v>
      </c>
      <c r="E143" s="18">
        <v>8</v>
      </c>
      <c r="F143" s="20">
        <v>5.1106466448000001</v>
      </c>
      <c r="G143" s="29">
        <v>0.52026816870000003</v>
      </c>
      <c r="H143" s="20">
        <f t="shared" si="10"/>
        <v>10.18008492583545</v>
      </c>
      <c r="I143" s="20">
        <v>1.5597639697626002</v>
      </c>
      <c r="J143" s="18"/>
      <c r="K143" s="18">
        <v>8</v>
      </c>
      <c r="L143" s="20">
        <f t="shared" si="11"/>
        <v>100</v>
      </c>
      <c r="M143" s="20">
        <v>1.4990000000000001</v>
      </c>
      <c r="N143" s="20">
        <v>2.0880000000000001</v>
      </c>
      <c r="O143" s="18"/>
      <c r="P143" s="20">
        <f t="shared" si="13"/>
        <v>1.5597639697626002</v>
      </c>
      <c r="Q143" s="20">
        <f t="shared" si="12"/>
        <v>1.5597639697626002</v>
      </c>
      <c r="R143" s="20">
        <f t="shared" si="14"/>
        <v>1.5597639697626002</v>
      </c>
    </row>
    <row r="144" spans="1:18">
      <c r="A144" s="17"/>
      <c r="B144" s="18"/>
      <c r="C144" s="18"/>
      <c r="D144" s="18">
        <v>10</v>
      </c>
      <c r="E144" s="18">
        <v>8</v>
      </c>
      <c r="F144" s="20">
        <v>8.3104489115</v>
      </c>
      <c r="G144" s="29">
        <v>1.1254254538999999</v>
      </c>
      <c r="H144" s="20">
        <f t="shared" si="10"/>
        <v>13.542294355996054</v>
      </c>
      <c r="I144" s="20" t="s">
        <v>311</v>
      </c>
      <c r="J144" s="18"/>
      <c r="K144" s="18">
        <v>8</v>
      </c>
      <c r="L144" s="20">
        <f t="shared" si="11"/>
        <v>100</v>
      </c>
      <c r="M144" s="20"/>
      <c r="N144" s="20"/>
      <c r="O144" s="18"/>
      <c r="P144" s="20">
        <f t="shared" si="13"/>
        <v>3.3740255107922001</v>
      </c>
      <c r="Q144" s="20">
        <f t="shared" si="12"/>
        <v>3.3740255107922001</v>
      </c>
      <c r="R144" s="20" t="str">
        <f t="shared" si="14"/>
        <v/>
      </c>
    </row>
    <row r="145" spans="1:18">
      <c r="A145" s="17"/>
      <c r="B145" s="18"/>
      <c r="C145" s="18"/>
      <c r="D145" s="18">
        <v>25</v>
      </c>
      <c r="E145" s="18">
        <v>8</v>
      </c>
      <c r="F145" s="20">
        <v>22.611918977999999</v>
      </c>
      <c r="G145" s="29">
        <v>1.9885170513999999</v>
      </c>
      <c r="H145" s="20">
        <f t="shared" si="10"/>
        <v>8.7941101033251723</v>
      </c>
      <c r="I145" s="20" t="s">
        <v>311</v>
      </c>
      <c r="J145" s="18"/>
      <c r="K145" s="18">
        <v>8</v>
      </c>
      <c r="L145" s="20">
        <f t="shared" si="11"/>
        <v>100</v>
      </c>
      <c r="M145" s="20"/>
      <c r="N145" s="20"/>
      <c r="O145" s="18"/>
      <c r="P145" s="20">
        <f t="shared" si="13"/>
        <v>5.9615741200972003</v>
      </c>
      <c r="Q145" s="20">
        <f t="shared" si="12"/>
        <v>5.9615741200972003</v>
      </c>
      <c r="R145" s="20" t="str">
        <f t="shared" si="14"/>
        <v/>
      </c>
    </row>
    <row r="146" spans="1:18">
      <c r="A146" s="17"/>
      <c r="B146" s="18"/>
      <c r="C146" s="18"/>
      <c r="D146" s="18">
        <v>50</v>
      </c>
      <c r="E146" s="18">
        <v>8</v>
      </c>
      <c r="F146" s="20">
        <v>41.579821631000002</v>
      </c>
      <c r="G146" s="29">
        <v>2.6732177997000002</v>
      </c>
      <c r="H146" s="20">
        <f t="shared" si="10"/>
        <v>6.4291228168881123</v>
      </c>
      <c r="I146" s="20" t="s">
        <v>311</v>
      </c>
      <c r="J146" s="18"/>
      <c r="K146" s="18">
        <v>8</v>
      </c>
      <c r="L146" s="20">
        <f t="shared" si="11"/>
        <v>100</v>
      </c>
      <c r="M146" s="20"/>
      <c r="N146" s="20"/>
      <c r="O146" s="18"/>
      <c r="P146" s="20">
        <f t="shared" si="13"/>
        <v>8.0143069635006015</v>
      </c>
      <c r="Q146" s="20">
        <f t="shared" si="12"/>
        <v>8.0143069635006015</v>
      </c>
      <c r="R146" s="20" t="str">
        <f t="shared" si="14"/>
        <v/>
      </c>
    </row>
    <row r="147" spans="1:18">
      <c r="A147" s="17"/>
      <c r="B147" s="18"/>
      <c r="C147" s="18"/>
      <c r="D147" s="18">
        <v>100</v>
      </c>
      <c r="E147" s="18">
        <v>8</v>
      </c>
      <c r="F147" s="20">
        <v>93.859159089000002</v>
      </c>
      <c r="G147" s="29">
        <v>4.2335815351999999</v>
      </c>
      <c r="H147" s="20">
        <f t="shared" si="10"/>
        <v>4.5105683625245288</v>
      </c>
      <c r="I147" s="20" t="s">
        <v>311</v>
      </c>
      <c r="J147" s="18"/>
      <c r="K147" s="18">
        <v>8</v>
      </c>
      <c r="L147" s="20">
        <f t="shared" si="11"/>
        <v>100</v>
      </c>
      <c r="M147" s="20"/>
      <c r="N147" s="20"/>
      <c r="O147" s="18"/>
      <c r="P147" s="20">
        <f t="shared" si="13"/>
        <v>12.692277442529601</v>
      </c>
      <c r="Q147" s="20">
        <f t="shared" si="12"/>
        <v>12.692277442529601</v>
      </c>
      <c r="R147" s="20" t="str">
        <f t="shared" si="14"/>
        <v/>
      </c>
    </row>
    <row r="148" spans="1:18">
      <c r="A148" s="17" t="s">
        <v>294</v>
      </c>
      <c r="B148" s="18" t="s">
        <v>37</v>
      </c>
      <c r="C148" s="18">
        <v>65068</v>
      </c>
      <c r="D148" s="18">
        <v>5</v>
      </c>
      <c r="E148" s="18">
        <v>8</v>
      </c>
      <c r="F148" s="20">
        <v>6.5685771627999996</v>
      </c>
      <c r="G148" s="29">
        <v>1.1092973315000001</v>
      </c>
      <c r="H148" s="20">
        <f t="shared" si="10"/>
        <v>16.887939412241568</v>
      </c>
      <c r="I148" s="20">
        <v>3.3256733998370005</v>
      </c>
      <c r="J148" s="18"/>
      <c r="K148" s="18">
        <v>8</v>
      </c>
      <c r="L148" s="20">
        <f t="shared" si="11"/>
        <v>100</v>
      </c>
      <c r="M148" s="20">
        <v>3.2978000000000005</v>
      </c>
      <c r="N148" s="20">
        <v>2.7360000000000002</v>
      </c>
      <c r="O148" s="18"/>
      <c r="P148" s="20">
        <f t="shared" si="13"/>
        <v>3.3256733998370005</v>
      </c>
      <c r="Q148" s="20">
        <f t="shared" si="12"/>
        <v>3.3256733998370005</v>
      </c>
      <c r="R148" s="20">
        <f t="shared" si="14"/>
        <v>3.3256733998370005</v>
      </c>
    </row>
    <row r="149" spans="1:18">
      <c r="A149" s="17"/>
      <c r="B149" s="18"/>
      <c r="C149" s="18"/>
      <c r="D149" s="18">
        <v>10</v>
      </c>
      <c r="E149" s="18">
        <v>8</v>
      </c>
      <c r="F149" s="20">
        <v>10.304422515000001</v>
      </c>
      <c r="G149" s="29">
        <v>4.6103178506000004</v>
      </c>
      <c r="H149" s="20">
        <f t="shared" si="10"/>
        <v>44.741156953617015</v>
      </c>
      <c r="I149" s="20" t="s">
        <v>311</v>
      </c>
      <c r="J149" s="18"/>
      <c r="K149" s="18">
        <v>7</v>
      </c>
      <c r="L149" s="20">
        <f t="shared" si="11"/>
        <v>87.5</v>
      </c>
      <c r="M149" s="20"/>
      <c r="N149" s="20"/>
      <c r="O149" s="18"/>
      <c r="P149" s="20">
        <f t="shared" si="13"/>
        <v>13.821732916098803</v>
      </c>
      <c r="Q149" s="20" t="str">
        <f t="shared" si="12"/>
        <v/>
      </c>
      <c r="R149" s="20" t="str">
        <f t="shared" si="14"/>
        <v/>
      </c>
    </row>
    <row r="150" spans="1:18">
      <c r="A150" s="17"/>
      <c r="B150" s="18"/>
      <c r="C150" s="18"/>
      <c r="D150" s="18">
        <v>25</v>
      </c>
      <c r="E150" s="18">
        <v>8</v>
      </c>
      <c r="F150" s="20">
        <v>23.216792216999998</v>
      </c>
      <c r="G150" s="29">
        <v>2.8782763518999999</v>
      </c>
      <c r="H150" s="20">
        <f t="shared" si="10"/>
        <v>12.397390324200101</v>
      </c>
      <c r="I150" s="20">
        <v>8.6290725029962001</v>
      </c>
      <c r="J150" s="18"/>
      <c r="K150" s="18">
        <v>8</v>
      </c>
      <c r="L150" s="20">
        <f t="shared" si="11"/>
        <v>100</v>
      </c>
      <c r="M150" s="20"/>
      <c r="N150" s="20"/>
      <c r="O150" s="18"/>
      <c r="P150" s="20">
        <f t="shared" si="13"/>
        <v>8.6290725029962001</v>
      </c>
      <c r="Q150" s="20">
        <f t="shared" si="12"/>
        <v>8.6290725029962001</v>
      </c>
      <c r="R150" s="20">
        <f t="shared" si="14"/>
        <v>8.6290725029962001</v>
      </c>
    </row>
    <row r="151" spans="1:18">
      <c r="A151" s="17"/>
      <c r="B151" s="18"/>
      <c r="C151" s="18"/>
      <c r="D151" s="18">
        <v>50</v>
      </c>
      <c r="E151" s="18">
        <v>8</v>
      </c>
      <c r="F151" s="20">
        <v>46.817667088999997</v>
      </c>
      <c r="G151" s="29">
        <v>6.0389027129999997</v>
      </c>
      <c r="H151" s="20">
        <f t="shared" si="10"/>
        <v>12.898768965826715</v>
      </c>
      <c r="I151" s="20" t="s">
        <v>311</v>
      </c>
      <c r="J151" s="18"/>
      <c r="K151" s="18">
        <v>8</v>
      </c>
      <c r="L151" s="20">
        <f t="shared" si="11"/>
        <v>100</v>
      </c>
      <c r="M151" s="20"/>
      <c r="N151" s="20"/>
      <c r="O151" s="18"/>
      <c r="P151" s="20">
        <f t="shared" si="13"/>
        <v>18.104630333574001</v>
      </c>
      <c r="Q151" s="20">
        <f t="shared" si="12"/>
        <v>18.104630333574001</v>
      </c>
      <c r="R151" s="20" t="str">
        <f t="shared" si="14"/>
        <v/>
      </c>
    </row>
    <row r="152" spans="1:18">
      <c r="A152" s="17"/>
      <c r="B152" s="18"/>
      <c r="C152" s="18"/>
      <c r="D152" s="18">
        <v>100</v>
      </c>
      <c r="E152" s="18">
        <v>8</v>
      </c>
      <c r="F152" s="20">
        <v>97.838073297999998</v>
      </c>
      <c r="G152" s="29">
        <v>5.5312550241</v>
      </c>
      <c r="H152" s="20">
        <f t="shared" si="10"/>
        <v>5.6534790983185372</v>
      </c>
      <c r="I152" s="20" t="s">
        <v>311</v>
      </c>
      <c r="J152" s="18"/>
      <c r="K152" s="18">
        <v>8</v>
      </c>
      <c r="L152" s="20">
        <f t="shared" si="11"/>
        <v>100</v>
      </c>
      <c r="M152" s="20"/>
      <c r="N152" s="20"/>
      <c r="O152" s="18"/>
      <c r="P152" s="20">
        <f t="shared" si="13"/>
        <v>16.5827025622518</v>
      </c>
      <c r="Q152" s="20">
        <f t="shared" si="12"/>
        <v>16.5827025622518</v>
      </c>
      <c r="R152" s="20" t="str">
        <f t="shared" si="14"/>
        <v/>
      </c>
    </row>
    <row r="153" spans="1:18">
      <c r="A153" s="17" t="s">
        <v>294</v>
      </c>
      <c r="B153" s="18" t="s">
        <v>38</v>
      </c>
      <c r="C153" s="18">
        <v>65069</v>
      </c>
      <c r="D153" s="18">
        <v>5</v>
      </c>
      <c r="E153" s="18">
        <v>8</v>
      </c>
      <c r="F153" s="20">
        <v>5.6361622615</v>
      </c>
      <c r="G153" s="29">
        <v>1.3706229783999999</v>
      </c>
      <c r="H153" s="20">
        <f t="shared" si="10"/>
        <v>24.318373297422141</v>
      </c>
      <c r="I153" s="20">
        <v>4.1091276892432003</v>
      </c>
      <c r="J153" s="18"/>
      <c r="K153" s="18">
        <v>8</v>
      </c>
      <c r="L153" s="20">
        <f t="shared" si="11"/>
        <v>100</v>
      </c>
      <c r="M153" s="20">
        <v>4.1972000000000005</v>
      </c>
      <c r="N153" s="20">
        <v>3</v>
      </c>
      <c r="O153" s="18"/>
      <c r="P153" s="20">
        <f t="shared" si="13"/>
        <v>4.1091276892432003</v>
      </c>
      <c r="Q153" s="20">
        <f t="shared" si="12"/>
        <v>4.1091276892432003</v>
      </c>
      <c r="R153" s="20">
        <f t="shared" si="14"/>
        <v>4.1091276892432003</v>
      </c>
    </row>
    <row r="154" spans="1:18">
      <c r="A154" s="17"/>
      <c r="B154" s="18"/>
      <c r="C154" s="18"/>
      <c r="D154" s="18">
        <v>10</v>
      </c>
      <c r="E154" s="18">
        <v>8</v>
      </c>
      <c r="F154" s="20">
        <v>10.232769703000001</v>
      </c>
      <c r="G154" s="29">
        <v>2.0413790669999998</v>
      </c>
      <c r="H154" s="20">
        <f t="shared" si="10"/>
        <v>19.949428417230155</v>
      </c>
      <c r="I154" s="20" t="s">
        <v>311</v>
      </c>
      <c r="J154" s="18"/>
      <c r="K154" s="18">
        <v>8</v>
      </c>
      <c r="L154" s="20">
        <f t="shared" si="11"/>
        <v>100</v>
      </c>
      <c r="M154" s="20"/>
      <c r="N154" s="20"/>
      <c r="O154" s="18"/>
      <c r="P154" s="20">
        <f t="shared" si="13"/>
        <v>6.1200544428659995</v>
      </c>
      <c r="Q154" s="20">
        <f t="shared" si="12"/>
        <v>6.1200544428659995</v>
      </c>
      <c r="R154" s="20" t="str">
        <f t="shared" si="14"/>
        <v/>
      </c>
    </row>
    <row r="155" spans="1:18">
      <c r="A155" s="17"/>
      <c r="B155" s="18"/>
      <c r="C155" s="18"/>
      <c r="D155" s="18">
        <v>25</v>
      </c>
      <c r="E155" s="18">
        <v>8</v>
      </c>
      <c r="F155" s="20">
        <v>22.742529519000001</v>
      </c>
      <c r="G155" s="29">
        <v>2.0842021260000001</v>
      </c>
      <c r="H155" s="20">
        <f t="shared" si="10"/>
        <v>9.1643373454073167</v>
      </c>
      <c r="I155" s="20" t="s">
        <v>311</v>
      </c>
      <c r="J155" s="18"/>
      <c r="K155" s="18">
        <v>8</v>
      </c>
      <c r="L155" s="20">
        <f t="shared" si="11"/>
        <v>100</v>
      </c>
      <c r="M155" s="20"/>
      <c r="N155" s="20"/>
      <c r="O155" s="18"/>
      <c r="P155" s="20">
        <f t="shared" si="13"/>
        <v>6.2484379737480005</v>
      </c>
      <c r="Q155" s="20">
        <f t="shared" si="12"/>
        <v>6.2484379737480005</v>
      </c>
      <c r="R155" s="20" t="str">
        <f t="shared" si="14"/>
        <v/>
      </c>
    </row>
    <row r="156" spans="1:18">
      <c r="A156" s="17"/>
      <c r="B156" s="18"/>
      <c r="C156" s="18"/>
      <c r="D156" s="18">
        <v>50</v>
      </c>
      <c r="E156" s="18">
        <v>8</v>
      </c>
      <c r="F156" s="20">
        <v>39.202459413</v>
      </c>
      <c r="G156" s="29">
        <v>5.6786023495000002</v>
      </c>
      <c r="H156" s="20">
        <f t="shared" si="10"/>
        <v>14.485321672489018</v>
      </c>
      <c r="I156" s="20" t="s">
        <v>311</v>
      </c>
      <c r="J156" s="18"/>
      <c r="K156" s="18">
        <v>8</v>
      </c>
      <c r="L156" s="20">
        <f t="shared" si="11"/>
        <v>100</v>
      </c>
      <c r="M156" s="20"/>
      <c r="N156" s="20"/>
      <c r="O156" s="18"/>
      <c r="P156" s="20">
        <f t="shared" si="13"/>
        <v>17.024449843801001</v>
      </c>
      <c r="Q156" s="20">
        <f t="shared" si="12"/>
        <v>17.024449843801001</v>
      </c>
      <c r="R156" s="20" t="str">
        <f t="shared" si="14"/>
        <v/>
      </c>
    </row>
    <row r="157" spans="1:18">
      <c r="A157" s="17"/>
      <c r="B157" s="18"/>
      <c r="C157" s="18"/>
      <c r="D157" s="18">
        <v>100</v>
      </c>
      <c r="E157" s="18">
        <v>8</v>
      </c>
      <c r="F157" s="20">
        <v>81.018872955999996</v>
      </c>
      <c r="G157" s="29">
        <v>8.9444212927999995</v>
      </c>
      <c r="H157" s="20">
        <f t="shared" si="10"/>
        <v>11.039923127118254</v>
      </c>
      <c r="I157" s="20" t="s">
        <v>311</v>
      </c>
      <c r="J157" s="18"/>
      <c r="K157" s="18">
        <v>8</v>
      </c>
      <c r="L157" s="20">
        <f t="shared" si="11"/>
        <v>100</v>
      </c>
      <c r="M157" s="20"/>
      <c r="N157" s="20"/>
      <c r="O157" s="18"/>
      <c r="P157" s="20">
        <f t="shared" si="13"/>
        <v>26.815375035814402</v>
      </c>
      <c r="Q157" s="20">
        <f t="shared" si="12"/>
        <v>26.815375035814402</v>
      </c>
      <c r="R157" s="20" t="str">
        <f t="shared" si="14"/>
        <v/>
      </c>
    </row>
    <row r="158" spans="1:18">
      <c r="A158" s="17" t="s">
        <v>295</v>
      </c>
      <c r="B158" s="18" t="s">
        <v>61</v>
      </c>
      <c r="C158" s="18">
        <v>68548</v>
      </c>
      <c r="D158" s="18">
        <v>5</v>
      </c>
      <c r="E158" s="18">
        <v>8</v>
      </c>
      <c r="F158" s="20">
        <v>4.4616235920999996</v>
      </c>
      <c r="G158" s="29">
        <v>0.66811325070000005</v>
      </c>
      <c r="H158" s="20">
        <f t="shared" si="10"/>
        <v>14.974666439432468</v>
      </c>
      <c r="I158" s="20">
        <v>2.0030035255986003</v>
      </c>
      <c r="J158" s="18"/>
      <c r="K158" s="18">
        <v>8</v>
      </c>
      <c r="L158" s="20">
        <f t="shared" si="11"/>
        <v>100</v>
      </c>
      <c r="M158" s="20">
        <v>2.0986000000000002</v>
      </c>
      <c r="N158" s="20">
        <v>1.248</v>
      </c>
      <c r="O158" s="18"/>
      <c r="P158" s="20">
        <f t="shared" si="13"/>
        <v>2.0030035255986003</v>
      </c>
      <c r="Q158" s="20">
        <f t="shared" si="12"/>
        <v>2.0030035255986003</v>
      </c>
      <c r="R158" s="20">
        <f t="shared" si="14"/>
        <v>2.0030035255986003</v>
      </c>
    </row>
    <row r="159" spans="1:18">
      <c r="A159" s="17"/>
      <c r="B159" s="18"/>
      <c r="C159" s="18"/>
      <c r="D159" s="18">
        <v>10</v>
      </c>
      <c r="E159" s="18">
        <v>8</v>
      </c>
      <c r="F159" s="20">
        <v>9.5034806682999999</v>
      </c>
      <c r="G159" s="29">
        <v>1.0500856923999999</v>
      </c>
      <c r="H159" s="20">
        <f t="shared" si="10"/>
        <v>11.049485226004476</v>
      </c>
      <c r="I159" s="20" t="s">
        <v>311</v>
      </c>
      <c r="J159" s="18"/>
      <c r="K159" s="18">
        <v>8</v>
      </c>
      <c r="L159" s="20">
        <f t="shared" si="11"/>
        <v>100</v>
      </c>
      <c r="M159" s="20"/>
      <c r="N159" s="20"/>
      <c r="O159" s="18"/>
      <c r="P159" s="20">
        <f t="shared" si="13"/>
        <v>3.1481569058151999</v>
      </c>
      <c r="Q159" s="20">
        <f t="shared" si="12"/>
        <v>3.1481569058151999</v>
      </c>
      <c r="R159" s="20" t="str">
        <f t="shared" si="14"/>
        <v/>
      </c>
    </row>
    <row r="160" spans="1:18">
      <c r="A160" s="17"/>
      <c r="B160" s="18"/>
      <c r="C160" s="18"/>
      <c r="D160" s="18">
        <v>25</v>
      </c>
      <c r="E160" s="18">
        <v>8</v>
      </c>
      <c r="F160" s="20">
        <v>25.008364390000001</v>
      </c>
      <c r="G160" s="29">
        <v>1.0217137109000001</v>
      </c>
      <c r="H160" s="20">
        <f t="shared" si="10"/>
        <v>4.0854879390215091</v>
      </c>
      <c r="I160" s="20" t="s">
        <v>311</v>
      </c>
      <c r="J160" s="18"/>
      <c r="K160" s="18">
        <v>8</v>
      </c>
      <c r="L160" s="20">
        <f t="shared" si="11"/>
        <v>100</v>
      </c>
      <c r="M160" s="20"/>
      <c r="N160" s="20"/>
      <c r="O160" s="18"/>
      <c r="P160" s="20">
        <f t="shared" si="13"/>
        <v>3.0630977052782002</v>
      </c>
      <c r="Q160" s="20">
        <f t="shared" si="12"/>
        <v>3.0630977052782002</v>
      </c>
      <c r="R160" s="20" t="str">
        <f t="shared" si="14"/>
        <v/>
      </c>
    </row>
    <row r="161" spans="1:18">
      <c r="A161" s="17"/>
      <c r="B161" s="18"/>
      <c r="C161" s="18"/>
      <c r="D161" s="18">
        <v>50</v>
      </c>
      <c r="E161" s="18">
        <v>8</v>
      </c>
      <c r="F161" s="20">
        <v>44.880682346999997</v>
      </c>
      <c r="G161" s="29">
        <v>1.7882856838000001</v>
      </c>
      <c r="H161" s="20">
        <f t="shared" si="10"/>
        <v>3.9845331895216525</v>
      </c>
      <c r="I161" s="20" t="s">
        <v>311</v>
      </c>
      <c r="J161" s="18"/>
      <c r="K161" s="18">
        <v>8</v>
      </c>
      <c r="L161" s="20">
        <f t="shared" si="11"/>
        <v>100</v>
      </c>
      <c r="M161" s="20"/>
      <c r="N161" s="20"/>
      <c r="O161" s="18"/>
      <c r="P161" s="20">
        <f t="shared" si="13"/>
        <v>5.3612804800324003</v>
      </c>
      <c r="Q161" s="20">
        <f t="shared" si="12"/>
        <v>5.3612804800324003</v>
      </c>
      <c r="R161" s="20" t="str">
        <f t="shared" si="14"/>
        <v/>
      </c>
    </row>
    <row r="162" spans="1:18">
      <c r="A162" s="17"/>
      <c r="B162" s="18"/>
      <c r="C162" s="18"/>
      <c r="D162" s="18">
        <v>100</v>
      </c>
      <c r="E162" s="18">
        <v>8</v>
      </c>
      <c r="F162" s="20">
        <v>101.26017160000001</v>
      </c>
      <c r="G162" s="29">
        <v>5.2618385584</v>
      </c>
      <c r="H162" s="20">
        <f t="shared" si="10"/>
        <v>5.1963555613804626</v>
      </c>
      <c r="I162" s="20" t="s">
        <v>311</v>
      </c>
      <c r="J162" s="18"/>
      <c r="K162" s="18">
        <v>8</v>
      </c>
      <c r="L162" s="20">
        <f t="shared" si="11"/>
        <v>100</v>
      </c>
      <c r="M162" s="20"/>
      <c r="N162" s="20"/>
      <c r="O162" s="18"/>
      <c r="P162" s="20">
        <f t="shared" si="13"/>
        <v>15.774991998083202</v>
      </c>
      <c r="Q162" s="20">
        <f t="shared" si="12"/>
        <v>15.774991998083202</v>
      </c>
      <c r="R162" s="20" t="str">
        <f t="shared" si="14"/>
        <v/>
      </c>
    </row>
    <row r="163" spans="1:18">
      <c r="A163" s="17" t="s">
        <v>294</v>
      </c>
      <c r="B163" s="18" t="s">
        <v>41</v>
      </c>
      <c r="C163" s="18">
        <v>65070</v>
      </c>
      <c r="D163" s="18">
        <v>5</v>
      </c>
      <c r="E163" s="18">
        <v>8</v>
      </c>
      <c r="F163" s="20">
        <v>4.3728308979000001</v>
      </c>
      <c r="G163" s="29">
        <v>0.58382715610000002</v>
      </c>
      <c r="H163" s="20">
        <f t="shared" si="10"/>
        <v>13.351240185857085</v>
      </c>
      <c r="I163" s="20">
        <v>1.7503138139878003</v>
      </c>
      <c r="J163" s="18"/>
      <c r="K163" s="18">
        <v>8</v>
      </c>
      <c r="L163" s="20">
        <f t="shared" si="11"/>
        <v>100</v>
      </c>
      <c r="M163" s="20">
        <v>1.7988</v>
      </c>
      <c r="N163" s="20">
        <v>1.6319999999999999</v>
      </c>
      <c r="O163" s="18"/>
      <c r="P163" s="20">
        <f t="shared" si="13"/>
        <v>1.7503138139878003</v>
      </c>
      <c r="Q163" s="20">
        <f t="shared" si="12"/>
        <v>1.7503138139878003</v>
      </c>
      <c r="R163" s="20">
        <f t="shared" si="14"/>
        <v>1.7503138139878003</v>
      </c>
    </row>
    <row r="164" spans="1:18">
      <c r="A164" s="17"/>
      <c r="B164" s="18"/>
      <c r="C164" s="18"/>
      <c r="D164" s="18">
        <v>10</v>
      </c>
      <c r="E164" s="18">
        <v>8</v>
      </c>
      <c r="F164" s="20">
        <v>8.5327704873000005</v>
      </c>
      <c r="G164" s="29">
        <v>1.1990842254</v>
      </c>
      <c r="H164" s="20">
        <f t="shared" si="10"/>
        <v>14.052695161374517</v>
      </c>
      <c r="I164" s="20" t="s">
        <v>311</v>
      </c>
      <c r="J164" s="18"/>
      <c r="K164" s="18">
        <v>8</v>
      </c>
      <c r="L164" s="20">
        <f t="shared" si="11"/>
        <v>100</v>
      </c>
      <c r="M164" s="20"/>
      <c r="N164" s="20"/>
      <c r="O164" s="18"/>
      <c r="P164" s="20">
        <f t="shared" si="13"/>
        <v>3.5948545077492002</v>
      </c>
      <c r="Q164" s="20">
        <f t="shared" si="12"/>
        <v>3.5948545077492002</v>
      </c>
      <c r="R164" s="20" t="str">
        <f t="shared" si="14"/>
        <v/>
      </c>
    </row>
    <row r="165" spans="1:18">
      <c r="A165" s="17"/>
      <c r="B165" s="18"/>
      <c r="C165" s="18"/>
      <c r="D165" s="18">
        <v>25</v>
      </c>
      <c r="E165" s="18">
        <v>8</v>
      </c>
      <c r="F165" s="20">
        <v>24.565101834</v>
      </c>
      <c r="G165" s="29">
        <v>2.2337344641999999</v>
      </c>
      <c r="H165" s="20">
        <f t="shared" si="10"/>
        <v>9.0931211248159318</v>
      </c>
      <c r="I165" s="20" t="s">
        <v>311</v>
      </c>
      <c r="J165" s="18"/>
      <c r="K165" s="18">
        <v>8</v>
      </c>
      <c r="L165" s="20">
        <f t="shared" si="11"/>
        <v>100</v>
      </c>
      <c r="M165" s="20"/>
      <c r="N165" s="20"/>
      <c r="O165" s="18"/>
      <c r="P165" s="20">
        <f t="shared" si="13"/>
        <v>6.6967359236716</v>
      </c>
      <c r="Q165" s="20">
        <f t="shared" si="12"/>
        <v>6.6967359236716</v>
      </c>
      <c r="R165" s="20" t="str">
        <f t="shared" si="14"/>
        <v/>
      </c>
    </row>
    <row r="166" spans="1:18">
      <c r="A166" s="17"/>
      <c r="B166" s="18"/>
      <c r="C166" s="18"/>
      <c r="D166" s="18">
        <v>50</v>
      </c>
      <c r="E166" s="18">
        <v>8</v>
      </c>
      <c r="F166" s="20">
        <v>44.261420944999998</v>
      </c>
      <c r="G166" s="29">
        <v>3.5476804844999998</v>
      </c>
      <c r="H166" s="20">
        <f t="shared" si="10"/>
        <v>8.015288277591468</v>
      </c>
      <c r="I166" s="20" t="s">
        <v>311</v>
      </c>
      <c r="J166" s="18"/>
      <c r="K166" s="18">
        <v>8</v>
      </c>
      <c r="L166" s="20">
        <f t="shared" si="11"/>
        <v>100</v>
      </c>
      <c r="M166" s="20"/>
      <c r="N166" s="20"/>
      <c r="O166" s="18"/>
      <c r="P166" s="20">
        <f t="shared" si="13"/>
        <v>10.635946092531</v>
      </c>
      <c r="Q166" s="20">
        <f t="shared" si="12"/>
        <v>10.635946092531</v>
      </c>
      <c r="R166" s="20" t="str">
        <f t="shared" si="14"/>
        <v/>
      </c>
    </row>
    <row r="167" spans="1:18">
      <c r="A167" s="17"/>
      <c r="B167" s="18"/>
      <c r="C167" s="18"/>
      <c r="D167" s="18">
        <v>100</v>
      </c>
      <c r="E167" s="18">
        <v>8</v>
      </c>
      <c r="F167" s="20">
        <v>100.84910625000001</v>
      </c>
      <c r="G167" s="29">
        <v>6.1004281077</v>
      </c>
      <c r="H167" s="20">
        <f t="shared" si="10"/>
        <v>6.0490651177188788</v>
      </c>
      <c r="I167" s="20" t="s">
        <v>311</v>
      </c>
      <c r="J167" s="18"/>
      <c r="K167" s="18">
        <v>8</v>
      </c>
      <c r="L167" s="20">
        <f t="shared" si="11"/>
        <v>100</v>
      </c>
      <c r="M167" s="20"/>
      <c r="N167" s="20"/>
      <c r="O167" s="18"/>
      <c r="P167" s="20">
        <f t="shared" si="13"/>
        <v>18.289083466884602</v>
      </c>
      <c r="Q167" s="20">
        <f t="shared" si="12"/>
        <v>18.289083466884602</v>
      </c>
      <c r="R167" s="20" t="str">
        <f t="shared" si="14"/>
        <v/>
      </c>
    </row>
    <row r="168" spans="1:18">
      <c r="A168" s="17" t="s">
        <v>294</v>
      </c>
      <c r="B168" s="18" t="s">
        <v>50</v>
      </c>
      <c r="C168" s="18">
        <v>68549</v>
      </c>
      <c r="D168" s="18">
        <v>10</v>
      </c>
      <c r="E168" s="18">
        <v>8</v>
      </c>
      <c r="F168" s="20">
        <v>11.432037886</v>
      </c>
      <c r="G168" s="29">
        <v>3.6339983525999999</v>
      </c>
      <c r="H168" s="20">
        <f t="shared" si="10"/>
        <v>31.787843854596549</v>
      </c>
      <c r="I168" s="20" t="s">
        <v>311</v>
      </c>
      <c r="J168" s="18"/>
      <c r="K168" s="18">
        <v>8</v>
      </c>
      <c r="L168" s="20">
        <f t="shared" si="11"/>
        <v>100</v>
      </c>
      <c r="M168" s="20">
        <v>10.792800000000002</v>
      </c>
      <c r="N168" s="20">
        <v>11</v>
      </c>
      <c r="O168" s="18"/>
      <c r="P168" s="20">
        <f t="shared" si="13"/>
        <v>10.8947270610948</v>
      </c>
      <c r="Q168" s="20">
        <f t="shared" si="12"/>
        <v>10.8947270610948</v>
      </c>
      <c r="R168" s="20" t="str">
        <f t="shared" si="14"/>
        <v/>
      </c>
    </row>
    <row r="169" spans="1:18">
      <c r="A169" s="17"/>
      <c r="B169" s="18"/>
      <c r="C169" s="18"/>
      <c r="D169" s="18">
        <v>25</v>
      </c>
      <c r="E169" s="18">
        <v>8</v>
      </c>
      <c r="F169" s="20">
        <v>26.788180067999999</v>
      </c>
      <c r="G169" s="29">
        <v>4.6063839317999999</v>
      </c>
      <c r="H169" s="20">
        <f t="shared" si="10"/>
        <v>17.195583724265713</v>
      </c>
      <c r="I169" s="20" t="s">
        <v>311</v>
      </c>
      <c r="J169" s="18"/>
      <c r="K169" s="18">
        <v>8</v>
      </c>
      <c r="L169" s="20">
        <f t="shared" si="11"/>
        <v>100</v>
      </c>
      <c r="M169" s="20"/>
      <c r="N169" s="20"/>
      <c r="O169" s="18"/>
      <c r="P169" s="20">
        <f t="shared" si="13"/>
        <v>13.809939027536402</v>
      </c>
      <c r="Q169" s="20">
        <f t="shared" si="12"/>
        <v>13.809939027536402</v>
      </c>
      <c r="R169" s="20" t="str">
        <f t="shared" si="14"/>
        <v/>
      </c>
    </row>
    <row r="170" spans="1:18">
      <c r="A170" s="17"/>
      <c r="B170" s="18"/>
      <c r="C170" s="18"/>
      <c r="D170" s="18">
        <v>50</v>
      </c>
      <c r="E170" s="18">
        <v>8</v>
      </c>
      <c r="F170" s="20">
        <v>45.431122872000003</v>
      </c>
      <c r="G170" s="29">
        <v>7.9804275540000003</v>
      </c>
      <c r="H170" s="20">
        <f t="shared" si="10"/>
        <v>17.565992318711711</v>
      </c>
      <c r="I170" s="20" t="s">
        <v>311</v>
      </c>
      <c r="J170" s="18"/>
      <c r="K170" s="18">
        <v>8</v>
      </c>
      <c r="L170" s="20">
        <f t="shared" si="11"/>
        <v>100</v>
      </c>
      <c r="M170" s="20"/>
      <c r="N170" s="20"/>
      <c r="O170" s="18"/>
      <c r="P170" s="20">
        <f t="shared" si="13"/>
        <v>23.925321806892004</v>
      </c>
      <c r="Q170" s="20">
        <f t="shared" si="12"/>
        <v>23.925321806892004</v>
      </c>
      <c r="R170" s="20" t="str">
        <f t="shared" si="14"/>
        <v/>
      </c>
    </row>
    <row r="171" spans="1:18">
      <c r="A171" s="17"/>
      <c r="B171" s="18"/>
      <c r="C171" s="18"/>
      <c r="D171" s="18">
        <v>100</v>
      </c>
      <c r="E171" s="18">
        <v>8</v>
      </c>
      <c r="F171" s="20">
        <v>98.789396901999993</v>
      </c>
      <c r="G171" s="29">
        <v>11.442299056</v>
      </c>
      <c r="H171" s="20">
        <f t="shared" si="10"/>
        <v>11.582517370108928</v>
      </c>
      <c r="I171" s="20" t="s">
        <v>311</v>
      </c>
      <c r="J171" s="18"/>
      <c r="K171" s="18">
        <v>8</v>
      </c>
      <c r="L171" s="20">
        <f t="shared" si="11"/>
        <v>100</v>
      </c>
      <c r="M171" s="20"/>
      <c r="N171" s="20"/>
      <c r="O171" s="18"/>
      <c r="P171" s="20">
        <f t="shared" si="13"/>
        <v>34.304012569888002</v>
      </c>
      <c r="Q171" s="20">
        <f t="shared" si="12"/>
        <v>34.304012569888002</v>
      </c>
      <c r="R171" s="20" t="str">
        <f t="shared" si="14"/>
        <v/>
      </c>
    </row>
    <row r="172" spans="1:18">
      <c r="A172" s="17" t="s">
        <v>294</v>
      </c>
      <c r="B172" s="19" t="s">
        <v>172</v>
      </c>
      <c r="C172" s="18">
        <v>68872</v>
      </c>
      <c r="D172" s="18">
        <v>5</v>
      </c>
      <c r="E172" s="18">
        <v>8</v>
      </c>
      <c r="F172" s="20">
        <v>4.1217658023999997</v>
      </c>
      <c r="G172" s="29">
        <v>1.164876853</v>
      </c>
      <c r="H172" s="20">
        <f t="shared" si="10"/>
        <v>28.26159730671068</v>
      </c>
      <c r="I172" s="20">
        <v>3.4923008052940001</v>
      </c>
      <c r="J172" s="18"/>
      <c r="K172" s="18">
        <v>8</v>
      </c>
      <c r="L172" s="20">
        <f t="shared" si="11"/>
        <v>100</v>
      </c>
      <c r="M172" s="20"/>
      <c r="N172" s="20">
        <v>4</v>
      </c>
      <c r="O172" s="18"/>
      <c r="P172" s="20">
        <f t="shared" si="13"/>
        <v>3.4923008052940001</v>
      </c>
      <c r="Q172" s="20">
        <f t="shared" si="12"/>
        <v>3.4923008052940001</v>
      </c>
      <c r="R172" s="20">
        <f t="shared" si="14"/>
        <v>3.4923008052940001</v>
      </c>
    </row>
    <row r="173" spans="1:18">
      <c r="A173" s="17"/>
      <c r="B173" s="18"/>
      <c r="C173" s="18"/>
      <c r="D173" s="18">
        <v>10</v>
      </c>
      <c r="E173" s="18">
        <v>8</v>
      </c>
      <c r="F173" s="20">
        <v>8.8251456914999995</v>
      </c>
      <c r="G173" s="29">
        <v>2.8151199662000002</v>
      </c>
      <c r="H173" s="20">
        <f t="shared" si="10"/>
        <v>31.898849770960751</v>
      </c>
      <c r="I173" s="20" t="s">
        <v>311</v>
      </c>
      <c r="J173" s="18"/>
      <c r="K173" s="18">
        <v>8</v>
      </c>
      <c r="L173" s="20">
        <f t="shared" si="11"/>
        <v>100</v>
      </c>
      <c r="M173" s="20"/>
      <c r="N173" s="20"/>
      <c r="O173" s="18"/>
      <c r="P173" s="20">
        <f t="shared" si="13"/>
        <v>8.4397296586676003</v>
      </c>
      <c r="Q173" s="20">
        <f t="shared" si="12"/>
        <v>8.4397296586676003</v>
      </c>
      <c r="R173" s="20" t="str">
        <f t="shared" si="14"/>
        <v/>
      </c>
    </row>
    <row r="174" spans="1:18">
      <c r="A174" s="17"/>
      <c r="B174" s="18"/>
      <c r="C174" s="18"/>
      <c r="D174" s="18">
        <v>25</v>
      </c>
      <c r="E174" s="18">
        <v>8</v>
      </c>
      <c r="F174" s="20">
        <v>23.155799279</v>
      </c>
      <c r="G174" s="29">
        <v>4.4815528947000001</v>
      </c>
      <c r="H174" s="20">
        <f t="shared" si="10"/>
        <v>19.353911478945669</v>
      </c>
      <c r="I174" s="20" t="s">
        <v>311</v>
      </c>
      <c r="J174" s="18"/>
      <c r="K174" s="18">
        <v>8</v>
      </c>
      <c r="L174" s="20">
        <f t="shared" si="11"/>
        <v>100</v>
      </c>
      <c r="M174" s="20"/>
      <c r="N174" s="20"/>
      <c r="O174" s="18"/>
      <c r="P174" s="20">
        <f t="shared" si="13"/>
        <v>13.435695578310602</v>
      </c>
      <c r="Q174" s="20">
        <f t="shared" si="12"/>
        <v>13.435695578310602</v>
      </c>
      <c r="R174" s="20" t="str">
        <f t="shared" si="14"/>
        <v/>
      </c>
    </row>
    <row r="175" spans="1:18">
      <c r="A175" s="17"/>
      <c r="B175" s="18"/>
      <c r="C175" s="18"/>
      <c r="D175" s="18">
        <v>50</v>
      </c>
      <c r="E175" s="18">
        <v>8</v>
      </c>
      <c r="F175" s="20">
        <v>45.091067711000001</v>
      </c>
      <c r="G175" s="29">
        <v>4.4054694639000003</v>
      </c>
      <c r="H175" s="20">
        <f t="shared" si="10"/>
        <v>9.7701600062694514</v>
      </c>
      <c r="I175" s="20" t="s">
        <v>311</v>
      </c>
      <c r="J175" s="18"/>
      <c r="K175" s="18">
        <v>8</v>
      </c>
      <c r="L175" s="20">
        <f t="shared" si="11"/>
        <v>100</v>
      </c>
      <c r="M175" s="20"/>
      <c r="N175" s="20"/>
      <c r="O175" s="18"/>
      <c r="P175" s="20">
        <f t="shared" si="13"/>
        <v>13.207597452772202</v>
      </c>
      <c r="Q175" s="20">
        <f t="shared" si="12"/>
        <v>13.207597452772202</v>
      </c>
      <c r="R175" s="20" t="str">
        <f t="shared" si="14"/>
        <v/>
      </c>
    </row>
    <row r="176" spans="1:18">
      <c r="A176" s="17"/>
      <c r="B176" s="18"/>
      <c r="C176" s="18"/>
      <c r="D176" s="18">
        <v>100</v>
      </c>
      <c r="E176" s="18">
        <v>8</v>
      </c>
      <c r="F176" s="20">
        <v>94.378773611</v>
      </c>
      <c r="G176" s="29">
        <v>5.8517480710000003</v>
      </c>
      <c r="H176" s="20">
        <f t="shared" si="10"/>
        <v>6.2002798374124772</v>
      </c>
      <c r="I176" s="20" t="s">
        <v>311</v>
      </c>
      <c r="J176" s="18"/>
      <c r="K176" s="18">
        <v>8</v>
      </c>
      <c r="L176" s="20">
        <f t="shared" si="11"/>
        <v>100</v>
      </c>
      <c r="M176" s="20"/>
      <c r="N176" s="20"/>
      <c r="O176" s="18"/>
      <c r="P176" s="20">
        <f t="shared" si="13"/>
        <v>17.543540716858001</v>
      </c>
      <c r="Q176" s="20">
        <f t="shared" si="12"/>
        <v>17.543540716858001</v>
      </c>
      <c r="R176" s="20" t="str">
        <f t="shared" si="14"/>
        <v/>
      </c>
    </row>
    <row r="177" spans="1:18">
      <c r="A177" s="17" t="s">
        <v>294</v>
      </c>
      <c r="B177" s="18" t="s">
        <v>114</v>
      </c>
      <c r="C177" s="18">
        <v>65072</v>
      </c>
      <c r="D177" s="18">
        <v>5</v>
      </c>
      <c r="E177" s="18">
        <v>8</v>
      </c>
      <c r="F177" s="20">
        <v>4.5229608813000004</v>
      </c>
      <c r="G177" s="29">
        <v>0.70490799940000004</v>
      </c>
      <c r="H177" s="20">
        <f t="shared" si="10"/>
        <v>15.585100510473431</v>
      </c>
      <c r="I177" s="20">
        <v>2.1133141822012003</v>
      </c>
      <c r="J177" s="18"/>
      <c r="K177" s="18">
        <v>8</v>
      </c>
      <c r="L177" s="20">
        <f t="shared" si="11"/>
        <v>100</v>
      </c>
      <c r="M177" s="20">
        <v>2.0986000000000002</v>
      </c>
      <c r="N177" s="20">
        <v>1.512</v>
      </c>
      <c r="O177" s="18"/>
      <c r="P177" s="20">
        <f t="shared" si="13"/>
        <v>2.1133141822012003</v>
      </c>
      <c r="Q177" s="20">
        <f t="shared" si="12"/>
        <v>2.1133141822012003</v>
      </c>
      <c r="R177" s="20">
        <f t="shared" si="14"/>
        <v>2.1133141822012003</v>
      </c>
    </row>
    <row r="178" spans="1:18">
      <c r="A178" s="17"/>
      <c r="B178" s="18"/>
      <c r="C178" s="18"/>
      <c r="D178" s="18">
        <v>10</v>
      </c>
      <c r="E178" s="18">
        <v>8</v>
      </c>
      <c r="F178" s="20">
        <v>8.7559919766000007</v>
      </c>
      <c r="G178" s="29">
        <v>1.8190511609</v>
      </c>
      <c r="H178" s="20">
        <f t="shared" si="10"/>
        <v>20.77492950840217</v>
      </c>
      <c r="I178" s="20" t="s">
        <v>311</v>
      </c>
      <c r="J178" s="18"/>
      <c r="K178" s="18">
        <v>8</v>
      </c>
      <c r="L178" s="20">
        <f t="shared" si="11"/>
        <v>100</v>
      </c>
      <c r="M178" s="20"/>
      <c r="N178" s="20"/>
      <c r="O178" s="18"/>
      <c r="P178" s="20">
        <f t="shared" si="13"/>
        <v>5.4535153803782004</v>
      </c>
      <c r="Q178" s="20">
        <f t="shared" si="12"/>
        <v>5.4535153803782004</v>
      </c>
      <c r="R178" s="20" t="str">
        <f t="shared" si="14"/>
        <v/>
      </c>
    </row>
    <row r="179" spans="1:18">
      <c r="A179" s="17"/>
      <c r="B179" s="18"/>
      <c r="C179" s="18"/>
      <c r="D179" s="18">
        <v>25</v>
      </c>
      <c r="E179" s="18">
        <v>8</v>
      </c>
      <c r="F179" s="20">
        <v>24.37790257</v>
      </c>
      <c r="G179" s="29">
        <v>1.7639990993000001</v>
      </c>
      <c r="H179" s="20">
        <f t="shared" si="10"/>
        <v>7.2360577134753887</v>
      </c>
      <c r="I179" s="20" t="s">
        <v>311</v>
      </c>
      <c r="J179" s="18"/>
      <c r="K179" s="18">
        <v>8</v>
      </c>
      <c r="L179" s="20">
        <f t="shared" si="11"/>
        <v>100</v>
      </c>
      <c r="M179" s="20"/>
      <c r="N179" s="20"/>
      <c r="O179" s="18"/>
      <c r="P179" s="20">
        <f t="shared" si="13"/>
        <v>5.2884692997014007</v>
      </c>
      <c r="Q179" s="20">
        <f t="shared" si="12"/>
        <v>5.2884692997014007</v>
      </c>
      <c r="R179" s="20" t="str">
        <f t="shared" si="14"/>
        <v/>
      </c>
    </row>
    <row r="180" spans="1:18">
      <c r="A180" s="17"/>
      <c r="B180" s="18"/>
      <c r="C180" s="18"/>
      <c r="D180" s="18">
        <v>50</v>
      </c>
      <c r="E180" s="18">
        <v>8</v>
      </c>
      <c r="F180" s="20">
        <v>43.972231305000001</v>
      </c>
      <c r="G180" s="29">
        <v>4.2998752830000004</v>
      </c>
      <c r="H180" s="20">
        <f t="shared" si="10"/>
        <v>9.77861517459786</v>
      </c>
      <c r="I180" s="20" t="s">
        <v>311</v>
      </c>
      <c r="J180" s="18"/>
      <c r="K180" s="18">
        <v>8</v>
      </c>
      <c r="L180" s="20">
        <f t="shared" si="11"/>
        <v>100</v>
      </c>
      <c r="M180" s="20"/>
      <c r="N180" s="20"/>
      <c r="O180" s="18"/>
      <c r="P180" s="20">
        <f t="shared" si="13"/>
        <v>12.891026098434002</v>
      </c>
      <c r="Q180" s="20">
        <f t="shared" si="12"/>
        <v>12.891026098434002</v>
      </c>
      <c r="R180" s="20" t="str">
        <f t="shared" si="14"/>
        <v/>
      </c>
    </row>
    <row r="181" spans="1:18">
      <c r="A181" s="17"/>
      <c r="B181" s="18"/>
      <c r="C181" s="18"/>
      <c r="D181" s="18">
        <v>100</v>
      </c>
      <c r="E181" s="18">
        <v>8</v>
      </c>
      <c r="F181" s="20">
        <v>97.319168672000004</v>
      </c>
      <c r="G181" s="29">
        <v>7.9479817329999998</v>
      </c>
      <c r="H181" s="20">
        <f t="shared" si="10"/>
        <v>8.1669231678165151</v>
      </c>
      <c r="I181" s="20" t="s">
        <v>311</v>
      </c>
      <c r="J181" s="18"/>
      <c r="K181" s="18">
        <v>8</v>
      </c>
      <c r="L181" s="20">
        <f t="shared" si="11"/>
        <v>100</v>
      </c>
      <c r="M181" s="20"/>
      <c r="N181" s="20"/>
      <c r="O181" s="18"/>
      <c r="P181" s="20">
        <f t="shared" si="13"/>
        <v>23.828049235533999</v>
      </c>
      <c r="Q181" s="20">
        <f t="shared" si="12"/>
        <v>23.828049235533999</v>
      </c>
      <c r="R181" s="20" t="str">
        <f t="shared" si="14"/>
        <v/>
      </c>
    </row>
    <row r="182" spans="1:18">
      <c r="A182" s="17" t="s">
        <v>294</v>
      </c>
      <c r="B182" s="18" t="s">
        <v>115</v>
      </c>
      <c r="C182" s="18">
        <v>68216</v>
      </c>
      <c r="D182" s="18">
        <v>5</v>
      </c>
      <c r="E182" s="18">
        <v>8</v>
      </c>
      <c r="F182" s="20">
        <v>4.4178478769999998</v>
      </c>
      <c r="G182" s="29">
        <v>0.75461529429999996</v>
      </c>
      <c r="H182" s="20">
        <f t="shared" si="10"/>
        <v>17.081061080184405</v>
      </c>
      <c r="I182" s="20">
        <v>2.2623366523113999</v>
      </c>
      <c r="J182" s="18"/>
      <c r="K182" s="18">
        <v>8</v>
      </c>
      <c r="L182" s="20">
        <f t="shared" si="11"/>
        <v>100</v>
      </c>
      <c r="M182" s="20"/>
      <c r="N182" s="20">
        <v>1.512</v>
      </c>
      <c r="O182" s="18"/>
      <c r="P182" s="20">
        <f t="shared" si="13"/>
        <v>2.2623366523113999</v>
      </c>
      <c r="Q182" s="20">
        <f t="shared" si="12"/>
        <v>2.2623366523113999</v>
      </c>
      <c r="R182" s="20">
        <f t="shared" si="14"/>
        <v>2.2623366523113999</v>
      </c>
    </row>
    <row r="183" spans="1:18">
      <c r="A183" s="17"/>
      <c r="B183" s="18"/>
      <c r="C183" s="18"/>
      <c r="D183" s="18">
        <v>10</v>
      </c>
      <c r="E183" s="18">
        <v>8</v>
      </c>
      <c r="F183" s="20">
        <v>9.0348443312000004</v>
      </c>
      <c r="G183" s="29">
        <v>0.83130361799999997</v>
      </c>
      <c r="H183" s="20">
        <f t="shared" si="10"/>
        <v>9.201084020111578</v>
      </c>
      <c r="I183" s="20" t="s">
        <v>311</v>
      </c>
      <c r="J183" s="18"/>
      <c r="K183" s="18">
        <v>8</v>
      </c>
      <c r="L183" s="20">
        <f t="shared" si="11"/>
        <v>100</v>
      </c>
      <c r="M183" s="20"/>
      <c r="N183" s="20"/>
      <c r="O183" s="18"/>
      <c r="P183" s="20">
        <f t="shared" si="13"/>
        <v>2.4922482467639999</v>
      </c>
      <c r="Q183" s="20">
        <f t="shared" si="12"/>
        <v>2.4922482467639999</v>
      </c>
      <c r="R183" s="20" t="str">
        <f t="shared" si="14"/>
        <v/>
      </c>
    </row>
    <row r="184" spans="1:18">
      <c r="A184" s="17"/>
      <c r="B184" s="18"/>
      <c r="C184" s="18"/>
      <c r="D184" s="18">
        <v>25</v>
      </c>
      <c r="E184" s="18">
        <v>8</v>
      </c>
      <c r="F184" s="20">
        <v>23.065652932999999</v>
      </c>
      <c r="G184" s="29">
        <v>3.3056976112999998</v>
      </c>
      <c r="H184" s="20">
        <f t="shared" ref="H184:H247" si="15">100*(G184/F184)</f>
        <v>14.331688857463657</v>
      </c>
      <c r="I184" s="20" t="s">
        <v>311</v>
      </c>
      <c r="J184" s="18"/>
      <c r="K184" s="18">
        <v>8</v>
      </c>
      <c r="L184" s="20">
        <f t="shared" si="11"/>
        <v>100</v>
      </c>
      <c r="M184" s="20"/>
      <c r="N184" s="20"/>
      <c r="O184" s="18"/>
      <c r="P184" s="20">
        <f t="shared" si="13"/>
        <v>9.9104814386774009</v>
      </c>
      <c r="Q184" s="20">
        <f t="shared" si="12"/>
        <v>9.9104814386774009</v>
      </c>
      <c r="R184" s="20" t="str">
        <f t="shared" si="14"/>
        <v/>
      </c>
    </row>
    <row r="185" spans="1:18">
      <c r="A185" s="17"/>
      <c r="B185" s="18"/>
      <c r="C185" s="18"/>
      <c r="D185" s="18">
        <v>50</v>
      </c>
      <c r="E185" s="18">
        <v>8</v>
      </c>
      <c r="F185" s="20">
        <v>44.587674823999997</v>
      </c>
      <c r="G185" s="29">
        <v>4.4212436421000003</v>
      </c>
      <c r="H185" s="20">
        <f t="shared" si="15"/>
        <v>9.9158425720827204</v>
      </c>
      <c r="I185" s="20" t="s">
        <v>311</v>
      </c>
      <c r="J185" s="18"/>
      <c r="K185" s="18">
        <v>8</v>
      </c>
      <c r="L185" s="20">
        <f t="shared" si="11"/>
        <v>100</v>
      </c>
      <c r="M185" s="20"/>
      <c r="N185" s="20"/>
      <c r="O185" s="18"/>
      <c r="P185" s="20">
        <f t="shared" si="13"/>
        <v>13.254888439015803</v>
      </c>
      <c r="Q185" s="20">
        <f t="shared" si="12"/>
        <v>13.254888439015803</v>
      </c>
      <c r="R185" s="20" t="str">
        <f t="shared" si="14"/>
        <v/>
      </c>
    </row>
    <row r="186" spans="1:18">
      <c r="A186" s="17"/>
      <c r="B186" s="18"/>
      <c r="C186" s="18"/>
      <c r="D186" s="18">
        <v>100</v>
      </c>
      <c r="E186" s="18">
        <v>8</v>
      </c>
      <c r="F186" s="20">
        <v>93.714089584999996</v>
      </c>
      <c r="G186" s="29">
        <v>3.7670392688000001</v>
      </c>
      <c r="H186" s="20">
        <f t="shared" si="15"/>
        <v>4.0197149494615134</v>
      </c>
      <c r="I186" s="20" t="s">
        <v>311</v>
      </c>
      <c r="J186" s="18"/>
      <c r="K186" s="18">
        <v>8</v>
      </c>
      <c r="L186" s="20">
        <f t="shared" si="11"/>
        <v>100</v>
      </c>
      <c r="M186" s="20"/>
      <c r="N186" s="20"/>
      <c r="O186" s="18"/>
      <c r="P186" s="20">
        <f t="shared" si="13"/>
        <v>11.293583727862401</v>
      </c>
      <c r="Q186" s="20">
        <f t="shared" si="12"/>
        <v>11.293583727862401</v>
      </c>
      <c r="R186" s="20" t="str">
        <f t="shared" si="14"/>
        <v/>
      </c>
    </row>
    <row r="187" spans="1:18">
      <c r="A187" s="17" t="s">
        <v>294</v>
      </c>
      <c r="B187" s="18" t="s">
        <v>173</v>
      </c>
      <c r="C187" s="18">
        <v>61678</v>
      </c>
      <c r="D187" s="18">
        <v>5</v>
      </c>
      <c r="E187" s="18">
        <v>8</v>
      </c>
      <c r="F187" s="20">
        <v>0</v>
      </c>
      <c r="G187" s="29">
        <v>0</v>
      </c>
      <c r="H187" s="20">
        <v>0</v>
      </c>
      <c r="I187" s="20" t="s">
        <v>311</v>
      </c>
      <c r="J187" s="18"/>
      <c r="K187" s="18">
        <v>0</v>
      </c>
      <c r="L187" s="20">
        <f t="shared" si="11"/>
        <v>0</v>
      </c>
      <c r="M187" s="20">
        <v>28.481000000000002</v>
      </c>
      <c r="N187" s="20">
        <v>25</v>
      </c>
      <c r="O187" s="18"/>
      <c r="P187" s="20">
        <f t="shared" si="13"/>
        <v>0</v>
      </c>
      <c r="Q187" s="20" t="str">
        <f t="shared" si="12"/>
        <v/>
      </c>
      <c r="R187" s="20" t="str">
        <f t="shared" si="14"/>
        <v/>
      </c>
    </row>
    <row r="188" spans="1:18">
      <c r="A188" s="17"/>
      <c r="B188" s="18"/>
      <c r="C188" s="18"/>
      <c r="D188" s="18">
        <v>10</v>
      </c>
      <c r="E188" s="18">
        <v>8</v>
      </c>
      <c r="F188" s="20">
        <v>8.8732838620999992</v>
      </c>
      <c r="G188" s="29">
        <v>5.7993193221999997</v>
      </c>
      <c r="H188" s="20">
        <f t="shared" si="15"/>
        <v>65.357081012254483</v>
      </c>
      <c r="I188" s="20" t="s">
        <v>311</v>
      </c>
      <c r="J188" s="18"/>
      <c r="K188" s="18">
        <v>8</v>
      </c>
      <c r="L188" s="20">
        <f t="shared" si="11"/>
        <v>100</v>
      </c>
      <c r="M188" s="20"/>
      <c r="N188" s="20"/>
      <c r="O188" s="18"/>
      <c r="P188" s="20">
        <f t="shared" si="13"/>
        <v>17.386359327955599</v>
      </c>
      <c r="Q188" s="20" t="str">
        <f t="shared" si="12"/>
        <v/>
      </c>
      <c r="R188" s="20" t="str">
        <f t="shared" si="14"/>
        <v/>
      </c>
    </row>
    <row r="189" spans="1:18">
      <c r="A189" s="17"/>
      <c r="B189" s="18"/>
      <c r="C189" s="18"/>
      <c r="D189" s="18">
        <v>25</v>
      </c>
      <c r="E189" s="18">
        <v>8</v>
      </c>
      <c r="F189" s="20">
        <v>23.937944926</v>
      </c>
      <c r="G189" s="29">
        <v>9.5374259937999994</v>
      </c>
      <c r="H189" s="20">
        <f t="shared" si="15"/>
        <v>39.842292324104243</v>
      </c>
      <c r="I189" s="20" t="s">
        <v>311</v>
      </c>
      <c r="J189" s="18"/>
      <c r="K189" s="18">
        <v>8</v>
      </c>
      <c r="L189" s="20">
        <f t="shared" si="11"/>
        <v>100</v>
      </c>
      <c r="M189" s="20"/>
      <c r="N189" s="20"/>
      <c r="O189" s="18"/>
      <c r="P189" s="20">
        <f t="shared" si="13"/>
        <v>28.593203129412402</v>
      </c>
      <c r="Q189" s="20" t="str">
        <f t="shared" si="12"/>
        <v/>
      </c>
      <c r="R189" s="20" t="str">
        <f t="shared" si="14"/>
        <v/>
      </c>
    </row>
    <row r="190" spans="1:18">
      <c r="A190" s="17"/>
      <c r="B190" s="18"/>
      <c r="C190" s="18"/>
      <c r="D190" s="18">
        <v>50</v>
      </c>
      <c r="E190" s="18">
        <v>8</v>
      </c>
      <c r="F190" s="20">
        <v>40.986590479999997</v>
      </c>
      <c r="G190" s="29">
        <v>8.5674481022000002</v>
      </c>
      <c r="H190" s="20">
        <f t="shared" si="15"/>
        <v>20.90305146601694</v>
      </c>
      <c r="I190" s="20">
        <v>25.685209410395604</v>
      </c>
      <c r="J190" s="18"/>
      <c r="K190" s="18">
        <v>8</v>
      </c>
      <c r="L190" s="20">
        <f t="shared" si="11"/>
        <v>100</v>
      </c>
      <c r="M190" s="20"/>
      <c r="N190" s="20"/>
      <c r="O190" s="18"/>
      <c r="P190" s="20">
        <f t="shared" si="13"/>
        <v>25.685209410395604</v>
      </c>
      <c r="Q190" s="20">
        <f t="shared" si="12"/>
        <v>25.685209410395604</v>
      </c>
      <c r="R190" s="20">
        <f t="shared" si="14"/>
        <v>25.685209410395604</v>
      </c>
    </row>
    <row r="191" spans="1:18">
      <c r="A191" s="17"/>
      <c r="B191" s="18"/>
      <c r="C191" s="18"/>
      <c r="D191" s="18">
        <v>100</v>
      </c>
      <c r="E191" s="18">
        <v>8</v>
      </c>
      <c r="F191" s="20">
        <v>103.70180275</v>
      </c>
      <c r="G191" s="29">
        <v>15.953226868</v>
      </c>
      <c r="H191" s="20">
        <f t="shared" si="15"/>
        <v>15.383750759337692</v>
      </c>
      <c r="I191" s="20" t="s">
        <v>311</v>
      </c>
      <c r="J191" s="18"/>
      <c r="K191" s="18">
        <v>8</v>
      </c>
      <c r="L191" s="20">
        <f t="shared" si="11"/>
        <v>100</v>
      </c>
      <c r="M191" s="20"/>
      <c r="N191" s="20"/>
      <c r="O191" s="18"/>
      <c r="P191" s="20">
        <f t="shared" si="13"/>
        <v>47.827774150264005</v>
      </c>
      <c r="Q191" s="20">
        <f t="shared" si="12"/>
        <v>47.827774150264005</v>
      </c>
      <c r="R191" s="20" t="str">
        <f t="shared" si="14"/>
        <v/>
      </c>
    </row>
    <row r="192" spans="1:18">
      <c r="A192" s="17" t="s">
        <v>294</v>
      </c>
      <c r="B192" s="19" t="s">
        <v>168</v>
      </c>
      <c r="C192" s="18">
        <v>68769</v>
      </c>
      <c r="D192" s="18">
        <v>5</v>
      </c>
      <c r="E192" s="18">
        <v>8</v>
      </c>
      <c r="F192" s="20">
        <v>4.5126185158999998</v>
      </c>
      <c r="G192" s="29">
        <v>0.50587802849999997</v>
      </c>
      <c r="H192" s="20">
        <f t="shared" si="15"/>
        <v>11.210299003063575</v>
      </c>
      <c r="I192" s="20">
        <v>1.5166223294429999</v>
      </c>
      <c r="J192" s="18"/>
      <c r="K192" s="18">
        <v>8</v>
      </c>
      <c r="L192" s="20">
        <f t="shared" si="11"/>
        <v>100</v>
      </c>
      <c r="M192" s="20">
        <v>1.4990000000000001</v>
      </c>
      <c r="N192" s="20">
        <v>1</v>
      </c>
      <c r="O192" s="18"/>
      <c r="P192" s="20">
        <f t="shared" si="13"/>
        <v>1.5166223294429999</v>
      </c>
      <c r="Q192" s="20">
        <f t="shared" si="12"/>
        <v>1.5166223294429999</v>
      </c>
      <c r="R192" s="20">
        <f t="shared" si="14"/>
        <v>1.5166223294429999</v>
      </c>
    </row>
    <row r="193" spans="1:18">
      <c r="A193" s="17"/>
      <c r="B193" s="18"/>
      <c r="C193" s="18"/>
      <c r="D193" s="18">
        <v>10</v>
      </c>
      <c r="E193" s="18">
        <v>8</v>
      </c>
      <c r="F193" s="20">
        <v>8.8039124708000003</v>
      </c>
      <c r="G193" s="29">
        <v>0.53611189339999998</v>
      </c>
      <c r="H193" s="20">
        <f t="shared" si="15"/>
        <v>6.0894732333848856</v>
      </c>
      <c r="I193" s="20" t="s">
        <v>311</v>
      </c>
      <c r="J193" s="18"/>
      <c r="K193" s="18">
        <v>8</v>
      </c>
      <c r="L193" s="20">
        <f t="shared" si="11"/>
        <v>100</v>
      </c>
      <c r="M193" s="20"/>
      <c r="N193" s="20"/>
      <c r="O193" s="18"/>
      <c r="P193" s="20">
        <f t="shared" si="13"/>
        <v>1.6072634564132</v>
      </c>
      <c r="Q193" s="20">
        <f t="shared" si="12"/>
        <v>1.6072634564132</v>
      </c>
      <c r="R193" s="20" t="str">
        <f t="shared" si="14"/>
        <v/>
      </c>
    </row>
    <row r="194" spans="1:18">
      <c r="A194" s="17"/>
      <c r="B194" s="18"/>
      <c r="C194" s="18"/>
      <c r="D194" s="18">
        <v>25</v>
      </c>
      <c r="E194" s="18">
        <v>8</v>
      </c>
      <c r="F194" s="20">
        <v>24.200257325999999</v>
      </c>
      <c r="G194" s="29">
        <v>0.87175403240000005</v>
      </c>
      <c r="H194" s="20">
        <f t="shared" si="15"/>
        <v>3.6022510862453303</v>
      </c>
      <c r="I194" s="20" t="s">
        <v>311</v>
      </c>
      <c r="J194" s="18"/>
      <c r="K194" s="18">
        <v>8</v>
      </c>
      <c r="L194" s="20">
        <f t="shared" si="11"/>
        <v>100</v>
      </c>
      <c r="M194" s="20"/>
      <c r="N194" s="20"/>
      <c r="O194" s="18"/>
      <c r="P194" s="20">
        <f t="shared" si="13"/>
        <v>2.6135185891352002</v>
      </c>
      <c r="Q194" s="20">
        <f t="shared" si="12"/>
        <v>2.6135185891352002</v>
      </c>
      <c r="R194" s="20" t="str">
        <f t="shared" si="14"/>
        <v/>
      </c>
    </row>
    <row r="195" spans="1:18">
      <c r="A195" s="17"/>
      <c r="B195" s="18"/>
      <c r="C195" s="18"/>
      <c r="D195" s="18">
        <v>50</v>
      </c>
      <c r="E195" s="18">
        <v>8</v>
      </c>
      <c r="F195" s="20">
        <v>45.140554107</v>
      </c>
      <c r="G195" s="29">
        <v>1.4331500367000001</v>
      </c>
      <c r="H195" s="20">
        <f t="shared" si="15"/>
        <v>3.1748614190754023</v>
      </c>
      <c r="I195" s="20" t="s">
        <v>311</v>
      </c>
      <c r="J195" s="18"/>
      <c r="K195" s="18">
        <v>8</v>
      </c>
      <c r="L195" s="20">
        <f t="shared" si="11"/>
        <v>100</v>
      </c>
      <c r="M195" s="20"/>
      <c r="N195" s="20"/>
      <c r="O195" s="18"/>
      <c r="P195" s="20">
        <f t="shared" si="13"/>
        <v>4.2965838100266005</v>
      </c>
      <c r="Q195" s="20">
        <f t="shared" si="12"/>
        <v>4.2965838100266005</v>
      </c>
      <c r="R195" s="20" t="str">
        <f t="shared" si="14"/>
        <v/>
      </c>
    </row>
    <row r="196" spans="1:18">
      <c r="A196" s="17"/>
      <c r="B196" s="18"/>
      <c r="C196" s="18"/>
      <c r="D196" s="18">
        <v>100</v>
      </c>
      <c r="E196" s="18">
        <v>8</v>
      </c>
      <c r="F196" s="20">
        <v>95.452562807999996</v>
      </c>
      <c r="G196" s="29">
        <v>1.6059042081999999</v>
      </c>
      <c r="H196" s="20">
        <f t="shared" si="15"/>
        <v>1.682410781814448</v>
      </c>
      <c r="I196" s="20" t="s">
        <v>311</v>
      </c>
      <c r="J196" s="18"/>
      <c r="K196" s="18">
        <v>8</v>
      </c>
      <c r="L196" s="20">
        <f t="shared" ref="L196:L259" si="16">(K196/E196)*100</f>
        <v>100</v>
      </c>
      <c r="M196" s="20"/>
      <c r="N196" s="20"/>
      <c r="O196" s="18"/>
      <c r="P196" s="20">
        <f t="shared" si="13"/>
        <v>4.8145008161836005</v>
      </c>
      <c r="Q196" s="20">
        <f t="shared" ref="Q196:Q259" si="17">IF(AND((G196*2.998)&lt;+(D196+D196*0.1),L196&gt;50),(G196*2.998),"")</f>
        <v>4.8145008161836005</v>
      </c>
      <c r="R196" s="20" t="str">
        <f t="shared" si="14"/>
        <v/>
      </c>
    </row>
    <row r="197" spans="1:18">
      <c r="A197" s="17" t="s">
        <v>294</v>
      </c>
      <c r="B197" s="18" t="s">
        <v>210</v>
      </c>
      <c r="C197" s="18">
        <v>66592</v>
      </c>
      <c r="D197" s="18">
        <v>25</v>
      </c>
      <c r="E197" s="18">
        <v>8</v>
      </c>
      <c r="F197" s="20">
        <v>30.475807921000001</v>
      </c>
      <c r="G197" s="29">
        <v>19.264433921999998</v>
      </c>
      <c r="H197" s="20">
        <f t="shared" si="15"/>
        <v>63.212217283747322</v>
      </c>
      <c r="I197" s="20" t="s">
        <v>311</v>
      </c>
      <c r="J197" s="18"/>
      <c r="K197" s="18">
        <v>7</v>
      </c>
      <c r="L197" s="20">
        <f t="shared" si="16"/>
        <v>87.5</v>
      </c>
      <c r="M197" s="20">
        <v>46.768799999999999</v>
      </c>
      <c r="N197" s="20">
        <v>7.7279999999999998</v>
      </c>
      <c r="O197" s="18"/>
      <c r="P197" s="20">
        <f t="shared" ref="P197:P260" si="18">G197*2.998</f>
        <v>57.754772898155998</v>
      </c>
      <c r="Q197" s="20" t="str">
        <f t="shared" si="17"/>
        <v/>
      </c>
      <c r="R197" s="20" t="str">
        <f t="shared" ref="R197:R260" si="19">IF(AND(ISNUMBER(Q197),ISNUMBER(Q196),D197&gt;5),"",Q197)</f>
        <v/>
      </c>
    </row>
    <row r="198" spans="1:18">
      <c r="A198" s="17"/>
      <c r="B198" s="18"/>
      <c r="C198" s="18"/>
      <c r="D198" s="18">
        <v>50</v>
      </c>
      <c r="E198" s="18">
        <v>8</v>
      </c>
      <c r="F198" s="20">
        <v>51.649090755000003</v>
      </c>
      <c r="G198" s="29">
        <v>15.613023866000001</v>
      </c>
      <c r="H198" s="20">
        <f t="shared" si="15"/>
        <v>30.229039152036858</v>
      </c>
      <c r="I198" s="20">
        <v>46.807845550268006</v>
      </c>
      <c r="J198" s="18"/>
      <c r="K198" s="18">
        <v>8</v>
      </c>
      <c r="L198" s="20">
        <f t="shared" si="16"/>
        <v>100</v>
      </c>
      <c r="M198" s="20"/>
      <c r="N198" s="20"/>
      <c r="O198" s="18"/>
      <c r="P198" s="20">
        <f t="shared" si="18"/>
        <v>46.807845550268006</v>
      </c>
      <c r="Q198" s="20">
        <f t="shared" si="17"/>
        <v>46.807845550268006</v>
      </c>
      <c r="R198" s="20">
        <f t="shared" si="19"/>
        <v>46.807845550268006</v>
      </c>
    </row>
    <row r="199" spans="1:18">
      <c r="A199" s="17"/>
      <c r="B199" s="18"/>
      <c r="C199" s="18"/>
      <c r="D199" s="18">
        <v>100</v>
      </c>
      <c r="E199" s="18">
        <v>8</v>
      </c>
      <c r="F199" s="20">
        <v>97.225450996000006</v>
      </c>
      <c r="G199" s="29">
        <v>29.307139161999999</v>
      </c>
      <c r="H199" s="20">
        <f t="shared" si="15"/>
        <v>30.143484922693482</v>
      </c>
      <c r="I199" s="20" t="s">
        <v>311</v>
      </c>
      <c r="J199" s="18"/>
      <c r="K199" s="18">
        <v>8</v>
      </c>
      <c r="L199" s="20">
        <f t="shared" si="16"/>
        <v>100</v>
      </c>
      <c r="M199" s="20"/>
      <c r="N199" s="20"/>
      <c r="O199" s="18"/>
      <c r="P199" s="20">
        <f t="shared" si="18"/>
        <v>87.862803207676009</v>
      </c>
      <c r="Q199" s="20">
        <f t="shared" si="17"/>
        <v>87.862803207676009</v>
      </c>
      <c r="R199" s="20" t="str">
        <f t="shared" si="19"/>
        <v/>
      </c>
    </row>
    <row r="200" spans="1:18">
      <c r="A200" s="17" t="s">
        <v>294</v>
      </c>
      <c r="B200" s="18" t="s">
        <v>25</v>
      </c>
      <c r="C200" s="18">
        <v>68562</v>
      </c>
      <c r="D200" s="18">
        <v>5</v>
      </c>
      <c r="E200" s="18">
        <v>8</v>
      </c>
      <c r="F200" s="20">
        <v>4.4444413724</v>
      </c>
      <c r="G200" s="29">
        <v>0.4255920607</v>
      </c>
      <c r="H200" s="20">
        <f t="shared" si="15"/>
        <v>9.5758279846580621</v>
      </c>
      <c r="I200" s="20">
        <v>1.2759249979786</v>
      </c>
      <c r="J200" s="18"/>
      <c r="K200" s="18">
        <v>8</v>
      </c>
      <c r="L200" s="20">
        <f t="shared" si="16"/>
        <v>100</v>
      </c>
      <c r="M200" s="20">
        <v>1.1992000000000003</v>
      </c>
      <c r="N200" s="20">
        <v>0.55200000000000005</v>
      </c>
      <c r="O200" s="18"/>
      <c r="P200" s="20">
        <f t="shared" si="18"/>
        <v>1.2759249979786</v>
      </c>
      <c r="Q200" s="20">
        <f t="shared" si="17"/>
        <v>1.2759249979786</v>
      </c>
      <c r="R200" s="20">
        <f t="shared" si="19"/>
        <v>1.2759249979786</v>
      </c>
    </row>
    <row r="201" spans="1:18">
      <c r="A201" s="17"/>
      <c r="B201" s="18"/>
      <c r="C201" s="18"/>
      <c r="D201" s="18">
        <v>10</v>
      </c>
      <c r="E201" s="18">
        <v>8</v>
      </c>
      <c r="F201" s="20">
        <v>8.7191714001000005</v>
      </c>
      <c r="G201" s="29">
        <v>0.50311000080000001</v>
      </c>
      <c r="H201" s="20">
        <f t="shared" si="15"/>
        <v>5.7701583982421747</v>
      </c>
      <c r="I201" s="20" t="s">
        <v>311</v>
      </c>
      <c r="J201" s="18"/>
      <c r="K201" s="18">
        <v>8</v>
      </c>
      <c r="L201" s="20">
        <f t="shared" si="16"/>
        <v>100</v>
      </c>
      <c r="M201" s="20"/>
      <c r="N201" s="20"/>
      <c r="O201" s="18"/>
      <c r="P201" s="20">
        <f t="shared" si="18"/>
        <v>1.5083237823984001</v>
      </c>
      <c r="Q201" s="20">
        <f t="shared" si="17"/>
        <v>1.5083237823984001</v>
      </c>
      <c r="R201" s="20" t="str">
        <f t="shared" si="19"/>
        <v/>
      </c>
    </row>
    <row r="202" spans="1:18">
      <c r="A202" s="17"/>
      <c r="B202" s="18"/>
      <c r="C202" s="18"/>
      <c r="D202" s="18">
        <v>25</v>
      </c>
      <c r="E202" s="18">
        <v>8</v>
      </c>
      <c r="F202" s="20">
        <v>22.425238675999999</v>
      </c>
      <c r="G202" s="29">
        <v>1.1671455231000001</v>
      </c>
      <c r="H202" s="20">
        <f t="shared" si="15"/>
        <v>5.2046069161756829</v>
      </c>
      <c r="I202" s="20" t="s">
        <v>311</v>
      </c>
      <c r="J202" s="18"/>
      <c r="K202" s="18">
        <v>8</v>
      </c>
      <c r="L202" s="20">
        <f t="shared" si="16"/>
        <v>100</v>
      </c>
      <c r="M202" s="20"/>
      <c r="N202" s="20"/>
      <c r="O202" s="18"/>
      <c r="P202" s="20">
        <f t="shared" si="18"/>
        <v>3.4991022782538006</v>
      </c>
      <c r="Q202" s="20">
        <f t="shared" si="17"/>
        <v>3.4991022782538006</v>
      </c>
      <c r="R202" s="20" t="str">
        <f t="shared" si="19"/>
        <v/>
      </c>
    </row>
    <row r="203" spans="1:18">
      <c r="A203" s="17"/>
      <c r="B203" s="18"/>
      <c r="C203" s="18"/>
      <c r="D203" s="18">
        <v>50</v>
      </c>
      <c r="E203" s="18">
        <v>8</v>
      </c>
      <c r="F203" s="20">
        <v>42.316924401000001</v>
      </c>
      <c r="G203" s="29">
        <v>2.0084746567999998</v>
      </c>
      <c r="H203" s="20">
        <f t="shared" si="15"/>
        <v>4.7462680363238707</v>
      </c>
      <c r="I203" s="20" t="s">
        <v>311</v>
      </c>
      <c r="J203" s="18"/>
      <c r="K203" s="18">
        <v>8</v>
      </c>
      <c r="L203" s="20">
        <f t="shared" si="16"/>
        <v>100</v>
      </c>
      <c r="M203" s="20"/>
      <c r="N203" s="20"/>
      <c r="O203" s="18"/>
      <c r="P203" s="20">
        <f t="shared" si="18"/>
        <v>6.0214070210864001</v>
      </c>
      <c r="Q203" s="20">
        <f t="shared" si="17"/>
        <v>6.0214070210864001</v>
      </c>
      <c r="R203" s="20" t="str">
        <f t="shared" si="19"/>
        <v/>
      </c>
    </row>
    <row r="204" spans="1:18">
      <c r="A204" s="17"/>
      <c r="B204" s="18"/>
      <c r="C204" s="18"/>
      <c r="D204" s="18">
        <v>100</v>
      </c>
      <c r="E204" s="18">
        <v>8</v>
      </c>
      <c r="F204" s="20">
        <v>96.276070716000007</v>
      </c>
      <c r="G204" s="29">
        <v>5.0408817778000001</v>
      </c>
      <c r="H204" s="20">
        <f t="shared" si="15"/>
        <v>5.235861559691033</v>
      </c>
      <c r="I204" s="20" t="s">
        <v>311</v>
      </c>
      <c r="J204" s="18"/>
      <c r="K204" s="18">
        <v>8</v>
      </c>
      <c r="L204" s="20">
        <f t="shared" si="16"/>
        <v>100</v>
      </c>
      <c r="M204" s="20"/>
      <c r="N204" s="20"/>
      <c r="O204" s="18"/>
      <c r="P204" s="20">
        <f t="shared" si="18"/>
        <v>15.112563569844401</v>
      </c>
      <c r="Q204" s="20">
        <f t="shared" si="17"/>
        <v>15.112563569844401</v>
      </c>
      <c r="R204" s="20" t="str">
        <f t="shared" si="19"/>
        <v/>
      </c>
    </row>
    <row r="205" spans="1:18">
      <c r="A205" s="17" t="s">
        <v>294</v>
      </c>
      <c r="B205" s="18" t="s">
        <v>207</v>
      </c>
      <c r="C205" s="18">
        <v>68552</v>
      </c>
      <c r="D205" s="18">
        <v>5</v>
      </c>
      <c r="E205" s="18">
        <v>8</v>
      </c>
      <c r="F205" s="20">
        <v>4.6501497929999998</v>
      </c>
      <c r="G205" s="29">
        <v>1.1429122402</v>
      </c>
      <c r="H205" s="20">
        <f t="shared" si="15"/>
        <v>24.577966110262896</v>
      </c>
      <c r="I205" s="20">
        <v>3.4264508961196003</v>
      </c>
      <c r="J205" s="18"/>
      <c r="K205" s="18">
        <v>8</v>
      </c>
      <c r="L205" s="20">
        <f t="shared" si="16"/>
        <v>100</v>
      </c>
      <c r="M205" s="20">
        <v>3.2978000000000005</v>
      </c>
      <c r="N205" s="20">
        <v>5.2080000000000002</v>
      </c>
      <c r="O205" s="18"/>
      <c r="P205" s="20">
        <f t="shared" si="18"/>
        <v>3.4264508961196003</v>
      </c>
      <c r="Q205" s="20">
        <f t="shared" si="17"/>
        <v>3.4264508961196003</v>
      </c>
      <c r="R205" s="20">
        <f t="shared" si="19"/>
        <v>3.4264508961196003</v>
      </c>
    </row>
    <row r="206" spans="1:18">
      <c r="A206" s="17"/>
      <c r="B206" s="18"/>
      <c r="C206" s="18"/>
      <c r="D206" s="18">
        <v>10</v>
      </c>
      <c r="E206" s="18">
        <v>8</v>
      </c>
      <c r="F206" s="20">
        <v>8.0740386464</v>
      </c>
      <c r="G206" s="29">
        <v>3.0211080185000001</v>
      </c>
      <c r="H206" s="20">
        <f t="shared" si="15"/>
        <v>37.417557071602978</v>
      </c>
      <c r="I206" s="20" t="s">
        <v>311</v>
      </c>
      <c r="J206" s="18"/>
      <c r="K206" s="18">
        <v>8</v>
      </c>
      <c r="L206" s="20">
        <f t="shared" si="16"/>
        <v>100</v>
      </c>
      <c r="M206" s="20"/>
      <c r="N206" s="20"/>
      <c r="O206" s="18"/>
      <c r="P206" s="20">
        <f t="shared" si="18"/>
        <v>9.0572818394630001</v>
      </c>
      <c r="Q206" s="20">
        <f t="shared" si="17"/>
        <v>9.0572818394630001</v>
      </c>
      <c r="R206" s="20" t="str">
        <f t="shared" si="19"/>
        <v/>
      </c>
    </row>
    <row r="207" spans="1:18">
      <c r="A207" s="17"/>
      <c r="B207" s="18"/>
      <c r="C207" s="18"/>
      <c r="D207" s="18">
        <v>25</v>
      </c>
      <c r="E207" s="18">
        <v>8</v>
      </c>
      <c r="F207" s="20">
        <v>26.805166266000001</v>
      </c>
      <c r="G207" s="29">
        <v>4.9258539605999996</v>
      </c>
      <c r="H207" s="20">
        <f t="shared" si="15"/>
        <v>18.376509631458667</v>
      </c>
      <c r="I207" s="20" t="s">
        <v>311</v>
      </c>
      <c r="J207" s="18"/>
      <c r="K207" s="18">
        <v>8</v>
      </c>
      <c r="L207" s="20">
        <f t="shared" si="16"/>
        <v>100</v>
      </c>
      <c r="M207" s="20"/>
      <c r="N207" s="20"/>
      <c r="O207" s="18"/>
      <c r="P207" s="20">
        <f t="shared" si="18"/>
        <v>14.7677101738788</v>
      </c>
      <c r="Q207" s="20">
        <f t="shared" si="17"/>
        <v>14.7677101738788</v>
      </c>
      <c r="R207" s="20" t="str">
        <f t="shared" si="19"/>
        <v/>
      </c>
    </row>
    <row r="208" spans="1:18">
      <c r="A208" s="17"/>
      <c r="B208" s="18"/>
      <c r="C208" s="18"/>
      <c r="D208" s="18">
        <v>50</v>
      </c>
      <c r="E208" s="18">
        <v>8</v>
      </c>
      <c r="F208" s="20">
        <v>38.705847089000002</v>
      </c>
      <c r="G208" s="29">
        <v>3.2588771037000002</v>
      </c>
      <c r="H208" s="20">
        <f t="shared" si="15"/>
        <v>8.4195989722342386</v>
      </c>
      <c r="I208" s="20" t="s">
        <v>311</v>
      </c>
      <c r="J208" s="18"/>
      <c r="K208" s="18">
        <v>8</v>
      </c>
      <c r="L208" s="20">
        <f t="shared" si="16"/>
        <v>100</v>
      </c>
      <c r="M208" s="20"/>
      <c r="N208" s="20"/>
      <c r="O208" s="18"/>
      <c r="P208" s="20">
        <f t="shared" si="18"/>
        <v>9.7701135568926016</v>
      </c>
      <c r="Q208" s="20">
        <f t="shared" si="17"/>
        <v>9.7701135568926016</v>
      </c>
      <c r="R208" s="20" t="str">
        <f t="shared" si="19"/>
        <v/>
      </c>
    </row>
    <row r="209" spans="1:18">
      <c r="A209" s="17"/>
      <c r="B209" s="18"/>
      <c r="C209" s="18"/>
      <c r="D209" s="18">
        <v>100</v>
      </c>
      <c r="E209" s="18">
        <v>8</v>
      </c>
      <c r="F209" s="20">
        <v>97.970162772999998</v>
      </c>
      <c r="G209" s="29">
        <v>10.524447339</v>
      </c>
      <c r="H209" s="20">
        <f t="shared" si="15"/>
        <v>10.742502657044147</v>
      </c>
      <c r="I209" s="20" t="s">
        <v>311</v>
      </c>
      <c r="J209" s="18"/>
      <c r="K209" s="18">
        <v>8</v>
      </c>
      <c r="L209" s="20">
        <f t="shared" si="16"/>
        <v>100</v>
      </c>
      <c r="M209" s="20"/>
      <c r="N209" s="20"/>
      <c r="O209" s="18"/>
      <c r="P209" s="20">
        <f t="shared" si="18"/>
        <v>31.552293122322002</v>
      </c>
      <c r="Q209" s="20">
        <f t="shared" si="17"/>
        <v>31.552293122322002</v>
      </c>
      <c r="R209" s="20" t="str">
        <f t="shared" si="19"/>
        <v/>
      </c>
    </row>
    <row r="210" spans="1:18">
      <c r="A210" s="17" t="s">
        <v>294</v>
      </c>
      <c r="B210" s="18" t="s">
        <v>389</v>
      </c>
      <c r="C210" s="18">
        <v>68563</v>
      </c>
      <c r="D210" s="18">
        <v>25</v>
      </c>
      <c r="E210" s="18">
        <v>8</v>
      </c>
      <c r="F210" s="20">
        <v>22.465039003000001</v>
      </c>
      <c r="G210" s="29">
        <v>2.9623788141</v>
      </c>
      <c r="H210" s="20">
        <f t="shared" si="15"/>
        <v>13.186617720558605</v>
      </c>
      <c r="I210" s="20" t="s">
        <v>311</v>
      </c>
      <c r="J210" s="18"/>
      <c r="K210" s="18">
        <v>8</v>
      </c>
      <c r="L210" s="20">
        <f t="shared" si="16"/>
        <v>100</v>
      </c>
      <c r="M210" s="20">
        <v>8.9939999999999998</v>
      </c>
      <c r="N210" s="20">
        <v>1.8480000000000001</v>
      </c>
      <c r="O210" s="18"/>
      <c r="P210" s="20">
        <f t="shared" si="18"/>
        <v>8.8812116846718006</v>
      </c>
      <c r="Q210" s="20">
        <f t="shared" si="17"/>
        <v>8.8812116846718006</v>
      </c>
      <c r="R210" s="20" t="str">
        <f t="shared" si="19"/>
        <v/>
      </c>
    </row>
    <row r="211" spans="1:18">
      <c r="A211" s="17"/>
      <c r="B211" s="18"/>
      <c r="C211" s="18"/>
      <c r="D211" s="18">
        <v>50</v>
      </c>
      <c r="E211" s="18">
        <v>8</v>
      </c>
      <c r="F211" s="20">
        <v>44.941891206999998</v>
      </c>
      <c r="G211" s="29">
        <v>5.7171453597999999</v>
      </c>
      <c r="H211" s="20">
        <f t="shared" si="15"/>
        <v>12.721194427415455</v>
      </c>
      <c r="I211" s="20" t="s">
        <v>311</v>
      </c>
      <c r="J211" s="18"/>
      <c r="K211" s="18">
        <v>8</v>
      </c>
      <c r="L211" s="20">
        <f t="shared" si="16"/>
        <v>100</v>
      </c>
      <c r="M211" s="20"/>
      <c r="N211" s="20"/>
      <c r="O211" s="18"/>
      <c r="P211" s="20">
        <f t="shared" si="18"/>
        <v>17.140001788680401</v>
      </c>
      <c r="Q211" s="20">
        <f t="shared" si="17"/>
        <v>17.140001788680401</v>
      </c>
      <c r="R211" s="20" t="str">
        <f t="shared" si="19"/>
        <v/>
      </c>
    </row>
    <row r="212" spans="1:18">
      <c r="A212" s="17"/>
      <c r="B212" s="18"/>
      <c r="C212" s="18"/>
      <c r="D212" s="18">
        <v>100</v>
      </c>
      <c r="E212" s="18">
        <v>8</v>
      </c>
      <c r="F212" s="20">
        <v>109.13920197</v>
      </c>
      <c r="G212" s="29">
        <v>19.219285717000002</v>
      </c>
      <c r="H212" s="20">
        <f t="shared" si="15"/>
        <v>17.609882947726671</v>
      </c>
      <c r="I212" s="20" t="s">
        <v>311</v>
      </c>
      <c r="J212" s="18"/>
      <c r="K212" s="18">
        <v>8</v>
      </c>
      <c r="L212" s="20">
        <f t="shared" si="16"/>
        <v>100</v>
      </c>
      <c r="M212" s="20"/>
      <c r="N212" s="20"/>
      <c r="O212" s="18"/>
      <c r="P212" s="20">
        <f t="shared" si="18"/>
        <v>57.619418579566009</v>
      </c>
      <c r="Q212" s="20">
        <f t="shared" si="17"/>
        <v>57.619418579566009</v>
      </c>
      <c r="R212" s="20" t="str">
        <f t="shared" si="19"/>
        <v/>
      </c>
    </row>
    <row r="213" spans="1:18">
      <c r="A213" s="17" t="s">
        <v>294</v>
      </c>
      <c r="B213" s="18" t="s">
        <v>222</v>
      </c>
      <c r="C213" s="18">
        <v>68564</v>
      </c>
      <c r="D213" s="18">
        <v>5</v>
      </c>
      <c r="E213" s="18">
        <v>8</v>
      </c>
      <c r="F213" s="20">
        <v>4.3786042211999998</v>
      </c>
      <c r="G213" s="29">
        <v>0.54877948519999997</v>
      </c>
      <c r="H213" s="20">
        <f t="shared" si="15"/>
        <v>12.533205959628877</v>
      </c>
      <c r="I213" s="20">
        <v>1.6452408966295999</v>
      </c>
      <c r="J213" s="18"/>
      <c r="K213" s="18">
        <v>8</v>
      </c>
      <c r="L213" s="20">
        <f t="shared" si="16"/>
        <v>100</v>
      </c>
      <c r="M213" s="20">
        <v>1.4990000000000001</v>
      </c>
      <c r="N213" s="20">
        <v>1.248</v>
      </c>
      <c r="O213" s="18"/>
      <c r="P213" s="20">
        <f t="shared" si="18"/>
        <v>1.6452408966295999</v>
      </c>
      <c r="Q213" s="20">
        <f t="shared" si="17"/>
        <v>1.6452408966295999</v>
      </c>
      <c r="R213" s="20">
        <f t="shared" si="19"/>
        <v>1.6452408966295999</v>
      </c>
    </row>
    <row r="214" spans="1:18">
      <c r="A214" s="17"/>
      <c r="B214" s="18"/>
      <c r="C214" s="18"/>
      <c r="D214" s="18">
        <v>10</v>
      </c>
      <c r="E214" s="18">
        <v>8</v>
      </c>
      <c r="F214" s="20">
        <v>8.8217465407999995</v>
      </c>
      <c r="G214" s="29">
        <v>0.49689773199999998</v>
      </c>
      <c r="H214" s="20">
        <f t="shared" si="15"/>
        <v>5.6326457544646127</v>
      </c>
      <c r="I214" s="20" t="s">
        <v>311</v>
      </c>
      <c r="J214" s="18"/>
      <c r="K214" s="18">
        <v>8</v>
      </c>
      <c r="L214" s="20">
        <f t="shared" si="16"/>
        <v>100</v>
      </c>
      <c r="M214" s="20"/>
      <c r="N214" s="20"/>
      <c r="O214" s="18"/>
      <c r="P214" s="20">
        <f t="shared" si="18"/>
        <v>1.489699400536</v>
      </c>
      <c r="Q214" s="20">
        <f t="shared" si="17"/>
        <v>1.489699400536</v>
      </c>
      <c r="R214" s="20" t="str">
        <f t="shared" si="19"/>
        <v/>
      </c>
    </row>
    <row r="215" spans="1:18">
      <c r="A215" s="17"/>
      <c r="B215" s="18"/>
      <c r="C215" s="18"/>
      <c r="D215" s="18">
        <v>25</v>
      </c>
      <c r="E215" s="18">
        <v>8</v>
      </c>
      <c r="F215" s="20">
        <v>25.515275478</v>
      </c>
      <c r="G215" s="29">
        <v>0.97858462629999998</v>
      </c>
      <c r="H215" s="20">
        <f t="shared" si="15"/>
        <v>3.8352892844279252</v>
      </c>
      <c r="I215" s="20" t="s">
        <v>311</v>
      </c>
      <c r="J215" s="18"/>
      <c r="K215" s="18">
        <v>8</v>
      </c>
      <c r="L215" s="20">
        <f t="shared" si="16"/>
        <v>100</v>
      </c>
      <c r="M215" s="20"/>
      <c r="N215" s="20"/>
      <c r="O215" s="18"/>
      <c r="P215" s="20">
        <f t="shared" si="18"/>
        <v>2.9337967096474</v>
      </c>
      <c r="Q215" s="20">
        <f t="shared" si="17"/>
        <v>2.9337967096474</v>
      </c>
      <c r="R215" s="20" t="str">
        <f t="shared" si="19"/>
        <v/>
      </c>
    </row>
    <row r="216" spans="1:18">
      <c r="A216" s="17"/>
      <c r="B216" s="18"/>
      <c r="C216" s="18"/>
      <c r="D216" s="18">
        <v>50</v>
      </c>
      <c r="E216" s="18">
        <v>8</v>
      </c>
      <c r="F216" s="20">
        <v>46.317138491999998</v>
      </c>
      <c r="G216" s="29">
        <v>3.0487444100999999</v>
      </c>
      <c r="H216" s="20">
        <f t="shared" si="15"/>
        <v>6.5823246197011631</v>
      </c>
      <c r="I216" s="20" t="s">
        <v>311</v>
      </c>
      <c r="J216" s="18"/>
      <c r="K216" s="18">
        <v>8</v>
      </c>
      <c r="L216" s="20">
        <f t="shared" si="16"/>
        <v>100</v>
      </c>
      <c r="M216" s="20"/>
      <c r="N216" s="20"/>
      <c r="O216" s="18"/>
      <c r="P216" s="20">
        <f t="shared" si="18"/>
        <v>9.140135741479801</v>
      </c>
      <c r="Q216" s="20">
        <f t="shared" si="17"/>
        <v>9.140135741479801</v>
      </c>
      <c r="R216" s="20" t="str">
        <f t="shared" si="19"/>
        <v/>
      </c>
    </row>
    <row r="217" spans="1:18">
      <c r="A217" s="17"/>
      <c r="B217" s="18"/>
      <c r="C217" s="18"/>
      <c r="D217" s="18">
        <v>100</v>
      </c>
      <c r="E217" s="18">
        <v>8</v>
      </c>
      <c r="F217" s="20">
        <v>102.27049590999999</v>
      </c>
      <c r="G217" s="29">
        <v>7.3381802272999996</v>
      </c>
      <c r="H217" s="20">
        <f t="shared" si="15"/>
        <v>7.1752661038797934</v>
      </c>
      <c r="I217" s="20" t="s">
        <v>311</v>
      </c>
      <c r="J217" s="18"/>
      <c r="K217" s="18">
        <v>8</v>
      </c>
      <c r="L217" s="20">
        <f t="shared" si="16"/>
        <v>100</v>
      </c>
      <c r="M217" s="20"/>
      <c r="N217" s="20"/>
      <c r="O217" s="18"/>
      <c r="P217" s="20">
        <f t="shared" si="18"/>
        <v>21.999864321445401</v>
      </c>
      <c r="Q217" s="20">
        <f t="shared" si="17"/>
        <v>21.999864321445401</v>
      </c>
      <c r="R217" s="20" t="str">
        <f t="shared" si="19"/>
        <v/>
      </c>
    </row>
    <row r="218" spans="1:18">
      <c r="A218" s="17" t="s">
        <v>294</v>
      </c>
      <c r="B218" s="18" t="s">
        <v>208</v>
      </c>
      <c r="C218" s="18">
        <v>68550</v>
      </c>
      <c r="D218" s="18">
        <v>5</v>
      </c>
      <c r="E218" s="18">
        <v>8</v>
      </c>
      <c r="F218" s="20">
        <v>3.9855347018999998</v>
      </c>
      <c r="G218" s="29">
        <v>1.7033714771999999</v>
      </c>
      <c r="H218" s="20">
        <f t="shared" si="15"/>
        <v>42.738844461395907</v>
      </c>
      <c r="I218" s="20">
        <v>5.1067076886456002</v>
      </c>
      <c r="J218" s="18"/>
      <c r="K218" s="18">
        <v>8</v>
      </c>
      <c r="L218" s="20">
        <f t="shared" si="16"/>
        <v>100</v>
      </c>
      <c r="M218" s="20">
        <v>5.0966000000000005</v>
      </c>
      <c r="N218" s="20">
        <v>10</v>
      </c>
      <c r="O218" s="18"/>
      <c r="P218" s="20">
        <f t="shared" si="18"/>
        <v>5.1067076886456002</v>
      </c>
      <c r="Q218" s="20">
        <f t="shared" si="17"/>
        <v>5.1067076886456002</v>
      </c>
      <c r="R218" s="20">
        <f t="shared" si="19"/>
        <v>5.1067076886456002</v>
      </c>
    </row>
    <row r="219" spans="1:18">
      <c r="A219" s="17"/>
      <c r="B219" s="18"/>
      <c r="C219" s="18"/>
      <c r="D219" s="18">
        <v>10</v>
      </c>
      <c r="E219" s="18">
        <v>8</v>
      </c>
      <c r="F219" s="20">
        <v>11.296277773</v>
      </c>
      <c r="G219" s="29">
        <v>3.1005873336000001</v>
      </c>
      <c r="H219" s="20">
        <f t="shared" si="15"/>
        <v>27.447867305555501</v>
      </c>
      <c r="I219" s="20" t="s">
        <v>311</v>
      </c>
      <c r="J219" s="18"/>
      <c r="K219" s="18">
        <v>8</v>
      </c>
      <c r="L219" s="20">
        <f t="shared" si="16"/>
        <v>100</v>
      </c>
      <c r="M219" s="20"/>
      <c r="N219" s="20"/>
      <c r="O219" s="18"/>
      <c r="P219" s="20">
        <f t="shared" si="18"/>
        <v>9.2955608261328013</v>
      </c>
      <c r="Q219" s="20">
        <f t="shared" si="17"/>
        <v>9.2955608261328013</v>
      </c>
      <c r="R219" s="20" t="str">
        <f t="shared" si="19"/>
        <v/>
      </c>
    </row>
    <row r="220" spans="1:18">
      <c r="A220" s="17"/>
      <c r="B220" s="18"/>
      <c r="C220" s="18"/>
      <c r="D220" s="18">
        <v>25</v>
      </c>
      <c r="E220" s="18">
        <v>8</v>
      </c>
      <c r="F220" s="20">
        <v>27.311396826999999</v>
      </c>
      <c r="G220" s="29">
        <v>6.0218950080999996</v>
      </c>
      <c r="H220" s="20">
        <f t="shared" si="15"/>
        <v>22.049018753031206</v>
      </c>
      <c r="I220" s="20" t="s">
        <v>311</v>
      </c>
      <c r="J220" s="18"/>
      <c r="K220" s="18">
        <v>8</v>
      </c>
      <c r="L220" s="20">
        <f t="shared" si="16"/>
        <v>100</v>
      </c>
      <c r="M220" s="20"/>
      <c r="N220" s="20"/>
      <c r="O220" s="18"/>
      <c r="P220" s="20">
        <f t="shared" si="18"/>
        <v>18.053641234283798</v>
      </c>
      <c r="Q220" s="20">
        <f t="shared" si="17"/>
        <v>18.053641234283798</v>
      </c>
      <c r="R220" s="20" t="str">
        <f t="shared" si="19"/>
        <v/>
      </c>
    </row>
    <row r="221" spans="1:18">
      <c r="A221" s="17"/>
      <c r="B221" s="18"/>
      <c r="C221" s="18"/>
      <c r="D221" s="18">
        <v>50</v>
      </c>
      <c r="E221" s="18">
        <v>8</v>
      </c>
      <c r="F221" s="20">
        <v>49.097905568999998</v>
      </c>
      <c r="G221" s="29">
        <v>9.3299847429000007</v>
      </c>
      <c r="H221" s="20">
        <f t="shared" si="15"/>
        <v>19.002816178763588</v>
      </c>
      <c r="I221" s="20" t="s">
        <v>311</v>
      </c>
      <c r="J221" s="18"/>
      <c r="K221" s="18">
        <v>8</v>
      </c>
      <c r="L221" s="20">
        <f t="shared" si="16"/>
        <v>100</v>
      </c>
      <c r="M221" s="20"/>
      <c r="N221" s="20"/>
      <c r="O221" s="18"/>
      <c r="P221" s="20">
        <f t="shared" si="18"/>
        <v>27.971294259214204</v>
      </c>
      <c r="Q221" s="20">
        <f t="shared" si="17"/>
        <v>27.971294259214204</v>
      </c>
      <c r="R221" s="20" t="str">
        <f t="shared" si="19"/>
        <v/>
      </c>
    </row>
    <row r="222" spans="1:18">
      <c r="A222" s="17"/>
      <c r="B222" s="18"/>
      <c r="C222" s="18"/>
      <c r="D222" s="18">
        <v>100</v>
      </c>
      <c r="E222" s="18">
        <v>8</v>
      </c>
      <c r="F222" s="20">
        <v>104.7606701</v>
      </c>
      <c r="G222" s="29">
        <v>13.101716680999999</v>
      </c>
      <c r="H222" s="20">
        <f t="shared" si="15"/>
        <v>12.506331496823824</v>
      </c>
      <c r="I222" s="20" t="s">
        <v>311</v>
      </c>
      <c r="J222" s="18"/>
      <c r="K222" s="18">
        <v>8</v>
      </c>
      <c r="L222" s="20">
        <f t="shared" si="16"/>
        <v>100</v>
      </c>
      <c r="M222" s="20"/>
      <c r="N222" s="20"/>
      <c r="O222" s="18"/>
      <c r="P222" s="20">
        <f t="shared" si="18"/>
        <v>39.278946609637998</v>
      </c>
      <c r="Q222" s="20">
        <f t="shared" si="17"/>
        <v>39.278946609637998</v>
      </c>
      <c r="R222" s="20" t="str">
        <f t="shared" si="19"/>
        <v/>
      </c>
    </row>
    <row r="223" spans="1:18">
      <c r="A223" s="17" t="s">
        <v>294</v>
      </c>
      <c r="B223" s="18" t="s">
        <v>181</v>
      </c>
      <c r="C223" s="18">
        <v>68591</v>
      </c>
      <c r="D223" s="18">
        <v>5</v>
      </c>
      <c r="E223" s="18">
        <v>8</v>
      </c>
      <c r="F223" s="20">
        <v>4.9317358723</v>
      </c>
      <c r="G223" s="29">
        <v>1.4073412197999999</v>
      </c>
      <c r="H223" s="20">
        <f t="shared" si="15"/>
        <v>28.53642725890067</v>
      </c>
      <c r="I223" s="20">
        <v>4.2192089769603998</v>
      </c>
      <c r="J223" s="18"/>
      <c r="K223" s="18">
        <v>8</v>
      </c>
      <c r="L223" s="20">
        <f t="shared" si="16"/>
        <v>100</v>
      </c>
      <c r="M223" s="20">
        <v>4.1972000000000005</v>
      </c>
      <c r="N223" s="20">
        <v>0.81599999999999995</v>
      </c>
      <c r="O223" s="18"/>
      <c r="P223" s="20">
        <f t="shared" si="18"/>
        <v>4.2192089769603998</v>
      </c>
      <c r="Q223" s="20">
        <f t="shared" si="17"/>
        <v>4.2192089769603998</v>
      </c>
      <c r="R223" s="20">
        <f t="shared" si="19"/>
        <v>4.2192089769603998</v>
      </c>
    </row>
    <row r="224" spans="1:18">
      <c r="A224" s="17"/>
      <c r="B224" s="18"/>
      <c r="C224" s="18"/>
      <c r="D224" s="18">
        <v>10</v>
      </c>
      <c r="E224" s="18">
        <v>8</v>
      </c>
      <c r="F224" s="20">
        <v>10.325188147</v>
      </c>
      <c r="G224" s="29">
        <v>1.0867198667</v>
      </c>
      <c r="H224" s="20">
        <f t="shared" si="15"/>
        <v>10.524940090469423</v>
      </c>
      <c r="I224" s="20" t="s">
        <v>311</v>
      </c>
      <c r="J224" s="18"/>
      <c r="K224" s="18">
        <v>8</v>
      </c>
      <c r="L224" s="20">
        <f t="shared" si="16"/>
        <v>100</v>
      </c>
      <c r="M224" s="20"/>
      <c r="N224" s="20"/>
      <c r="O224" s="18"/>
      <c r="P224" s="20">
        <f t="shared" si="18"/>
        <v>3.2579861603666003</v>
      </c>
      <c r="Q224" s="20">
        <f t="shared" si="17"/>
        <v>3.2579861603666003</v>
      </c>
      <c r="R224" s="20" t="str">
        <f t="shared" si="19"/>
        <v/>
      </c>
    </row>
    <row r="225" spans="1:18">
      <c r="A225" s="17"/>
      <c r="B225" s="18"/>
      <c r="C225" s="18"/>
      <c r="D225" s="18">
        <v>25</v>
      </c>
      <c r="E225" s="18">
        <v>8</v>
      </c>
      <c r="F225" s="20">
        <v>24.650930733999999</v>
      </c>
      <c r="G225" s="29">
        <v>1.7231749802</v>
      </c>
      <c r="H225" s="20">
        <f t="shared" si="15"/>
        <v>6.9903039312965847</v>
      </c>
      <c r="I225" s="20" t="s">
        <v>311</v>
      </c>
      <c r="J225" s="18"/>
      <c r="K225" s="18">
        <v>8</v>
      </c>
      <c r="L225" s="20">
        <f t="shared" si="16"/>
        <v>100</v>
      </c>
      <c r="M225" s="20"/>
      <c r="N225" s="20"/>
      <c r="O225" s="18"/>
      <c r="P225" s="20">
        <f t="shared" si="18"/>
        <v>5.1660785906396001</v>
      </c>
      <c r="Q225" s="20">
        <f t="shared" si="17"/>
        <v>5.1660785906396001</v>
      </c>
      <c r="R225" s="20" t="str">
        <f t="shared" si="19"/>
        <v/>
      </c>
    </row>
    <row r="226" spans="1:18">
      <c r="A226" s="17"/>
      <c r="B226" s="18"/>
      <c r="C226" s="18"/>
      <c r="D226" s="18">
        <v>50</v>
      </c>
      <c r="E226" s="18">
        <v>8</v>
      </c>
      <c r="F226" s="20">
        <v>48.504006197000002</v>
      </c>
      <c r="G226" s="29">
        <v>3.233868985</v>
      </c>
      <c r="H226" s="20">
        <f t="shared" si="15"/>
        <v>6.6672203773551724</v>
      </c>
      <c r="I226" s="20" t="s">
        <v>311</v>
      </c>
      <c r="J226" s="18"/>
      <c r="K226" s="18">
        <v>8</v>
      </c>
      <c r="L226" s="20">
        <f t="shared" si="16"/>
        <v>100</v>
      </c>
      <c r="M226" s="20"/>
      <c r="N226" s="20"/>
      <c r="O226" s="18"/>
      <c r="P226" s="20">
        <f t="shared" si="18"/>
        <v>9.6951392170300004</v>
      </c>
      <c r="Q226" s="20">
        <f t="shared" si="17"/>
        <v>9.6951392170300004</v>
      </c>
      <c r="R226" s="20" t="str">
        <f t="shared" si="19"/>
        <v/>
      </c>
    </row>
    <row r="227" spans="1:18">
      <c r="A227" s="17"/>
      <c r="B227" s="18"/>
      <c r="C227" s="18"/>
      <c r="D227" s="18">
        <v>100</v>
      </c>
      <c r="E227" s="18">
        <v>8</v>
      </c>
      <c r="F227" s="20">
        <v>104.60634265</v>
      </c>
      <c r="G227" s="29">
        <v>4.5791283743999998</v>
      </c>
      <c r="H227" s="20">
        <f t="shared" si="15"/>
        <v>4.377486353500764</v>
      </c>
      <c r="I227" s="20" t="s">
        <v>311</v>
      </c>
      <c r="J227" s="18"/>
      <c r="K227" s="18">
        <v>8</v>
      </c>
      <c r="L227" s="20">
        <f t="shared" si="16"/>
        <v>100</v>
      </c>
      <c r="M227" s="20"/>
      <c r="N227" s="20"/>
      <c r="O227" s="18"/>
      <c r="P227" s="20">
        <f t="shared" si="18"/>
        <v>13.7282268664512</v>
      </c>
      <c r="Q227" s="20">
        <f t="shared" si="17"/>
        <v>13.7282268664512</v>
      </c>
      <c r="R227" s="20" t="str">
        <f t="shared" si="19"/>
        <v/>
      </c>
    </row>
    <row r="228" spans="1:18">
      <c r="A228" s="17" t="s">
        <v>294</v>
      </c>
      <c r="B228" s="18" t="s">
        <v>213</v>
      </c>
      <c r="C228" s="18">
        <v>68566</v>
      </c>
      <c r="D228" s="18">
        <v>5</v>
      </c>
      <c r="E228" s="18">
        <v>8</v>
      </c>
      <c r="F228" s="20">
        <v>4.3251103972999996</v>
      </c>
      <c r="G228" s="29">
        <v>0.59992569090000003</v>
      </c>
      <c r="H228" s="20">
        <f t="shared" si="15"/>
        <v>13.870760183936822</v>
      </c>
      <c r="I228" s="20">
        <v>1.7985772213182003</v>
      </c>
      <c r="J228" s="18"/>
      <c r="K228" s="18">
        <v>8</v>
      </c>
      <c r="L228" s="20">
        <f t="shared" si="16"/>
        <v>100</v>
      </c>
      <c r="M228" s="20">
        <v>1.7988</v>
      </c>
      <c r="N228" s="20">
        <v>1.224</v>
      </c>
      <c r="O228" s="18"/>
      <c r="P228" s="20">
        <f t="shared" si="18"/>
        <v>1.7985772213182003</v>
      </c>
      <c r="Q228" s="20">
        <f t="shared" si="17"/>
        <v>1.7985772213182003</v>
      </c>
      <c r="R228" s="20">
        <f t="shared" si="19"/>
        <v>1.7985772213182003</v>
      </c>
    </row>
    <row r="229" spans="1:18">
      <c r="A229" s="17"/>
      <c r="B229" s="18"/>
      <c r="C229" s="18"/>
      <c r="D229" s="18">
        <v>10</v>
      </c>
      <c r="E229" s="18">
        <v>8</v>
      </c>
      <c r="F229" s="20">
        <v>8.8448925676000005</v>
      </c>
      <c r="G229" s="29">
        <v>3.6351986692999998</v>
      </c>
      <c r="H229" s="20">
        <f t="shared" si="15"/>
        <v>41.099410100425736</v>
      </c>
      <c r="I229" s="20" t="s">
        <v>311</v>
      </c>
      <c r="J229" s="18"/>
      <c r="K229" s="18">
        <v>7</v>
      </c>
      <c r="L229" s="20">
        <f t="shared" si="16"/>
        <v>87.5</v>
      </c>
      <c r="M229" s="20"/>
      <c r="N229" s="20"/>
      <c r="O229" s="18"/>
      <c r="P229" s="20">
        <f t="shared" si="18"/>
        <v>10.8983256105614</v>
      </c>
      <c r="Q229" s="20">
        <f t="shared" si="17"/>
        <v>10.8983256105614</v>
      </c>
      <c r="R229" s="20" t="str">
        <f t="shared" si="19"/>
        <v/>
      </c>
    </row>
    <row r="230" spans="1:18">
      <c r="A230" s="17"/>
      <c r="B230" s="18"/>
      <c r="C230" s="18"/>
      <c r="D230" s="18">
        <v>25</v>
      </c>
      <c r="E230" s="18">
        <v>8</v>
      </c>
      <c r="F230" s="20">
        <v>26.620900872</v>
      </c>
      <c r="G230" s="29">
        <v>2.5148248933000001</v>
      </c>
      <c r="H230" s="20">
        <f t="shared" si="15"/>
        <v>9.4468061219712745</v>
      </c>
      <c r="I230" s="20" t="s">
        <v>311</v>
      </c>
      <c r="J230" s="18"/>
      <c r="K230" s="18">
        <v>8</v>
      </c>
      <c r="L230" s="20">
        <f t="shared" si="16"/>
        <v>100</v>
      </c>
      <c r="M230" s="20"/>
      <c r="N230" s="20"/>
      <c r="O230" s="18"/>
      <c r="P230" s="20">
        <f t="shared" si="18"/>
        <v>7.5394450301134013</v>
      </c>
      <c r="Q230" s="20">
        <f t="shared" si="17"/>
        <v>7.5394450301134013</v>
      </c>
      <c r="R230" s="20" t="str">
        <f t="shared" si="19"/>
        <v/>
      </c>
    </row>
    <row r="231" spans="1:18">
      <c r="A231" s="17"/>
      <c r="B231" s="18"/>
      <c r="C231" s="18"/>
      <c r="D231" s="18">
        <v>50</v>
      </c>
      <c r="E231" s="18">
        <v>8</v>
      </c>
      <c r="F231" s="20">
        <v>48.984693913999998</v>
      </c>
      <c r="G231" s="29">
        <v>3.5350884600999999</v>
      </c>
      <c r="H231" s="20">
        <f t="shared" si="15"/>
        <v>7.2167205256123061</v>
      </c>
      <c r="I231" s="20" t="s">
        <v>311</v>
      </c>
      <c r="J231" s="18"/>
      <c r="K231" s="18">
        <v>8</v>
      </c>
      <c r="L231" s="20">
        <f t="shared" si="16"/>
        <v>100</v>
      </c>
      <c r="M231" s="20"/>
      <c r="N231" s="20"/>
      <c r="O231" s="18"/>
      <c r="P231" s="20">
        <f t="shared" si="18"/>
        <v>10.598195203379801</v>
      </c>
      <c r="Q231" s="20">
        <f t="shared" si="17"/>
        <v>10.598195203379801</v>
      </c>
      <c r="R231" s="20" t="str">
        <f t="shared" si="19"/>
        <v/>
      </c>
    </row>
    <row r="232" spans="1:18">
      <c r="A232" s="17"/>
      <c r="B232" s="18"/>
      <c r="C232" s="18"/>
      <c r="D232" s="18">
        <v>100</v>
      </c>
      <c r="E232" s="18">
        <v>8</v>
      </c>
      <c r="F232" s="20">
        <v>106.56930997000001</v>
      </c>
      <c r="G232" s="29">
        <v>8.1788270167999997</v>
      </c>
      <c r="H232" s="20">
        <f t="shared" si="15"/>
        <v>7.6746551320472989</v>
      </c>
      <c r="I232" s="20" t="s">
        <v>311</v>
      </c>
      <c r="J232" s="18"/>
      <c r="K232" s="18">
        <v>8</v>
      </c>
      <c r="L232" s="20">
        <f t="shared" si="16"/>
        <v>100</v>
      </c>
      <c r="M232" s="20"/>
      <c r="N232" s="20"/>
      <c r="O232" s="18"/>
      <c r="P232" s="20">
        <f t="shared" si="18"/>
        <v>24.520123396366401</v>
      </c>
      <c r="Q232" s="20">
        <f t="shared" si="17"/>
        <v>24.520123396366401</v>
      </c>
      <c r="R232" s="20" t="str">
        <f t="shared" si="19"/>
        <v/>
      </c>
    </row>
    <row r="233" spans="1:18">
      <c r="A233" s="17" t="s">
        <v>294</v>
      </c>
      <c r="B233" s="18" t="s">
        <v>98</v>
      </c>
      <c r="C233" s="18">
        <v>68567</v>
      </c>
      <c r="D233" s="18">
        <v>5</v>
      </c>
      <c r="E233" s="18">
        <v>8</v>
      </c>
      <c r="F233" s="20">
        <v>4.7560109301000004</v>
      </c>
      <c r="G233" s="29">
        <v>1.9411080538000001</v>
      </c>
      <c r="H233" s="20">
        <f t="shared" si="15"/>
        <v>40.813784541895195</v>
      </c>
      <c r="I233" s="20" t="s">
        <v>311</v>
      </c>
      <c r="J233" s="18"/>
      <c r="K233" s="18">
        <v>7</v>
      </c>
      <c r="L233" s="20">
        <f t="shared" si="16"/>
        <v>87.5</v>
      </c>
      <c r="M233" s="20">
        <v>10.493</v>
      </c>
      <c r="N233" s="20">
        <v>1.944</v>
      </c>
      <c r="O233" s="18"/>
      <c r="P233" s="20">
        <f t="shared" si="18"/>
        <v>5.8194419452924002</v>
      </c>
      <c r="Q233" s="20" t="str">
        <f t="shared" si="17"/>
        <v/>
      </c>
      <c r="R233" s="20" t="str">
        <f t="shared" si="19"/>
        <v/>
      </c>
    </row>
    <row r="234" spans="1:18">
      <c r="A234" s="17"/>
      <c r="B234" s="18"/>
      <c r="C234" s="18"/>
      <c r="D234" s="18">
        <v>10</v>
      </c>
      <c r="E234" s="18">
        <v>8</v>
      </c>
      <c r="F234" s="20">
        <v>9.3999674554000006</v>
      </c>
      <c r="G234" s="29">
        <v>0.28008378080000002</v>
      </c>
      <c r="H234" s="20">
        <f t="shared" si="15"/>
        <v>2.9796250053940372</v>
      </c>
      <c r="I234" s="20">
        <v>0.83969117483840006</v>
      </c>
      <c r="J234" s="18"/>
      <c r="K234" s="18">
        <v>8</v>
      </c>
      <c r="L234" s="20">
        <f t="shared" si="16"/>
        <v>100</v>
      </c>
      <c r="M234" s="20"/>
      <c r="N234" s="20"/>
      <c r="O234" s="18"/>
      <c r="P234" s="20">
        <f t="shared" si="18"/>
        <v>0.83969117483840006</v>
      </c>
      <c r="Q234" s="20">
        <f t="shared" si="17"/>
        <v>0.83969117483840006</v>
      </c>
      <c r="R234" s="20">
        <f t="shared" si="19"/>
        <v>0.83969117483840006</v>
      </c>
    </row>
    <row r="235" spans="1:18">
      <c r="A235" s="17"/>
      <c r="B235" s="18"/>
      <c r="C235" s="18"/>
      <c r="D235" s="18">
        <v>25</v>
      </c>
      <c r="E235" s="18">
        <v>8</v>
      </c>
      <c r="F235" s="20">
        <v>24.061169484000001</v>
      </c>
      <c r="G235" s="29">
        <v>1.2101940262999999</v>
      </c>
      <c r="H235" s="20">
        <f t="shared" si="15"/>
        <v>5.0296558822909452</v>
      </c>
      <c r="I235" s="20" t="s">
        <v>311</v>
      </c>
      <c r="J235" s="18"/>
      <c r="K235" s="18">
        <v>8</v>
      </c>
      <c r="L235" s="20">
        <f t="shared" si="16"/>
        <v>100</v>
      </c>
      <c r="M235" s="20"/>
      <c r="N235" s="20"/>
      <c r="O235" s="18"/>
      <c r="P235" s="20">
        <f t="shared" si="18"/>
        <v>3.6281616908474001</v>
      </c>
      <c r="Q235" s="20">
        <f t="shared" si="17"/>
        <v>3.6281616908474001</v>
      </c>
      <c r="R235" s="20" t="str">
        <f t="shared" si="19"/>
        <v/>
      </c>
    </row>
    <row r="236" spans="1:18">
      <c r="A236" s="17"/>
      <c r="B236" s="18"/>
      <c r="C236" s="18"/>
      <c r="D236" s="18">
        <v>50</v>
      </c>
      <c r="E236" s="18">
        <v>8</v>
      </c>
      <c r="F236" s="20">
        <v>44.362715479000002</v>
      </c>
      <c r="G236" s="29">
        <v>3.5330250743999998</v>
      </c>
      <c r="H236" s="20">
        <f t="shared" si="15"/>
        <v>7.9639513412393104</v>
      </c>
      <c r="I236" s="20" t="s">
        <v>311</v>
      </c>
      <c r="J236" s="18"/>
      <c r="K236" s="18">
        <v>8</v>
      </c>
      <c r="L236" s="20">
        <f t="shared" si="16"/>
        <v>100</v>
      </c>
      <c r="M236" s="20"/>
      <c r="N236" s="20"/>
      <c r="O236" s="18"/>
      <c r="P236" s="20">
        <f t="shared" si="18"/>
        <v>10.592009173051201</v>
      </c>
      <c r="Q236" s="20">
        <f t="shared" si="17"/>
        <v>10.592009173051201</v>
      </c>
      <c r="R236" s="20" t="str">
        <f t="shared" si="19"/>
        <v/>
      </c>
    </row>
    <row r="237" spans="1:18">
      <c r="A237" s="17"/>
      <c r="B237" s="18"/>
      <c r="C237" s="18"/>
      <c r="D237" s="18">
        <v>100</v>
      </c>
      <c r="E237" s="18">
        <v>8</v>
      </c>
      <c r="F237" s="20">
        <v>95.122836758000005</v>
      </c>
      <c r="G237" s="29">
        <v>8.3866602631999996</v>
      </c>
      <c r="H237" s="20">
        <f t="shared" si="15"/>
        <v>8.81666332611203</v>
      </c>
      <c r="I237" s="20" t="s">
        <v>311</v>
      </c>
      <c r="J237" s="18"/>
      <c r="K237" s="18">
        <v>8</v>
      </c>
      <c r="L237" s="20">
        <f t="shared" si="16"/>
        <v>100</v>
      </c>
      <c r="M237" s="20"/>
      <c r="N237" s="20"/>
      <c r="O237" s="18"/>
      <c r="P237" s="20">
        <f t="shared" si="18"/>
        <v>25.143207469073602</v>
      </c>
      <c r="Q237" s="20">
        <f t="shared" si="17"/>
        <v>25.143207469073602</v>
      </c>
      <c r="R237" s="20" t="str">
        <f t="shared" si="19"/>
        <v/>
      </c>
    </row>
    <row r="238" spans="1:18">
      <c r="A238" s="17" t="s">
        <v>294</v>
      </c>
      <c r="B238" s="18" t="s">
        <v>116</v>
      </c>
      <c r="C238" s="18">
        <v>65078</v>
      </c>
      <c r="D238" s="18">
        <v>5</v>
      </c>
      <c r="E238" s="18">
        <v>8</v>
      </c>
      <c r="F238" s="20">
        <v>4.7375665039000001</v>
      </c>
      <c r="G238" s="29">
        <v>1.0135176531000001</v>
      </c>
      <c r="H238" s="20">
        <f t="shared" si="15"/>
        <v>21.393212153658737</v>
      </c>
      <c r="I238" s="20">
        <v>3.0385259239938005</v>
      </c>
      <c r="J238" s="18"/>
      <c r="K238" s="18">
        <v>8</v>
      </c>
      <c r="L238" s="20">
        <f t="shared" si="16"/>
        <v>100</v>
      </c>
      <c r="M238" s="20">
        <v>2.9980000000000002</v>
      </c>
      <c r="N238" s="20">
        <v>1.2</v>
      </c>
      <c r="O238" s="18"/>
      <c r="P238" s="20">
        <f t="shared" si="18"/>
        <v>3.0385259239938005</v>
      </c>
      <c r="Q238" s="20">
        <f t="shared" si="17"/>
        <v>3.0385259239938005</v>
      </c>
      <c r="R238" s="20">
        <f t="shared" si="19"/>
        <v>3.0385259239938005</v>
      </c>
    </row>
    <row r="239" spans="1:18">
      <c r="A239" s="17"/>
      <c r="B239" s="18"/>
      <c r="C239" s="18"/>
      <c r="D239" s="18">
        <v>10</v>
      </c>
      <c r="E239" s="18">
        <v>8</v>
      </c>
      <c r="F239" s="20">
        <v>9.3391332044999995</v>
      </c>
      <c r="G239" s="29">
        <v>0.80976608059999999</v>
      </c>
      <c r="H239" s="20">
        <f t="shared" si="15"/>
        <v>8.67067706251175</v>
      </c>
      <c r="I239" s="20" t="s">
        <v>311</v>
      </c>
      <c r="J239" s="18"/>
      <c r="K239" s="18">
        <v>8</v>
      </c>
      <c r="L239" s="20">
        <f t="shared" si="16"/>
        <v>100</v>
      </c>
      <c r="M239" s="20"/>
      <c r="N239" s="20"/>
      <c r="O239" s="18"/>
      <c r="P239" s="20">
        <f t="shared" si="18"/>
        <v>2.4276787096387999</v>
      </c>
      <c r="Q239" s="20">
        <f t="shared" si="17"/>
        <v>2.4276787096387999</v>
      </c>
      <c r="R239" s="20" t="str">
        <f t="shared" si="19"/>
        <v/>
      </c>
    </row>
    <row r="240" spans="1:18">
      <c r="A240" s="17"/>
      <c r="B240" s="18"/>
      <c r="C240" s="18"/>
      <c r="D240" s="18">
        <v>25</v>
      </c>
      <c r="E240" s="18">
        <v>8</v>
      </c>
      <c r="F240" s="20">
        <v>23.900290303999999</v>
      </c>
      <c r="G240" s="29">
        <v>2.0715687407000001</v>
      </c>
      <c r="H240" s="20">
        <f t="shared" si="15"/>
        <v>8.6675463534152062</v>
      </c>
      <c r="I240" s="20" t="s">
        <v>311</v>
      </c>
      <c r="J240" s="18"/>
      <c r="K240" s="18">
        <v>8</v>
      </c>
      <c r="L240" s="20">
        <f t="shared" si="16"/>
        <v>100</v>
      </c>
      <c r="M240" s="20"/>
      <c r="N240" s="20"/>
      <c r="O240" s="18"/>
      <c r="P240" s="20">
        <f t="shared" si="18"/>
        <v>6.2105630846186006</v>
      </c>
      <c r="Q240" s="20">
        <f t="shared" si="17"/>
        <v>6.2105630846186006</v>
      </c>
      <c r="R240" s="20" t="str">
        <f t="shared" si="19"/>
        <v/>
      </c>
    </row>
    <row r="241" spans="1:18">
      <c r="A241" s="17"/>
      <c r="B241" s="18"/>
      <c r="C241" s="18"/>
      <c r="D241" s="18">
        <v>50</v>
      </c>
      <c r="E241" s="18">
        <v>8</v>
      </c>
      <c r="F241" s="20">
        <v>43.961295245999999</v>
      </c>
      <c r="G241" s="29">
        <v>3.4653201186999998</v>
      </c>
      <c r="H241" s="20">
        <f t="shared" si="15"/>
        <v>7.8826615533246978</v>
      </c>
      <c r="I241" s="20" t="s">
        <v>311</v>
      </c>
      <c r="J241" s="18"/>
      <c r="K241" s="18">
        <v>8</v>
      </c>
      <c r="L241" s="20">
        <f t="shared" si="16"/>
        <v>100</v>
      </c>
      <c r="M241" s="20"/>
      <c r="N241" s="20"/>
      <c r="O241" s="18"/>
      <c r="P241" s="20">
        <f t="shared" si="18"/>
        <v>10.3890297158626</v>
      </c>
      <c r="Q241" s="20">
        <f t="shared" si="17"/>
        <v>10.3890297158626</v>
      </c>
      <c r="R241" s="20" t="str">
        <f t="shared" si="19"/>
        <v/>
      </c>
    </row>
    <row r="242" spans="1:18">
      <c r="A242" s="17"/>
      <c r="B242" s="18"/>
      <c r="C242" s="18"/>
      <c r="D242" s="18">
        <v>100</v>
      </c>
      <c r="E242" s="18">
        <v>8</v>
      </c>
      <c r="F242" s="20">
        <v>98.832406039000006</v>
      </c>
      <c r="G242" s="29">
        <v>5.9923152461000004</v>
      </c>
      <c r="H242" s="20">
        <f t="shared" si="15"/>
        <v>6.063107725754838</v>
      </c>
      <c r="I242" s="20" t="s">
        <v>311</v>
      </c>
      <c r="J242" s="18"/>
      <c r="K242" s="18">
        <v>8</v>
      </c>
      <c r="L242" s="20">
        <f t="shared" si="16"/>
        <v>100</v>
      </c>
      <c r="M242" s="20"/>
      <c r="N242" s="20"/>
      <c r="O242" s="18"/>
      <c r="P242" s="20">
        <f t="shared" si="18"/>
        <v>17.964961107807802</v>
      </c>
      <c r="Q242" s="20">
        <f t="shared" si="17"/>
        <v>17.964961107807802</v>
      </c>
      <c r="R242" s="20" t="str">
        <f t="shared" si="19"/>
        <v/>
      </c>
    </row>
    <row r="243" spans="1:18">
      <c r="A243" s="17" t="s">
        <v>295</v>
      </c>
      <c r="B243" s="19" t="s">
        <v>117</v>
      </c>
      <c r="C243" s="18">
        <v>68236</v>
      </c>
      <c r="D243" s="18">
        <v>5</v>
      </c>
      <c r="E243" s="18">
        <v>8</v>
      </c>
      <c r="F243" s="20">
        <v>4.5577127472000001</v>
      </c>
      <c r="G243" s="29">
        <v>0.56325097889999998</v>
      </c>
      <c r="H243" s="20">
        <f t="shared" si="15"/>
        <v>12.35819390430056</v>
      </c>
      <c r="I243" s="20">
        <v>1.6886264347422</v>
      </c>
      <c r="J243" s="18"/>
      <c r="K243" s="18">
        <v>8</v>
      </c>
      <c r="L243" s="20">
        <f t="shared" si="16"/>
        <v>100</v>
      </c>
      <c r="M243" s="20">
        <v>1.7988</v>
      </c>
      <c r="N243" s="20">
        <v>2</v>
      </c>
      <c r="O243" s="18"/>
      <c r="P243" s="20">
        <f t="shared" si="18"/>
        <v>1.6886264347422</v>
      </c>
      <c r="Q243" s="20">
        <f t="shared" si="17"/>
        <v>1.6886264347422</v>
      </c>
      <c r="R243" s="20">
        <f t="shared" si="19"/>
        <v>1.6886264347422</v>
      </c>
    </row>
    <row r="244" spans="1:18">
      <c r="A244" s="17"/>
      <c r="B244" s="18"/>
      <c r="C244" s="18"/>
      <c r="D244" s="18">
        <v>10</v>
      </c>
      <c r="E244" s="18">
        <v>8</v>
      </c>
      <c r="F244" s="20">
        <v>8.3895930997000008</v>
      </c>
      <c r="G244" s="29">
        <v>0.96668277680000003</v>
      </c>
      <c r="H244" s="20">
        <f t="shared" si="15"/>
        <v>11.522403593501657</v>
      </c>
      <c r="I244" s="20" t="s">
        <v>311</v>
      </c>
      <c r="J244" s="18"/>
      <c r="K244" s="18">
        <v>8</v>
      </c>
      <c r="L244" s="20">
        <f t="shared" si="16"/>
        <v>100</v>
      </c>
      <c r="M244" s="20"/>
      <c r="N244" s="20"/>
      <c r="O244" s="18"/>
      <c r="P244" s="20">
        <f t="shared" si="18"/>
        <v>2.8981149648464002</v>
      </c>
      <c r="Q244" s="20">
        <f t="shared" si="17"/>
        <v>2.8981149648464002</v>
      </c>
      <c r="R244" s="20" t="str">
        <f t="shared" si="19"/>
        <v/>
      </c>
    </row>
    <row r="245" spans="1:18">
      <c r="A245" s="17"/>
      <c r="B245" s="18"/>
      <c r="C245" s="18"/>
      <c r="D245" s="18">
        <v>25</v>
      </c>
      <c r="E245" s="18">
        <v>8</v>
      </c>
      <c r="F245" s="20">
        <v>22.525613502999999</v>
      </c>
      <c r="G245" s="29">
        <v>2.0028477972999998</v>
      </c>
      <c r="H245" s="20">
        <f t="shared" si="15"/>
        <v>8.8914239651375411</v>
      </c>
      <c r="I245" s="20" t="s">
        <v>311</v>
      </c>
      <c r="J245" s="18"/>
      <c r="K245" s="18">
        <v>8</v>
      </c>
      <c r="L245" s="20">
        <f t="shared" si="16"/>
        <v>100</v>
      </c>
      <c r="M245" s="20"/>
      <c r="N245" s="20"/>
      <c r="O245" s="18"/>
      <c r="P245" s="20">
        <f t="shared" si="18"/>
        <v>6.0045376963054</v>
      </c>
      <c r="Q245" s="20">
        <f t="shared" si="17"/>
        <v>6.0045376963054</v>
      </c>
      <c r="R245" s="20" t="str">
        <f t="shared" si="19"/>
        <v/>
      </c>
    </row>
    <row r="246" spans="1:18">
      <c r="A246" s="17"/>
      <c r="B246" s="18"/>
      <c r="C246" s="18"/>
      <c r="D246" s="18">
        <v>50</v>
      </c>
      <c r="E246" s="18">
        <v>8</v>
      </c>
      <c r="F246" s="20">
        <v>41.392199290999997</v>
      </c>
      <c r="G246" s="29">
        <v>1.6603711016</v>
      </c>
      <c r="H246" s="20">
        <f t="shared" si="15"/>
        <v>4.011314039940415</v>
      </c>
      <c r="I246" s="20" t="s">
        <v>311</v>
      </c>
      <c r="J246" s="18"/>
      <c r="K246" s="18">
        <v>8</v>
      </c>
      <c r="L246" s="20">
        <f t="shared" si="16"/>
        <v>100</v>
      </c>
      <c r="M246" s="20"/>
      <c r="N246" s="20"/>
      <c r="O246" s="18"/>
      <c r="P246" s="20">
        <f t="shared" si="18"/>
        <v>4.9777925625968003</v>
      </c>
      <c r="Q246" s="20">
        <f t="shared" si="17"/>
        <v>4.9777925625968003</v>
      </c>
      <c r="R246" s="20" t="str">
        <f t="shared" si="19"/>
        <v/>
      </c>
    </row>
    <row r="247" spans="1:18">
      <c r="A247" s="17"/>
      <c r="B247" s="18"/>
      <c r="C247" s="18"/>
      <c r="D247" s="18">
        <v>100</v>
      </c>
      <c r="E247" s="18">
        <v>8</v>
      </c>
      <c r="F247" s="20">
        <v>92.362875723000002</v>
      </c>
      <c r="G247" s="29">
        <v>4.8740715520000002</v>
      </c>
      <c r="H247" s="20">
        <f t="shared" si="15"/>
        <v>5.277089429975673</v>
      </c>
      <c r="I247" s="20" t="s">
        <v>311</v>
      </c>
      <c r="J247" s="18"/>
      <c r="K247" s="18">
        <v>8</v>
      </c>
      <c r="L247" s="20">
        <f t="shared" si="16"/>
        <v>100</v>
      </c>
      <c r="M247" s="20"/>
      <c r="N247" s="20"/>
      <c r="O247" s="18"/>
      <c r="P247" s="20">
        <f t="shared" si="18"/>
        <v>14.612466512896003</v>
      </c>
      <c r="Q247" s="20">
        <f t="shared" si="17"/>
        <v>14.612466512896003</v>
      </c>
      <c r="R247" s="20" t="str">
        <f t="shared" si="19"/>
        <v/>
      </c>
    </row>
    <row r="248" spans="1:18">
      <c r="A248" s="17" t="s">
        <v>294</v>
      </c>
      <c r="B248" s="18" t="s">
        <v>140</v>
      </c>
      <c r="C248" s="18">
        <v>68572</v>
      </c>
      <c r="D248" s="18">
        <v>10</v>
      </c>
      <c r="E248" s="18">
        <v>8</v>
      </c>
      <c r="F248" s="20">
        <v>7.1327725896</v>
      </c>
      <c r="G248" s="29">
        <v>4.0243469892999997</v>
      </c>
      <c r="H248" s="20">
        <f t="shared" ref="H248:H310" si="20">100*(G248/F248)</f>
        <v>56.420514445781336</v>
      </c>
      <c r="I248" s="20" t="s">
        <v>311</v>
      </c>
      <c r="J248" s="18"/>
      <c r="K248" s="18">
        <v>7</v>
      </c>
      <c r="L248" s="20">
        <f t="shared" si="16"/>
        <v>87.5</v>
      </c>
      <c r="M248" s="20">
        <v>25.782800000000002</v>
      </c>
      <c r="N248" s="20">
        <v>26</v>
      </c>
      <c r="O248" s="18"/>
      <c r="P248" s="20">
        <f t="shared" si="18"/>
        <v>12.0649922739214</v>
      </c>
      <c r="Q248" s="20" t="str">
        <f t="shared" si="17"/>
        <v/>
      </c>
      <c r="R248" s="20" t="str">
        <f t="shared" si="19"/>
        <v/>
      </c>
    </row>
    <row r="249" spans="1:18">
      <c r="A249" s="17"/>
      <c r="B249" s="18"/>
      <c r="C249" s="18"/>
      <c r="D249" s="18">
        <v>25</v>
      </c>
      <c r="E249" s="18">
        <v>8</v>
      </c>
      <c r="F249" s="20">
        <v>26.966014317999999</v>
      </c>
      <c r="G249" s="29">
        <v>8.5921383059000007</v>
      </c>
      <c r="H249" s="20">
        <f t="shared" si="20"/>
        <v>31.862841147290684</v>
      </c>
      <c r="I249" s="20">
        <v>25.759230641088205</v>
      </c>
      <c r="J249" s="18"/>
      <c r="K249" s="18">
        <v>8</v>
      </c>
      <c r="L249" s="20">
        <f t="shared" si="16"/>
        <v>100</v>
      </c>
      <c r="M249" s="20"/>
      <c r="N249" s="20"/>
      <c r="O249" s="18"/>
      <c r="P249" s="20">
        <f t="shared" si="18"/>
        <v>25.759230641088205</v>
      </c>
      <c r="Q249" s="20">
        <f t="shared" si="17"/>
        <v>25.759230641088205</v>
      </c>
      <c r="R249" s="20">
        <f t="shared" si="19"/>
        <v>25.759230641088205</v>
      </c>
    </row>
    <row r="250" spans="1:18">
      <c r="A250" s="17"/>
      <c r="B250" s="18"/>
      <c r="C250" s="18"/>
      <c r="D250" s="18">
        <v>50</v>
      </c>
      <c r="E250" s="18">
        <v>8</v>
      </c>
      <c r="F250" s="20">
        <v>50.362343695</v>
      </c>
      <c r="G250" s="29">
        <v>11.075536528000001</v>
      </c>
      <c r="H250" s="20">
        <f t="shared" si="20"/>
        <v>21.991701965013171</v>
      </c>
      <c r="I250" s="20" t="s">
        <v>311</v>
      </c>
      <c r="J250" s="18"/>
      <c r="K250" s="18">
        <v>8</v>
      </c>
      <c r="L250" s="20">
        <f t="shared" si="16"/>
        <v>100</v>
      </c>
      <c r="M250" s="20"/>
      <c r="N250" s="20"/>
      <c r="O250" s="18"/>
      <c r="P250" s="20">
        <f t="shared" si="18"/>
        <v>33.204458510944008</v>
      </c>
      <c r="Q250" s="20">
        <f t="shared" si="17"/>
        <v>33.204458510944008</v>
      </c>
      <c r="R250" s="20" t="str">
        <f t="shared" si="19"/>
        <v/>
      </c>
    </row>
    <row r="251" spans="1:18">
      <c r="A251" s="17"/>
      <c r="B251" s="18"/>
      <c r="C251" s="18"/>
      <c r="D251" s="18">
        <v>100</v>
      </c>
      <c r="E251" s="18">
        <v>8</v>
      </c>
      <c r="F251" s="20">
        <v>108.07437925000001</v>
      </c>
      <c r="G251" s="29">
        <v>11.209795787999999</v>
      </c>
      <c r="H251" s="20">
        <f t="shared" si="20"/>
        <v>10.372297176992575</v>
      </c>
      <c r="I251" s="20" t="s">
        <v>311</v>
      </c>
      <c r="J251" s="18"/>
      <c r="K251" s="18">
        <v>8</v>
      </c>
      <c r="L251" s="20">
        <f t="shared" si="16"/>
        <v>100</v>
      </c>
      <c r="M251" s="20"/>
      <c r="N251" s="20"/>
      <c r="O251" s="18"/>
      <c r="P251" s="20">
        <f t="shared" si="18"/>
        <v>33.606967772423999</v>
      </c>
      <c r="Q251" s="20">
        <f t="shared" si="17"/>
        <v>33.606967772423999</v>
      </c>
      <c r="R251" s="20" t="str">
        <f t="shared" si="19"/>
        <v/>
      </c>
    </row>
    <row r="252" spans="1:18">
      <c r="A252" s="17" t="s">
        <v>294</v>
      </c>
      <c r="B252" s="18" t="s">
        <v>120</v>
      </c>
      <c r="C252" s="18">
        <v>68573</v>
      </c>
      <c r="D252" s="18">
        <v>5</v>
      </c>
      <c r="E252" s="18">
        <v>8</v>
      </c>
      <c r="F252" s="20">
        <v>4.4877340010999998</v>
      </c>
      <c r="G252" s="29">
        <v>0.67817111090000004</v>
      </c>
      <c r="H252" s="20">
        <f t="shared" si="20"/>
        <v>15.111660154852579</v>
      </c>
      <c r="I252" s="20">
        <v>2.0331569904782003</v>
      </c>
      <c r="J252" s="18"/>
      <c r="K252" s="18">
        <v>8</v>
      </c>
      <c r="L252" s="20">
        <f t="shared" si="16"/>
        <v>100</v>
      </c>
      <c r="M252" s="20">
        <v>2.0986000000000002</v>
      </c>
      <c r="N252" s="20">
        <v>1.8959999999999999</v>
      </c>
      <c r="O252" s="18"/>
      <c r="P252" s="20">
        <f t="shared" si="18"/>
        <v>2.0331569904782003</v>
      </c>
      <c r="Q252" s="20">
        <f t="shared" si="17"/>
        <v>2.0331569904782003</v>
      </c>
      <c r="R252" s="20">
        <f t="shared" si="19"/>
        <v>2.0331569904782003</v>
      </c>
    </row>
    <row r="253" spans="1:18">
      <c r="A253" s="17"/>
      <c r="B253" s="18"/>
      <c r="C253" s="18"/>
      <c r="D253" s="18">
        <v>10</v>
      </c>
      <c r="E253" s="18">
        <v>8</v>
      </c>
      <c r="F253" s="20">
        <v>8.6975321859000001</v>
      </c>
      <c r="G253" s="29">
        <v>1.1621782067999999</v>
      </c>
      <c r="H253" s="20">
        <f t="shared" si="20"/>
        <v>13.36216046068866</v>
      </c>
      <c r="I253" s="20" t="s">
        <v>311</v>
      </c>
      <c r="J253" s="18"/>
      <c r="K253" s="18">
        <v>8</v>
      </c>
      <c r="L253" s="20">
        <f t="shared" si="16"/>
        <v>100</v>
      </c>
      <c r="M253" s="20"/>
      <c r="N253" s="20"/>
      <c r="O253" s="18"/>
      <c r="P253" s="20">
        <f t="shared" si="18"/>
        <v>3.4842102639863999</v>
      </c>
      <c r="Q253" s="20">
        <f t="shared" si="17"/>
        <v>3.4842102639863999</v>
      </c>
      <c r="R253" s="20" t="str">
        <f t="shared" si="19"/>
        <v/>
      </c>
    </row>
    <row r="254" spans="1:18">
      <c r="A254" s="17"/>
      <c r="B254" s="18"/>
      <c r="C254" s="18"/>
      <c r="D254" s="18">
        <v>25</v>
      </c>
      <c r="E254" s="18">
        <v>8</v>
      </c>
      <c r="F254" s="20">
        <v>24.459672201</v>
      </c>
      <c r="G254" s="29">
        <v>1.2565083394000001</v>
      </c>
      <c r="H254" s="20">
        <f t="shared" si="20"/>
        <v>5.1370612372664155</v>
      </c>
      <c r="I254" s="20" t="s">
        <v>311</v>
      </c>
      <c r="J254" s="18"/>
      <c r="K254" s="18">
        <v>8</v>
      </c>
      <c r="L254" s="20">
        <f t="shared" si="16"/>
        <v>100</v>
      </c>
      <c r="M254" s="20"/>
      <c r="N254" s="20"/>
      <c r="O254" s="18"/>
      <c r="P254" s="20">
        <f t="shared" si="18"/>
        <v>3.7670120015212003</v>
      </c>
      <c r="Q254" s="20">
        <f t="shared" si="17"/>
        <v>3.7670120015212003</v>
      </c>
      <c r="R254" s="20" t="str">
        <f t="shared" si="19"/>
        <v/>
      </c>
    </row>
    <row r="255" spans="1:18">
      <c r="A255" s="17"/>
      <c r="B255" s="18"/>
      <c r="C255" s="18"/>
      <c r="D255" s="18">
        <v>50</v>
      </c>
      <c r="E255" s="18">
        <v>8</v>
      </c>
      <c r="F255" s="20">
        <v>43.958213323000003</v>
      </c>
      <c r="G255" s="29">
        <v>2.4171600756</v>
      </c>
      <c r="H255" s="20">
        <f t="shared" si="20"/>
        <v>5.4987677907629688</v>
      </c>
      <c r="I255" s="20" t="s">
        <v>311</v>
      </c>
      <c r="J255" s="18"/>
      <c r="K255" s="18">
        <v>8</v>
      </c>
      <c r="L255" s="20">
        <f t="shared" si="16"/>
        <v>100</v>
      </c>
      <c r="M255" s="20"/>
      <c r="N255" s="20"/>
      <c r="O255" s="18"/>
      <c r="P255" s="20">
        <f t="shared" si="18"/>
        <v>7.2466459066488005</v>
      </c>
      <c r="Q255" s="20">
        <f t="shared" si="17"/>
        <v>7.2466459066488005</v>
      </c>
      <c r="R255" s="20" t="str">
        <f t="shared" si="19"/>
        <v/>
      </c>
    </row>
    <row r="256" spans="1:18">
      <c r="A256" s="17"/>
      <c r="B256" s="18"/>
      <c r="C256" s="18"/>
      <c r="D256" s="18">
        <v>100</v>
      </c>
      <c r="E256" s="18">
        <v>8</v>
      </c>
      <c r="F256" s="20">
        <v>97.359234399000002</v>
      </c>
      <c r="G256" s="29">
        <v>5.7715606089999998</v>
      </c>
      <c r="H256" s="20">
        <f t="shared" si="20"/>
        <v>5.9281080470978731</v>
      </c>
      <c r="I256" s="20" t="s">
        <v>311</v>
      </c>
      <c r="J256" s="18"/>
      <c r="K256" s="18">
        <v>8</v>
      </c>
      <c r="L256" s="20">
        <f t="shared" si="16"/>
        <v>100</v>
      </c>
      <c r="M256" s="20"/>
      <c r="N256" s="20"/>
      <c r="O256" s="18"/>
      <c r="P256" s="20">
        <f t="shared" si="18"/>
        <v>17.303138705782001</v>
      </c>
      <c r="Q256" s="20">
        <f t="shared" si="17"/>
        <v>17.303138705782001</v>
      </c>
      <c r="R256" s="20" t="str">
        <f t="shared" si="19"/>
        <v/>
      </c>
    </row>
    <row r="257" spans="1:18">
      <c r="A257" s="17" t="s">
        <v>294</v>
      </c>
      <c r="B257" s="19" t="s">
        <v>209</v>
      </c>
      <c r="C257" s="18">
        <v>68547</v>
      </c>
      <c r="D257" s="18">
        <v>10</v>
      </c>
      <c r="E257" s="18">
        <v>8</v>
      </c>
      <c r="F257" s="20">
        <v>7.0912594373999998</v>
      </c>
      <c r="G257" s="29">
        <v>4.0426811635000002</v>
      </c>
      <c r="H257" s="20">
        <f t="shared" si="20"/>
        <v>57.009353545556408</v>
      </c>
      <c r="I257" s="20" t="s">
        <v>311</v>
      </c>
      <c r="J257" s="18"/>
      <c r="K257" s="18">
        <v>8</v>
      </c>
      <c r="L257" s="20">
        <f t="shared" si="16"/>
        <v>100</v>
      </c>
      <c r="M257" s="20">
        <v>11.992000000000001</v>
      </c>
      <c r="N257" s="20">
        <v>12</v>
      </c>
      <c r="O257" s="18"/>
      <c r="P257" s="20">
        <f t="shared" si="18"/>
        <v>12.119958128173002</v>
      </c>
      <c r="Q257" s="20" t="str">
        <f t="shared" si="17"/>
        <v/>
      </c>
      <c r="R257" s="20" t="str">
        <f t="shared" si="19"/>
        <v/>
      </c>
    </row>
    <row r="258" spans="1:18">
      <c r="A258" s="17"/>
      <c r="B258" s="18"/>
      <c r="C258" s="18"/>
      <c r="D258" s="18">
        <v>25</v>
      </c>
      <c r="E258" s="18">
        <v>8</v>
      </c>
      <c r="F258" s="20">
        <v>24.354206972</v>
      </c>
      <c r="G258" s="29">
        <v>6.4775402450000001</v>
      </c>
      <c r="H258" s="20">
        <f t="shared" si="20"/>
        <v>26.597212762654188</v>
      </c>
      <c r="I258" s="20">
        <v>19.419665654510002</v>
      </c>
      <c r="J258" s="18"/>
      <c r="K258" s="18">
        <v>8</v>
      </c>
      <c r="L258" s="20">
        <f t="shared" si="16"/>
        <v>100</v>
      </c>
      <c r="M258" s="20"/>
      <c r="N258" s="20"/>
      <c r="O258" s="18"/>
      <c r="P258" s="20">
        <f t="shared" si="18"/>
        <v>19.419665654510002</v>
      </c>
      <c r="Q258" s="20">
        <f t="shared" si="17"/>
        <v>19.419665654510002</v>
      </c>
      <c r="R258" s="20">
        <f t="shared" si="19"/>
        <v>19.419665654510002</v>
      </c>
    </row>
    <row r="259" spans="1:18">
      <c r="A259" s="17"/>
      <c r="B259" s="18"/>
      <c r="C259" s="18"/>
      <c r="D259" s="18">
        <v>50</v>
      </c>
      <c r="E259" s="18">
        <v>8</v>
      </c>
      <c r="F259" s="20">
        <v>47.926646171000002</v>
      </c>
      <c r="G259" s="29">
        <v>9.8712704355999996</v>
      </c>
      <c r="H259" s="20">
        <f t="shared" si="20"/>
        <v>20.596622597750265</v>
      </c>
      <c r="I259" s="20" t="s">
        <v>311</v>
      </c>
      <c r="J259" s="18"/>
      <c r="K259" s="18">
        <v>8</v>
      </c>
      <c r="L259" s="20">
        <f t="shared" si="16"/>
        <v>100</v>
      </c>
      <c r="M259" s="20"/>
      <c r="N259" s="20"/>
      <c r="O259" s="18"/>
      <c r="P259" s="20">
        <f t="shared" si="18"/>
        <v>29.5940687659288</v>
      </c>
      <c r="Q259" s="20">
        <f t="shared" si="17"/>
        <v>29.5940687659288</v>
      </c>
      <c r="R259" s="20" t="str">
        <f t="shared" si="19"/>
        <v/>
      </c>
    </row>
    <row r="260" spans="1:18">
      <c r="A260" s="17"/>
      <c r="B260" s="18"/>
      <c r="C260" s="18"/>
      <c r="D260" s="18">
        <v>100</v>
      </c>
      <c r="E260" s="18">
        <v>8</v>
      </c>
      <c r="F260" s="20">
        <v>108.5336619</v>
      </c>
      <c r="G260" s="29">
        <v>14.957444950999999</v>
      </c>
      <c r="H260" s="20">
        <f t="shared" si="20"/>
        <v>13.781387902290984</v>
      </c>
      <c r="I260" s="20" t="s">
        <v>311</v>
      </c>
      <c r="J260" s="18"/>
      <c r="K260" s="18">
        <v>8</v>
      </c>
      <c r="L260" s="20">
        <f t="shared" ref="L260:L323" si="21">(K260/E260)*100</f>
        <v>100</v>
      </c>
      <c r="M260" s="20"/>
      <c r="N260" s="20"/>
      <c r="O260" s="18"/>
      <c r="P260" s="20">
        <f t="shared" si="18"/>
        <v>44.842419963098003</v>
      </c>
      <c r="Q260" s="20">
        <f t="shared" ref="Q260:Q323" si="22">IF(AND((G260*2.998)&lt;+(D260+D260*0.1),L260&gt;50),(G260*2.998),"")</f>
        <v>44.842419963098003</v>
      </c>
      <c r="R260" s="20" t="str">
        <f t="shared" si="19"/>
        <v/>
      </c>
    </row>
    <row r="261" spans="1:18">
      <c r="A261" s="17" t="s">
        <v>294</v>
      </c>
      <c r="B261" s="18" t="s">
        <v>174</v>
      </c>
      <c r="C261" s="18">
        <v>68576</v>
      </c>
      <c r="D261" s="18">
        <v>5</v>
      </c>
      <c r="E261" s="18">
        <v>8</v>
      </c>
      <c r="F261" s="20">
        <v>3.5954214772999999</v>
      </c>
      <c r="G261" s="29">
        <v>1.2849669027999999</v>
      </c>
      <c r="H261" s="20">
        <f t="shared" si="20"/>
        <v>35.738978334327363</v>
      </c>
      <c r="I261" s="20">
        <v>3.8523307745944</v>
      </c>
      <c r="J261" s="18"/>
      <c r="K261" s="18">
        <v>8</v>
      </c>
      <c r="L261" s="20">
        <f t="shared" si="21"/>
        <v>100</v>
      </c>
      <c r="M261" s="20">
        <v>3.8974000000000002</v>
      </c>
      <c r="N261" s="20">
        <v>2.5680000000000001</v>
      </c>
      <c r="O261" s="18"/>
      <c r="P261" s="20">
        <f t="shared" ref="P261:P324" si="23">G261*2.998</f>
        <v>3.8523307745944</v>
      </c>
      <c r="Q261" s="20">
        <f t="shared" si="22"/>
        <v>3.8523307745944</v>
      </c>
      <c r="R261" s="20">
        <f t="shared" ref="R261:R324" si="24">IF(AND(ISNUMBER(Q261),ISNUMBER(Q260),D261&gt;5),"",Q261)</f>
        <v>3.8523307745944</v>
      </c>
    </row>
    <row r="262" spans="1:18">
      <c r="A262" s="17"/>
      <c r="B262" s="18"/>
      <c r="C262" s="18"/>
      <c r="D262" s="18">
        <v>10</v>
      </c>
      <c r="E262" s="18">
        <v>8</v>
      </c>
      <c r="F262" s="20">
        <v>7.6000965615</v>
      </c>
      <c r="G262" s="29">
        <v>2.0744467669</v>
      </c>
      <c r="H262" s="20">
        <f t="shared" si="20"/>
        <v>27.295005400438949</v>
      </c>
      <c r="I262" s="20" t="s">
        <v>311</v>
      </c>
      <c r="J262" s="18"/>
      <c r="K262" s="18">
        <v>8</v>
      </c>
      <c r="L262" s="20">
        <f t="shared" si="21"/>
        <v>100</v>
      </c>
      <c r="M262" s="20"/>
      <c r="N262" s="20"/>
      <c r="O262" s="18"/>
      <c r="P262" s="20">
        <f t="shared" si="23"/>
        <v>6.2191914071662007</v>
      </c>
      <c r="Q262" s="20">
        <f t="shared" si="22"/>
        <v>6.2191914071662007</v>
      </c>
      <c r="R262" s="20" t="str">
        <f t="shared" si="24"/>
        <v/>
      </c>
    </row>
    <row r="263" spans="1:18">
      <c r="A263" s="17"/>
      <c r="B263" s="18"/>
      <c r="C263" s="18"/>
      <c r="D263" s="18">
        <v>25</v>
      </c>
      <c r="E263" s="18">
        <v>8</v>
      </c>
      <c r="F263" s="20">
        <v>21.369856606999999</v>
      </c>
      <c r="G263" s="29">
        <v>3.4882323853999999</v>
      </c>
      <c r="H263" s="20">
        <f t="shared" si="20"/>
        <v>16.323143620240202</v>
      </c>
      <c r="I263" s="20" t="s">
        <v>311</v>
      </c>
      <c r="J263" s="18"/>
      <c r="K263" s="18">
        <v>8</v>
      </c>
      <c r="L263" s="20">
        <f t="shared" si="21"/>
        <v>100</v>
      </c>
      <c r="M263" s="20"/>
      <c r="N263" s="20"/>
      <c r="O263" s="18"/>
      <c r="P263" s="20">
        <f t="shared" si="23"/>
        <v>10.4577206914292</v>
      </c>
      <c r="Q263" s="20">
        <f t="shared" si="22"/>
        <v>10.4577206914292</v>
      </c>
      <c r="R263" s="20" t="str">
        <f t="shared" si="24"/>
        <v/>
      </c>
    </row>
    <row r="264" spans="1:18">
      <c r="A264" s="17"/>
      <c r="B264" s="18"/>
      <c r="C264" s="18"/>
      <c r="D264" s="18">
        <v>50</v>
      </c>
      <c r="E264" s="18">
        <v>8</v>
      </c>
      <c r="F264" s="20">
        <v>42.497295395999998</v>
      </c>
      <c r="G264" s="29">
        <v>2.5153343388999998</v>
      </c>
      <c r="H264" s="20">
        <f t="shared" si="20"/>
        <v>5.9188103983124352</v>
      </c>
      <c r="I264" s="20" t="s">
        <v>311</v>
      </c>
      <c r="J264" s="18"/>
      <c r="K264" s="18">
        <v>8</v>
      </c>
      <c r="L264" s="20">
        <f t="shared" si="21"/>
        <v>100</v>
      </c>
      <c r="M264" s="20"/>
      <c r="N264" s="20"/>
      <c r="O264" s="18"/>
      <c r="P264" s="20">
        <f t="shared" si="23"/>
        <v>7.5409723480221995</v>
      </c>
      <c r="Q264" s="20">
        <f t="shared" si="22"/>
        <v>7.5409723480221995</v>
      </c>
      <c r="R264" s="20" t="str">
        <f t="shared" si="24"/>
        <v/>
      </c>
    </row>
    <row r="265" spans="1:18">
      <c r="A265" s="17"/>
      <c r="B265" s="18"/>
      <c r="C265" s="18"/>
      <c r="D265" s="18">
        <v>100</v>
      </c>
      <c r="E265" s="18">
        <v>8</v>
      </c>
      <c r="F265" s="20">
        <v>86.273091991000001</v>
      </c>
      <c r="G265" s="29">
        <v>5.2239929316999998</v>
      </c>
      <c r="H265" s="20">
        <f t="shared" si="20"/>
        <v>6.0551822255831125</v>
      </c>
      <c r="I265" s="20" t="s">
        <v>311</v>
      </c>
      <c r="J265" s="18"/>
      <c r="K265" s="18">
        <v>8</v>
      </c>
      <c r="L265" s="20">
        <f t="shared" si="21"/>
        <v>100</v>
      </c>
      <c r="M265" s="20"/>
      <c r="N265" s="20"/>
      <c r="O265" s="18"/>
      <c r="P265" s="20">
        <f t="shared" si="23"/>
        <v>15.6615308092366</v>
      </c>
      <c r="Q265" s="20">
        <f t="shared" si="22"/>
        <v>15.6615308092366</v>
      </c>
      <c r="R265" s="20" t="str">
        <f t="shared" si="24"/>
        <v/>
      </c>
    </row>
    <row r="266" spans="1:18">
      <c r="A266" s="17" t="s">
        <v>294</v>
      </c>
      <c r="B266" s="18" t="s">
        <v>18</v>
      </c>
      <c r="C266" s="18">
        <v>68580</v>
      </c>
      <c r="D266" s="18">
        <v>5</v>
      </c>
      <c r="E266" s="18">
        <v>8</v>
      </c>
      <c r="F266" s="20">
        <v>3.6116984402000001</v>
      </c>
      <c r="G266" s="29">
        <v>0.51889712759999995</v>
      </c>
      <c r="H266" s="20">
        <f t="shared" si="20"/>
        <v>14.36712217787667</v>
      </c>
      <c r="I266" s="20">
        <v>1.5556535885448</v>
      </c>
      <c r="J266" s="18"/>
      <c r="K266" s="18">
        <v>8</v>
      </c>
      <c r="L266" s="20">
        <f t="shared" si="21"/>
        <v>100</v>
      </c>
      <c r="M266" s="20">
        <v>1.4990000000000001</v>
      </c>
      <c r="N266" s="20">
        <v>1.224</v>
      </c>
      <c r="O266" s="18"/>
      <c r="P266" s="20">
        <f t="shared" si="23"/>
        <v>1.5556535885448</v>
      </c>
      <c r="Q266" s="20">
        <f t="shared" si="22"/>
        <v>1.5556535885448</v>
      </c>
      <c r="R266" s="20">
        <f t="shared" si="24"/>
        <v>1.5556535885448</v>
      </c>
    </row>
    <row r="267" spans="1:18">
      <c r="A267" s="17"/>
      <c r="B267" s="18"/>
      <c r="C267" s="18"/>
      <c r="D267" s="18">
        <v>10</v>
      </c>
      <c r="E267" s="18">
        <v>8</v>
      </c>
      <c r="F267" s="20">
        <v>7.5144175337999997</v>
      </c>
      <c r="G267" s="29">
        <v>1.267670638</v>
      </c>
      <c r="H267" s="20">
        <f t="shared" si="20"/>
        <v>16.869845630722438</v>
      </c>
      <c r="I267" s="20" t="s">
        <v>311</v>
      </c>
      <c r="J267" s="18"/>
      <c r="K267" s="18">
        <v>8</v>
      </c>
      <c r="L267" s="20">
        <f t="shared" si="21"/>
        <v>100</v>
      </c>
      <c r="M267" s="20"/>
      <c r="N267" s="20"/>
      <c r="O267" s="18"/>
      <c r="P267" s="20">
        <f t="shared" si="23"/>
        <v>3.8004765727240004</v>
      </c>
      <c r="Q267" s="20">
        <f t="shared" si="22"/>
        <v>3.8004765727240004</v>
      </c>
      <c r="R267" s="20" t="str">
        <f t="shared" si="24"/>
        <v/>
      </c>
    </row>
    <row r="268" spans="1:18">
      <c r="A268" s="17"/>
      <c r="B268" s="18"/>
      <c r="C268" s="18"/>
      <c r="D268" s="18">
        <v>25</v>
      </c>
      <c r="E268" s="18">
        <v>8</v>
      </c>
      <c r="F268" s="20">
        <v>23.761437100999999</v>
      </c>
      <c r="G268" s="29">
        <v>3.5816832199999999</v>
      </c>
      <c r="H268" s="20">
        <f t="shared" si="20"/>
        <v>15.073512619526136</v>
      </c>
      <c r="I268" s="20" t="s">
        <v>311</v>
      </c>
      <c r="J268" s="18"/>
      <c r="K268" s="18">
        <v>8</v>
      </c>
      <c r="L268" s="20">
        <f t="shared" si="21"/>
        <v>100</v>
      </c>
      <c r="M268" s="20"/>
      <c r="N268" s="20"/>
      <c r="O268" s="18"/>
      <c r="P268" s="20">
        <f t="shared" si="23"/>
        <v>10.737886293560001</v>
      </c>
      <c r="Q268" s="20">
        <f t="shared" si="22"/>
        <v>10.737886293560001</v>
      </c>
      <c r="R268" s="20" t="str">
        <f t="shared" si="24"/>
        <v/>
      </c>
    </row>
    <row r="269" spans="1:18">
      <c r="A269" s="17"/>
      <c r="B269" s="18"/>
      <c r="C269" s="18"/>
      <c r="D269" s="18">
        <v>50</v>
      </c>
      <c r="E269" s="18">
        <v>8</v>
      </c>
      <c r="F269" s="20">
        <v>46.487463554999998</v>
      </c>
      <c r="G269" s="29">
        <v>6.3589375317999997</v>
      </c>
      <c r="H269" s="20">
        <f t="shared" si="20"/>
        <v>13.678822300719091</v>
      </c>
      <c r="I269" s="20" t="s">
        <v>311</v>
      </c>
      <c r="J269" s="18"/>
      <c r="K269" s="18">
        <v>8</v>
      </c>
      <c r="L269" s="20">
        <f t="shared" si="21"/>
        <v>100</v>
      </c>
      <c r="M269" s="20"/>
      <c r="N269" s="20"/>
      <c r="O269" s="18"/>
      <c r="P269" s="20">
        <f t="shared" si="23"/>
        <v>19.064094720336399</v>
      </c>
      <c r="Q269" s="20">
        <f t="shared" si="22"/>
        <v>19.064094720336399</v>
      </c>
      <c r="R269" s="20" t="str">
        <f t="shared" si="24"/>
        <v/>
      </c>
    </row>
    <row r="270" spans="1:18">
      <c r="A270" s="17"/>
      <c r="B270" s="18"/>
      <c r="C270" s="18"/>
      <c r="D270" s="18">
        <v>100</v>
      </c>
      <c r="E270" s="18">
        <v>8</v>
      </c>
      <c r="F270" s="20">
        <v>113.23545329</v>
      </c>
      <c r="G270" s="29">
        <v>15.541309010999999</v>
      </c>
      <c r="H270" s="20">
        <f t="shared" si="20"/>
        <v>13.724773080740144</v>
      </c>
      <c r="I270" s="20" t="s">
        <v>311</v>
      </c>
      <c r="J270" s="18"/>
      <c r="K270" s="18">
        <v>8</v>
      </c>
      <c r="L270" s="20">
        <f t="shared" si="21"/>
        <v>100</v>
      </c>
      <c r="M270" s="20"/>
      <c r="N270" s="20"/>
      <c r="O270" s="18"/>
      <c r="P270" s="20">
        <f t="shared" si="23"/>
        <v>46.592844414978003</v>
      </c>
      <c r="Q270" s="20">
        <f t="shared" si="22"/>
        <v>46.592844414978003</v>
      </c>
      <c r="R270" s="20" t="str">
        <f t="shared" si="24"/>
        <v/>
      </c>
    </row>
    <row r="271" spans="1:18">
      <c r="A271" s="17" t="s">
        <v>294</v>
      </c>
      <c r="B271" s="18" t="s">
        <v>121</v>
      </c>
      <c r="C271" s="18">
        <v>66596</v>
      </c>
      <c r="D271" s="18">
        <v>5</v>
      </c>
      <c r="E271" s="18">
        <v>8</v>
      </c>
      <c r="F271" s="20">
        <v>4.3679199400000002</v>
      </c>
      <c r="G271" s="29">
        <v>0.39563406290000003</v>
      </c>
      <c r="H271" s="20">
        <f t="shared" si="20"/>
        <v>9.057722401844206</v>
      </c>
      <c r="I271" s="20">
        <v>1.1861109205742002</v>
      </c>
      <c r="J271" s="18"/>
      <c r="K271" s="18">
        <v>8</v>
      </c>
      <c r="L271" s="20">
        <f t="shared" si="21"/>
        <v>100</v>
      </c>
      <c r="M271" s="20">
        <v>1.1992000000000003</v>
      </c>
      <c r="N271" s="20">
        <v>1.44</v>
      </c>
      <c r="O271" s="18"/>
      <c r="P271" s="20">
        <f t="shared" si="23"/>
        <v>1.1861109205742002</v>
      </c>
      <c r="Q271" s="20">
        <f t="shared" si="22"/>
        <v>1.1861109205742002</v>
      </c>
      <c r="R271" s="20">
        <f t="shared" si="24"/>
        <v>1.1861109205742002</v>
      </c>
    </row>
    <row r="272" spans="1:18">
      <c r="A272" s="17"/>
      <c r="B272" s="18"/>
      <c r="C272" s="18"/>
      <c r="D272" s="18">
        <v>10</v>
      </c>
      <c r="E272" s="18">
        <v>8</v>
      </c>
      <c r="F272" s="20">
        <v>8.8527254745999997</v>
      </c>
      <c r="G272" s="29">
        <v>0.47288211000000002</v>
      </c>
      <c r="H272" s="20">
        <f t="shared" si="20"/>
        <v>5.3416556444315439</v>
      </c>
      <c r="I272" s="20" t="s">
        <v>311</v>
      </c>
      <c r="J272" s="18"/>
      <c r="K272" s="18">
        <v>8</v>
      </c>
      <c r="L272" s="20">
        <f t="shared" si="21"/>
        <v>100</v>
      </c>
      <c r="M272" s="20"/>
      <c r="N272" s="20"/>
      <c r="O272" s="18"/>
      <c r="P272" s="20">
        <f t="shared" si="23"/>
        <v>1.4177005657800001</v>
      </c>
      <c r="Q272" s="20">
        <f t="shared" si="22"/>
        <v>1.4177005657800001</v>
      </c>
      <c r="R272" s="20" t="str">
        <f t="shared" si="24"/>
        <v/>
      </c>
    </row>
    <row r="273" spans="1:18">
      <c r="A273" s="17"/>
      <c r="B273" s="18"/>
      <c r="C273" s="18"/>
      <c r="D273" s="18">
        <v>25</v>
      </c>
      <c r="E273" s="18">
        <v>8</v>
      </c>
      <c r="F273" s="20">
        <v>24.85648269</v>
      </c>
      <c r="G273" s="29">
        <v>1.6433454243000001</v>
      </c>
      <c r="H273" s="20">
        <f t="shared" si="20"/>
        <v>6.61133533973869</v>
      </c>
      <c r="I273" s="20" t="s">
        <v>311</v>
      </c>
      <c r="J273" s="18"/>
      <c r="K273" s="18">
        <v>8</v>
      </c>
      <c r="L273" s="20">
        <f t="shared" si="21"/>
        <v>100</v>
      </c>
      <c r="M273" s="20"/>
      <c r="N273" s="20"/>
      <c r="O273" s="18"/>
      <c r="P273" s="20">
        <f t="shared" si="23"/>
        <v>4.9267495820514009</v>
      </c>
      <c r="Q273" s="20">
        <f t="shared" si="22"/>
        <v>4.9267495820514009</v>
      </c>
      <c r="R273" s="20" t="str">
        <f t="shared" si="24"/>
        <v/>
      </c>
    </row>
    <row r="274" spans="1:18">
      <c r="A274" s="17"/>
      <c r="B274" s="18"/>
      <c r="C274" s="18"/>
      <c r="D274" s="18">
        <v>50</v>
      </c>
      <c r="E274" s="18">
        <v>8</v>
      </c>
      <c r="F274" s="20">
        <v>43.308407881000001</v>
      </c>
      <c r="G274" s="29">
        <v>4.0484110404000004</v>
      </c>
      <c r="H274" s="20">
        <f t="shared" si="20"/>
        <v>9.3478639333128069</v>
      </c>
      <c r="I274" s="20" t="s">
        <v>311</v>
      </c>
      <c r="J274" s="18"/>
      <c r="K274" s="18">
        <v>8</v>
      </c>
      <c r="L274" s="20">
        <f t="shared" si="21"/>
        <v>100</v>
      </c>
      <c r="M274" s="20"/>
      <c r="N274" s="20"/>
      <c r="O274" s="18"/>
      <c r="P274" s="20">
        <f t="shared" si="23"/>
        <v>12.137136299119202</v>
      </c>
      <c r="Q274" s="20">
        <f t="shared" si="22"/>
        <v>12.137136299119202</v>
      </c>
      <c r="R274" s="20" t="str">
        <f t="shared" si="24"/>
        <v/>
      </c>
    </row>
    <row r="275" spans="1:18">
      <c r="A275" s="17"/>
      <c r="B275" s="18"/>
      <c r="C275" s="18"/>
      <c r="D275" s="18">
        <v>100</v>
      </c>
      <c r="E275" s="18">
        <v>8</v>
      </c>
      <c r="F275" s="20">
        <v>102.5450269</v>
      </c>
      <c r="G275" s="29">
        <v>2.8272038547</v>
      </c>
      <c r="H275" s="20">
        <f t="shared" si="20"/>
        <v>2.7570365332850679</v>
      </c>
      <c r="I275" s="20" t="s">
        <v>311</v>
      </c>
      <c r="J275" s="18"/>
      <c r="K275" s="18">
        <v>8</v>
      </c>
      <c r="L275" s="20">
        <f t="shared" si="21"/>
        <v>100</v>
      </c>
      <c r="M275" s="20"/>
      <c r="N275" s="20"/>
      <c r="O275" s="18"/>
      <c r="P275" s="20">
        <f t="shared" si="23"/>
        <v>8.4759571563906011</v>
      </c>
      <c r="Q275" s="20">
        <f t="shared" si="22"/>
        <v>8.4759571563906011</v>
      </c>
      <c r="R275" s="20" t="str">
        <f t="shared" si="24"/>
        <v/>
      </c>
    </row>
    <row r="276" spans="1:18">
      <c r="A276" s="17" t="s">
        <v>294</v>
      </c>
      <c r="B276" s="18" t="s">
        <v>122</v>
      </c>
      <c r="C276" s="18">
        <v>68661</v>
      </c>
      <c r="D276" s="18">
        <v>5</v>
      </c>
      <c r="E276" s="18">
        <v>8</v>
      </c>
      <c r="F276" s="20">
        <v>5.0902621870000004</v>
      </c>
      <c r="G276" s="29">
        <v>0.32775985070000002</v>
      </c>
      <c r="H276" s="20">
        <f t="shared" si="20"/>
        <v>6.4389581255178667</v>
      </c>
      <c r="I276" s="20">
        <v>0.98262403239860019</v>
      </c>
      <c r="J276" s="18"/>
      <c r="K276" s="18">
        <v>8</v>
      </c>
      <c r="L276" s="20">
        <f t="shared" si="21"/>
        <v>100</v>
      </c>
      <c r="M276" s="20">
        <v>0.89939999999999998</v>
      </c>
      <c r="N276" s="20">
        <v>0.86399999999999999</v>
      </c>
      <c r="O276" s="18"/>
      <c r="P276" s="20">
        <f t="shared" si="23"/>
        <v>0.98262403239860019</v>
      </c>
      <c r="Q276" s="20">
        <f t="shared" si="22"/>
        <v>0.98262403239860019</v>
      </c>
      <c r="R276" s="20">
        <f t="shared" si="24"/>
        <v>0.98262403239860019</v>
      </c>
    </row>
    <row r="277" spans="1:18">
      <c r="A277" s="17"/>
      <c r="B277" s="18"/>
      <c r="C277" s="18"/>
      <c r="D277" s="18">
        <v>10</v>
      </c>
      <c r="E277" s="18">
        <v>8</v>
      </c>
      <c r="F277" s="20">
        <v>9.8991856335000001</v>
      </c>
      <c r="G277" s="29">
        <v>0.64584700169999998</v>
      </c>
      <c r="H277" s="20">
        <f t="shared" si="20"/>
        <v>6.5242437672284712</v>
      </c>
      <c r="I277" s="20" t="s">
        <v>311</v>
      </c>
      <c r="J277" s="18"/>
      <c r="K277" s="18">
        <v>8</v>
      </c>
      <c r="L277" s="20">
        <f t="shared" si="21"/>
        <v>100</v>
      </c>
      <c r="M277" s="20"/>
      <c r="N277" s="20"/>
      <c r="O277" s="18"/>
      <c r="P277" s="20">
        <f t="shared" si="23"/>
        <v>1.9362493110966001</v>
      </c>
      <c r="Q277" s="20">
        <f t="shared" si="22"/>
        <v>1.9362493110966001</v>
      </c>
      <c r="R277" s="20" t="str">
        <f t="shared" si="24"/>
        <v/>
      </c>
    </row>
    <row r="278" spans="1:18">
      <c r="A278" s="17"/>
      <c r="B278" s="18"/>
      <c r="C278" s="18"/>
      <c r="D278" s="18">
        <v>25</v>
      </c>
      <c r="E278" s="18">
        <v>8</v>
      </c>
      <c r="F278" s="20">
        <v>24.971811581000001</v>
      </c>
      <c r="G278" s="29">
        <v>0.98926992300000005</v>
      </c>
      <c r="H278" s="20">
        <f t="shared" si="20"/>
        <v>3.9615464812840964</v>
      </c>
      <c r="I278" s="20" t="s">
        <v>311</v>
      </c>
      <c r="J278" s="18"/>
      <c r="K278" s="18">
        <v>8</v>
      </c>
      <c r="L278" s="20">
        <f t="shared" si="21"/>
        <v>100</v>
      </c>
      <c r="M278" s="20"/>
      <c r="N278" s="20"/>
      <c r="O278" s="18"/>
      <c r="P278" s="20">
        <f t="shared" si="23"/>
        <v>2.9658312291540003</v>
      </c>
      <c r="Q278" s="20">
        <f t="shared" si="22"/>
        <v>2.9658312291540003</v>
      </c>
      <c r="R278" s="20" t="str">
        <f t="shared" si="24"/>
        <v/>
      </c>
    </row>
    <row r="279" spans="1:18">
      <c r="A279" s="17"/>
      <c r="B279" s="18"/>
      <c r="C279" s="18"/>
      <c r="D279" s="18">
        <v>50</v>
      </c>
      <c r="E279" s="18">
        <v>8</v>
      </c>
      <c r="F279" s="20">
        <v>45.809034077</v>
      </c>
      <c r="G279" s="29">
        <v>2.0879291652999998</v>
      </c>
      <c r="H279" s="20">
        <f t="shared" si="20"/>
        <v>4.5578982560304988</v>
      </c>
      <c r="I279" s="20" t="s">
        <v>311</v>
      </c>
      <c r="J279" s="18"/>
      <c r="K279" s="18">
        <v>8</v>
      </c>
      <c r="L279" s="20">
        <f t="shared" si="21"/>
        <v>100</v>
      </c>
      <c r="M279" s="20"/>
      <c r="N279" s="20"/>
      <c r="O279" s="18"/>
      <c r="P279" s="20">
        <f t="shared" si="23"/>
        <v>6.2596116375693995</v>
      </c>
      <c r="Q279" s="20">
        <f t="shared" si="22"/>
        <v>6.2596116375693995</v>
      </c>
      <c r="R279" s="20" t="str">
        <f t="shared" si="24"/>
        <v/>
      </c>
    </row>
    <row r="280" spans="1:18">
      <c r="A280" s="17"/>
      <c r="B280" s="18"/>
      <c r="C280" s="18"/>
      <c r="D280" s="18">
        <v>100</v>
      </c>
      <c r="E280" s="18">
        <v>8</v>
      </c>
      <c r="F280" s="20">
        <v>97.448396896999995</v>
      </c>
      <c r="G280" s="29">
        <v>6.6452127101</v>
      </c>
      <c r="H280" s="20">
        <f t="shared" si="20"/>
        <v>6.8192119333925927</v>
      </c>
      <c r="I280" s="20" t="s">
        <v>311</v>
      </c>
      <c r="J280" s="18"/>
      <c r="K280" s="18">
        <v>8</v>
      </c>
      <c r="L280" s="20">
        <f t="shared" si="21"/>
        <v>100</v>
      </c>
      <c r="M280" s="20"/>
      <c r="N280" s="20"/>
      <c r="O280" s="18"/>
      <c r="P280" s="20">
        <f t="shared" si="23"/>
        <v>19.922347704879801</v>
      </c>
      <c r="Q280" s="20">
        <f t="shared" si="22"/>
        <v>19.922347704879801</v>
      </c>
      <c r="R280" s="20" t="str">
        <f t="shared" si="24"/>
        <v/>
      </c>
    </row>
    <row r="281" spans="1:18">
      <c r="A281" s="17" t="s">
        <v>294</v>
      </c>
      <c r="B281" s="18" t="s">
        <v>123</v>
      </c>
      <c r="C281" s="18">
        <v>67595</v>
      </c>
      <c r="D281" s="18">
        <v>5</v>
      </c>
      <c r="E281" s="18">
        <v>8</v>
      </c>
      <c r="F281" s="20">
        <v>4.3016259915999999</v>
      </c>
      <c r="G281" s="29">
        <v>0.86048594639999998</v>
      </c>
      <c r="H281" s="20">
        <f t="shared" si="20"/>
        <v>20.003736914374098</v>
      </c>
      <c r="I281" s="20">
        <v>2.5797368673072003</v>
      </c>
      <c r="J281" s="18"/>
      <c r="K281" s="18">
        <v>8</v>
      </c>
      <c r="L281" s="20">
        <f t="shared" si="21"/>
        <v>100</v>
      </c>
      <c r="M281" s="20">
        <v>2.6982000000000004</v>
      </c>
      <c r="N281" s="20">
        <v>6.24</v>
      </c>
      <c r="O281" s="18"/>
      <c r="P281" s="20">
        <f t="shared" si="23"/>
        <v>2.5797368673072003</v>
      </c>
      <c r="Q281" s="20">
        <f t="shared" si="22"/>
        <v>2.5797368673072003</v>
      </c>
      <c r="R281" s="20">
        <f t="shared" si="24"/>
        <v>2.5797368673072003</v>
      </c>
    </row>
    <row r="282" spans="1:18">
      <c r="A282" s="17"/>
      <c r="B282" s="18"/>
      <c r="C282" s="18"/>
      <c r="D282" s="18">
        <v>10</v>
      </c>
      <c r="E282" s="18">
        <v>8</v>
      </c>
      <c r="F282" s="20">
        <v>7.9424749759999997</v>
      </c>
      <c r="G282" s="29">
        <v>1.5656555875</v>
      </c>
      <c r="H282" s="20">
        <f t="shared" si="20"/>
        <v>19.712439664348778</v>
      </c>
      <c r="I282" s="20" t="s">
        <v>311</v>
      </c>
      <c r="J282" s="18"/>
      <c r="K282" s="18">
        <v>8</v>
      </c>
      <c r="L282" s="20">
        <f t="shared" si="21"/>
        <v>100</v>
      </c>
      <c r="M282" s="20"/>
      <c r="N282" s="20"/>
      <c r="O282" s="18"/>
      <c r="P282" s="20">
        <f t="shared" si="23"/>
        <v>4.6938354513250005</v>
      </c>
      <c r="Q282" s="20">
        <f t="shared" si="22"/>
        <v>4.6938354513250005</v>
      </c>
      <c r="R282" s="20" t="str">
        <f t="shared" si="24"/>
        <v/>
      </c>
    </row>
    <row r="283" spans="1:18">
      <c r="A283" s="17"/>
      <c r="B283" s="18"/>
      <c r="C283" s="18"/>
      <c r="D283" s="18">
        <v>25</v>
      </c>
      <c r="E283" s="18">
        <v>8</v>
      </c>
      <c r="F283" s="20">
        <v>21.098217585</v>
      </c>
      <c r="G283" s="29">
        <v>3.0108161294000002</v>
      </c>
      <c r="H283" s="20">
        <f t="shared" si="20"/>
        <v>14.270476248858916</v>
      </c>
      <c r="I283" s="20" t="s">
        <v>311</v>
      </c>
      <c r="J283" s="18"/>
      <c r="K283" s="18">
        <v>8</v>
      </c>
      <c r="L283" s="20">
        <f t="shared" si="21"/>
        <v>100</v>
      </c>
      <c r="M283" s="20"/>
      <c r="N283" s="20"/>
      <c r="O283" s="18"/>
      <c r="P283" s="20">
        <f t="shared" si="23"/>
        <v>9.0264267559412019</v>
      </c>
      <c r="Q283" s="20">
        <f t="shared" si="22"/>
        <v>9.0264267559412019</v>
      </c>
      <c r="R283" s="20" t="str">
        <f t="shared" si="24"/>
        <v/>
      </c>
    </row>
    <row r="284" spans="1:18">
      <c r="A284" s="17"/>
      <c r="B284" s="18"/>
      <c r="C284" s="18"/>
      <c r="D284" s="18">
        <v>50</v>
      </c>
      <c r="E284" s="18">
        <v>8</v>
      </c>
      <c r="F284" s="20">
        <v>39.383729078999998</v>
      </c>
      <c r="G284" s="29">
        <v>5.8714784563000002</v>
      </c>
      <c r="H284" s="20">
        <f t="shared" si="20"/>
        <v>14.908386264089863</v>
      </c>
      <c r="I284" s="20" t="s">
        <v>311</v>
      </c>
      <c r="J284" s="18"/>
      <c r="K284" s="18">
        <v>8</v>
      </c>
      <c r="L284" s="20">
        <f t="shared" si="21"/>
        <v>100</v>
      </c>
      <c r="M284" s="20"/>
      <c r="N284" s="20"/>
      <c r="O284" s="18"/>
      <c r="P284" s="20">
        <f t="shared" si="23"/>
        <v>17.602692411987402</v>
      </c>
      <c r="Q284" s="20">
        <f t="shared" si="22"/>
        <v>17.602692411987402</v>
      </c>
      <c r="R284" s="20" t="str">
        <f t="shared" si="24"/>
        <v/>
      </c>
    </row>
    <row r="285" spans="1:18">
      <c r="A285" s="17"/>
      <c r="B285" s="18"/>
      <c r="C285" s="18"/>
      <c r="D285" s="18">
        <v>100</v>
      </c>
      <c r="E285" s="18">
        <v>8</v>
      </c>
      <c r="F285" s="20">
        <v>87.750844223000001</v>
      </c>
      <c r="G285" s="29">
        <v>7.3002708028000001</v>
      </c>
      <c r="H285" s="20">
        <f t="shared" si="20"/>
        <v>8.3193168879924659</v>
      </c>
      <c r="I285" s="20" t="s">
        <v>311</v>
      </c>
      <c r="J285" s="18"/>
      <c r="K285" s="18">
        <v>8</v>
      </c>
      <c r="L285" s="20">
        <f t="shared" si="21"/>
        <v>100</v>
      </c>
      <c r="M285" s="20"/>
      <c r="N285" s="20"/>
      <c r="O285" s="18"/>
      <c r="P285" s="20">
        <f t="shared" si="23"/>
        <v>21.886211866794401</v>
      </c>
      <c r="Q285" s="20">
        <f t="shared" si="22"/>
        <v>21.886211866794401</v>
      </c>
      <c r="R285" s="20" t="str">
        <f t="shared" si="24"/>
        <v/>
      </c>
    </row>
    <row r="286" spans="1:18">
      <c r="A286" s="17" t="s">
        <v>294</v>
      </c>
      <c r="B286" s="18" t="s">
        <v>124</v>
      </c>
      <c r="C286" s="18">
        <v>68586</v>
      </c>
      <c r="D286" s="18">
        <v>5</v>
      </c>
      <c r="E286" s="18">
        <v>8</v>
      </c>
      <c r="F286" s="20">
        <v>4.5956278229</v>
      </c>
      <c r="G286" s="29">
        <v>0.38656747850000001</v>
      </c>
      <c r="H286" s="20">
        <f t="shared" si="20"/>
        <v>8.4116358721160012</v>
      </c>
      <c r="I286" s="20">
        <v>1.1589293005430001</v>
      </c>
      <c r="J286" s="18"/>
      <c r="K286" s="18">
        <v>8</v>
      </c>
      <c r="L286" s="20">
        <f t="shared" si="21"/>
        <v>100</v>
      </c>
      <c r="M286" s="20">
        <v>1.1992000000000003</v>
      </c>
      <c r="N286" s="20">
        <v>1.224</v>
      </c>
      <c r="O286" s="18"/>
      <c r="P286" s="20">
        <f t="shared" si="23"/>
        <v>1.1589293005430001</v>
      </c>
      <c r="Q286" s="20">
        <f t="shared" si="22"/>
        <v>1.1589293005430001</v>
      </c>
      <c r="R286" s="20">
        <f t="shared" si="24"/>
        <v>1.1589293005430001</v>
      </c>
    </row>
    <row r="287" spans="1:18">
      <c r="A287" s="17"/>
      <c r="B287" s="18"/>
      <c r="C287" s="18"/>
      <c r="D287" s="18">
        <v>10</v>
      </c>
      <c r="E287" s="18">
        <v>8</v>
      </c>
      <c r="F287" s="20">
        <v>8.6758033616999999</v>
      </c>
      <c r="G287" s="29">
        <v>0.76109067539999997</v>
      </c>
      <c r="H287" s="20">
        <f t="shared" si="20"/>
        <v>8.7725671464603856</v>
      </c>
      <c r="I287" s="20" t="s">
        <v>311</v>
      </c>
      <c r="J287" s="18"/>
      <c r="K287" s="18">
        <v>8</v>
      </c>
      <c r="L287" s="20">
        <f t="shared" si="21"/>
        <v>100</v>
      </c>
      <c r="M287" s="20"/>
      <c r="N287" s="20"/>
      <c r="O287" s="18"/>
      <c r="P287" s="20">
        <f t="shared" si="23"/>
        <v>2.2817498448492</v>
      </c>
      <c r="Q287" s="20">
        <f t="shared" si="22"/>
        <v>2.2817498448492</v>
      </c>
      <c r="R287" s="20" t="str">
        <f t="shared" si="24"/>
        <v/>
      </c>
    </row>
    <row r="288" spans="1:18">
      <c r="A288" s="17"/>
      <c r="B288" s="18"/>
      <c r="C288" s="18"/>
      <c r="D288" s="18">
        <v>25</v>
      </c>
      <c r="E288" s="18">
        <v>8</v>
      </c>
      <c r="F288" s="20">
        <v>24.535951546</v>
      </c>
      <c r="G288" s="29">
        <v>0.71729572549999998</v>
      </c>
      <c r="H288" s="20">
        <f t="shared" si="20"/>
        <v>2.9234477585074048</v>
      </c>
      <c r="I288" s="20" t="s">
        <v>311</v>
      </c>
      <c r="J288" s="18"/>
      <c r="K288" s="18">
        <v>8</v>
      </c>
      <c r="L288" s="20">
        <f t="shared" si="21"/>
        <v>100</v>
      </c>
      <c r="M288" s="20"/>
      <c r="N288" s="20"/>
      <c r="O288" s="18"/>
      <c r="P288" s="20">
        <f t="shared" si="23"/>
        <v>2.1504525850489999</v>
      </c>
      <c r="Q288" s="20">
        <f t="shared" si="22"/>
        <v>2.1504525850489999</v>
      </c>
      <c r="R288" s="20" t="str">
        <f t="shared" si="24"/>
        <v/>
      </c>
    </row>
    <row r="289" spans="1:18">
      <c r="A289" s="17"/>
      <c r="B289" s="18"/>
      <c r="C289" s="18"/>
      <c r="D289" s="18">
        <v>50</v>
      </c>
      <c r="E289" s="18">
        <v>8</v>
      </c>
      <c r="F289" s="20">
        <v>45.829485470000002</v>
      </c>
      <c r="G289" s="29">
        <v>2.2032513354000001</v>
      </c>
      <c r="H289" s="20">
        <f t="shared" si="20"/>
        <v>4.8074974283581016</v>
      </c>
      <c r="I289" s="20" t="s">
        <v>311</v>
      </c>
      <c r="J289" s="18"/>
      <c r="K289" s="18">
        <v>8</v>
      </c>
      <c r="L289" s="20">
        <f t="shared" si="21"/>
        <v>100</v>
      </c>
      <c r="M289" s="20"/>
      <c r="N289" s="20"/>
      <c r="O289" s="18"/>
      <c r="P289" s="20">
        <f t="shared" si="23"/>
        <v>6.6053475035292006</v>
      </c>
      <c r="Q289" s="20">
        <f t="shared" si="22"/>
        <v>6.6053475035292006</v>
      </c>
      <c r="R289" s="20" t="str">
        <f t="shared" si="24"/>
        <v/>
      </c>
    </row>
    <row r="290" spans="1:18">
      <c r="A290" s="17"/>
      <c r="B290" s="18"/>
      <c r="C290" s="18"/>
      <c r="D290" s="18">
        <v>100</v>
      </c>
      <c r="E290" s="18">
        <v>8</v>
      </c>
      <c r="F290" s="20">
        <v>99.778996583999998</v>
      </c>
      <c r="G290" s="29">
        <v>4.0358022507999998</v>
      </c>
      <c r="H290" s="20">
        <f t="shared" si="20"/>
        <v>4.0447412671688046</v>
      </c>
      <c r="I290" s="20" t="s">
        <v>311</v>
      </c>
      <c r="J290" s="18"/>
      <c r="K290" s="18">
        <v>8</v>
      </c>
      <c r="L290" s="20">
        <f t="shared" si="21"/>
        <v>100</v>
      </c>
      <c r="M290" s="20"/>
      <c r="N290" s="20"/>
      <c r="O290" s="18"/>
      <c r="P290" s="20">
        <f t="shared" si="23"/>
        <v>12.099335147898401</v>
      </c>
      <c r="Q290" s="20">
        <f t="shared" si="22"/>
        <v>12.099335147898401</v>
      </c>
      <c r="R290" s="20" t="str">
        <f t="shared" si="24"/>
        <v/>
      </c>
    </row>
    <row r="291" spans="1:18">
      <c r="A291" s="17" t="s">
        <v>294</v>
      </c>
      <c r="B291" s="18" t="s">
        <v>125</v>
      </c>
      <c r="C291" s="18">
        <v>68588</v>
      </c>
      <c r="D291" s="18">
        <v>5</v>
      </c>
      <c r="E291" s="18">
        <v>8</v>
      </c>
      <c r="F291" s="20">
        <v>4.1489214304999997</v>
      </c>
      <c r="G291" s="29">
        <v>1.4373653434</v>
      </c>
      <c r="H291" s="20">
        <f t="shared" si="20"/>
        <v>34.644313407178181</v>
      </c>
      <c r="I291" s="20">
        <v>4.3092212995132</v>
      </c>
      <c r="J291" s="18"/>
      <c r="K291" s="18">
        <v>8</v>
      </c>
      <c r="L291" s="20">
        <f t="shared" si="21"/>
        <v>100</v>
      </c>
      <c r="M291" s="20">
        <v>4.1972000000000005</v>
      </c>
      <c r="N291" s="20">
        <v>3.3119999999999998</v>
      </c>
      <c r="O291" s="18"/>
      <c r="P291" s="20">
        <f t="shared" si="23"/>
        <v>4.3092212995132</v>
      </c>
      <c r="Q291" s="20">
        <f t="shared" si="22"/>
        <v>4.3092212995132</v>
      </c>
      <c r="R291" s="20">
        <f t="shared" si="24"/>
        <v>4.3092212995132</v>
      </c>
    </row>
    <row r="292" spans="1:18">
      <c r="A292" s="17"/>
      <c r="B292" s="18"/>
      <c r="C292" s="18"/>
      <c r="D292" s="18">
        <v>10</v>
      </c>
      <c r="E292" s="18">
        <v>8</v>
      </c>
      <c r="F292" s="20">
        <v>9.2854645912000002</v>
      </c>
      <c r="G292" s="29">
        <v>2.0460374852999998</v>
      </c>
      <c r="H292" s="20">
        <f t="shared" si="20"/>
        <v>22.034842362535805</v>
      </c>
      <c r="I292" s="20" t="s">
        <v>311</v>
      </c>
      <c r="J292" s="18"/>
      <c r="K292" s="18">
        <v>8</v>
      </c>
      <c r="L292" s="20">
        <f t="shared" si="21"/>
        <v>100</v>
      </c>
      <c r="M292" s="20"/>
      <c r="N292" s="20"/>
      <c r="O292" s="18"/>
      <c r="P292" s="20">
        <f t="shared" si="23"/>
        <v>6.1340203809293996</v>
      </c>
      <c r="Q292" s="20">
        <f t="shared" si="22"/>
        <v>6.1340203809293996</v>
      </c>
      <c r="R292" s="20" t="str">
        <f t="shared" si="24"/>
        <v/>
      </c>
    </row>
    <row r="293" spans="1:18">
      <c r="A293" s="17"/>
      <c r="B293" s="18"/>
      <c r="C293" s="18"/>
      <c r="D293" s="18">
        <v>25</v>
      </c>
      <c r="E293" s="18">
        <v>8</v>
      </c>
      <c r="F293" s="20">
        <v>27.148599191999999</v>
      </c>
      <c r="G293" s="29">
        <v>1.6136924623</v>
      </c>
      <c r="H293" s="20">
        <f t="shared" si="20"/>
        <v>5.943925323320232</v>
      </c>
      <c r="I293" s="20" t="s">
        <v>311</v>
      </c>
      <c r="J293" s="18"/>
      <c r="K293" s="18">
        <v>8</v>
      </c>
      <c r="L293" s="20">
        <f t="shared" si="21"/>
        <v>100</v>
      </c>
      <c r="M293" s="20"/>
      <c r="N293" s="20"/>
      <c r="O293" s="18"/>
      <c r="P293" s="20">
        <f t="shared" si="23"/>
        <v>4.8378500019753998</v>
      </c>
      <c r="Q293" s="20">
        <f t="shared" si="22"/>
        <v>4.8378500019753998</v>
      </c>
      <c r="R293" s="20" t="str">
        <f t="shared" si="24"/>
        <v/>
      </c>
    </row>
    <row r="294" spans="1:18">
      <c r="A294" s="17"/>
      <c r="B294" s="18"/>
      <c r="C294" s="18"/>
      <c r="D294" s="18">
        <v>50</v>
      </c>
      <c r="E294" s="18">
        <v>8</v>
      </c>
      <c r="F294" s="20">
        <v>43.441513286999999</v>
      </c>
      <c r="G294" s="29">
        <v>4.2332602739</v>
      </c>
      <c r="H294" s="20">
        <f t="shared" si="20"/>
        <v>9.7447348252640538</v>
      </c>
      <c r="I294" s="20" t="s">
        <v>311</v>
      </c>
      <c r="J294" s="18"/>
      <c r="K294" s="18">
        <v>8</v>
      </c>
      <c r="L294" s="20">
        <f t="shared" si="21"/>
        <v>100</v>
      </c>
      <c r="M294" s="20"/>
      <c r="N294" s="20"/>
      <c r="O294" s="18"/>
      <c r="P294" s="20">
        <f t="shared" si="23"/>
        <v>12.6913143011522</v>
      </c>
      <c r="Q294" s="20">
        <f t="shared" si="22"/>
        <v>12.6913143011522</v>
      </c>
      <c r="R294" s="20" t="str">
        <f t="shared" si="24"/>
        <v/>
      </c>
    </row>
    <row r="295" spans="1:18">
      <c r="A295" s="17"/>
      <c r="B295" s="18"/>
      <c r="C295" s="18"/>
      <c r="D295" s="18">
        <v>100</v>
      </c>
      <c r="E295" s="18">
        <v>8</v>
      </c>
      <c r="F295" s="20">
        <v>101.11068306999999</v>
      </c>
      <c r="G295" s="29">
        <v>5.7737990088000002</v>
      </c>
      <c r="H295" s="20">
        <f t="shared" si="20"/>
        <v>5.7103748421942102</v>
      </c>
      <c r="I295" s="20" t="s">
        <v>311</v>
      </c>
      <c r="J295" s="18"/>
      <c r="K295" s="18">
        <v>8</v>
      </c>
      <c r="L295" s="20">
        <f t="shared" si="21"/>
        <v>100</v>
      </c>
      <c r="M295" s="20"/>
      <c r="N295" s="20"/>
      <c r="O295" s="18"/>
      <c r="P295" s="20">
        <f t="shared" si="23"/>
        <v>17.309849428382403</v>
      </c>
      <c r="Q295" s="20">
        <f t="shared" si="22"/>
        <v>17.309849428382403</v>
      </c>
      <c r="R295" s="20" t="str">
        <f t="shared" si="24"/>
        <v/>
      </c>
    </row>
    <row r="296" spans="1:18">
      <c r="A296" s="17" t="s">
        <v>294</v>
      </c>
      <c r="B296" s="18" t="s">
        <v>126</v>
      </c>
      <c r="C296" s="18">
        <v>68587</v>
      </c>
      <c r="D296" s="18">
        <v>5</v>
      </c>
      <c r="E296" s="18">
        <v>8</v>
      </c>
      <c r="F296" s="20">
        <v>3.4852982502000001</v>
      </c>
      <c r="G296" s="29">
        <v>0.60386283019999998</v>
      </c>
      <c r="H296" s="20">
        <f t="shared" si="20"/>
        <v>17.326001588683209</v>
      </c>
      <c r="I296" s="20">
        <v>1.8103807649396</v>
      </c>
      <c r="J296" s="18"/>
      <c r="K296" s="18">
        <v>8</v>
      </c>
      <c r="L296" s="20">
        <f t="shared" si="21"/>
        <v>100</v>
      </c>
      <c r="M296" s="20">
        <v>1.7988</v>
      </c>
      <c r="N296" s="20">
        <v>3.1440000000000001</v>
      </c>
      <c r="O296" s="18"/>
      <c r="P296" s="20">
        <f t="shared" si="23"/>
        <v>1.8103807649396</v>
      </c>
      <c r="Q296" s="20">
        <f t="shared" si="22"/>
        <v>1.8103807649396</v>
      </c>
      <c r="R296" s="20">
        <f t="shared" si="24"/>
        <v>1.8103807649396</v>
      </c>
    </row>
    <row r="297" spans="1:18">
      <c r="A297" s="17"/>
      <c r="B297" s="18"/>
      <c r="C297" s="18"/>
      <c r="D297" s="18">
        <v>10</v>
      </c>
      <c r="E297" s="18">
        <v>8</v>
      </c>
      <c r="F297" s="20">
        <v>8.3375516038999997</v>
      </c>
      <c r="G297" s="29">
        <v>1.4005687257999999</v>
      </c>
      <c r="H297" s="20">
        <f t="shared" si="20"/>
        <v>16.798321525768614</v>
      </c>
      <c r="I297" s="20" t="s">
        <v>311</v>
      </c>
      <c r="J297" s="18"/>
      <c r="K297" s="18">
        <v>8</v>
      </c>
      <c r="L297" s="20">
        <f t="shared" si="21"/>
        <v>100</v>
      </c>
      <c r="M297" s="20"/>
      <c r="N297" s="20"/>
      <c r="O297" s="18"/>
      <c r="P297" s="20">
        <f t="shared" si="23"/>
        <v>4.1989050399484</v>
      </c>
      <c r="Q297" s="20">
        <f t="shared" si="22"/>
        <v>4.1989050399484</v>
      </c>
      <c r="R297" s="20" t="str">
        <f t="shared" si="24"/>
        <v/>
      </c>
    </row>
    <row r="298" spans="1:18">
      <c r="A298" s="17"/>
      <c r="B298" s="18"/>
      <c r="C298" s="18"/>
      <c r="D298" s="18">
        <v>25</v>
      </c>
      <c r="E298" s="18">
        <v>8</v>
      </c>
      <c r="F298" s="20">
        <v>25.615302412999998</v>
      </c>
      <c r="G298" s="29">
        <v>2.6558033079999999</v>
      </c>
      <c r="H298" s="20">
        <f t="shared" si="20"/>
        <v>10.368034174182366</v>
      </c>
      <c r="I298" s="20" t="s">
        <v>311</v>
      </c>
      <c r="J298" s="18"/>
      <c r="K298" s="18">
        <v>8</v>
      </c>
      <c r="L298" s="20">
        <f t="shared" si="21"/>
        <v>100</v>
      </c>
      <c r="M298" s="20"/>
      <c r="N298" s="20"/>
      <c r="O298" s="18"/>
      <c r="P298" s="20">
        <f t="shared" si="23"/>
        <v>7.9620983173840001</v>
      </c>
      <c r="Q298" s="20">
        <f t="shared" si="22"/>
        <v>7.9620983173840001</v>
      </c>
      <c r="R298" s="20" t="str">
        <f t="shared" si="24"/>
        <v/>
      </c>
    </row>
    <row r="299" spans="1:18">
      <c r="A299" s="17"/>
      <c r="B299" s="18"/>
      <c r="C299" s="18"/>
      <c r="D299" s="18">
        <v>50</v>
      </c>
      <c r="E299" s="18">
        <v>8</v>
      </c>
      <c r="F299" s="20">
        <v>43.000157504000001</v>
      </c>
      <c r="G299" s="29">
        <v>3.2563530351000001</v>
      </c>
      <c r="H299" s="20">
        <f t="shared" si="20"/>
        <v>7.5728862965143433</v>
      </c>
      <c r="I299" s="20" t="s">
        <v>311</v>
      </c>
      <c r="J299" s="18"/>
      <c r="K299" s="18">
        <v>8</v>
      </c>
      <c r="L299" s="20">
        <f t="shared" si="21"/>
        <v>100</v>
      </c>
      <c r="M299" s="20"/>
      <c r="N299" s="20"/>
      <c r="O299" s="18"/>
      <c r="P299" s="20">
        <f t="shared" si="23"/>
        <v>9.7625463992298016</v>
      </c>
      <c r="Q299" s="20">
        <f t="shared" si="22"/>
        <v>9.7625463992298016</v>
      </c>
      <c r="R299" s="20" t="str">
        <f t="shared" si="24"/>
        <v/>
      </c>
    </row>
    <row r="300" spans="1:18">
      <c r="A300" s="17"/>
      <c r="B300" s="18"/>
      <c r="C300" s="18"/>
      <c r="D300" s="18">
        <v>100</v>
      </c>
      <c r="E300" s="18">
        <v>8</v>
      </c>
      <c r="F300" s="20">
        <v>101.20741303</v>
      </c>
      <c r="G300" s="29">
        <v>5.2576537405000003</v>
      </c>
      <c r="H300" s="20">
        <f t="shared" si="20"/>
        <v>5.1949294849988128</v>
      </c>
      <c r="I300" s="20" t="s">
        <v>311</v>
      </c>
      <c r="J300" s="18"/>
      <c r="K300" s="18">
        <v>8</v>
      </c>
      <c r="L300" s="20">
        <f t="shared" si="21"/>
        <v>100</v>
      </c>
      <c r="M300" s="20"/>
      <c r="N300" s="20"/>
      <c r="O300" s="18"/>
      <c r="P300" s="20">
        <f t="shared" si="23"/>
        <v>15.762445914019002</v>
      </c>
      <c r="Q300" s="20">
        <f t="shared" si="22"/>
        <v>15.762445914019002</v>
      </c>
      <c r="R300" s="20" t="str">
        <f t="shared" si="24"/>
        <v/>
      </c>
    </row>
    <row r="301" spans="1:18">
      <c r="A301" s="17" t="s">
        <v>294</v>
      </c>
      <c r="B301" s="18" t="s">
        <v>127</v>
      </c>
      <c r="C301" s="18">
        <v>68589</v>
      </c>
      <c r="D301" s="18">
        <v>10</v>
      </c>
      <c r="E301" s="18">
        <v>8</v>
      </c>
      <c r="F301" s="20">
        <v>4.8255607328999996</v>
      </c>
      <c r="G301" s="29">
        <v>2.4865006492999999</v>
      </c>
      <c r="H301" s="20">
        <f t="shared" si="20"/>
        <v>51.527703969144682</v>
      </c>
      <c r="I301" s="20" t="s">
        <v>311</v>
      </c>
      <c r="J301" s="18"/>
      <c r="K301" s="18">
        <v>8</v>
      </c>
      <c r="L301" s="20">
        <f t="shared" si="21"/>
        <v>100</v>
      </c>
      <c r="M301" s="20">
        <v>7.495000000000001</v>
      </c>
      <c r="N301" s="20">
        <v>4.2720000000000002</v>
      </c>
      <c r="O301" s="18"/>
      <c r="P301" s="20">
        <f t="shared" si="23"/>
        <v>7.4545289466014006</v>
      </c>
      <c r="Q301" s="20">
        <f t="shared" si="22"/>
        <v>7.4545289466014006</v>
      </c>
      <c r="R301" s="20" t="str">
        <f t="shared" si="24"/>
        <v/>
      </c>
    </row>
    <row r="302" spans="1:18">
      <c r="A302" s="17"/>
      <c r="B302" s="18"/>
      <c r="C302" s="18"/>
      <c r="D302" s="18">
        <v>25</v>
      </c>
      <c r="E302" s="18">
        <v>8</v>
      </c>
      <c r="F302" s="20">
        <v>25.460739296</v>
      </c>
      <c r="G302" s="29">
        <v>7.8862851319000002</v>
      </c>
      <c r="H302" s="20">
        <f t="shared" si="20"/>
        <v>30.97429748687216</v>
      </c>
      <c r="I302" s="20" t="s">
        <v>311</v>
      </c>
      <c r="J302" s="18"/>
      <c r="K302" s="18">
        <v>8</v>
      </c>
      <c r="L302" s="20">
        <f t="shared" si="21"/>
        <v>100</v>
      </c>
      <c r="M302" s="20"/>
      <c r="N302" s="20"/>
      <c r="O302" s="18"/>
      <c r="P302" s="20">
        <f t="shared" si="23"/>
        <v>23.643082825436203</v>
      </c>
      <c r="Q302" s="20">
        <f t="shared" si="22"/>
        <v>23.643082825436203</v>
      </c>
      <c r="R302" s="20" t="str">
        <f t="shared" si="24"/>
        <v/>
      </c>
    </row>
    <row r="303" spans="1:18">
      <c r="A303" s="17"/>
      <c r="B303" s="18"/>
      <c r="C303" s="18"/>
      <c r="D303" s="18">
        <v>50</v>
      </c>
      <c r="E303" s="18">
        <v>8</v>
      </c>
      <c r="F303" s="20">
        <v>38.122328586000002</v>
      </c>
      <c r="G303" s="29">
        <v>10.878089447000001</v>
      </c>
      <c r="H303" s="20">
        <f t="shared" si="20"/>
        <v>28.534693053862554</v>
      </c>
      <c r="I303" s="20" t="s">
        <v>311</v>
      </c>
      <c r="J303" s="18"/>
      <c r="K303" s="18">
        <v>8</v>
      </c>
      <c r="L303" s="20">
        <f t="shared" si="21"/>
        <v>100</v>
      </c>
      <c r="M303" s="20"/>
      <c r="N303" s="20"/>
      <c r="O303" s="18"/>
      <c r="P303" s="20">
        <f t="shared" si="23"/>
        <v>32.612512162106007</v>
      </c>
      <c r="Q303" s="20">
        <f t="shared" si="22"/>
        <v>32.612512162106007</v>
      </c>
      <c r="R303" s="20" t="str">
        <f t="shared" si="24"/>
        <v/>
      </c>
    </row>
    <row r="304" spans="1:18">
      <c r="A304" s="17"/>
      <c r="B304" s="18"/>
      <c r="C304" s="18"/>
      <c r="D304" s="18">
        <v>100</v>
      </c>
      <c r="E304" s="18">
        <v>8</v>
      </c>
      <c r="F304" s="20">
        <v>99.514909531000001</v>
      </c>
      <c r="G304" s="29">
        <v>18.253581925999999</v>
      </c>
      <c r="H304" s="20">
        <f t="shared" si="20"/>
        <v>18.342559936020244</v>
      </c>
      <c r="I304" s="20" t="s">
        <v>311</v>
      </c>
      <c r="J304" s="18"/>
      <c r="K304" s="18">
        <v>8</v>
      </c>
      <c r="L304" s="20">
        <f t="shared" si="21"/>
        <v>100</v>
      </c>
      <c r="M304" s="20"/>
      <c r="N304" s="20"/>
      <c r="O304" s="18"/>
      <c r="P304" s="20">
        <f t="shared" si="23"/>
        <v>54.724238614148</v>
      </c>
      <c r="Q304" s="20">
        <f t="shared" si="22"/>
        <v>54.724238614148</v>
      </c>
      <c r="R304" s="20" t="str">
        <f t="shared" si="24"/>
        <v/>
      </c>
    </row>
    <row r="305" spans="1:18">
      <c r="A305" s="17" t="s">
        <v>294</v>
      </c>
      <c r="B305" s="18" t="s">
        <v>128</v>
      </c>
      <c r="C305" s="18">
        <v>68590</v>
      </c>
      <c r="D305" s="18">
        <v>5</v>
      </c>
      <c r="E305" s="18">
        <v>8</v>
      </c>
      <c r="F305" s="20">
        <v>4.2272507175999996</v>
      </c>
      <c r="G305" s="29">
        <v>0.92061774640000005</v>
      </c>
      <c r="H305" s="20">
        <f t="shared" si="20"/>
        <v>21.778167605887262</v>
      </c>
      <c r="I305" s="20">
        <v>2.7600120037072005</v>
      </c>
      <c r="J305" s="18"/>
      <c r="K305" s="18">
        <v>8</v>
      </c>
      <c r="L305" s="20">
        <f t="shared" si="21"/>
        <v>100</v>
      </c>
      <c r="M305" s="20">
        <v>2.6982000000000004</v>
      </c>
      <c r="N305" s="20">
        <v>1.512</v>
      </c>
      <c r="O305" s="18"/>
      <c r="P305" s="20">
        <f t="shared" si="23"/>
        <v>2.7600120037072005</v>
      </c>
      <c r="Q305" s="20">
        <f t="shared" si="22"/>
        <v>2.7600120037072005</v>
      </c>
      <c r="R305" s="20">
        <f t="shared" si="24"/>
        <v>2.7600120037072005</v>
      </c>
    </row>
    <row r="306" spans="1:18">
      <c r="A306" s="17"/>
      <c r="B306" s="18"/>
      <c r="C306" s="18"/>
      <c r="D306" s="18">
        <v>10</v>
      </c>
      <c r="E306" s="18">
        <v>8</v>
      </c>
      <c r="F306" s="20">
        <v>9.6470568529000005</v>
      </c>
      <c r="G306" s="29">
        <v>0.92826714960000001</v>
      </c>
      <c r="H306" s="20">
        <f t="shared" si="20"/>
        <v>9.6222833943489583</v>
      </c>
      <c r="I306" s="20" t="s">
        <v>311</v>
      </c>
      <c r="J306" s="18"/>
      <c r="K306" s="18">
        <v>8</v>
      </c>
      <c r="L306" s="20">
        <f t="shared" si="21"/>
        <v>100</v>
      </c>
      <c r="M306" s="20"/>
      <c r="N306" s="20"/>
      <c r="O306" s="18"/>
      <c r="P306" s="20">
        <f t="shared" si="23"/>
        <v>2.7829449145008001</v>
      </c>
      <c r="Q306" s="20">
        <f t="shared" si="22"/>
        <v>2.7829449145008001</v>
      </c>
      <c r="R306" s="20" t="str">
        <f t="shared" si="24"/>
        <v/>
      </c>
    </row>
    <row r="307" spans="1:18">
      <c r="A307" s="17"/>
      <c r="B307" s="18"/>
      <c r="C307" s="18"/>
      <c r="D307" s="18">
        <v>25</v>
      </c>
      <c r="E307" s="18">
        <v>8</v>
      </c>
      <c r="F307" s="20">
        <v>24.948892218000001</v>
      </c>
      <c r="G307" s="29">
        <v>1.9957834556</v>
      </c>
      <c r="H307" s="20">
        <f t="shared" si="20"/>
        <v>7.9994872644489288</v>
      </c>
      <c r="I307" s="20" t="s">
        <v>311</v>
      </c>
      <c r="J307" s="18"/>
      <c r="K307" s="18">
        <v>8</v>
      </c>
      <c r="L307" s="20">
        <f t="shared" si="21"/>
        <v>100</v>
      </c>
      <c r="M307" s="20"/>
      <c r="N307" s="20"/>
      <c r="O307" s="18"/>
      <c r="P307" s="20">
        <f t="shared" si="23"/>
        <v>5.9833587998888005</v>
      </c>
      <c r="Q307" s="20">
        <f t="shared" si="22"/>
        <v>5.9833587998888005</v>
      </c>
      <c r="R307" s="20" t="str">
        <f t="shared" si="24"/>
        <v/>
      </c>
    </row>
    <row r="308" spans="1:18">
      <c r="A308" s="17"/>
      <c r="B308" s="18"/>
      <c r="C308" s="18"/>
      <c r="D308" s="18">
        <v>50</v>
      </c>
      <c r="E308" s="18">
        <v>8</v>
      </c>
      <c r="F308" s="20">
        <v>46.391430765999999</v>
      </c>
      <c r="G308" s="29">
        <v>4.0788585479000004</v>
      </c>
      <c r="H308" s="20">
        <f t="shared" si="20"/>
        <v>8.7922671936416563</v>
      </c>
      <c r="I308" s="20" t="s">
        <v>311</v>
      </c>
      <c r="J308" s="18"/>
      <c r="K308" s="18">
        <v>8</v>
      </c>
      <c r="L308" s="20">
        <f t="shared" si="21"/>
        <v>100</v>
      </c>
      <c r="M308" s="20"/>
      <c r="N308" s="20"/>
      <c r="O308" s="18"/>
      <c r="P308" s="20">
        <f t="shared" si="23"/>
        <v>12.228417926604202</v>
      </c>
      <c r="Q308" s="20">
        <f t="shared" si="22"/>
        <v>12.228417926604202</v>
      </c>
      <c r="R308" s="20" t="str">
        <f t="shared" si="24"/>
        <v/>
      </c>
    </row>
    <row r="309" spans="1:18">
      <c r="A309" s="17"/>
      <c r="B309" s="18"/>
      <c r="C309" s="18"/>
      <c r="D309" s="18">
        <v>100</v>
      </c>
      <c r="E309" s="18">
        <v>8</v>
      </c>
      <c r="F309" s="20">
        <v>103.44980961</v>
      </c>
      <c r="G309" s="29">
        <v>5.2283350660999997</v>
      </c>
      <c r="H309" s="20">
        <f t="shared" si="20"/>
        <v>5.053982299059351</v>
      </c>
      <c r="I309" s="20" t="s">
        <v>311</v>
      </c>
      <c r="J309" s="18"/>
      <c r="K309" s="18">
        <v>8</v>
      </c>
      <c r="L309" s="20">
        <f t="shared" si="21"/>
        <v>100</v>
      </c>
      <c r="M309" s="20"/>
      <c r="N309" s="20"/>
      <c r="O309" s="18"/>
      <c r="P309" s="20">
        <f t="shared" si="23"/>
        <v>15.674548528167801</v>
      </c>
      <c r="Q309" s="20">
        <f t="shared" si="22"/>
        <v>15.674548528167801</v>
      </c>
      <c r="R309" s="20" t="str">
        <f t="shared" si="24"/>
        <v/>
      </c>
    </row>
    <row r="310" spans="1:18">
      <c r="A310" s="17" t="s">
        <v>294</v>
      </c>
      <c r="B310" s="18" t="s">
        <v>178</v>
      </c>
      <c r="C310" s="18">
        <v>66598</v>
      </c>
      <c r="D310" s="18">
        <v>5</v>
      </c>
      <c r="E310" s="18">
        <v>8</v>
      </c>
      <c r="F310" s="20">
        <v>5.9841165522999997</v>
      </c>
      <c r="G310" s="29">
        <v>1.1055331532999999</v>
      </c>
      <c r="H310" s="20">
        <f t="shared" si="20"/>
        <v>18.474458905301358</v>
      </c>
      <c r="I310" s="20">
        <v>3.3143883935933998</v>
      </c>
      <c r="J310" s="18"/>
      <c r="K310" s="18">
        <v>8</v>
      </c>
      <c r="L310" s="20">
        <f t="shared" si="21"/>
        <v>100</v>
      </c>
      <c r="M310" s="20">
        <v>3.2978000000000005</v>
      </c>
      <c r="N310" s="20">
        <v>2.3039999999999998</v>
      </c>
      <c r="O310" s="18"/>
      <c r="P310" s="20">
        <f t="shared" si="23"/>
        <v>3.3143883935933998</v>
      </c>
      <c r="Q310" s="20">
        <f t="shared" si="22"/>
        <v>3.3143883935933998</v>
      </c>
      <c r="R310" s="20">
        <f t="shared" si="24"/>
        <v>3.3143883935933998</v>
      </c>
    </row>
    <row r="311" spans="1:18">
      <c r="A311" s="17"/>
      <c r="B311" s="18"/>
      <c r="C311" s="18"/>
      <c r="D311" s="18">
        <v>10</v>
      </c>
      <c r="E311" s="18">
        <v>8</v>
      </c>
      <c r="F311" s="20">
        <v>11.704296162</v>
      </c>
      <c r="G311" s="29">
        <v>1.3931390687</v>
      </c>
      <c r="H311" s="20">
        <f t="shared" ref="H311:H371" si="25">100*(G311/F311)</f>
        <v>11.902800898212609</v>
      </c>
      <c r="I311" s="20" t="s">
        <v>311</v>
      </c>
      <c r="J311" s="18"/>
      <c r="K311" s="18">
        <v>8</v>
      </c>
      <c r="L311" s="20">
        <f t="shared" si="21"/>
        <v>100</v>
      </c>
      <c r="M311" s="20"/>
      <c r="N311" s="20"/>
      <c r="O311" s="18"/>
      <c r="P311" s="20">
        <f t="shared" si="23"/>
        <v>4.1766309279626004</v>
      </c>
      <c r="Q311" s="20">
        <f t="shared" si="22"/>
        <v>4.1766309279626004</v>
      </c>
      <c r="R311" s="20" t="str">
        <f t="shared" si="24"/>
        <v/>
      </c>
    </row>
    <row r="312" spans="1:18">
      <c r="A312" s="17"/>
      <c r="B312" s="18"/>
      <c r="C312" s="18"/>
      <c r="D312" s="18">
        <v>25</v>
      </c>
      <c r="E312" s="18">
        <v>8</v>
      </c>
      <c r="F312" s="20">
        <v>26.226572788999999</v>
      </c>
      <c r="G312" s="29">
        <v>2.4172250808000002</v>
      </c>
      <c r="H312" s="20">
        <f t="shared" si="25"/>
        <v>9.2167020839788787</v>
      </c>
      <c r="I312" s="20" t="s">
        <v>311</v>
      </c>
      <c r="J312" s="18"/>
      <c r="K312" s="18">
        <v>8</v>
      </c>
      <c r="L312" s="20">
        <f t="shared" si="21"/>
        <v>100</v>
      </c>
      <c r="M312" s="20"/>
      <c r="N312" s="20"/>
      <c r="O312" s="18"/>
      <c r="P312" s="20">
        <f t="shared" si="23"/>
        <v>7.2468407922384008</v>
      </c>
      <c r="Q312" s="20">
        <f t="shared" si="22"/>
        <v>7.2468407922384008</v>
      </c>
      <c r="R312" s="20" t="str">
        <f t="shared" si="24"/>
        <v/>
      </c>
    </row>
    <row r="313" spans="1:18">
      <c r="A313" s="17"/>
      <c r="B313" s="18"/>
      <c r="C313" s="18"/>
      <c r="D313" s="18">
        <v>50</v>
      </c>
      <c r="E313" s="18">
        <v>8</v>
      </c>
      <c r="F313" s="20">
        <v>46.264595421999999</v>
      </c>
      <c r="G313" s="29">
        <v>1.4283348566</v>
      </c>
      <c r="H313" s="20">
        <f t="shared" si="25"/>
        <v>3.0873172964586009</v>
      </c>
      <c r="I313" s="20" t="s">
        <v>311</v>
      </c>
      <c r="J313" s="18"/>
      <c r="K313" s="18">
        <v>8</v>
      </c>
      <c r="L313" s="20">
        <f t="shared" si="21"/>
        <v>100</v>
      </c>
      <c r="M313" s="20"/>
      <c r="N313" s="20"/>
      <c r="O313" s="18"/>
      <c r="P313" s="20">
        <f t="shared" si="23"/>
        <v>4.2821479000868008</v>
      </c>
      <c r="Q313" s="20">
        <f t="shared" si="22"/>
        <v>4.2821479000868008</v>
      </c>
      <c r="R313" s="20" t="str">
        <f t="shared" si="24"/>
        <v/>
      </c>
    </row>
    <row r="314" spans="1:18">
      <c r="A314" s="17"/>
      <c r="B314" s="18"/>
      <c r="C314" s="18"/>
      <c r="D314" s="18">
        <v>100</v>
      </c>
      <c r="E314" s="18">
        <v>8</v>
      </c>
      <c r="F314" s="20">
        <v>103.82567879</v>
      </c>
      <c r="G314" s="29">
        <v>8.7415738493999999</v>
      </c>
      <c r="H314" s="20">
        <f t="shared" si="25"/>
        <v>8.4194718987398964</v>
      </c>
      <c r="I314" s="20" t="s">
        <v>311</v>
      </c>
      <c r="J314" s="18"/>
      <c r="K314" s="18">
        <v>8</v>
      </c>
      <c r="L314" s="20">
        <f t="shared" si="21"/>
        <v>100</v>
      </c>
      <c r="M314" s="20"/>
      <c r="N314" s="20"/>
      <c r="O314" s="18"/>
      <c r="P314" s="20">
        <f t="shared" si="23"/>
        <v>26.2072384005012</v>
      </c>
      <c r="Q314" s="20">
        <f t="shared" si="22"/>
        <v>26.2072384005012</v>
      </c>
      <c r="R314" s="20" t="str">
        <f t="shared" si="24"/>
        <v/>
      </c>
    </row>
    <row r="315" spans="1:18">
      <c r="A315" s="17" t="s">
        <v>294</v>
      </c>
      <c r="B315" s="19" t="s">
        <v>44</v>
      </c>
      <c r="C315" s="18">
        <v>65080</v>
      </c>
      <c r="D315" s="18">
        <v>50</v>
      </c>
      <c r="E315" s="18">
        <v>8</v>
      </c>
      <c r="F315" s="20">
        <v>44.020735104000003</v>
      </c>
      <c r="G315" s="29">
        <v>26.659412276000001</v>
      </c>
      <c r="H315" s="20">
        <f t="shared" si="25"/>
        <v>60.561033824211528</v>
      </c>
      <c r="I315" s="20" t="s">
        <v>311</v>
      </c>
      <c r="J315" s="18"/>
      <c r="K315" s="18">
        <v>8</v>
      </c>
      <c r="L315" s="20">
        <f t="shared" si="21"/>
        <v>100</v>
      </c>
      <c r="M315" s="20">
        <v>102.8314</v>
      </c>
      <c r="N315" s="20">
        <v>103</v>
      </c>
      <c r="O315" s="18"/>
      <c r="P315" s="20">
        <f t="shared" si="23"/>
        <v>79.924918003448013</v>
      </c>
      <c r="Q315" s="20" t="str">
        <f t="shared" si="22"/>
        <v/>
      </c>
      <c r="R315" s="20" t="str">
        <f t="shared" si="24"/>
        <v/>
      </c>
    </row>
    <row r="316" spans="1:18">
      <c r="A316" s="17"/>
      <c r="B316" s="18"/>
      <c r="C316" s="18"/>
      <c r="D316" s="18">
        <v>100</v>
      </c>
      <c r="E316" s="18">
        <v>8</v>
      </c>
      <c r="F316" s="20">
        <v>113.67856104000001</v>
      </c>
      <c r="G316" s="29">
        <v>34.266252606999998</v>
      </c>
      <c r="H316" s="20">
        <f t="shared" si="25"/>
        <v>30.143109037897435</v>
      </c>
      <c r="I316" s="20">
        <v>102.730225315786</v>
      </c>
      <c r="J316" s="18"/>
      <c r="K316" s="18">
        <v>8</v>
      </c>
      <c r="L316" s="20">
        <f t="shared" si="21"/>
        <v>100</v>
      </c>
      <c r="M316" s="20"/>
      <c r="N316" s="20"/>
      <c r="O316" s="18"/>
      <c r="P316" s="20">
        <f t="shared" si="23"/>
        <v>102.730225315786</v>
      </c>
      <c r="Q316" s="20">
        <f t="shared" si="22"/>
        <v>102.730225315786</v>
      </c>
      <c r="R316" s="20">
        <f t="shared" si="24"/>
        <v>102.730225315786</v>
      </c>
    </row>
    <row r="317" spans="1:18">
      <c r="A317" s="17" t="s">
        <v>294</v>
      </c>
      <c r="B317" s="18" t="s">
        <v>45</v>
      </c>
      <c r="C317" s="18">
        <v>68594</v>
      </c>
      <c r="D317" s="18">
        <v>5</v>
      </c>
      <c r="E317" s="18">
        <v>8</v>
      </c>
      <c r="F317" s="20">
        <v>4.4575373574999997</v>
      </c>
      <c r="G317" s="29">
        <v>1.9026144734999999</v>
      </c>
      <c r="H317" s="20">
        <f t="shared" si="25"/>
        <v>42.68308532061473</v>
      </c>
      <c r="I317" s="20" t="s">
        <v>311</v>
      </c>
      <c r="J317" s="18"/>
      <c r="K317" s="18">
        <v>7</v>
      </c>
      <c r="L317" s="20">
        <f t="shared" si="21"/>
        <v>87.5</v>
      </c>
      <c r="M317" s="20">
        <v>2.3984000000000005</v>
      </c>
      <c r="N317" s="20">
        <v>1.704</v>
      </c>
      <c r="O317" s="18"/>
      <c r="P317" s="20">
        <f t="shared" si="23"/>
        <v>5.7040381915529998</v>
      </c>
      <c r="Q317" s="20" t="str">
        <f t="shared" si="22"/>
        <v/>
      </c>
      <c r="R317" s="20" t="str">
        <f t="shared" si="24"/>
        <v/>
      </c>
    </row>
    <row r="318" spans="1:18">
      <c r="A318" s="17"/>
      <c r="B318" s="18"/>
      <c r="C318" s="18"/>
      <c r="D318" s="18">
        <v>10</v>
      </c>
      <c r="E318" s="18">
        <v>8</v>
      </c>
      <c r="F318" s="20">
        <v>8.7424941224000001</v>
      </c>
      <c r="G318" s="29">
        <v>0.79802663870000001</v>
      </c>
      <c r="H318" s="20">
        <f t="shared" si="25"/>
        <v>9.1281346893365125</v>
      </c>
      <c r="I318" s="20">
        <v>2.3924838628226004</v>
      </c>
      <c r="J318" s="18"/>
      <c r="K318" s="18">
        <v>8</v>
      </c>
      <c r="L318" s="20">
        <f t="shared" si="21"/>
        <v>100</v>
      </c>
      <c r="M318" s="20"/>
      <c r="N318" s="20"/>
      <c r="O318" s="18"/>
      <c r="P318" s="20">
        <f t="shared" si="23"/>
        <v>2.3924838628226004</v>
      </c>
      <c r="Q318" s="20">
        <f t="shared" si="22"/>
        <v>2.3924838628226004</v>
      </c>
      <c r="R318" s="20">
        <f t="shared" si="24"/>
        <v>2.3924838628226004</v>
      </c>
    </row>
    <row r="319" spans="1:18">
      <c r="A319" s="17"/>
      <c r="B319" s="18"/>
      <c r="C319" s="18"/>
      <c r="D319" s="18">
        <v>25</v>
      </c>
      <c r="E319" s="18">
        <v>8</v>
      </c>
      <c r="F319" s="20">
        <v>24.724557468</v>
      </c>
      <c r="G319" s="29">
        <v>2.9807608604000002</v>
      </c>
      <c r="H319" s="20">
        <f t="shared" si="25"/>
        <v>12.055871431704608</v>
      </c>
      <c r="I319" s="20" t="s">
        <v>311</v>
      </c>
      <c r="J319" s="18"/>
      <c r="K319" s="18">
        <v>8</v>
      </c>
      <c r="L319" s="20">
        <f t="shared" si="21"/>
        <v>100</v>
      </c>
      <c r="M319" s="20"/>
      <c r="N319" s="20"/>
      <c r="O319" s="18"/>
      <c r="P319" s="20">
        <f t="shared" si="23"/>
        <v>8.9363210594792015</v>
      </c>
      <c r="Q319" s="20">
        <f t="shared" si="22"/>
        <v>8.9363210594792015</v>
      </c>
      <c r="R319" s="20" t="str">
        <f t="shared" si="24"/>
        <v/>
      </c>
    </row>
    <row r="320" spans="1:18">
      <c r="A320" s="17"/>
      <c r="B320" s="18"/>
      <c r="C320" s="18"/>
      <c r="D320" s="18">
        <v>50</v>
      </c>
      <c r="E320" s="18">
        <v>8</v>
      </c>
      <c r="F320" s="20">
        <v>43.668160557999997</v>
      </c>
      <c r="G320" s="29">
        <v>4.6469216152000001</v>
      </c>
      <c r="H320" s="20">
        <f t="shared" si="25"/>
        <v>10.641441168624368</v>
      </c>
      <c r="I320" s="20" t="s">
        <v>311</v>
      </c>
      <c r="J320" s="18"/>
      <c r="K320" s="18">
        <v>8</v>
      </c>
      <c r="L320" s="20">
        <f t="shared" si="21"/>
        <v>100</v>
      </c>
      <c r="M320" s="20"/>
      <c r="N320" s="20"/>
      <c r="O320" s="18"/>
      <c r="P320" s="20">
        <f t="shared" si="23"/>
        <v>13.931471002369602</v>
      </c>
      <c r="Q320" s="20">
        <f t="shared" si="22"/>
        <v>13.931471002369602</v>
      </c>
      <c r="R320" s="20" t="str">
        <f t="shared" si="24"/>
        <v/>
      </c>
    </row>
    <row r="321" spans="1:18">
      <c r="A321" s="17"/>
      <c r="B321" s="18"/>
      <c r="C321" s="18"/>
      <c r="D321" s="18">
        <v>100</v>
      </c>
      <c r="E321" s="18">
        <v>8</v>
      </c>
      <c r="F321" s="20">
        <v>101.21260564000001</v>
      </c>
      <c r="G321" s="29">
        <v>5.3415767858000001</v>
      </c>
      <c r="H321" s="20">
        <f t="shared" si="25"/>
        <v>5.2775805464383456</v>
      </c>
      <c r="I321" s="20" t="s">
        <v>311</v>
      </c>
      <c r="J321" s="18"/>
      <c r="K321" s="18">
        <v>8</v>
      </c>
      <c r="L321" s="20">
        <f t="shared" si="21"/>
        <v>100</v>
      </c>
      <c r="M321" s="20"/>
      <c r="N321" s="20"/>
      <c r="O321" s="18"/>
      <c r="P321" s="20">
        <f t="shared" si="23"/>
        <v>16.014047203828401</v>
      </c>
      <c r="Q321" s="20">
        <f t="shared" si="22"/>
        <v>16.014047203828401</v>
      </c>
      <c r="R321" s="20" t="str">
        <f t="shared" si="24"/>
        <v/>
      </c>
    </row>
    <row r="322" spans="1:18">
      <c r="A322" s="17" t="s">
        <v>294</v>
      </c>
      <c r="B322" s="18" t="s">
        <v>130</v>
      </c>
      <c r="C322" s="18">
        <v>68596</v>
      </c>
      <c r="D322" s="18">
        <v>5</v>
      </c>
      <c r="E322" s="18">
        <v>8</v>
      </c>
      <c r="F322" s="20">
        <v>4.6066761232999998</v>
      </c>
      <c r="G322" s="29">
        <v>0.81463551050000005</v>
      </c>
      <c r="H322" s="20">
        <f t="shared" si="25"/>
        <v>17.683802566012272</v>
      </c>
      <c r="I322" s="20">
        <v>2.4422772604790004</v>
      </c>
      <c r="J322" s="18"/>
      <c r="K322" s="18">
        <v>8</v>
      </c>
      <c r="L322" s="20">
        <f t="shared" si="21"/>
        <v>100</v>
      </c>
      <c r="M322" s="20">
        <v>2.3984000000000005</v>
      </c>
      <c r="N322" s="20">
        <v>2.0640000000000001</v>
      </c>
      <c r="O322" s="18"/>
      <c r="P322" s="20">
        <f t="shared" si="23"/>
        <v>2.4422772604790004</v>
      </c>
      <c r="Q322" s="20">
        <f t="shared" si="22"/>
        <v>2.4422772604790004</v>
      </c>
      <c r="R322" s="20">
        <f t="shared" si="24"/>
        <v>2.4422772604790004</v>
      </c>
    </row>
    <row r="323" spans="1:18">
      <c r="A323" s="17"/>
      <c r="B323" s="18"/>
      <c r="C323" s="18"/>
      <c r="D323" s="18">
        <v>10</v>
      </c>
      <c r="E323" s="18">
        <v>8</v>
      </c>
      <c r="F323" s="20">
        <v>9.1751367260999999</v>
      </c>
      <c r="G323" s="29">
        <v>1.071199445</v>
      </c>
      <c r="H323" s="20">
        <f t="shared" si="25"/>
        <v>11.675024329096031</v>
      </c>
      <c r="I323" s="20" t="s">
        <v>311</v>
      </c>
      <c r="J323" s="18"/>
      <c r="K323" s="18">
        <v>8</v>
      </c>
      <c r="L323" s="20">
        <f t="shared" si="21"/>
        <v>100</v>
      </c>
      <c r="M323" s="20"/>
      <c r="N323" s="20"/>
      <c r="O323" s="18"/>
      <c r="P323" s="20">
        <f t="shared" si="23"/>
        <v>3.2114559361100001</v>
      </c>
      <c r="Q323" s="20">
        <f t="shared" si="22"/>
        <v>3.2114559361100001</v>
      </c>
      <c r="R323" s="20" t="str">
        <f t="shared" si="24"/>
        <v/>
      </c>
    </row>
    <row r="324" spans="1:18">
      <c r="A324" s="17"/>
      <c r="B324" s="18"/>
      <c r="C324" s="18"/>
      <c r="D324" s="18">
        <v>25</v>
      </c>
      <c r="E324" s="18">
        <v>8</v>
      </c>
      <c r="F324" s="20">
        <v>23.411356347000002</v>
      </c>
      <c r="G324" s="29">
        <v>2.0700099720999998</v>
      </c>
      <c r="H324" s="20">
        <f t="shared" si="25"/>
        <v>8.8419053617338008</v>
      </c>
      <c r="I324" s="20" t="s">
        <v>311</v>
      </c>
      <c r="J324" s="18"/>
      <c r="K324" s="18">
        <v>8</v>
      </c>
      <c r="L324" s="20">
        <f t="shared" ref="L324:L387" si="26">(K324/E324)*100</f>
        <v>100</v>
      </c>
      <c r="M324" s="20"/>
      <c r="N324" s="20"/>
      <c r="O324" s="18"/>
      <c r="P324" s="20">
        <f t="shared" si="23"/>
        <v>6.2058898963558002</v>
      </c>
      <c r="Q324" s="20">
        <f t="shared" ref="Q324:Q387" si="27">IF(AND((G324*2.998)&lt;+(D324+D324*0.1),L324&gt;50),(G324*2.998),"")</f>
        <v>6.2058898963558002</v>
      </c>
      <c r="R324" s="20" t="str">
        <f t="shared" si="24"/>
        <v/>
      </c>
    </row>
    <row r="325" spans="1:18">
      <c r="A325" s="17"/>
      <c r="B325" s="18"/>
      <c r="C325" s="18"/>
      <c r="D325" s="18">
        <v>50</v>
      </c>
      <c r="E325" s="18">
        <v>8</v>
      </c>
      <c r="F325" s="20">
        <v>46.649407062999998</v>
      </c>
      <c r="G325" s="29">
        <v>5.3840639780000004</v>
      </c>
      <c r="H325" s="20">
        <f t="shared" si="25"/>
        <v>11.541548579018004</v>
      </c>
      <c r="I325" s="20" t="s">
        <v>311</v>
      </c>
      <c r="J325" s="18"/>
      <c r="K325" s="18">
        <v>8</v>
      </c>
      <c r="L325" s="20">
        <f t="shared" si="26"/>
        <v>100</v>
      </c>
      <c r="M325" s="20"/>
      <c r="N325" s="20"/>
      <c r="O325" s="18"/>
      <c r="P325" s="20">
        <f t="shared" ref="P325:P388" si="28">G325*2.998</f>
        <v>16.141423806044003</v>
      </c>
      <c r="Q325" s="20">
        <f t="shared" si="27"/>
        <v>16.141423806044003</v>
      </c>
      <c r="R325" s="20" t="str">
        <f t="shared" ref="R325:R388" si="29">IF(AND(ISNUMBER(Q325),ISNUMBER(Q324),D325&gt;5),"",Q325)</f>
        <v/>
      </c>
    </row>
    <row r="326" spans="1:18">
      <c r="A326" s="17"/>
      <c r="B326" s="18"/>
      <c r="C326" s="18"/>
      <c r="D326" s="18">
        <v>100</v>
      </c>
      <c r="E326" s="18">
        <v>8</v>
      </c>
      <c r="F326" s="20">
        <v>100.07188514000001</v>
      </c>
      <c r="G326" s="29">
        <v>5.6866082545000003</v>
      </c>
      <c r="H326" s="20">
        <f t="shared" si="25"/>
        <v>5.6825233646238074</v>
      </c>
      <c r="I326" s="20" t="s">
        <v>311</v>
      </c>
      <c r="J326" s="18"/>
      <c r="K326" s="18">
        <v>8</v>
      </c>
      <c r="L326" s="20">
        <f t="shared" si="26"/>
        <v>100</v>
      </c>
      <c r="M326" s="20"/>
      <c r="N326" s="20"/>
      <c r="O326" s="18"/>
      <c r="P326" s="20">
        <f t="shared" si="28"/>
        <v>17.048451546991004</v>
      </c>
      <c r="Q326" s="20">
        <f t="shared" si="27"/>
        <v>17.048451546991004</v>
      </c>
      <c r="R326" s="20" t="str">
        <f t="shared" si="29"/>
        <v/>
      </c>
    </row>
    <row r="327" spans="1:18">
      <c r="A327" s="17" t="s">
        <v>294</v>
      </c>
      <c r="B327" s="18" t="s">
        <v>85</v>
      </c>
      <c r="C327" s="18">
        <v>68598</v>
      </c>
      <c r="D327" s="18">
        <v>5</v>
      </c>
      <c r="E327" s="18">
        <v>8</v>
      </c>
      <c r="F327" s="20">
        <v>4.1779810146000003</v>
      </c>
      <c r="G327" s="29">
        <v>0.22686875079999999</v>
      </c>
      <c r="H327" s="20">
        <f t="shared" si="25"/>
        <v>5.430104876187916</v>
      </c>
      <c r="I327" s="20">
        <v>0.68015251489840001</v>
      </c>
      <c r="J327" s="18"/>
      <c r="K327" s="18">
        <v>8</v>
      </c>
      <c r="L327" s="20">
        <f t="shared" si="26"/>
        <v>100</v>
      </c>
      <c r="M327" s="20">
        <v>1</v>
      </c>
      <c r="N327" s="20">
        <v>0.76800000000000002</v>
      </c>
      <c r="O327" s="18"/>
      <c r="P327" s="20">
        <f t="shared" si="28"/>
        <v>0.68015251489840001</v>
      </c>
      <c r="Q327" s="20">
        <f t="shared" si="27"/>
        <v>0.68015251489840001</v>
      </c>
      <c r="R327" s="20">
        <f t="shared" si="29"/>
        <v>0.68015251489840001</v>
      </c>
    </row>
    <row r="328" spans="1:18">
      <c r="A328" s="17"/>
      <c r="B328" s="18"/>
      <c r="C328" s="18"/>
      <c r="D328" s="18">
        <v>10</v>
      </c>
      <c r="E328" s="18">
        <v>8</v>
      </c>
      <c r="F328" s="20">
        <v>8.0918978638999999</v>
      </c>
      <c r="G328" s="29">
        <v>0.35151623399999998</v>
      </c>
      <c r="H328" s="20">
        <f t="shared" si="25"/>
        <v>4.3440517899787476</v>
      </c>
      <c r="I328" s="20" t="s">
        <v>311</v>
      </c>
      <c r="J328" s="18"/>
      <c r="K328" s="18">
        <v>8</v>
      </c>
      <c r="L328" s="20">
        <f t="shared" si="26"/>
        <v>100</v>
      </c>
      <c r="M328" s="20"/>
      <c r="N328" s="20"/>
      <c r="O328" s="18"/>
      <c r="P328" s="20">
        <f t="shared" si="28"/>
        <v>1.053845669532</v>
      </c>
      <c r="Q328" s="20">
        <f t="shared" si="27"/>
        <v>1.053845669532</v>
      </c>
      <c r="R328" s="20" t="str">
        <f t="shared" si="29"/>
        <v/>
      </c>
    </row>
    <row r="329" spans="1:18">
      <c r="A329" s="17"/>
      <c r="B329" s="18"/>
      <c r="C329" s="18"/>
      <c r="D329" s="18">
        <v>25</v>
      </c>
      <c r="E329" s="18">
        <v>8</v>
      </c>
      <c r="F329" s="20">
        <v>22.973179613999999</v>
      </c>
      <c r="G329" s="29">
        <v>0.76332937950000002</v>
      </c>
      <c r="H329" s="20">
        <f t="shared" si="25"/>
        <v>3.3226979996918766</v>
      </c>
      <c r="I329" s="20" t="s">
        <v>311</v>
      </c>
      <c r="J329" s="18"/>
      <c r="K329" s="18">
        <v>8</v>
      </c>
      <c r="L329" s="20">
        <f t="shared" si="26"/>
        <v>100</v>
      </c>
      <c r="M329" s="20"/>
      <c r="N329" s="20"/>
      <c r="O329" s="18"/>
      <c r="P329" s="20">
        <f t="shared" si="28"/>
        <v>2.2884614797410001</v>
      </c>
      <c r="Q329" s="20">
        <f t="shared" si="27"/>
        <v>2.2884614797410001</v>
      </c>
      <c r="R329" s="20" t="str">
        <f t="shared" si="29"/>
        <v/>
      </c>
    </row>
    <row r="330" spans="1:18">
      <c r="A330" s="17"/>
      <c r="B330" s="18"/>
      <c r="C330" s="18"/>
      <c r="D330" s="18">
        <v>50</v>
      </c>
      <c r="E330" s="18">
        <v>8</v>
      </c>
      <c r="F330" s="20">
        <v>42.241745887</v>
      </c>
      <c r="G330" s="29">
        <v>1.6421867011</v>
      </c>
      <c r="H330" s="20">
        <f t="shared" si="25"/>
        <v>3.8875919226752105</v>
      </c>
      <c r="I330" s="20" t="s">
        <v>311</v>
      </c>
      <c r="J330" s="18"/>
      <c r="K330" s="18">
        <v>8</v>
      </c>
      <c r="L330" s="20">
        <f t="shared" si="26"/>
        <v>100</v>
      </c>
      <c r="M330" s="20"/>
      <c r="N330" s="20"/>
      <c r="O330" s="18"/>
      <c r="P330" s="20">
        <f t="shared" si="28"/>
        <v>4.9232757298978003</v>
      </c>
      <c r="Q330" s="20">
        <f t="shared" si="27"/>
        <v>4.9232757298978003</v>
      </c>
      <c r="R330" s="20" t="str">
        <f t="shared" si="29"/>
        <v/>
      </c>
    </row>
    <row r="331" spans="1:18">
      <c r="A331" s="17"/>
      <c r="B331" s="18"/>
      <c r="C331" s="18"/>
      <c r="D331" s="18">
        <v>100</v>
      </c>
      <c r="E331" s="18">
        <v>8</v>
      </c>
      <c r="F331" s="20">
        <v>96.283082764</v>
      </c>
      <c r="G331" s="29">
        <v>2.9626091202999998</v>
      </c>
      <c r="H331" s="20">
        <f t="shared" si="25"/>
        <v>3.0769778399821988</v>
      </c>
      <c r="I331" s="20" t="s">
        <v>311</v>
      </c>
      <c r="J331" s="18"/>
      <c r="K331" s="18">
        <v>8</v>
      </c>
      <c r="L331" s="20">
        <f t="shared" si="26"/>
        <v>100</v>
      </c>
      <c r="M331" s="20"/>
      <c r="N331" s="20"/>
      <c r="O331" s="18"/>
      <c r="P331" s="20">
        <f t="shared" si="28"/>
        <v>8.8819021426593991</v>
      </c>
      <c r="Q331" s="20">
        <f t="shared" si="27"/>
        <v>8.8819021426593991</v>
      </c>
      <c r="R331" s="20" t="str">
        <f t="shared" si="29"/>
        <v/>
      </c>
    </row>
    <row r="332" spans="1:18">
      <c r="A332" s="17" t="s">
        <v>294</v>
      </c>
      <c r="B332" s="18" t="s">
        <v>131</v>
      </c>
      <c r="C332" s="18">
        <v>68599</v>
      </c>
      <c r="D332" s="18">
        <v>5</v>
      </c>
      <c r="E332" s="18">
        <v>8</v>
      </c>
      <c r="F332" s="20">
        <v>4.4294144943999996</v>
      </c>
      <c r="G332" s="29">
        <v>0.47981254130000001</v>
      </c>
      <c r="H332" s="20">
        <f t="shared" si="25"/>
        <v>10.832414575484306</v>
      </c>
      <c r="I332" s="20">
        <v>1.4384779988174001</v>
      </c>
      <c r="J332" s="18"/>
      <c r="K332" s="18">
        <v>8</v>
      </c>
      <c r="L332" s="20">
        <f t="shared" si="26"/>
        <v>100</v>
      </c>
      <c r="M332" s="20">
        <v>1.4990000000000001</v>
      </c>
      <c r="N332" s="20">
        <v>0.98399999999999999</v>
      </c>
      <c r="O332" s="18"/>
      <c r="P332" s="20">
        <f t="shared" si="28"/>
        <v>1.4384779988174001</v>
      </c>
      <c r="Q332" s="20">
        <f t="shared" si="27"/>
        <v>1.4384779988174001</v>
      </c>
      <c r="R332" s="20">
        <f t="shared" si="29"/>
        <v>1.4384779988174001</v>
      </c>
    </row>
    <row r="333" spans="1:18">
      <c r="A333" s="17"/>
      <c r="B333" s="18"/>
      <c r="C333" s="18"/>
      <c r="D333" s="18">
        <v>10</v>
      </c>
      <c r="E333" s="18">
        <v>8</v>
      </c>
      <c r="F333" s="20">
        <v>9.2335020879999998</v>
      </c>
      <c r="G333" s="29">
        <v>0.65675832749999996</v>
      </c>
      <c r="H333" s="20">
        <f t="shared" si="25"/>
        <v>7.1127760760842094</v>
      </c>
      <c r="I333" s="20" t="s">
        <v>311</v>
      </c>
      <c r="J333" s="18"/>
      <c r="K333" s="18">
        <v>8</v>
      </c>
      <c r="L333" s="20">
        <f t="shared" si="26"/>
        <v>100</v>
      </c>
      <c r="M333" s="20"/>
      <c r="N333" s="20"/>
      <c r="O333" s="18"/>
      <c r="P333" s="20">
        <f t="shared" si="28"/>
        <v>1.9689614658450001</v>
      </c>
      <c r="Q333" s="20">
        <f t="shared" si="27"/>
        <v>1.9689614658450001</v>
      </c>
      <c r="R333" s="20" t="str">
        <f t="shared" si="29"/>
        <v/>
      </c>
    </row>
    <row r="334" spans="1:18">
      <c r="A334" s="17"/>
      <c r="B334" s="18"/>
      <c r="C334" s="18"/>
      <c r="D334" s="18">
        <v>25</v>
      </c>
      <c r="E334" s="18">
        <v>8</v>
      </c>
      <c r="F334" s="20">
        <v>24.810657648999999</v>
      </c>
      <c r="G334" s="29">
        <v>1.1636559658000001</v>
      </c>
      <c r="H334" s="20">
        <f t="shared" si="25"/>
        <v>4.6901455909085978</v>
      </c>
      <c r="I334" s="20" t="s">
        <v>311</v>
      </c>
      <c r="J334" s="18"/>
      <c r="K334" s="18">
        <v>8</v>
      </c>
      <c r="L334" s="20">
        <f t="shared" si="26"/>
        <v>100</v>
      </c>
      <c r="M334" s="20"/>
      <c r="N334" s="20"/>
      <c r="O334" s="18"/>
      <c r="P334" s="20">
        <f t="shared" si="28"/>
        <v>3.4886405854684006</v>
      </c>
      <c r="Q334" s="20">
        <f t="shared" si="27"/>
        <v>3.4886405854684006</v>
      </c>
      <c r="R334" s="20" t="str">
        <f t="shared" si="29"/>
        <v/>
      </c>
    </row>
    <row r="335" spans="1:18">
      <c r="A335" s="17"/>
      <c r="B335" s="18"/>
      <c r="C335" s="18"/>
      <c r="D335" s="18">
        <v>50</v>
      </c>
      <c r="E335" s="18">
        <v>8</v>
      </c>
      <c r="F335" s="20">
        <v>44.580234941999997</v>
      </c>
      <c r="G335" s="29">
        <v>2.9479674240999998</v>
      </c>
      <c r="H335" s="20">
        <f t="shared" si="25"/>
        <v>6.6127229431055703</v>
      </c>
      <c r="I335" s="20" t="s">
        <v>311</v>
      </c>
      <c r="J335" s="18"/>
      <c r="K335" s="18">
        <v>8</v>
      </c>
      <c r="L335" s="20">
        <f t="shared" si="26"/>
        <v>100</v>
      </c>
      <c r="M335" s="20"/>
      <c r="N335" s="20"/>
      <c r="O335" s="18"/>
      <c r="P335" s="20">
        <f t="shared" si="28"/>
        <v>8.8380063374517999</v>
      </c>
      <c r="Q335" s="20">
        <f t="shared" si="27"/>
        <v>8.8380063374517999</v>
      </c>
      <c r="R335" s="20" t="str">
        <f t="shared" si="29"/>
        <v/>
      </c>
    </row>
    <row r="336" spans="1:18">
      <c r="A336" s="17"/>
      <c r="B336" s="18"/>
      <c r="C336" s="18"/>
      <c r="D336" s="18">
        <v>100</v>
      </c>
      <c r="E336" s="18">
        <v>8</v>
      </c>
      <c r="F336" s="20">
        <v>99.229705698999993</v>
      </c>
      <c r="G336" s="29">
        <v>5.6650046003999996</v>
      </c>
      <c r="H336" s="20">
        <f t="shared" si="25"/>
        <v>5.7089805522390966</v>
      </c>
      <c r="I336" s="20" t="s">
        <v>311</v>
      </c>
      <c r="J336" s="18"/>
      <c r="K336" s="18">
        <v>8</v>
      </c>
      <c r="L336" s="20">
        <f t="shared" si="26"/>
        <v>100</v>
      </c>
      <c r="M336" s="20"/>
      <c r="N336" s="20"/>
      <c r="O336" s="18"/>
      <c r="P336" s="20">
        <f t="shared" si="28"/>
        <v>16.983683791999201</v>
      </c>
      <c r="Q336" s="20">
        <f t="shared" si="27"/>
        <v>16.983683791999201</v>
      </c>
      <c r="R336" s="20" t="str">
        <f t="shared" si="29"/>
        <v/>
      </c>
    </row>
    <row r="337" spans="1:18">
      <c r="A337" s="17" t="s">
        <v>294</v>
      </c>
      <c r="B337" s="18" t="s">
        <v>132</v>
      </c>
      <c r="C337" s="18">
        <v>68600</v>
      </c>
      <c r="D337" s="18">
        <v>5</v>
      </c>
      <c r="E337" s="18">
        <v>8</v>
      </c>
      <c r="F337" s="20">
        <v>4.2840730499999999</v>
      </c>
      <c r="G337" s="29">
        <v>1.002914305</v>
      </c>
      <c r="H337" s="20">
        <f t="shared" si="25"/>
        <v>23.410298874338757</v>
      </c>
      <c r="I337" s="20">
        <v>3.0067370863900003</v>
      </c>
      <c r="J337" s="18"/>
      <c r="K337" s="18">
        <v>8</v>
      </c>
      <c r="L337" s="20">
        <f t="shared" si="26"/>
        <v>100</v>
      </c>
      <c r="M337" s="20">
        <v>2.9980000000000002</v>
      </c>
      <c r="N337" s="20">
        <v>2.0640000000000001</v>
      </c>
      <c r="O337" s="18"/>
      <c r="P337" s="20">
        <f t="shared" si="28"/>
        <v>3.0067370863900003</v>
      </c>
      <c r="Q337" s="20">
        <f t="shared" si="27"/>
        <v>3.0067370863900003</v>
      </c>
      <c r="R337" s="20">
        <f t="shared" si="29"/>
        <v>3.0067370863900003</v>
      </c>
    </row>
    <row r="338" spans="1:18">
      <c r="A338" s="17"/>
      <c r="B338" s="18"/>
      <c r="C338" s="18"/>
      <c r="D338" s="18">
        <v>10</v>
      </c>
      <c r="E338" s="18">
        <v>8</v>
      </c>
      <c r="F338" s="20">
        <v>8.8718815054999993</v>
      </c>
      <c r="G338" s="29">
        <v>2.3154663827999999</v>
      </c>
      <c r="H338" s="20">
        <f t="shared" si="25"/>
        <v>26.098932693866107</v>
      </c>
      <c r="I338" s="20" t="s">
        <v>311</v>
      </c>
      <c r="J338" s="18"/>
      <c r="K338" s="18">
        <v>8</v>
      </c>
      <c r="L338" s="20">
        <f t="shared" si="26"/>
        <v>100</v>
      </c>
      <c r="M338" s="20"/>
      <c r="N338" s="20"/>
      <c r="O338" s="18"/>
      <c r="P338" s="20">
        <f t="shared" si="28"/>
        <v>6.9417682156344007</v>
      </c>
      <c r="Q338" s="20">
        <f t="shared" si="27"/>
        <v>6.9417682156344007</v>
      </c>
      <c r="R338" s="20" t="str">
        <f t="shared" si="29"/>
        <v/>
      </c>
    </row>
    <row r="339" spans="1:18">
      <c r="A339" s="17"/>
      <c r="B339" s="18"/>
      <c r="C339" s="18"/>
      <c r="D339" s="18">
        <v>25</v>
      </c>
      <c r="E339" s="18">
        <v>8</v>
      </c>
      <c r="F339" s="20">
        <v>23.629787248</v>
      </c>
      <c r="G339" s="29">
        <v>2.8074485819000001</v>
      </c>
      <c r="H339" s="20">
        <f t="shared" si="25"/>
        <v>11.880972741883742</v>
      </c>
      <c r="I339" s="20" t="s">
        <v>311</v>
      </c>
      <c r="J339" s="18"/>
      <c r="K339" s="18">
        <v>8</v>
      </c>
      <c r="L339" s="20">
        <f t="shared" si="26"/>
        <v>100</v>
      </c>
      <c r="M339" s="20"/>
      <c r="N339" s="20"/>
      <c r="O339" s="18"/>
      <c r="P339" s="20">
        <f t="shared" si="28"/>
        <v>8.4167308485362007</v>
      </c>
      <c r="Q339" s="20">
        <f t="shared" si="27"/>
        <v>8.4167308485362007</v>
      </c>
      <c r="R339" s="20" t="str">
        <f t="shared" si="29"/>
        <v/>
      </c>
    </row>
    <row r="340" spans="1:18">
      <c r="A340" s="17"/>
      <c r="B340" s="18"/>
      <c r="C340" s="18"/>
      <c r="D340" s="18">
        <v>50</v>
      </c>
      <c r="E340" s="18">
        <v>8</v>
      </c>
      <c r="F340" s="20">
        <v>45.457261432999999</v>
      </c>
      <c r="G340" s="29">
        <v>4.3206955744000002</v>
      </c>
      <c r="H340" s="20">
        <f t="shared" si="25"/>
        <v>9.5049623276763491</v>
      </c>
      <c r="I340" s="20" t="s">
        <v>311</v>
      </c>
      <c r="J340" s="18"/>
      <c r="K340" s="18">
        <v>8</v>
      </c>
      <c r="L340" s="20">
        <f t="shared" si="26"/>
        <v>100</v>
      </c>
      <c r="M340" s="20"/>
      <c r="N340" s="20"/>
      <c r="O340" s="18"/>
      <c r="P340" s="20">
        <f t="shared" si="28"/>
        <v>12.953445332051201</v>
      </c>
      <c r="Q340" s="20">
        <f t="shared" si="27"/>
        <v>12.953445332051201</v>
      </c>
      <c r="R340" s="20" t="str">
        <f t="shared" si="29"/>
        <v/>
      </c>
    </row>
    <row r="341" spans="1:18">
      <c r="A341" s="17"/>
      <c r="B341" s="18"/>
      <c r="C341" s="18"/>
      <c r="D341" s="18">
        <v>100</v>
      </c>
      <c r="E341" s="18">
        <v>8</v>
      </c>
      <c r="F341" s="20">
        <v>96.955007825999999</v>
      </c>
      <c r="G341" s="29">
        <v>6.8945863489999999</v>
      </c>
      <c r="H341" s="20">
        <f t="shared" si="25"/>
        <v>7.1111193775295733</v>
      </c>
      <c r="I341" s="20" t="s">
        <v>311</v>
      </c>
      <c r="J341" s="18"/>
      <c r="K341" s="18">
        <v>8</v>
      </c>
      <c r="L341" s="20">
        <f t="shared" si="26"/>
        <v>100</v>
      </c>
      <c r="M341" s="20"/>
      <c r="N341" s="20"/>
      <c r="O341" s="18"/>
      <c r="P341" s="20">
        <f t="shared" si="28"/>
        <v>20.669969874302002</v>
      </c>
      <c r="Q341" s="20">
        <f t="shared" si="27"/>
        <v>20.669969874302002</v>
      </c>
      <c r="R341" s="20" t="str">
        <f t="shared" si="29"/>
        <v/>
      </c>
    </row>
    <row r="342" spans="1:18">
      <c r="A342" s="17" t="s">
        <v>294</v>
      </c>
      <c r="B342" s="18" t="s">
        <v>133</v>
      </c>
      <c r="C342" s="18">
        <v>68601</v>
      </c>
      <c r="D342" s="18">
        <v>5</v>
      </c>
      <c r="E342" s="18">
        <v>8</v>
      </c>
      <c r="F342" s="20">
        <v>4.0393069291000003</v>
      </c>
      <c r="G342" s="29">
        <v>0.90952295599999999</v>
      </c>
      <c r="H342" s="20">
        <f t="shared" si="25"/>
        <v>22.516807263335426</v>
      </c>
      <c r="I342" s="20">
        <v>2.7267498220880002</v>
      </c>
      <c r="J342" s="18"/>
      <c r="K342" s="18">
        <v>8</v>
      </c>
      <c r="L342" s="20">
        <f t="shared" si="26"/>
        <v>100</v>
      </c>
      <c r="M342" s="20">
        <v>2.6982000000000004</v>
      </c>
      <c r="N342" s="20">
        <v>2.472</v>
      </c>
      <c r="O342" s="18"/>
      <c r="P342" s="20">
        <f t="shared" si="28"/>
        <v>2.7267498220880002</v>
      </c>
      <c r="Q342" s="20">
        <f t="shared" si="27"/>
        <v>2.7267498220880002</v>
      </c>
      <c r="R342" s="20">
        <f t="shared" si="29"/>
        <v>2.7267498220880002</v>
      </c>
    </row>
    <row r="343" spans="1:18">
      <c r="A343" s="17"/>
      <c r="B343" s="18"/>
      <c r="C343" s="18"/>
      <c r="D343" s="18">
        <v>10</v>
      </c>
      <c r="E343" s="18">
        <v>8</v>
      </c>
      <c r="F343" s="20">
        <v>8.2318709759999997</v>
      </c>
      <c r="G343" s="29">
        <v>2.6880451507999998</v>
      </c>
      <c r="H343" s="20">
        <f t="shared" si="25"/>
        <v>32.654121506969545</v>
      </c>
      <c r="I343" s="20" t="s">
        <v>311</v>
      </c>
      <c r="J343" s="18"/>
      <c r="K343" s="18">
        <v>8</v>
      </c>
      <c r="L343" s="20">
        <f t="shared" si="26"/>
        <v>100</v>
      </c>
      <c r="M343" s="20"/>
      <c r="N343" s="20"/>
      <c r="O343" s="18"/>
      <c r="P343" s="20">
        <f t="shared" si="28"/>
        <v>8.0587593620983995</v>
      </c>
      <c r="Q343" s="20">
        <f t="shared" si="27"/>
        <v>8.0587593620983995</v>
      </c>
      <c r="R343" s="20" t="str">
        <f t="shared" si="29"/>
        <v/>
      </c>
    </row>
    <row r="344" spans="1:18">
      <c r="A344" s="17"/>
      <c r="B344" s="18"/>
      <c r="C344" s="18"/>
      <c r="D344" s="18">
        <v>25</v>
      </c>
      <c r="E344" s="18">
        <v>8</v>
      </c>
      <c r="F344" s="20">
        <v>25.133631147999999</v>
      </c>
      <c r="G344" s="29">
        <v>1.9322053364</v>
      </c>
      <c r="H344" s="20">
        <f t="shared" si="25"/>
        <v>7.6877285459556628</v>
      </c>
      <c r="I344" s="20" t="s">
        <v>311</v>
      </c>
      <c r="J344" s="18"/>
      <c r="K344" s="18">
        <v>8</v>
      </c>
      <c r="L344" s="20">
        <f t="shared" si="26"/>
        <v>100</v>
      </c>
      <c r="M344" s="20"/>
      <c r="N344" s="20"/>
      <c r="O344" s="18"/>
      <c r="P344" s="20">
        <f t="shared" si="28"/>
        <v>5.7927515985272002</v>
      </c>
      <c r="Q344" s="20">
        <f t="shared" si="27"/>
        <v>5.7927515985272002</v>
      </c>
      <c r="R344" s="20" t="str">
        <f t="shared" si="29"/>
        <v/>
      </c>
    </row>
    <row r="345" spans="1:18">
      <c r="A345" s="17"/>
      <c r="B345" s="18"/>
      <c r="C345" s="18"/>
      <c r="D345" s="18">
        <v>50</v>
      </c>
      <c r="E345" s="18">
        <v>8</v>
      </c>
      <c r="F345" s="20">
        <v>41.647935035000003</v>
      </c>
      <c r="G345" s="29">
        <v>3.5590992682000002</v>
      </c>
      <c r="H345" s="20">
        <f t="shared" si="25"/>
        <v>8.5456800324170032</v>
      </c>
      <c r="I345" s="20" t="s">
        <v>311</v>
      </c>
      <c r="J345" s="18"/>
      <c r="K345" s="18">
        <v>8</v>
      </c>
      <c r="L345" s="20">
        <f t="shared" si="26"/>
        <v>100</v>
      </c>
      <c r="M345" s="20"/>
      <c r="N345" s="20"/>
      <c r="O345" s="18"/>
      <c r="P345" s="20">
        <f t="shared" si="28"/>
        <v>10.670179606063602</v>
      </c>
      <c r="Q345" s="20">
        <f t="shared" si="27"/>
        <v>10.670179606063602</v>
      </c>
      <c r="R345" s="20" t="str">
        <f t="shared" si="29"/>
        <v/>
      </c>
    </row>
    <row r="346" spans="1:18">
      <c r="A346" s="17"/>
      <c r="B346" s="18"/>
      <c r="C346" s="18"/>
      <c r="D346" s="18">
        <v>100</v>
      </c>
      <c r="E346" s="18">
        <v>8</v>
      </c>
      <c r="F346" s="20">
        <v>98.579652108999994</v>
      </c>
      <c r="G346" s="29">
        <v>5.8391674437000001</v>
      </c>
      <c r="H346" s="20">
        <f t="shared" si="25"/>
        <v>5.9232988946274681</v>
      </c>
      <c r="I346" s="20" t="s">
        <v>311</v>
      </c>
      <c r="J346" s="18"/>
      <c r="K346" s="18">
        <v>8</v>
      </c>
      <c r="L346" s="20">
        <f t="shared" si="26"/>
        <v>100</v>
      </c>
      <c r="M346" s="20"/>
      <c r="N346" s="20"/>
      <c r="O346" s="18"/>
      <c r="P346" s="20">
        <f t="shared" si="28"/>
        <v>17.505823996212602</v>
      </c>
      <c r="Q346" s="20">
        <f t="shared" si="27"/>
        <v>17.505823996212602</v>
      </c>
      <c r="R346" s="20" t="str">
        <f t="shared" si="29"/>
        <v/>
      </c>
    </row>
    <row r="347" spans="1:18">
      <c r="A347" s="17" t="s">
        <v>295</v>
      </c>
      <c r="B347" s="19" t="s">
        <v>86</v>
      </c>
      <c r="C347" s="18">
        <v>68602</v>
      </c>
      <c r="D347" s="18">
        <v>5</v>
      </c>
      <c r="E347" s="18">
        <v>8</v>
      </c>
      <c r="F347" s="20">
        <v>5.5318304691</v>
      </c>
      <c r="G347" s="29">
        <v>5.2679903397999999</v>
      </c>
      <c r="H347" s="20">
        <f t="shared" si="25"/>
        <v>95.230509489150606</v>
      </c>
      <c r="I347" s="20" t="s">
        <v>311</v>
      </c>
      <c r="J347" s="18"/>
      <c r="K347" s="18">
        <v>8</v>
      </c>
      <c r="L347" s="20">
        <f t="shared" si="26"/>
        <v>100</v>
      </c>
      <c r="M347" s="20">
        <v>10.493</v>
      </c>
      <c r="N347" s="20">
        <v>10</v>
      </c>
      <c r="O347" s="18"/>
      <c r="P347" s="20">
        <f t="shared" si="28"/>
        <v>15.7934350387204</v>
      </c>
      <c r="Q347" s="20" t="str">
        <f t="shared" si="27"/>
        <v/>
      </c>
      <c r="R347" s="20" t="str">
        <f t="shared" si="29"/>
        <v/>
      </c>
    </row>
    <row r="348" spans="1:18">
      <c r="A348" s="17"/>
      <c r="B348" s="18"/>
      <c r="C348" s="18"/>
      <c r="D348" s="18">
        <v>10</v>
      </c>
      <c r="E348" s="18">
        <v>8</v>
      </c>
      <c r="F348" s="20">
        <v>7.0362251993999996</v>
      </c>
      <c r="G348" s="29">
        <v>3.4863945280999999</v>
      </c>
      <c r="H348" s="20">
        <f t="shared" si="25"/>
        <v>49.549217503687849</v>
      </c>
      <c r="I348" s="20">
        <v>10.452210795243801</v>
      </c>
      <c r="J348" s="18"/>
      <c r="K348" s="18">
        <v>8</v>
      </c>
      <c r="L348" s="20">
        <f t="shared" si="26"/>
        <v>100</v>
      </c>
      <c r="M348" s="20"/>
      <c r="N348" s="20"/>
      <c r="O348" s="18"/>
      <c r="P348" s="20">
        <f t="shared" si="28"/>
        <v>10.452210795243801</v>
      </c>
      <c r="Q348" s="20">
        <f t="shared" si="27"/>
        <v>10.452210795243801</v>
      </c>
      <c r="R348" s="20">
        <f t="shared" si="29"/>
        <v>10.452210795243801</v>
      </c>
    </row>
    <row r="349" spans="1:18">
      <c r="A349" s="17"/>
      <c r="B349" s="18"/>
      <c r="C349" s="18"/>
      <c r="D349" s="18">
        <v>25</v>
      </c>
      <c r="E349" s="18">
        <v>8</v>
      </c>
      <c r="F349" s="20">
        <v>22.555717124000001</v>
      </c>
      <c r="G349" s="29">
        <v>3.1751114667999998</v>
      </c>
      <c r="H349" s="20">
        <f t="shared" si="25"/>
        <v>14.076748033967762</v>
      </c>
      <c r="I349" s="20" t="s">
        <v>311</v>
      </c>
      <c r="J349" s="18"/>
      <c r="K349" s="18">
        <v>8</v>
      </c>
      <c r="L349" s="20">
        <f t="shared" si="26"/>
        <v>100</v>
      </c>
      <c r="M349" s="20"/>
      <c r="N349" s="20"/>
      <c r="O349" s="18"/>
      <c r="P349" s="20">
        <f t="shared" si="28"/>
        <v>9.5189841774664004</v>
      </c>
      <c r="Q349" s="20">
        <f t="shared" si="27"/>
        <v>9.5189841774664004</v>
      </c>
      <c r="R349" s="20" t="str">
        <f t="shared" si="29"/>
        <v/>
      </c>
    </row>
    <row r="350" spans="1:18">
      <c r="A350" s="17"/>
      <c r="B350" s="18"/>
      <c r="C350" s="18"/>
      <c r="D350" s="18">
        <v>50</v>
      </c>
      <c r="E350" s="18">
        <v>8</v>
      </c>
      <c r="F350" s="20">
        <v>43.158502437999999</v>
      </c>
      <c r="G350" s="29">
        <v>6.216720295</v>
      </c>
      <c r="H350" s="20">
        <f t="shared" si="25"/>
        <v>14.404392978951769</v>
      </c>
      <c r="I350" s="20" t="s">
        <v>311</v>
      </c>
      <c r="J350" s="18"/>
      <c r="K350" s="18">
        <v>8</v>
      </c>
      <c r="L350" s="20">
        <f t="shared" si="26"/>
        <v>100</v>
      </c>
      <c r="M350" s="20"/>
      <c r="N350" s="20"/>
      <c r="O350" s="18"/>
      <c r="P350" s="20">
        <f t="shared" si="28"/>
        <v>18.63772744441</v>
      </c>
      <c r="Q350" s="20">
        <f t="shared" si="27"/>
        <v>18.63772744441</v>
      </c>
      <c r="R350" s="20" t="str">
        <f t="shared" si="29"/>
        <v/>
      </c>
    </row>
    <row r="351" spans="1:18">
      <c r="A351" s="17"/>
      <c r="B351" s="18"/>
      <c r="C351" s="18"/>
      <c r="D351" s="18">
        <v>100</v>
      </c>
      <c r="E351" s="18">
        <v>8</v>
      </c>
      <c r="F351" s="20">
        <v>82.262928415999994</v>
      </c>
      <c r="G351" s="29">
        <v>12.621615833</v>
      </c>
      <c r="H351" s="20">
        <f t="shared" si="25"/>
        <v>15.343017901299413</v>
      </c>
      <c r="I351" s="20" t="s">
        <v>311</v>
      </c>
      <c r="J351" s="18"/>
      <c r="K351" s="18">
        <v>8</v>
      </c>
      <c r="L351" s="20">
        <f t="shared" si="26"/>
        <v>100</v>
      </c>
      <c r="M351" s="20"/>
      <c r="N351" s="20"/>
      <c r="O351" s="18"/>
      <c r="P351" s="20">
        <f t="shared" si="28"/>
        <v>37.839604267334003</v>
      </c>
      <c r="Q351" s="20">
        <f t="shared" si="27"/>
        <v>37.839604267334003</v>
      </c>
      <c r="R351" s="20" t="str">
        <f t="shared" si="29"/>
        <v/>
      </c>
    </row>
    <row r="352" spans="1:18">
      <c r="A352" s="17" t="s">
        <v>294</v>
      </c>
      <c r="B352" s="18" t="s">
        <v>63</v>
      </c>
      <c r="C352" s="18">
        <v>68603</v>
      </c>
      <c r="D352" s="18">
        <v>5</v>
      </c>
      <c r="E352" s="18">
        <v>8</v>
      </c>
      <c r="F352" s="20">
        <v>2.8836322863000001</v>
      </c>
      <c r="G352" s="29">
        <v>1.8681024509999999</v>
      </c>
      <c r="H352" s="20">
        <f t="shared" si="25"/>
        <v>64.782963482385242</v>
      </c>
      <c r="I352" s="20" t="s">
        <v>311</v>
      </c>
      <c r="J352" s="18"/>
      <c r="K352" s="18">
        <v>8</v>
      </c>
      <c r="L352" s="20">
        <f t="shared" si="26"/>
        <v>100</v>
      </c>
      <c r="M352" s="20">
        <v>5.6962000000000002</v>
      </c>
      <c r="N352" s="20">
        <v>7.8479999999999999</v>
      </c>
      <c r="O352" s="18"/>
      <c r="P352" s="20">
        <f t="shared" si="28"/>
        <v>5.6005711480980001</v>
      </c>
      <c r="Q352" s="20" t="str">
        <f t="shared" si="27"/>
        <v/>
      </c>
      <c r="R352" s="20" t="str">
        <f t="shared" si="29"/>
        <v/>
      </c>
    </row>
    <row r="353" spans="1:18">
      <c r="A353" s="17"/>
      <c r="B353" s="18"/>
      <c r="C353" s="18"/>
      <c r="D353" s="18">
        <v>10</v>
      </c>
      <c r="E353" s="18">
        <v>8</v>
      </c>
      <c r="F353" s="20">
        <v>7.6204006168999996</v>
      </c>
      <c r="G353" s="29">
        <v>2.7316250182999999</v>
      </c>
      <c r="H353" s="20">
        <f t="shared" si="25"/>
        <v>35.846212760021963</v>
      </c>
      <c r="I353" s="20">
        <v>8.1894118048634006</v>
      </c>
      <c r="J353" s="18"/>
      <c r="K353" s="18">
        <v>8</v>
      </c>
      <c r="L353" s="20">
        <f t="shared" si="26"/>
        <v>100</v>
      </c>
      <c r="M353" s="20"/>
      <c r="N353" s="20"/>
      <c r="O353" s="18"/>
      <c r="P353" s="20">
        <f t="shared" si="28"/>
        <v>8.1894118048634006</v>
      </c>
      <c r="Q353" s="20">
        <f t="shared" si="27"/>
        <v>8.1894118048634006</v>
      </c>
      <c r="R353" s="20">
        <f t="shared" si="29"/>
        <v>8.1894118048634006</v>
      </c>
    </row>
    <row r="354" spans="1:18">
      <c r="A354" s="17"/>
      <c r="B354" s="18"/>
      <c r="C354" s="18"/>
      <c r="D354" s="18">
        <v>25</v>
      </c>
      <c r="E354" s="18">
        <v>8</v>
      </c>
      <c r="F354" s="20">
        <v>23.294454539</v>
      </c>
      <c r="G354" s="29">
        <v>2.9247375875000001</v>
      </c>
      <c r="H354" s="20">
        <f t="shared" si="25"/>
        <v>12.555510079033407</v>
      </c>
      <c r="I354" s="20" t="s">
        <v>311</v>
      </c>
      <c r="J354" s="18"/>
      <c r="K354" s="18">
        <v>8</v>
      </c>
      <c r="L354" s="20">
        <f t="shared" si="26"/>
        <v>100</v>
      </c>
      <c r="M354" s="20"/>
      <c r="N354" s="20"/>
      <c r="O354" s="18"/>
      <c r="P354" s="20">
        <f t="shared" si="28"/>
        <v>8.7683632873250001</v>
      </c>
      <c r="Q354" s="20">
        <f t="shared" si="27"/>
        <v>8.7683632873250001</v>
      </c>
      <c r="R354" s="20" t="str">
        <f t="shared" si="29"/>
        <v/>
      </c>
    </row>
    <row r="355" spans="1:18">
      <c r="A355" s="17"/>
      <c r="B355" s="18"/>
      <c r="C355" s="18"/>
      <c r="D355" s="18">
        <v>50</v>
      </c>
      <c r="E355" s="18">
        <v>8</v>
      </c>
      <c r="F355" s="20">
        <v>42.019875435000003</v>
      </c>
      <c r="G355" s="29">
        <v>6.5580597701999999</v>
      </c>
      <c r="H355" s="20">
        <f t="shared" si="25"/>
        <v>15.607042387225961</v>
      </c>
      <c r="I355" s="20" t="s">
        <v>311</v>
      </c>
      <c r="J355" s="18"/>
      <c r="K355" s="18">
        <v>8</v>
      </c>
      <c r="L355" s="20">
        <f t="shared" si="26"/>
        <v>100</v>
      </c>
      <c r="M355" s="20"/>
      <c r="N355" s="20"/>
      <c r="O355" s="18"/>
      <c r="P355" s="20">
        <f t="shared" si="28"/>
        <v>19.661063191059601</v>
      </c>
      <c r="Q355" s="20">
        <f t="shared" si="27"/>
        <v>19.661063191059601</v>
      </c>
      <c r="R355" s="20" t="str">
        <f t="shared" si="29"/>
        <v/>
      </c>
    </row>
    <row r="356" spans="1:18">
      <c r="A356" s="17"/>
      <c r="B356" s="18"/>
      <c r="C356" s="18"/>
      <c r="D356" s="18">
        <v>100</v>
      </c>
      <c r="E356" s="18">
        <v>8</v>
      </c>
      <c r="F356" s="20">
        <v>91.425090179999998</v>
      </c>
      <c r="G356" s="29">
        <v>8.7287319319000005</v>
      </c>
      <c r="H356" s="20">
        <f t="shared" si="25"/>
        <v>9.547414079345895</v>
      </c>
      <c r="I356" s="20" t="s">
        <v>311</v>
      </c>
      <c r="J356" s="18"/>
      <c r="K356" s="18">
        <v>8</v>
      </c>
      <c r="L356" s="20">
        <f t="shared" si="26"/>
        <v>100</v>
      </c>
      <c r="M356" s="20"/>
      <c r="N356" s="20"/>
      <c r="O356" s="18"/>
      <c r="P356" s="20">
        <f t="shared" si="28"/>
        <v>26.168738331836202</v>
      </c>
      <c r="Q356" s="20">
        <f t="shared" si="27"/>
        <v>26.168738331836202</v>
      </c>
      <c r="R356" s="20" t="str">
        <f t="shared" si="29"/>
        <v/>
      </c>
    </row>
    <row r="357" spans="1:18">
      <c r="A357" s="17" t="s">
        <v>295</v>
      </c>
      <c r="B357" s="18" t="s">
        <v>88</v>
      </c>
      <c r="C357" s="18">
        <v>61679</v>
      </c>
      <c r="D357" s="18">
        <v>10</v>
      </c>
      <c r="E357" s="18">
        <v>8</v>
      </c>
      <c r="F357" s="20">
        <v>7.4182758213</v>
      </c>
      <c r="G357" s="29">
        <v>3.9369736038999998</v>
      </c>
      <c r="H357" s="20">
        <f t="shared" si="25"/>
        <v>53.071275573170496</v>
      </c>
      <c r="I357" s="20" t="s">
        <v>311</v>
      </c>
      <c r="J357" s="18"/>
      <c r="K357" s="18">
        <v>8</v>
      </c>
      <c r="L357" s="20">
        <f t="shared" si="26"/>
        <v>100</v>
      </c>
      <c r="M357" s="20">
        <v>11.6922</v>
      </c>
      <c r="N357" s="20">
        <v>8.1120000000000001</v>
      </c>
      <c r="O357" s="18"/>
      <c r="P357" s="20">
        <f t="shared" si="28"/>
        <v>11.803046864492201</v>
      </c>
      <c r="Q357" s="20" t="str">
        <f t="shared" si="27"/>
        <v/>
      </c>
      <c r="R357" s="20" t="str">
        <f t="shared" si="29"/>
        <v/>
      </c>
    </row>
    <row r="358" spans="1:18">
      <c r="A358" s="17"/>
      <c r="B358" s="18"/>
      <c r="C358" s="18"/>
      <c r="D358" s="18">
        <v>25</v>
      </c>
      <c r="E358" s="18">
        <v>8</v>
      </c>
      <c r="F358" s="20">
        <v>23.160498068999999</v>
      </c>
      <c r="G358" s="29">
        <v>4.0436598665999997</v>
      </c>
      <c r="H358" s="20">
        <f t="shared" si="25"/>
        <v>17.459295799913654</v>
      </c>
      <c r="I358" s="20">
        <v>12.1228922800668</v>
      </c>
      <c r="J358" s="18"/>
      <c r="K358" s="18">
        <v>8</v>
      </c>
      <c r="L358" s="20">
        <f t="shared" si="26"/>
        <v>100</v>
      </c>
      <c r="M358" s="20"/>
      <c r="N358" s="20"/>
      <c r="O358" s="18"/>
      <c r="P358" s="20">
        <f t="shared" si="28"/>
        <v>12.1228922800668</v>
      </c>
      <c r="Q358" s="20">
        <f t="shared" si="27"/>
        <v>12.1228922800668</v>
      </c>
      <c r="R358" s="20">
        <f t="shared" si="29"/>
        <v>12.1228922800668</v>
      </c>
    </row>
    <row r="359" spans="1:18">
      <c r="A359" s="17"/>
      <c r="B359" s="18"/>
      <c r="C359" s="18"/>
      <c r="D359" s="18">
        <v>50</v>
      </c>
      <c r="E359" s="18">
        <v>8</v>
      </c>
      <c r="F359" s="20">
        <v>40.747831916000003</v>
      </c>
      <c r="G359" s="29">
        <v>12.773552819000001</v>
      </c>
      <c r="H359" s="20">
        <f t="shared" si="25"/>
        <v>31.347809732140252</v>
      </c>
      <c r="I359" s="20" t="s">
        <v>311</v>
      </c>
      <c r="J359" s="18"/>
      <c r="K359" s="18">
        <v>8</v>
      </c>
      <c r="L359" s="20">
        <f t="shared" si="26"/>
        <v>100</v>
      </c>
      <c r="M359" s="20"/>
      <c r="N359" s="20"/>
      <c r="O359" s="18"/>
      <c r="P359" s="20">
        <f t="shared" si="28"/>
        <v>38.295111351362003</v>
      </c>
      <c r="Q359" s="20">
        <f t="shared" si="27"/>
        <v>38.295111351362003</v>
      </c>
      <c r="R359" s="20" t="str">
        <f t="shared" si="29"/>
        <v/>
      </c>
    </row>
    <row r="360" spans="1:18">
      <c r="A360" s="17"/>
      <c r="B360" s="18"/>
      <c r="C360" s="18"/>
      <c r="D360" s="18">
        <v>100</v>
      </c>
      <c r="E360" s="18">
        <v>8</v>
      </c>
      <c r="F360" s="20">
        <v>102.78155959999999</v>
      </c>
      <c r="G360" s="29">
        <v>13.647605346000001</v>
      </c>
      <c r="H360" s="20">
        <f t="shared" si="25"/>
        <v>13.27826255907485</v>
      </c>
      <c r="I360" s="20" t="s">
        <v>311</v>
      </c>
      <c r="J360" s="18"/>
      <c r="K360" s="18">
        <v>8</v>
      </c>
      <c r="L360" s="20">
        <f t="shared" si="26"/>
        <v>100</v>
      </c>
      <c r="M360" s="20"/>
      <c r="N360" s="20"/>
      <c r="O360" s="18"/>
      <c r="P360" s="20">
        <f t="shared" si="28"/>
        <v>40.915520827308008</v>
      </c>
      <c r="Q360" s="20">
        <f t="shared" si="27"/>
        <v>40.915520827308008</v>
      </c>
      <c r="R360" s="20" t="str">
        <f t="shared" si="29"/>
        <v/>
      </c>
    </row>
    <row r="361" spans="1:18">
      <c r="A361" s="17" t="s">
        <v>296</v>
      </c>
      <c r="B361" s="18" t="s">
        <v>291</v>
      </c>
      <c r="C361" s="18">
        <v>68607</v>
      </c>
      <c r="D361" s="18">
        <v>5</v>
      </c>
      <c r="E361" s="18">
        <v>8</v>
      </c>
      <c r="F361" s="20">
        <v>4.1730860843000004</v>
      </c>
      <c r="G361" s="29">
        <v>0.90636151760000006</v>
      </c>
      <c r="H361" s="20">
        <f t="shared" si="25"/>
        <v>21.719214492361342</v>
      </c>
      <c r="I361" s="20">
        <v>2.7172718297648002</v>
      </c>
      <c r="J361" s="18"/>
      <c r="K361" s="18">
        <v>8</v>
      </c>
      <c r="L361" s="20">
        <f t="shared" si="26"/>
        <v>100</v>
      </c>
      <c r="M361" s="20">
        <v>2.6982000000000004</v>
      </c>
      <c r="N361" s="20"/>
      <c r="O361" s="18"/>
      <c r="P361" s="20">
        <f t="shared" si="28"/>
        <v>2.7172718297648002</v>
      </c>
      <c r="Q361" s="20">
        <f t="shared" si="27"/>
        <v>2.7172718297648002</v>
      </c>
      <c r="R361" s="20">
        <f t="shared" si="29"/>
        <v>2.7172718297648002</v>
      </c>
    </row>
    <row r="362" spans="1:18">
      <c r="A362" s="17"/>
      <c r="B362" s="18"/>
      <c r="C362" s="18"/>
      <c r="D362" s="18">
        <v>10</v>
      </c>
      <c r="E362" s="18">
        <v>8</v>
      </c>
      <c r="F362" s="20">
        <v>8.4110097408000009</v>
      </c>
      <c r="G362" s="29">
        <v>1.3399816416999999</v>
      </c>
      <c r="H362" s="20">
        <f t="shared" si="25"/>
        <v>15.931281534487315</v>
      </c>
      <c r="I362" s="20" t="s">
        <v>311</v>
      </c>
      <c r="J362" s="18"/>
      <c r="K362" s="18">
        <v>8</v>
      </c>
      <c r="L362" s="20">
        <f t="shared" si="26"/>
        <v>100</v>
      </c>
      <c r="M362" s="20"/>
      <c r="N362" s="20"/>
      <c r="O362" s="18"/>
      <c r="P362" s="20">
        <f t="shared" si="28"/>
        <v>4.0172649618165996</v>
      </c>
      <c r="Q362" s="20">
        <f t="shared" si="27"/>
        <v>4.0172649618165996</v>
      </c>
      <c r="R362" s="20" t="str">
        <f t="shared" si="29"/>
        <v/>
      </c>
    </row>
    <row r="363" spans="1:18">
      <c r="A363" s="17"/>
      <c r="B363" s="18"/>
      <c r="C363" s="18"/>
      <c r="D363" s="18">
        <v>25</v>
      </c>
      <c r="E363" s="18">
        <v>8</v>
      </c>
      <c r="F363" s="20">
        <v>18.883520154999999</v>
      </c>
      <c r="G363" s="29">
        <v>4.7078694386000004</v>
      </c>
      <c r="H363" s="20">
        <f t="shared" si="25"/>
        <v>24.93110076911929</v>
      </c>
      <c r="I363" s="20" t="s">
        <v>311</v>
      </c>
      <c r="J363" s="18"/>
      <c r="K363" s="18">
        <v>8</v>
      </c>
      <c r="L363" s="20">
        <f t="shared" si="26"/>
        <v>100</v>
      </c>
      <c r="M363" s="20"/>
      <c r="N363" s="20"/>
      <c r="O363" s="18"/>
      <c r="P363" s="20">
        <f t="shared" si="28"/>
        <v>14.114192576922802</v>
      </c>
      <c r="Q363" s="20">
        <f t="shared" si="27"/>
        <v>14.114192576922802</v>
      </c>
      <c r="R363" s="20" t="str">
        <f t="shared" si="29"/>
        <v/>
      </c>
    </row>
    <row r="364" spans="1:18">
      <c r="A364" s="17"/>
      <c r="B364" s="18"/>
      <c r="C364" s="18"/>
      <c r="D364" s="18">
        <v>50</v>
      </c>
      <c r="E364" s="18">
        <v>8</v>
      </c>
      <c r="F364" s="20">
        <v>36.773914323</v>
      </c>
      <c r="G364" s="29">
        <v>2.6664677829999999</v>
      </c>
      <c r="H364" s="20">
        <f t="shared" si="25"/>
        <v>7.2509762207507933</v>
      </c>
      <c r="I364" s="20" t="s">
        <v>311</v>
      </c>
      <c r="J364" s="18"/>
      <c r="K364" s="18">
        <v>8</v>
      </c>
      <c r="L364" s="20">
        <f t="shared" si="26"/>
        <v>100</v>
      </c>
      <c r="M364" s="20"/>
      <c r="N364" s="20"/>
      <c r="O364" s="18"/>
      <c r="P364" s="20">
        <f t="shared" si="28"/>
        <v>7.9940704134340006</v>
      </c>
      <c r="Q364" s="20">
        <f t="shared" si="27"/>
        <v>7.9940704134340006</v>
      </c>
      <c r="R364" s="20" t="str">
        <f t="shared" si="29"/>
        <v/>
      </c>
    </row>
    <row r="365" spans="1:18">
      <c r="A365" s="17"/>
      <c r="B365" s="18"/>
      <c r="C365" s="18"/>
      <c r="D365" s="18">
        <v>100</v>
      </c>
      <c r="E365" s="18">
        <v>8</v>
      </c>
      <c r="F365" s="20">
        <v>67.209682913999998</v>
      </c>
      <c r="G365" s="29">
        <v>23.708323542999999</v>
      </c>
      <c r="H365" s="20">
        <f t="shared" si="25"/>
        <v>35.275160535032782</v>
      </c>
      <c r="I365" s="20" t="s">
        <v>311</v>
      </c>
      <c r="J365" s="18"/>
      <c r="K365" s="18">
        <v>8</v>
      </c>
      <c r="L365" s="20">
        <f t="shared" si="26"/>
        <v>100</v>
      </c>
      <c r="M365" s="20"/>
      <c r="N365" s="20"/>
      <c r="O365" s="18"/>
      <c r="P365" s="20">
        <f t="shared" si="28"/>
        <v>71.077553981914008</v>
      </c>
      <c r="Q365" s="20">
        <f t="shared" si="27"/>
        <v>71.077553981914008</v>
      </c>
      <c r="R365" s="20" t="str">
        <f t="shared" si="29"/>
        <v/>
      </c>
    </row>
    <row r="366" spans="1:18">
      <c r="A366" s="17" t="s">
        <v>294</v>
      </c>
      <c r="B366" s="18" t="s">
        <v>182</v>
      </c>
      <c r="C366" s="18">
        <v>68608</v>
      </c>
      <c r="D366" s="18">
        <v>5</v>
      </c>
      <c r="E366" s="18">
        <v>8</v>
      </c>
      <c r="F366" s="20">
        <v>4.0523204679999996</v>
      </c>
      <c r="G366" s="29">
        <v>3.1890175112999999</v>
      </c>
      <c r="H366" s="20">
        <f t="shared" si="25"/>
        <v>78.696083798967706</v>
      </c>
      <c r="I366" s="20" t="s">
        <v>311</v>
      </c>
      <c r="J366" s="18"/>
      <c r="K366" s="18">
        <v>8</v>
      </c>
      <c r="L366" s="20">
        <f t="shared" si="26"/>
        <v>100</v>
      </c>
      <c r="M366" s="20">
        <v>7.1951999999999998</v>
      </c>
      <c r="N366" s="20">
        <v>1.3680000000000001</v>
      </c>
      <c r="O366" s="18"/>
      <c r="P366" s="20">
        <f t="shared" si="28"/>
        <v>9.5606744988774004</v>
      </c>
      <c r="Q366" s="20" t="str">
        <f t="shared" si="27"/>
        <v/>
      </c>
      <c r="R366" s="20" t="str">
        <f t="shared" si="29"/>
        <v/>
      </c>
    </row>
    <row r="367" spans="1:18">
      <c r="A367" s="17"/>
      <c r="B367" s="18"/>
      <c r="C367" s="18"/>
      <c r="D367" s="18">
        <v>10</v>
      </c>
      <c r="E367" s="18">
        <v>8</v>
      </c>
      <c r="F367" s="20">
        <v>15.154195731</v>
      </c>
      <c r="G367" s="29">
        <v>2.3828157812000001</v>
      </c>
      <c r="H367" s="20">
        <f t="shared" si="25"/>
        <v>15.723802328391612</v>
      </c>
      <c r="I367" s="20">
        <v>7.1436817120376013</v>
      </c>
      <c r="J367" s="18"/>
      <c r="K367" s="18">
        <v>8</v>
      </c>
      <c r="L367" s="20">
        <f t="shared" si="26"/>
        <v>100</v>
      </c>
      <c r="M367" s="20"/>
      <c r="N367" s="20"/>
      <c r="O367" s="18"/>
      <c r="P367" s="20">
        <f t="shared" si="28"/>
        <v>7.1436817120376013</v>
      </c>
      <c r="Q367" s="20">
        <f t="shared" si="27"/>
        <v>7.1436817120376013</v>
      </c>
      <c r="R367" s="20">
        <f t="shared" si="29"/>
        <v>7.1436817120376013</v>
      </c>
    </row>
    <row r="368" spans="1:18">
      <c r="A368" s="17"/>
      <c r="B368" s="18"/>
      <c r="C368" s="18"/>
      <c r="D368" s="18">
        <v>25</v>
      </c>
      <c r="E368" s="18">
        <v>8</v>
      </c>
      <c r="F368" s="20">
        <v>23.570335468</v>
      </c>
      <c r="G368" s="29">
        <v>2.912293381</v>
      </c>
      <c r="H368" s="20">
        <f t="shared" si="25"/>
        <v>12.355757027530823</v>
      </c>
      <c r="I368" s="20" t="s">
        <v>311</v>
      </c>
      <c r="J368" s="18"/>
      <c r="K368" s="18">
        <v>8</v>
      </c>
      <c r="L368" s="20">
        <f t="shared" si="26"/>
        <v>100</v>
      </c>
      <c r="M368" s="20"/>
      <c r="N368" s="20"/>
      <c r="O368" s="18"/>
      <c r="P368" s="20">
        <f t="shared" si="28"/>
        <v>8.731055556238001</v>
      </c>
      <c r="Q368" s="20">
        <f t="shared" si="27"/>
        <v>8.731055556238001</v>
      </c>
      <c r="R368" s="20" t="str">
        <f t="shared" si="29"/>
        <v/>
      </c>
    </row>
    <row r="369" spans="1:18">
      <c r="A369" s="17"/>
      <c r="B369" s="18"/>
      <c r="C369" s="18"/>
      <c r="D369" s="18">
        <v>50</v>
      </c>
      <c r="E369" s="18">
        <v>8</v>
      </c>
      <c r="F369" s="20">
        <v>49.555292541999997</v>
      </c>
      <c r="G369" s="29">
        <v>9.1572372538</v>
      </c>
      <c r="H369" s="20">
        <f t="shared" si="25"/>
        <v>18.478827959776229</v>
      </c>
      <c r="I369" s="20" t="s">
        <v>311</v>
      </c>
      <c r="J369" s="18"/>
      <c r="K369" s="18">
        <v>8</v>
      </c>
      <c r="L369" s="20">
        <f t="shared" si="26"/>
        <v>100</v>
      </c>
      <c r="M369" s="20"/>
      <c r="N369" s="20"/>
      <c r="O369" s="18"/>
      <c r="P369" s="20">
        <f t="shared" si="28"/>
        <v>27.4533972868924</v>
      </c>
      <c r="Q369" s="20">
        <f t="shared" si="27"/>
        <v>27.4533972868924</v>
      </c>
      <c r="R369" s="20" t="str">
        <f t="shared" si="29"/>
        <v/>
      </c>
    </row>
    <row r="370" spans="1:18">
      <c r="A370" s="17"/>
      <c r="B370" s="18"/>
      <c r="C370" s="18"/>
      <c r="D370" s="18">
        <v>100</v>
      </c>
      <c r="E370" s="18">
        <v>8</v>
      </c>
      <c r="F370" s="20">
        <v>111.70712475000001</v>
      </c>
      <c r="G370" s="29">
        <v>13.623011829999999</v>
      </c>
      <c r="H370" s="20">
        <f t="shared" si="25"/>
        <v>12.195293595183147</v>
      </c>
      <c r="I370" s="20" t="s">
        <v>311</v>
      </c>
      <c r="J370" s="18"/>
      <c r="K370" s="18">
        <v>8</v>
      </c>
      <c r="L370" s="20">
        <f t="shared" si="26"/>
        <v>100</v>
      </c>
      <c r="M370" s="20"/>
      <c r="N370" s="20"/>
      <c r="O370" s="18"/>
      <c r="P370" s="20">
        <f t="shared" si="28"/>
        <v>40.841789466340003</v>
      </c>
      <c r="Q370" s="20">
        <f t="shared" si="27"/>
        <v>40.841789466340003</v>
      </c>
      <c r="R370" s="20" t="str">
        <f t="shared" si="29"/>
        <v/>
      </c>
    </row>
    <row r="371" spans="1:18">
      <c r="A371" s="17" t="s">
        <v>294</v>
      </c>
      <c r="B371" s="18" t="s">
        <v>134</v>
      </c>
      <c r="C371" s="18">
        <v>65084</v>
      </c>
      <c r="D371" s="18">
        <v>5</v>
      </c>
      <c r="E371" s="18">
        <v>8</v>
      </c>
      <c r="F371" s="20">
        <v>4.8839789846999997</v>
      </c>
      <c r="G371" s="29">
        <v>1.6000448562</v>
      </c>
      <c r="H371" s="20">
        <f t="shared" si="25"/>
        <v>32.761092158923027</v>
      </c>
      <c r="I371" s="20">
        <v>4.7969344788876001</v>
      </c>
      <c r="J371" s="18"/>
      <c r="K371" s="18">
        <v>8</v>
      </c>
      <c r="L371" s="20">
        <f t="shared" si="26"/>
        <v>100</v>
      </c>
      <c r="M371" s="20">
        <v>4.7968000000000011</v>
      </c>
      <c r="N371" s="20">
        <v>5.2080000000000002</v>
      </c>
      <c r="O371" s="18"/>
      <c r="P371" s="20">
        <f t="shared" si="28"/>
        <v>4.7969344788876001</v>
      </c>
      <c r="Q371" s="20">
        <f t="shared" si="27"/>
        <v>4.7969344788876001</v>
      </c>
      <c r="R371" s="20">
        <f t="shared" si="29"/>
        <v>4.7969344788876001</v>
      </c>
    </row>
    <row r="372" spans="1:18">
      <c r="A372" s="17"/>
      <c r="B372" s="18"/>
      <c r="C372" s="18"/>
      <c r="D372" s="18">
        <v>10</v>
      </c>
      <c r="E372" s="18">
        <v>8</v>
      </c>
      <c r="F372" s="20">
        <v>8.9516177211999999</v>
      </c>
      <c r="G372" s="29">
        <v>2.8655843996999999</v>
      </c>
      <c r="H372" s="20">
        <f t="shared" ref="H372:H430" si="30">100*(G372/F372)</f>
        <v>32.011916604900073</v>
      </c>
      <c r="I372" s="20" t="s">
        <v>311</v>
      </c>
      <c r="J372" s="18"/>
      <c r="K372" s="18">
        <v>8</v>
      </c>
      <c r="L372" s="20">
        <f t="shared" si="26"/>
        <v>100</v>
      </c>
      <c r="M372" s="20"/>
      <c r="N372" s="20"/>
      <c r="O372" s="18"/>
      <c r="P372" s="20">
        <f t="shared" si="28"/>
        <v>8.5910220303006</v>
      </c>
      <c r="Q372" s="20">
        <f t="shared" si="27"/>
        <v>8.5910220303006</v>
      </c>
      <c r="R372" s="20" t="str">
        <f t="shared" si="29"/>
        <v/>
      </c>
    </row>
    <row r="373" spans="1:18">
      <c r="A373" s="17"/>
      <c r="B373" s="18"/>
      <c r="C373" s="18"/>
      <c r="D373" s="18">
        <v>25</v>
      </c>
      <c r="E373" s="18">
        <v>8</v>
      </c>
      <c r="F373" s="20">
        <v>24.258805479999999</v>
      </c>
      <c r="G373" s="29">
        <v>3.0107035595</v>
      </c>
      <c r="H373" s="20">
        <f t="shared" si="30"/>
        <v>12.410765905114962</v>
      </c>
      <c r="I373" s="20" t="s">
        <v>311</v>
      </c>
      <c r="J373" s="18"/>
      <c r="K373" s="18">
        <v>8</v>
      </c>
      <c r="L373" s="20">
        <f t="shared" si="26"/>
        <v>100</v>
      </c>
      <c r="M373" s="20"/>
      <c r="N373" s="20"/>
      <c r="O373" s="18"/>
      <c r="P373" s="20">
        <f t="shared" si="28"/>
        <v>9.0260892713810001</v>
      </c>
      <c r="Q373" s="20">
        <f t="shared" si="27"/>
        <v>9.0260892713810001</v>
      </c>
      <c r="R373" s="20" t="str">
        <f t="shared" si="29"/>
        <v/>
      </c>
    </row>
    <row r="374" spans="1:18">
      <c r="A374" s="17"/>
      <c r="B374" s="18"/>
      <c r="C374" s="18"/>
      <c r="D374" s="18">
        <v>50</v>
      </c>
      <c r="E374" s="18">
        <v>8</v>
      </c>
      <c r="F374" s="20">
        <v>48.385413233999998</v>
      </c>
      <c r="G374" s="29">
        <v>5.0287031391000001</v>
      </c>
      <c r="H374" s="20">
        <f t="shared" si="30"/>
        <v>10.393014760006999</v>
      </c>
      <c r="I374" s="20" t="s">
        <v>311</v>
      </c>
      <c r="J374" s="18"/>
      <c r="K374" s="18">
        <v>8</v>
      </c>
      <c r="L374" s="20">
        <f t="shared" si="26"/>
        <v>100</v>
      </c>
      <c r="M374" s="20"/>
      <c r="N374" s="20"/>
      <c r="O374" s="18"/>
      <c r="P374" s="20">
        <f t="shared" si="28"/>
        <v>15.076052011021801</v>
      </c>
      <c r="Q374" s="20">
        <f t="shared" si="27"/>
        <v>15.076052011021801</v>
      </c>
      <c r="R374" s="20" t="str">
        <f t="shared" si="29"/>
        <v/>
      </c>
    </row>
    <row r="375" spans="1:18">
      <c r="A375" s="17"/>
      <c r="B375" s="18"/>
      <c r="C375" s="18"/>
      <c r="D375" s="18">
        <v>100</v>
      </c>
      <c r="E375" s="18">
        <v>8</v>
      </c>
      <c r="F375" s="20">
        <v>104.10007028</v>
      </c>
      <c r="G375" s="29">
        <v>7.3450689627000001</v>
      </c>
      <c r="H375" s="20">
        <f t="shared" si="30"/>
        <v>7.0557771411141461</v>
      </c>
      <c r="I375" s="20" t="s">
        <v>311</v>
      </c>
      <c r="J375" s="18"/>
      <c r="K375" s="18">
        <v>8</v>
      </c>
      <c r="L375" s="20">
        <f t="shared" si="26"/>
        <v>100</v>
      </c>
      <c r="M375" s="20"/>
      <c r="N375" s="20"/>
      <c r="O375" s="18"/>
      <c r="P375" s="20">
        <f t="shared" si="28"/>
        <v>22.0205167501746</v>
      </c>
      <c r="Q375" s="20">
        <f t="shared" si="27"/>
        <v>22.0205167501746</v>
      </c>
      <c r="R375" s="20" t="str">
        <f t="shared" si="29"/>
        <v/>
      </c>
    </row>
    <row r="376" spans="1:18">
      <c r="A376" s="17" t="s">
        <v>294</v>
      </c>
      <c r="B376" s="18" t="s">
        <v>186</v>
      </c>
      <c r="C376" s="18">
        <v>61680</v>
      </c>
      <c r="D376" s="18">
        <v>5</v>
      </c>
      <c r="E376" s="18">
        <v>8</v>
      </c>
      <c r="F376" s="20">
        <v>4.2572865666000004</v>
      </c>
      <c r="G376" s="29">
        <v>2.4483022617999999</v>
      </c>
      <c r="H376" s="20">
        <f t="shared" si="30"/>
        <v>57.508514484503891</v>
      </c>
      <c r="I376" s="20" t="s">
        <v>311</v>
      </c>
      <c r="J376" s="18"/>
      <c r="K376" s="18">
        <v>7</v>
      </c>
      <c r="L376" s="20">
        <f t="shared" si="26"/>
        <v>87.5</v>
      </c>
      <c r="M376" s="20">
        <v>4.7968000000000011</v>
      </c>
      <c r="N376" s="20">
        <v>10.704000000000001</v>
      </c>
      <c r="O376" s="18"/>
      <c r="P376" s="20">
        <f t="shared" si="28"/>
        <v>7.3400101808764004</v>
      </c>
      <c r="Q376" s="20" t="str">
        <f t="shared" si="27"/>
        <v/>
      </c>
      <c r="R376" s="20" t="str">
        <f t="shared" si="29"/>
        <v/>
      </c>
    </row>
    <row r="377" spans="1:18">
      <c r="A377" s="17"/>
      <c r="B377" s="18"/>
      <c r="C377" s="18"/>
      <c r="D377" s="18">
        <v>10</v>
      </c>
      <c r="E377" s="18">
        <v>8</v>
      </c>
      <c r="F377" s="20">
        <v>9.8466577974000007</v>
      </c>
      <c r="G377" s="29">
        <v>1.6116984968000001</v>
      </c>
      <c r="H377" s="20">
        <f t="shared" si="30"/>
        <v>16.367975103446444</v>
      </c>
      <c r="I377" s="20">
        <v>4.8318720934064006</v>
      </c>
      <c r="J377" s="18"/>
      <c r="K377" s="18">
        <v>8</v>
      </c>
      <c r="L377" s="20">
        <f t="shared" si="26"/>
        <v>100</v>
      </c>
      <c r="M377" s="20"/>
      <c r="N377" s="20"/>
      <c r="O377" s="18"/>
      <c r="P377" s="20">
        <f t="shared" si="28"/>
        <v>4.8318720934064006</v>
      </c>
      <c r="Q377" s="20">
        <f t="shared" si="27"/>
        <v>4.8318720934064006</v>
      </c>
      <c r="R377" s="20">
        <f t="shared" si="29"/>
        <v>4.8318720934064006</v>
      </c>
    </row>
    <row r="378" spans="1:18">
      <c r="A378" s="17"/>
      <c r="B378" s="18"/>
      <c r="C378" s="18"/>
      <c r="D378" s="18">
        <v>25</v>
      </c>
      <c r="E378" s="18">
        <v>8</v>
      </c>
      <c r="F378" s="20">
        <v>22.620554755000001</v>
      </c>
      <c r="G378" s="29">
        <v>3.5018155764999999</v>
      </c>
      <c r="H378" s="20">
        <f t="shared" si="30"/>
        <v>15.480679472398728</v>
      </c>
      <c r="I378" s="20" t="s">
        <v>311</v>
      </c>
      <c r="J378" s="18"/>
      <c r="K378" s="18">
        <v>8</v>
      </c>
      <c r="L378" s="20">
        <f t="shared" si="26"/>
        <v>100</v>
      </c>
      <c r="M378" s="20"/>
      <c r="N378" s="20"/>
      <c r="O378" s="18"/>
      <c r="P378" s="20">
        <f t="shared" si="28"/>
        <v>10.498443098347</v>
      </c>
      <c r="Q378" s="20">
        <f t="shared" si="27"/>
        <v>10.498443098347</v>
      </c>
      <c r="R378" s="20" t="str">
        <f t="shared" si="29"/>
        <v/>
      </c>
    </row>
    <row r="379" spans="1:18">
      <c r="A379" s="17"/>
      <c r="B379" s="18"/>
      <c r="C379" s="18"/>
      <c r="D379" s="18">
        <v>50</v>
      </c>
      <c r="E379" s="18">
        <v>8</v>
      </c>
      <c r="F379" s="20">
        <v>44.217686227000002</v>
      </c>
      <c r="G379" s="29">
        <v>3.5932507130000002</v>
      </c>
      <c r="H379" s="20">
        <f t="shared" si="30"/>
        <v>8.1262748452131941</v>
      </c>
      <c r="I379" s="20" t="s">
        <v>311</v>
      </c>
      <c r="J379" s="18"/>
      <c r="K379" s="18">
        <v>8</v>
      </c>
      <c r="L379" s="20">
        <f t="shared" si="26"/>
        <v>100</v>
      </c>
      <c r="M379" s="20"/>
      <c r="N379" s="20"/>
      <c r="O379" s="18"/>
      <c r="P379" s="20">
        <f t="shared" si="28"/>
        <v>10.772565637574001</v>
      </c>
      <c r="Q379" s="20">
        <f t="shared" si="27"/>
        <v>10.772565637574001</v>
      </c>
      <c r="R379" s="20" t="str">
        <f t="shared" si="29"/>
        <v/>
      </c>
    </row>
    <row r="380" spans="1:18">
      <c r="A380" s="17"/>
      <c r="B380" s="18"/>
      <c r="C380" s="18"/>
      <c r="D380" s="18">
        <v>100</v>
      </c>
      <c r="E380" s="18">
        <v>8</v>
      </c>
      <c r="F380" s="20">
        <v>95.043074997000005</v>
      </c>
      <c r="G380" s="29">
        <v>9.4038875213999997</v>
      </c>
      <c r="H380" s="20">
        <f t="shared" si="30"/>
        <v>9.894342666940048</v>
      </c>
      <c r="I380" s="20" t="s">
        <v>311</v>
      </c>
      <c r="J380" s="18"/>
      <c r="K380" s="18">
        <v>8</v>
      </c>
      <c r="L380" s="20">
        <f t="shared" si="26"/>
        <v>100</v>
      </c>
      <c r="M380" s="20"/>
      <c r="N380" s="20"/>
      <c r="O380" s="18"/>
      <c r="P380" s="20">
        <f t="shared" si="28"/>
        <v>28.192854789157202</v>
      </c>
      <c r="Q380" s="20">
        <f t="shared" si="27"/>
        <v>28.192854789157202</v>
      </c>
      <c r="R380" s="20" t="str">
        <f t="shared" si="29"/>
        <v/>
      </c>
    </row>
    <row r="381" spans="1:18">
      <c r="A381" s="17" t="s">
        <v>294</v>
      </c>
      <c r="B381" s="18" t="s">
        <v>211</v>
      </c>
      <c r="C381" s="18">
        <v>65085</v>
      </c>
      <c r="D381" s="18">
        <v>5</v>
      </c>
      <c r="E381" s="18">
        <v>8</v>
      </c>
      <c r="F381" s="20">
        <v>4.3470743085999999</v>
      </c>
      <c r="G381" s="29">
        <v>0.33361934440000002</v>
      </c>
      <c r="H381" s="20">
        <f t="shared" si="30"/>
        <v>7.6745719239256358</v>
      </c>
      <c r="I381" s="20">
        <v>1.0001907945112001</v>
      </c>
      <c r="J381" s="18"/>
      <c r="K381" s="18">
        <v>8</v>
      </c>
      <c r="L381" s="20">
        <f t="shared" si="26"/>
        <v>100</v>
      </c>
      <c r="M381" s="20">
        <v>0.89939999999999998</v>
      </c>
      <c r="N381" s="20">
        <v>1.32</v>
      </c>
      <c r="O381" s="18"/>
      <c r="P381" s="20">
        <f t="shared" si="28"/>
        <v>1.0001907945112001</v>
      </c>
      <c r="Q381" s="20">
        <f t="shared" si="27"/>
        <v>1.0001907945112001</v>
      </c>
      <c r="R381" s="20">
        <f t="shared" si="29"/>
        <v>1.0001907945112001</v>
      </c>
    </row>
    <row r="382" spans="1:18">
      <c r="A382" s="17"/>
      <c r="B382" s="18"/>
      <c r="C382" s="18"/>
      <c r="D382" s="18">
        <v>10</v>
      </c>
      <c r="E382" s="18">
        <v>8</v>
      </c>
      <c r="F382" s="20">
        <v>10.105051979000001</v>
      </c>
      <c r="G382" s="29">
        <v>0.90723640910000003</v>
      </c>
      <c r="H382" s="20">
        <f t="shared" si="30"/>
        <v>8.9780479208359356</v>
      </c>
      <c r="I382" s="20" t="s">
        <v>311</v>
      </c>
      <c r="J382" s="18"/>
      <c r="K382" s="18">
        <v>8</v>
      </c>
      <c r="L382" s="20">
        <f t="shared" si="26"/>
        <v>100</v>
      </c>
      <c r="M382" s="20"/>
      <c r="N382" s="20"/>
      <c r="O382" s="18"/>
      <c r="P382" s="20">
        <f t="shared" si="28"/>
        <v>2.7198947544818002</v>
      </c>
      <c r="Q382" s="20">
        <f t="shared" si="27"/>
        <v>2.7198947544818002</v>
      </c>
      <c r="R382" s="20" t="str">
        <f t="shared" si="29"/>
        <v/>
      </c>
    </row>
    <row r="383" spans="1:18">
      <c r="A383" s="17"/>
      <c r="B383" s="18"/>
      <c r="C383" s="18"/>
      <c r="D383" s="18">
        <v>25</v>
      </c>
      <c r="E383" s="18">
        <v>8</v>
      </c>
      <c r="F383" s="20">
        <v>26.796103941999998</v>
      </c>
      <c r="G383" s="29">
        <v>1.8959854173999999</v>
      </c>
      <c r="H383" s="20">
        <f t="shared" si="30"/>
        <v>7.0756010706028327</v>
      </c>
      <c r="I383" s="20" t="s">
        <v>311</v>
      </c>
      <c r="J383" s="18"/>
      <c r="K383" s="18">
        <v>8</v>
      </c>
      <c r="L383" s="20">
        <f t="shared" si="26"/>
        <v>100</v>
      </c>
      <c r="M383" s="20"/>
      <c r="N383" s="20"/>
      <c r="O383" s="18"/>
      <c r="P383" s="20">
        <f t="shared" si="28"/>
        <v>5.6841642813652005</v>
      </c>
      <c r="Q383" s="20">
        <f t="shared" si="27"/>
        <v>5.6841642813652005</v>
      </c>
      <c r="R383" s="20" t="str">
        <f t="shared" si="29"/>
        <v/>
      </c>
    </row>
    <row r="384" spans="1:18">
      <c r="A384" s="17"/>
      <c r="B384" s="18"/>
      <c r="C384" s="18"/>
      <c r="D384" s="18">
        <v>50</v>
      </c>
      <c r="E384" s="18">
        <v>8</v>
      </c>
      <c r="F384" s="20">
        <v>47.236191282</v>
      </c>
      <c r="G384" s="29">
        <v>3.6286241758000002</v>
      </c>
      <c r="H384" s="20">
        <f t="shared" si="30"/>
        <v>7.6818728972814903</v>
      </c>
      <c r="I384" s="20" t="s">
        <v>311</v>
      </c>
      <c r="J384" s="18"/>
      <c r="K384" s="18">
        <v>8</v>
      </c>
      <c r="L384" s="20">
        <f t="shared" si="26"/>
        <v>100</v>
      </c>
      <c r="M384" s="20"/>
      <c r="N384" s="20"/>
      <c r="O384" s="18"/>
      <c r="P384" s="20">
        <f t="shared" si="28"/>
        <v>10.878615279048402</v>
      </c>
      <c r="Q384" s="20">
        <f t="shared" si="27"/>
        <v>10.878615279048402</v>
      </c>
      <c r="R384" s="20" t="str">
        <f t="shared" si="29"/>
        <v/>
      </c>
    </row>
    <row r="385" spans="1:18">
      <c r="A385" s="17"/>
      <c r="B385" s="18"/>
      <c r="C385" s="18"/>
      <c r="D385" s="18">
        <v>100</v>
      </c>
      <c r="E385" s="18">
        <v>8</v>
      </c>
      <c r="F385" s="20">
        <v>106.38629794000001</v>
      </c>
      <c r="G385" s="29">
        <v>6.3999792925000003</v>
      </c>
      <c r="H385" s="20">
        <f t="shared" si="30"/>
        <v>6.015792838387398</v>
      </c>
      <c r="I385" s="20" t="s">
        <v>311</v>
      </c>
      <c r="J385" s="18"/>
      <c r="K385" s="18">
        <v>8</v>
      </c>
      <c r="L385" s="20">
        <f t="shared" si="26"/>
        <v>100</v>
      </c>
      <c r="M385" s="20"/>
      <c r="N385" s="20"/>
      <c r="O385" s="18"/>
      <c r="P385" s="20">
        <f t="shared" si="28"/>
        <v>19.187137918915003</v>
      </c>
      <c r="Q385" s="20">
        <f t="shared" si="27"/>
        <v>19.187137918915003</v>
      </c>
      <c r="R385" s="20" t="str">
        <f t="shared" si="29"/>
        <v/>
      </c>
    </row>
    <row r="386" spans="1:18">
      <c r="A386" s="17" t="s">
        <v>294</v>
      </c>
      <c r="B386" s="18" t="s">
        <v>214</v>
      </c>
      <c r="C386" s="18">
        <v>68612</v>
      </c>
      <c r="D386" s="18">
        <v>5</v>
      </c>
      <c r="E386" s="18">
        <v>8</v>
      </c>
      <c r="F386" s="20">
        <v>4.7287416341000004</v>
      </c>
      <c r="G386" s="29">
        <v>0.49710711569999999</v>
      </c>
      <c r="H386" s="20">
        <f t="shared" si="30"/>
        <v>10.512460907469565</v>
      </c>
      <c r="I386" s="20">
        <v>1.4903271328686001</v>
      </c>
      <c r="J386" s="18"/>
      <c r="K386" s="18">
        <v>8</v>
      </c>
      <c r="L386" s="20">
        <f t="shared" si="26"/>
        <v>100</v>
      </c>
      <c r="M386" s="20">
        <v>1.4990000000000001</v>
      </c>
      <c r="N386" s="20">
        <v>0.91200000000000003</v>
      </c>
      <c r="O386" s="18"/>
      <c r="P386" s="20">
        <f t="shared" si="28"/>
        <v>1.4903271328686001</v>
      </c>
      <c r="Q386" s="20">
        <f t="shared" si="27"/>
        <v>1.4903271328686001</v>
      </c>
      <c r="R386" s="20">
        <f t="shared" si="29"/>
        <v>1.4903271328686001</v>
      </c>
    </row>
    <row r="387" spans="1:18">
      <c r="A387" s="17"/>
      <c r="B387" s="18"/>
      <c r="C387" s="18"/>
      <c r="D387" s="18">
        <v>10</v>
      </c>
      <c r="E387" s="18">
        <v>8</v>
      </c>
      <c r="F387" s="20">
        <v>9.1716794194000002</v>
      </c>
      <c r="G387" s="29">
        <v>0.43930142430000002</v>
      </c>
      <c r="H387" s="20">
        <f t="shared" si="30"/>
        <v>4.7897599143160914</v>
      </c>
      <c r="I387" s="20" t="s">
        <v>311</v>
      </c>
      <c r="J387" s="18"/>
      <c r="K387" s="18">
        <v>8</v>
      </c>
      <c r="L387" s="20">
        <f t="shared" si="26"/>
        <v>100</v>
      </c>
      <c r="M387" s="20"/>
      <c r="N387" s="20"/>
      <c r="O387" s="18"/>
      <c r="P387" s="20">
        <f t="shared" si="28"/>
        <v>1.3170256700514003</v>
      </c>
      <c r="Q387" s="20">
        <f t="shared" si="27"/>
        <v>1.3170256700514003</v>
      </c>
      <c r="R387" s="20" t="str">
        <f t="shared" si="29"/>
        <v/>
      </c>
    </row>
    <row r="388" spans="1:18">
      <c r="A388" s="17"/>
      <c r="B388" s="18"/>
      <c r="C388" s="18"/>
      <c r="D388" s="18">
        <v>25</v>
      </c>
      <c r="E388" s="18">
        <v>8</v>
      </c>
      <c r="F388" s="20">
        <v>25.174335803000002</v>
      </c>
      <c r="G388" s="29">
        <v>2.4396565563000001</v>
      </c>
      <c r="H388" s="20">
        <f t="shared" si="30"/>
        <v>9.6910463711589507</v>
      </c>
      <c r="I388" s="20" t="s">
        <v>311</v>
      </c>
      <c r="J388" s="18"/>
      <c r="K388" s="18">
        <v>8</v>
      </c>
      <c r="L388" s="20">
        <f t="shared" ref="L388:L451" si="31">(K388/E388)*100</f>
        <v>100</v>
      </c>
      <c r="M388" s="20"/>
      <c r="N388" s="20"/>
      <c r="O388" s="18"/>
      <c r="P388" s="20">
        <f t="shared" si="28"/>
        <v>7.3140903557874006</v>
      </c>
      <c r="Q388" s="20">
        <f t="shared" ref="Q388:Q451" si="32">IF(AND((G388*2.998)&lt;+(D388+D388*0.1),L388&gt;50),(G388*2.998),"")</f>
        <v>7.3140903557874006</v>
      </c>
      <c r="R388" s="20" t="str">
        <f t="shared" si="29"/>
        <v/>
      </c>
    </row>
    <row r="389" spans="1:18">
      <c r="A389" s="17"/>
      <c r="B389" s="18"/>
      <c r="C389" s="18"/>
      <c r="D389" s="18">
        <v>50</v>
      </c>
      <c r="E389" s="18">
        <v>8</v>
      </c>
      <c r="F389" s="20">
        <v>44.213728033999999</v>
      </c>
      <c r="G389" s="29">
        <v>3.3162804372000001</v>
      </c>
      <c r="H389" s="20">
        <f t="shared" si="30"/>
        <v>7.5005673230038576</v>
      </c>
      <c r="I389" s="20" t="s">
        <v>311</v>
      </c>
      <c r="J389" s="18"/>
      <c r="K389" s="18">
        <v>8</v>
      </c>
      <c r="L389" s="20">
        <f t="shared" si="31"/>
        <v>100</v>
      </c>
      <c r="M389" s="20"/>
      <c r="N389" s="20"/>
      <c r="O389" s="18"/>
      <c r="P389" s="20">
        <f t="shared" ref="P389:P452" si="33">G389*2.998</f>
        <v>9.9422087507256016</v>
      </c>
      <c r="Q389" s="20">
        <f t="shared" si="32"/>
        <v>9.9422087507256016</v>
      </c>
      <c r="R389" s="20" t="str">
        <f t="shared" ref="R389:R452" si="34">IF(AND(ISNUMBER(Q389),ISNUMBER(Q388),D389&gt;5),"",Q389)</f>
        <v/>
      </c>
    </row>
    <row r="390" spans="1:18">
      <c r="A390" s="17"/>
      <c r="B390" s="18"/>
      <c r="C390" s="18"/>
      <c r="D390" s="18">
        <v>100</v>
      </c>
      <c r="E390" s="18">
        <v>8</v>
      </c>
      <c r="F390" s="20">
        <v>97.314867544999998</v>
      </c>
      <c r="G390" s="29">
        <v>11.688728024</v>
      </c>
      <c r="H390" s="20">
        <f t="shared" si="30"/>
        <v>12.011245885522003</v>
      </c>
      <c r="I390" s="20" t="s">
        <v>311</v>
      </c>
      <c r="J390" s="18"/>
      <c r="K390" s="18">
        <v>8</v>
      </c>
      <c r="L390" s="20">
        <f t="shared" si="31"/>
        <v>100</v>
      </c>
      <c r="M390" s="20"/>
      <c r="N390" s="20"/>
      <c r="O390" s="18"/>
      <c r="P390" s="20">
        <f t="shared" si="33"/>
        <v>35.042806615952003</v>
      </c>
      <c r="Q390" s="20">
        <f t="shared" si="32"/>
        <v>35.042806615952003</v>
      </c>
      <c r="R390" s="20" t="str">
        <f t="shared" si="34"/>
        <v/>
      </c>
    </row>
    <row r="391" spans="1:18">
      <c r="A391" s="17" t="s">
        <v>294</v>
      </c>
      <c r="B391" s="18" t="s">
        <v>215</v>
      </c>
      <c r="C391" s="18">
        <v>68574</v>
      </c>
      <c r="D391" s="18">
        <v>10</v>
      </c>
      <c r="E391" s="18">
        <v>8</v>
      </c>
      <c r="F391" s="20">
        <v>11.257569304</v>
      </c>
      <c r="G391" s="29">
        <v>4.9079237533000004</v>
      </c>
      <c r="H391" s="20">
        <f t="shared" si="30"/>
        <v>43.596655910047424</v>
      </c>
      <c r="I391" s="20" t="s">
        <v>311</v>
      </c>
      <c r="J391" s="18"/>
      <c r="K391" s="18">
        <v>7</v>
      </c>
      <c r="L391" s="20">
        <f t="shared" si="31"/>
        <v>87.5</v>
      </c>
      <c r="M391" s="20">
        <v>19.786799999999999</v>
      </c>
      <c r="N391" s="20">
        <v>4.92</v>
      </c>
      <c r="O391" s="18"/>
      <c r="P391" s="20">
        <f t="shared" si="33"/>
        <v>14.713955412393402</v>
      </c>
      <c r="Q391" s="20" t="str">
        <f t="shared" si="32"/>
        <v/>
      </c>
      <c r="R391" s="20" t="str">
        <f t="shared" si="34"/>
        <v/>
      </c>
    </row>
    <row r="392" spans="1:18">
      <c r="A392" s="17"/>
      <c r="B392" s="18"/>
      <c r="C392" s="18"/>
      <c r="D392" s="18">
        <v>25</v>
      </c>
      <c r="E392" s="18">
        <v>8</v>
      </c>
      <c r="F392" s="20">
        <v>20.791006131</v>
      </c>
      <c r="G392" s="29">
        <v>9.1844862334999995</v>
      </c>
      <c r="H392" s="20">
        <f t="shared" si="30"/>
        <v>44.17528509986662</v>
      </c>
      <c r="I392" s="20" t="s">
        <v>311</v>
      </c>
      <c r="J392" s="18"/>
      <c r="K392" s="18">
        <v>7</v>
      </c>
      <c r="L392" s="20">
        <f t="shared" si="31"/>
        <v>87.5</v>
      </c>
      <c r="M392" s="20"/>
      <c r="N392" s="20"/>
      <c r="O392" s="18"/>
      <c r="P392" s="20">
        <f t="shared" si="33"/>
        <v>27.535089728033</v>
      </c>
      <c r="Q392" s="20" t="str">
        <f t="shared" si="32"/>
        <v/>
      </c>
      <c r="R392" s="20" t="str">
        <f t="shared" si="34"/>
        <v/>
      </c>
    </row>
    <row r="393" spans="1:18">
      <c r="A393" s="17"/>
      <c r="B393" s="18"/>
      <c r="C393" s="18"/>
      <c r="D393" s="18">
        <v>50</v>
      </c>
      <c r="E393" s="18">
        <v>8</v>
      </c>
      <c r="F393" s="20">
        <v>47.003727605000002</v>
      </c>
      <c r="G393" s="29">
        <v>6.615261823</v>
      </c>
      <c r="H393" s="20">
        <f t="shared" si="30"/>
        <v>14.073908943120299</v>
      </c>
      <c r="I393" s="20">
        <v>19.832554945354001</v>
      </c>
      <c r="J393" s="18"/>
      <c r="K393" s="18">
        <v>8</v>
      </c>
      <c r="L393" s="20">
        <f t="shared" si="31"/>
        <v>100</v>
      </c>
      <c r="M393" s="20"/>
      <c r="N393" s="20"/>
      <c r="O393" s="18"/>
      <c r="P393" s="20">
        <f t="shared" si="33"/>
        <v>19.832554945354001</v>
      </c>
      <c r="Q393" s="20">
        <f t="shared" si="32"/>
        <v>19.832554945354001</v>
      </c>
      <c r="R393" s="20">
        <f t="shared" si="34"/>
        <v>19.832554945354001</v>
      </c>
    </row>
    <row r="394" spans="1:18">
      <c r="A394" s="17"/>
      <c r="B394" s="18"/>
      <c r="C394" s="18"/>
      <c r="D394" s="18">
        <v>100</v>
      </c>
      <c r="E394" s="18">
        <v>8</v>
      </c>
      <c r="F394" s="20">
        <v>96.575370410000005</v>
      </c>
      <c r="G394" s="29">
        <v>6.1778155289000001</v>
      </c>
      <c r="H394" s="20">
        <f t="shared" si="30"/>
        <v>6.396885150605967</v>
      </c>
      <c r="I394" s="20" t="s">
        <v>311</v>
      </c>
      <c r="J394" s="18"/>
      <c r="K394" s="18">
        <v>8</v>
      </c>
      <c r="L394" s="20">
        <f t="shared" si="31"/>
        <v>100</v>
      </c>
      <c r="M394" s="20"/>
      <c r="N394" s="20"/>
      <c r="O394" s="18"/>
      <c r="P394" s="20">
        <f t="shared" si="33"/>
        <v>18.521090955642201</v>
      </c>
      <c r="Q394" s="20">
        <f t="shared" si="32"/>
        <v>18.521090955642201</v>
      </c>
      <c r="R394" s="20" t="str">
        <f t="shared" si="34"/>
        <v/>
      </c>
    </row>
    <row r="395" spans="1:18">
      <c r="A395" s="17" t="s">
        <v>294</v>
      </c>
      <c r="B395" s="19" t="s">
        <v>216</v>
      </c>
      <c r="C395" s="18">
        <v>68713</v>
      </c>
      <c r="D395" s="18">
        <v>10</v>
      </c>
      <c r="E395" s="18">
        <v>8</v>
      </c>
      <c r="F395" s="20">
        <v>8.9448848801</v>
      </c>
      <c r="G395" s="29">
        <v>2.5633560276999998</v>
      </c>
      <c r="H395" s="20">
        <f t="shared" si="30"/>
        <v>28.65722770119477</v>
      </c>
      <c r="I395" s="20" t="s">
        <v>311</v>
      </c>
      <c r="J395" s="18"/>
      <c r="K395" s="18">
        <v>8</v>
      </c>
      <c r="L395" s="20">
        <f t="shared" si="31"/>
        <v>100</v>
      </c>
      <c r="M395" s="20">
        <v>7.7948000000000004</v>
      </c>
      <c r="N395" s="20">
        <v>10.776</v>
      </c>
      <c r="O395" s="18"/>
      <c r="P395" s="20">
        <f t="shared" si="33"/>
        <v>7.6849413710445997</v>
      </c>
      <c r="Q395" s="20">
        <f t="shared" si="32"/>
        <v>7.6849413710445997</v>
      </c>
      <c r="R395" s="20" t="str">
        <f t="shared" si="34"/>
        <v/>
      </c>
    </row>
    <row r="396" spans="1:18">
      <c r="A396" s="17"/>
      <c r="B396" s="18"/>
      <c r="C396" s="18"/>
      <c r="D396" s="18">
        <v>25</v>
      </c>
      <c r="E396" s="18">
        <v>8</v>
      </c>
      <c r="F396" s="20">
        <v>23.414142253000001</v>
      </c>
      <c r="G396" s="29">
        <v>8.8976840366999994</v>
      </c>
      <c r="H396" s="20">
        <f t="shared" si="30"/>
        <v>38.001323903120806</v>
      </c>
      <c r="I396" s="20" t="s">
        <v>311</v>
      </c>
      <c r="J396" s="18"/>
      <c r="K396" s="18">
        <v>8</v>
      </c>
      <c r="L396" s="20">
        <f t="shared" si="31"/>
        <v>100</v>
      </c>
      <c r="M396" s="20"/>
      <c r="N396" s="20"/>
      <c r="O396" s="18"/>
      <c r="P396" s="20">
        <f t="shared" si="33"/>
        <v>26.675256742026601</v>
      </c>
      <c r="Q396" s="20">
        <f t="shared" si="32"/>
        <v>26.675256742026601</v>
      </c>
      <c r="R396" s="20" t="str">
        <f t="shared" si="34"/>
        <v/>
      </c>
    </row>
    <row r="397" spans="1:18">
      <c r="A397" s="17"/>
      <c r="B397" s="18"/>
      <c r="C397" s="18"/>
      <c r="D397" s="18">
        <v>50</v>
      </c>
      <c r="E397" s="18">
        <v>8</v>
      </c>
      <c r="F397" s="20">
        <v>43.544621583000001</v>
      </c>
      <c r="G397" s="29">
        <v>13.623612262</v>
      </c>
      <c r="H397" s="20">
        <f t="shared" si="30"/>
        <v>31.286555645068955</v>
      </c>
      <c r="I397" s="20" t="s">
        <v>311</v>
      </c>
      <c r="J397" s="18"/>
      <c r="K397" s="18">
        <v>8</v>
      </c>
      <c r="L397" s="20">
        <f t="shared" si="31"/>
        <v>100</v>
      </c>
      <c r="M397" s="20"/>
      <c r="N397" s="20"/>
      <c r="O397" s="18"/>
      <c r="P397" s="20">
        <f t="shared" si="33"/>
        <v>40.843589561476001</v>
      </c>
      <c r="Q397" s="20">
        <f t="shared" si="32"/>
        <v>40.843589561476001</v>
      </c>
      <c r="R397" s="20" t="str">
        <f t="shared" si="34"/>
        <v/>
      </c>
    </row>
    <row r="398" spans="1:18">
      <c r="A398" s="17"/>
      <c r="B398" s="18"/>
      <c r="C398" s="18"/>
      <c r="D398" s="18">
        <v>100</v>
      </c>
      <c r="E398" s="18">
        <v>8</v>
      </c>
      <c r="F398" s="20">
        <v>99.248642570000001</v>
      </c>
      <c r="G398" s="29">
        <v>11.799840185000001</v>
      </c>
      <c r="H398" s="20">
        <f t="shared" si="30"/>
        <v>11.889170349788493</v>
      </c>
      <c r="I398" s="20" t="s">
        <v>311</v>
      </c>
      <c r="J398" s="18"/>
      <c r="K398" s="18">
        <v>8</v>
      </c>
      <c r="L398" s="20">
        <f t="shared" si="31"/>
        <v>100</v>
      </c>
      <c r="M398" s="20"/>
      <c r="N398" s="20"/>
      <c r="O398" s="18"/>
      <c r="P398" s="20">
        <f t="shared" si="33"/>
        <v>35.375920874630005</v>
      </c>
      <c r="Q398" s="20">
        <f t="shared" si="32"/>
        <v>35.375920874630005</v>
      </c>
      <c r="R398" s="20" t="str">
        <f t="shared" si="34"/>
        <v/>
      </c>
    </row>
    <row r="399" spans="1:18">
      <c r="A399" s="17" t="s">
        <v>294</v>
      </c>
      <c r="B399" s="18" t="s">
        <v>184</v>
      </c>
      <c r="C399" s="18">
        <v>68617</v>
      </c>
      <c r="D399" s="18">
        <v>5</v>
      </c>
      <c r="E399" s="18">
        <v>8</v>
      </c>
      <c r="F399" s="20">
        <v>5.2014107983000004</v>
      </c>
      <c r="G399" s="29">
        <v>1.9090728465</v>
      </c>
      <c r="H399" s="20">
        <f t="shared" si="30"/>
        <v>36.702981566538654</v>
      </c>
      <c r="I399" s="20" t="s">
        <v>311</v>
      </c>
      <c r="J399" s="18"/>
      <c r="K399" s="18">
        <v>8</v>
      </c>
      <c r="L399" s="20">
        <f t="shared" si="31"/>
        <v>100</v>
      </c>
      <c r="M399" s="20">
        <v>5.6962000000000002</v>
      </c>
      <c r="N399" s="20">
        <v>4.968</v>
      </c>
      <c r="O399" s="18"/>
      <c r="P399" s="20">
        <f t="shared" si="33"/>
        <v>5.7234003938070002</v>
      </c>
      <c r="Q399" s="20" t="str">
        <f t="shared" si="32"/>
        <v/>
      </c>
      <c r="R399" s="20" t="str">
        <f t="shared" si="34"/>
        <v/>
      </c>
    </row>
    <row r="400" spans="1:18">
      <c r="A400" s="17"/>
      <c r="B400" s="18"/>
      <c r="C400" s="18"/>
      <c r="D400" s="18">
        <v>10</v>
      </c>
      <c r="E400" s="18">
        <v>8</v>
      </c>
      <c r="F400" s="20">
        <v>11.670041927</v>
      </c>
      <c r="G400" s="29">
        <v>3.3065385906000002</v>
      </c>
      <c r="H400" s="20">
        <f t="shared" si="30"/>
        <v>28.333562220971448</v>
      </c>
      <c r="I400" s="20">
        <v>9.9130026946188021</v>
      </c>
      <c r="J400" s="18"/>
      <c r="K400" s="18">
        <v>8</v>
      </c>
      <c r="L400" s="20">
        <f t="shared" si="31"/>
        <v>100</v>
      </c>
      <c r="M400" s="20"/>
      <c r="N400" s="20"/>
      <c r="O400" s="18"/>
      <c r="P400" s="20">
        <f t="shared" si="33"/>
        <v>9.9130026946188021</v>
      </c>
      <c r="Q400" s="20">
        <f t="shared" si="32"/>
        <v>9.9130026946188021</v>
      </c>
      <c r="R400" s="20">
        <f t="shared" si="34"/>
        <v>9.9130026946188021</v>
      </c>
    </row>
    <row r="401" spans="1:18">
      <c r="A401" s="17"/>
      <c r="B401" s="18"/>
      <c r="C401" s="18"/>
      <c r="D401" s="18">
        <v>25</v>
      </c>
      <c r="E401" s="18">
        <v>8</v>
      </c>
      <c r="F401" s="20">
        <v>22.578597585000001</v>
      </c>
      <c r="G401" s="29">
        <v>4.4856813739000003</v>
      </c>
      <c r="H401" s="20">
        <f t="shared" si="30"/>
        <v>19.86696187401845</v>
      </c>
      <c r="I401" s="20" t="s">
        <v>311</v>
      </c>
      <c r="J401" s="18"/>
      <c r="K401" s="18">
        <v>8</v>
      </c>
      <c r="L401" s="20">
        <f t="shared" si="31"/>
        <v>100</v>
      </c>
      <c r="M401" s="20"/>
      <c r="N401" s="20"/>
      <c r="O401" s="18"/>
      <c r="P401" s="20">
        <f t="shared" si="33"/>
        <v>13.448072758952202</v>
      </c>
      <c r="Q401" s="20">
        <f t="shared" si="32"/>
        <v>13.448072758952202</v>
      </c>
      <c r="R401" s="20" t="str">
        <f t="shared" si="34"/>
        <v/>
      </c>
    </row>
    <row r="402" spans="1:18">
      <c r="A402" s="17"/>
      <c r="B402" s="18"/>
      <c r="C402" s="18"/>
      <c r="D402" s="18">
        <v>50</v>
      </c>
      <c r="E402" s="18">
        <v>8</v>
      </c>
      <c r="F402" s="20">
        <v>46.027349172000001</v>
      </c>
      <c r="G402" s="29">
        <v>5.1083451728</v>
      </c>
      <c r="H402" s="20">
        <f t="shared" si="30"/>
        <v>11.098499619673035</v>
      </c>
      <c r="I402" s="20" t="s">
        <v>311</v>
      </c>
      <c r="J402" s="18"/>
      <c r="K402" s="18">
        <v>8</v>
      </c>
      <c r="L402" s="20">
        <f t="shared" si="31"/>
        <v>100</v>
      </c>
      <c r="M402" s="20"/>
      <c r="N402" s="20"/>
      <c r="O402" s="18"/>
      <c r="P402" s="20">
        <f t="shared" si="33"/>
        <v>15.314818828054401</v>
      </c>
      <c r="Q402" s="20">
        <f t="shared" si="32"/>
        <v>15.314818828054401</v>
      </c>
      <c r="R402" s="20" t="str">
        <f t="shared" si="34"/>
        <v/>
      </c>
    </row>
    <row r="403" spans="1:18">
      <c r="A403" s="17"/>
      <c r="B403" s="18"/>
      <c r="C403" s="18"/>
      <c r="D403" s="18">
        <v>100</v>
      </c>
      <c r="E403" s="18">
        <v>8</v>
      </c>
      <c r="F403" s="20">
        <v>97.216264882999994</v>
      </c>
      <c r="G403" s="29">
        <v>12.349257016999999</v>
      </c>
      <c r="H403" s="20">
        <f t="shared" si="30"/>
        <v>12.70287130642425</v>
      </c>
      <c r="I403" s="20" t="s">
        <v>311</v>
      </c>
      <c r="J403" s="18"/>
      <c r="K403" s="18">
        <v>8</v>
      </c>
      <c r="L403" s="20">
        <f t="shared" si="31"/>
        <v>100</v>
      </c>
      <c r="M403" s="20"/>
      <c r="N403" s="20"/>
      <c r="O403" s="18"/>
      <c r="P403" s="20">
        <f t="shared" si="33"/>
        <v>37.023072536965998</v>
      </c>
      <c r="Q403" s="20">
        <f t="shared" si="32"/>
        <v>37.023072536965998</v>
      </c>
      <c r="R403" s="20" t="str">
        <f t="shared" si="34"/>
        <v/>
      </c>
    </row>
    <row r="404" spans="1:18">
      <c r="A404" s="17" t="s">
        <v>294</v>
      </c>
      <c r="B404" s="18" t="s">
        <v>12</v>
      </c>
      <c r="C404" s="18">
        <v>68615</v>
      </c>
      <c r="D404" s="18">
        <v>5</v>
      </c>
      <c r="E404" s="18">
        <v>8</v>
      </c>
      <c r="F404" s="20">
        <v>5.6113702418000004</v>
      </c>
      <c r="G404" s="29">
        <v>2.6797422679</v>
      </c>
      <c r="H404" s="20">
        <f t="shared" si="30"/>
        <v>47.755577558190126</v>
      </c>
      <c r="I404" s="20" t="s">
        <v>311</v>
      </c>
      <c r="J404" s="18"/>
      <c r="K404" s="18">
        <v>8</v>
      </c>
      <c r="L404" s="20">
        <f t="shared" si="31"/>
        <v>100</v>
      </c>
      <c r="M404" s="20">
        <v>17.388400000000001</v>
      </c>
      <c r="N404" s="20">
        <v>4.3440000000000003</v>
      </c>
      <c r="O404" s="18"/>
      <c r="P404" s="20">
        <f t="shared" si="33"/>
        <v>8.0338673191641998</v>
      </c>
      <c r="Q404" s="20" t="str">
        <f t="shared" si="32"/>
        <v/>
      </c>
      <c r="R404" s="20" t="str">
        <f t="shared" si="34"/>
        <v/>
      </c>
    </row>
    <row r="405" spans="1:18">
      <c r="A405" s="17"/>
      <c r="B405" s="18"/>
      <c r="C405" s="18"/>
      <c r="D405" s="18">
        <v>10</v>
      </c>
      <c r="E405" s="18">
        <v>8</v>
      </c>
      <c r="F405" s="20">
        <v>9.9596663470000006</v>
      </c>
      <c r="G405" s="29">
        <v>6.7164791409999998</v>
      </c>
      <c r="H405" s="20">
        <f t="shared" si="30"/>
        <v>67.436788613135647</v>
      </c>
      <c r="I405" s="20" t="s">
        <v>311</v>
      </c>
      <c r="J405" s="18"/>
      <c r="K405" s="18">
        <v>7</v>
      </c>
      <c r="L405" s="20">
        <f t="shared" si="31"/>
        <v>87.5</v>
      </c>
      <c r="M405" s="20"/>
      <c r="N405" s="20"/>
      <c r="O405" s="18"/>
      <c r="P405" s="20">
        <f t="shared" si="33"/>
        <v>20.136004464718003</v>
      </c>
      <c r="Q405" s="20" t="str">
        <f t="shared" si="32"/>
        <v/>
      </c>
      <c r="R405" s="20" t="str">
        <f t="shared" si="34"/>
        <v/>
      </c>
    </row>
    <row r="406" spans="1:18">
      <c r="A406" s="17"/>
      <c r="B406" s="18"/>
      <c r="C406" s="18"/>
      <c r="D406" s="18">
        <v>25</v>
      </c>
      <c r="E406" s="18">
        <v>8</v>
      </c>
      <c r="F406" s="20">
        <v>26.407615963000001</v>
      </c>
      <c r="G406" s="29">
        <v>5.7690550062000003</v>
      </c>
      <c r="H406" s="20">
        <f t="shared" si="30"/>
        <v>21.846178823120898</v>
      </c>
      <c r="I406" s="20">
        <v>17.295626908587604</v>
      </c>
      <c r="J406" s="18"/>
      <c r="K406" s="18">
        <v>8</v>
      </c>
      <c r="L406" s="20">
        <f t="shared" si="31"/>
        <v>100</v>
      </c>
      <c r="M406" s="20"/>
      <c r="N406" s="20"/>
      <c r="O406" s="18"/>
      <c r="P406" s="20">
        <f t="shared" si="33"/>
        <v>17.295626908587604</v>
      </c>
      <c r="Q406" s="20">
        <f t="shared" si="32"/>
        <v>17.295626908587604</v>
      </c>
      <c r="R406" s="20">
        <f t="shared" si="34"/>
        <v>17.295626908587604</v>
      </c>
    </row>
    <row r="407" spans="1:18">
      <c r="A407" s="17"/>
      <c r="B407" s="18"/>
      <c r="C407" s="18"/>
      <c r="D407" s="18">
        <v>50</v>
      </c>
      <c r="E407" s="18">
        <v>8</v>
      </c>
      <c r="F407" s="20">
        <v>51.133852312000002</v>
      </c>
      <c r="G407" s="29">
        <v>12.263812828000001</v>
      </c>
      <c r="H407" s="20">
        <f t="shared" si="30"/>
        <v>23.983745158042691</v>
      </c>
      <c r="I407" s="20" t="s">
        <v>311</v>
      </c>
      <c r="J407" s="18"/>
      <c r="K407" s="18">
        <v>8</v>
      </c>
      <c r="L407" s="20">
        <f t="shared" si="31"/>
        <v>100</v>
      </c>
      <c r="M407" s="20"/>
      <c r="N407" s="20"/>
      <c r="O407" s="18"/>
      <c r="P407" s="20">
        <f t="shared" si="33"/>
        <v>36.766910858344005</v>
      </c>
      <c r="Q407" s="20">
        <f t="shared" si="32"/>
        <v>36.766910858344005</v>
      </c>
      <c r="R407" s="20" t="str">
        <f t="shared" si="34"/>
        <v/>
      </c>
    </row>
    <row r="408" spans="1:18">
      <c r="A408" s="17"/>
      <c r="B408" s="18"/>
      <c r="C408" s="18"/>
      <c r="D408" s="18">
        <v>100</v>
      </c>
      <c r="E408" s="18">
        <v>8</v>
      </c>
      <c r="F408" s="20">
        <v>110.15408653999999</v>
      </c>
      <c r="G408" s="29">
        <v>21.795907843999998</v>
      </c>
      <c r="H408" s="20">
        <f t="shared" si="30"/>
        <v>19.786744667058088</v>
      </c>
      <c r="I408" s="20" t="s">
        <v>311</v>
      </c>
      <c r="J408" s="18"/>
      <c r="K408" s="18">
        <v>8</v>
      </c>
      <c r="L408" s="20">
        <f t="shared" si="31"/>
        <v>100</v>
      </c>
      <c r="M408" s="20"/>
      <c r="N408" s="20"/>
      <c r="O408" s="18"/>
      <c r="P408" s="20">
        <f t="shared" si="33"/>
        <v>65.344131716312006</v>
      </c>
      <c r="Q408" s="20">
        <f t="shared" si="32"/>
        <v>65.344131716312006</v>
      </c>
      <c r="R408" s="20" t="str">
        <f t="shared" si="34"/>
        <v/>
      </c>
    </row>
    <row r="409" spans="1:18">
      <c r="A409" s="17" t="s">
        <v>294</v>
      </c>
      <c r="B409" s="18" t="s">
        <v>17</v>
      </c>
      <c r="C409" s="18">
        <v>68616</v>
      </c>
      <c r="D409" s="18">
        <v>5</v>
      </c>
      <c r="E409" s="18">
        <v>8</v>
      </c>
      <c r="F409" s="20">
        <v>1.209624276</v>
      </c>
      <c r="G409" s="29">
        <v>1.6161456896999999</v>
      </c>
      <c r="H409" s="20">
        <f t="shared" si="30"/>
        <v>133.60724662738167</v>
      </c>
      <c r="I409" s="20">
        <v>4.8452047777205998</v>
      </c>
      <c r="J409" s="18"/>
      <c r="K409" s="18">
        <v>5</v>
      </c>
      <c r="L409" s="20">
        <f t="shared" si="31"/>
        <v>62.5</v>
      </c>
      <c r="M409" s="20">
        <v>7.1951999999999998</v>
      </c>
      <c r="N409" s="20">
        <v>3.7679999999999998</v>
      </c>
      <c r="O409" s="18"/>
      <c r="P409" s="20">
        <f t="shared" si="33"/>
        <v>4.8452047777205998</v>
      </c>
      <c r="Q409" s="20">
        <f t="shared" si="32"/>
        <v>4.8452047777205998</v>
      </c>
      <c r="R409" s="20">
        <f t="shared" si="34"/>
        <v>4.8452047777205998</v>
      </c>
    </row>
    <row r="410" spans="1:18">
      <c r="A410" s="17"/>
      <c r="B410" s="18"/>
      <c r="C410" s="18"/>
      <c r="D410" s="18">
        <v>10</v>
      </c>
      <c r="E410" s="18">
        <v>8</v>
      </c>
      <c r="F410" s="20">
        <v>6.2151335288</v>
      </c>
      <c r="G410" s="29">
        <v>2.4462478072999998</v>
      </c>
      <c r="H410" s="20">
        <f t="shared" si="30"/>
        <v>39.359537425293489</v>
      </c>
      <c r="I410" s="20" t="s">
        <v>311</v>
      </c>
      <c r="J410" s="18"/>
      <c r="K410" s="18">
        <v>8</v>
      </c>
      <c r="L410" s="20">
        <f t="shared" si="31"/>
        <v>100</v>
      </c>
      <c r="M410" s="20"/>
      <c r="N410" s="20"/>
      <c r="O410" s="18"/>
      <c r="P410" s="20">
        <f t="shared" si="33"/>
        <v>7.3338509262854004</v>
      </c>
      <c r="Q410" s="20">
        <f t="shared" si="32"/>
        <v>7.3338509262854004</v>
      </c>
      <c r="R410" s="20" t="str">
        <f t="shared" si="34"/>
        <v/>
      </c>
    </row>
    <row r="411" spans="1:18">
      <c r="A411" s="17"/>
      <c r="B411" s="18"/>
      <c r="C411" s="18"/>
      <c r="D411" s="18">
        <v>25</v>
      </c>
      <c r="E411" s="18">
        <v>8</v>
      </c>
      <c r="F411" s="20">
        <v>21.252719881000001</v>
      </c>
      <c r="G411" s="29">
        <v>5.0940934624</v>
      </c>
      <c r="H411" s="20">
        <f t="shared" si="30"/>
        <v>23.96913661368179</v>
      </c>
      <c r="I411" s="20" t="s">
        <v>311</v>
      </c>
      <c r="J411" s="18"/>
      <c r="K411" s="18">
        <v>8</v>
      </c>
      <c r="L411" s="20">
        <f t="shared" si="31"/>
        <v>100</v>
      </c>
      <c r="M411" s="20"/>
      <c r="N411" s="20"/>
      <c r="O411" s="18"/>
      <c r="P411" s="20">
        <f t="shared" si="33"/>
        <v>15.272092200275202</v>
      </c>
      <c r="Q411" s="20">
        <f t="shared" si="32"/>
        <v>15.272092200275202</v>
      </c>
      <c r="R411" s="20" t="str">
        <f t="shared" si="34"/>
        <v/>
      </c>
    </row>
    <row r="412" spans="1:18">
      <c r="A412" s="17"/>
      <c r="B412" s="18"/>
      <c r="C412" s="18"/>
      <c r="D412" s="18">
        <v>50</v>
      </c>
      <c r="E412" s="18">
        <v>8</v>
      </c>
      <c r="F412" s="20">
        <v>48.614369314999998</v>
      </c>
      <c r="G412" s="29">
        <v>8.5689298797000006</v>
      </c>
      <c r="H412" s="20">
        <f t="shared" si="30"/>
        <v>17.626331474501001</v>
      </c>
      <c r="I412" s="20" t="s">
        <v>311</v>
      </c>
      <c r="J412" s="18"/>
      <c r="K412" s="18">
        <v>8</v>
      </c>
      <c r="L412" s="20">
        <f t="shared" si="31"/>
        <v>100</v>
      </c>
      <c r="M412" s="20"/>
      <c r="N412" s="20"/>
      <c r="O412" s="18"/>
      <c r="P412" s="20">
        <f t="shared" si="33"/>
        <v>25.689651779340604</v>
      </c>
      <c r="Q412" s="20">
        <f t="shared" si="32"/>
        <v>25.689651779340604</v>
      </c>
      <c r="R412" s="20" t="str">
        <f t="shared" si="34"/>
        <v/>
      </c>
    </row>
    <row r="413" spans="1:18">
      <c r="A413" s="17"/>
      <c r="B413" s="18"/>
      <c r="C413" s="18"/>
      <c r="D413" s="18">
        <v>100</v>
      </c>
      <c r="E413" s="18">
        <v>8</v>
      </c>
      <c r="F413" s="20">
        <v>111.95780388</v>
      </c>
      <c r="G413" s="29">
        <v>19.147352340000001</v>
      </c>
      <c r="H413" s="20">
        <f t="shared" si="30"/>
        <v>17.102293611013263</v>
      </c>
      <c r="I413" s="20" t="s">
        <v>311</v>
      </c>
      <c r="J413" s="18"/>
      <c r="K413" s="18">
        <v>8</v>
      </c>
      <c r="L413" s="20">
        <f t="shared" si="31"/>
        <v>100</v>
      </c>
      <c r="M413" s="20"/>
      <c r="N413" s="20"/>
      <c r="O413" s="18"/>
      <c r="P413" s="20">
        <f t="shared" si="33"/>
        <v>57.403762315320009</v>
      </c>
      <c r="Q413" s="20">
        <f t="shared" si="32"/>
        <v>57.403762315320009</v>
      </c>
      <c r="R413" s="20" t="str">
        <f t="shared" si="34"/>
        <v/>
      </c>
    </row>
    <row r="414" spans="1:18">
      <c r="A414" s="17" t="s">
        <v>294</v>
      </c>
      <c r="B414" s="18" t="s">
        <v>118</v>
      </c>
      <c r="C414" s="18">
        <v>68618</v>
      </c>
      <c r="D414" s="18">
        <v>5</v>
      </c>
      <c r="E414" s="18">
        <v>8</v>
      </c>
      <c r="F414" s="20">
        <v>4.2924528181000001</v>
      </c>
      <c r="G414" s="29">
        <v>0.4749949785</v>
      </c>
      <c r="H414" s="20">
        <f t="shared" si="30"/>
        <v>11.065817112702721</v>
      </c>
      <c r="I414" s="20">
        <v>1.4240349455430001</v>
      </c>
      <c r="J414" s="18"/>
      <c r="K414" s="18">
        <v>8</v>
      </c>
      <c r="L414" s="20">
        <f t="shared" si="31"/>
        <v>100</v>
      </c>
      <c r="M414" s="20">
        <v>1.4990000000000001</v>
      </c>
      <c r="N414" s="20">
        <v>5.4720000000000004</v>
      </c>
      <c r="O414" s="18"/>
      <c r="P414" s="20">
        <f t="shared" si="33"/>
        <v>1.4240349455430001</v>
      </c>
      <c r="Q414" s="20">
        <f t="shared" si="32"/>
        <v>1.4240349455430001</v>
      </c>
      <c r="R414" s="20">
        <f t="shared" si="34"/>
        <v>1.4240349455430001</v>
      </c>
    </row>
    <row r="415" spans="1:18">
      <c r="A415" s="17"/>
      <c r="B415" s="18"/>
      <c r="C415" s="18"/>
      <c r="D415" s="18">
        <v>10</v>
      </c>
      <c r="E415" s="18">
        <v>8</v>
      </c>
      <c r="F415" s="20">
        <v>8.9321612253999998</v>
      </c>
      <c r="G415" s="29">
        <v>0.5585159502</v>
      </c>
      <c r="H415" s="20">
        <f t="shared" si="30"/>
        <v>6.2528646327136643</v>
      </c>
      <c r="I415" s="20" t="s">
        <v>311</v>
      </c>
      <c r="J415" s="18"/>
      <c r="K415" s="18">
        <v>8</v>
      </c>
      <c r="L415" s="20">
        <f t="shared" si="31"/>
        <v>100</v>
      </c>
      <c r="M415" s="20"/>
      <c r="N415" s="20"/>
      <c r="O415" s="18"/>
      <c r="P415" s="20">
        <f t="shared" si="33"/>
        <v>1.6744308186996002</v>
      </c>
      <c r="Q415" s="20">
        <f t="shared" si="32"/>
        <v>1.6744308186996002</v>
      </c>
      <c r="R415" s="20" t="str">
        <f t="shared" si="34"/>
        <v/>
      </c>
    </row>
    <row r="416" spans="1:18">
      <c r="A416" s="17"/>
      <c r="B416" s="18"/>
      <c r="C416" s="18"/>
      <c r="D416" s="18">
        <v>25</v>
      </c>
      <c r="E416" s="18">
        <v>8</v>
      </c>
      <c r="F416" s="20">
        <v>24.764843894999998</v>
      </c>
      <c r="G416" s="29">
        <v>1.1510249296999999</v>
      </c>
      <c r="H416" s="20">
        <f t="shared" si="30"/>
        <v>4.647818232088234</v>
      </c>
      <c r="I416" s="20" t="s">
        <v>311</v>
      </c>
      <c r="J416" s="18"/>
      <c r="K416" s="18">
        <v>8</v>
      </c>
      <c r="L416" s="20">
        <f t="shared" si="31"/>
        <v>100</v>
      </c>
      <c r="M416" s="20"/>
      <c r="N416" s="20"/>
      <c r="O416" s="18"/>
      <c r="P416" s="20">
        <f t="shared" si="33"/>
        <v>3.4507727392406</v>
      </c>
      <c r="Q416" s="20">
        <f t="shared" si="32"/>
        <v>3.4507727392406</v>
      </c>
      <c r="R416" s="20" t="str">
        <f t="shared" si="34"/>
        <v/>
      </c>
    </row>
    <row r="417" spans="1:18">
      <c r="A417" s="17"/>
      <c r="B417" s="18"/>
      <c r="C417" s="18"/>
      <c r="D417" s="18">
        <v>50</v>
      </c>
      <c r="E417" s="18">
        <v>8</v>
      </c>
      <c r="F417" s="20">
        <v>45.070680127000003</v>
      </c>
      <c r="G417" s="29">
        <v>2.0634685648</v>
      </c>
      <c r="H417" s="20">
        <f t="shared" si="30"/>
        <v>4.578294711740682</v>
      </c>
      <c r="I417" s="20" t="s">
        <v>311</v>
      </c>
      <c r="J417" s="18"/>
      <c r="K417" s="18">
        <v>8</v>
      </c>
      <c r="L417" s="20">
        <f t="shared" si="31"/>
        <v>100</v>
      </c>
      <c r="M417" s="20"/>
      <c r="N417" s="20"/>
      <c r="O417" s="18"/>
      <c r="P417" s="20">
        <f t="shared" si="33"/>
        <v>6.1862787572704008</v>
      </c>
      <c r="Q417" s="20">
        <f t="shared" si="32"/>
        <v>6.1862787572704008</v>
      </c>
      <c r="R417" s="20" t="str">
        <f t="shared" si="34"/>
        <v/>
      </c>
    </row>
    <row r="418" spans="1:18">
      <c r="A418" s="17"/>
      <c r="B418" s="18"/>
      <c r="C418" s="18"/>
      <c r="D418" s="18">
        <v>100</v>
      </c>
      <c r="E418" s="18">
        <v>8</v>
      </c>
      <c r="F418" s="20">
        <v>103.98291365999999</v>
      </c>
      <c r="G418" s="29">
        <v>7.2907588382000004</v>
      </c>
      <c r="H418" s="20">
        <f t="shared" si="30"/>
        <v>7.0114969677028762</v>
      </c>
      <c r="I418" s="20" t="s">
        <v>311</v>
      </c>
      <c r="J418" s="18"/>
      <c r="K418" s="18">
        <v>8</v>
      </c>
      <c r="L418" s="20">
        <f t="shared" si="31"/>
        <v>100</v>
      </c>
      <c r="M418" s="20"/>
      <c r="N418" s="20"/>
      <c r="O418" s="18"/>
      <c r="P418" s="20">
        <f t="shared" si="33"/>
        <v>21.857694996923602</v>
      </c>
      <c r="Q418" s="20">
        <f t="shared" si="32"/>
        <v>21.857694996923602</v>
      </c>
      <c r="R418" s="20" t="str">
        <f t="shared" si="34"/>
        <v/>
      </c>
    </row>
    <row r="419" spans="1:18">
      <c r="A419" s="17" t="s">
        <v>294</v>
      </c>
      <c r="B419" s="18" t="s">
        <v>185</v>
      </c>
      <c r="C419" s="18">
        <v>68620</v>
      </c>
      <c r="D419" s="18">
        <v>5</v>
      </c>
      <c r="E419" s="18">
        <v>8</v>
      </c>
      <c r="F419" s="20">
        <v>1.7549483794</v>
      </c>
      <c r="G419" s="29">
        <v>1.5141570556999999</v>
      </c>
      <c r="H419" s="20">
        <f t="shared" si="30"/>
        <v>86.279293081980896</v>
      </c>
      <c r="I419" s="20">
        <v>4.5394428529886</v>
      </c>
      <c r="J419" s="18"/>
      <c r="K419" s="18">
        <v>5</v>
      </c>
      <c r="L419" s="20">
        <f t="shared" si="31"/>
        <v>62.5</v>
      </c>
      <c r="M419" s="20">
        <v>3.8974000000000002</v>
      </c>
      <c r="N419" s="20">
        <v>3.6720000000000002</v>
      </c>
      <c r="O419" s="18"/>
      <c r="P419" s="20">
        <f t="shared" si="33"/>
        <v>4.5394428529886</v>
      </c>
      <c r="Q419" s="20">
        <f t="shared" si="32"/>
        <v>4.5394428529886</v>
      </c>
      <c r="R419" s="20">
        <f t="shared" si="34"/>
        <v>4.5394428529886</v>
      </c>
    </row>
    <row r="420" spans="1:18">
      <c r="A420" s="17"/>
      <c r="B420" s="18"/>
      <c r="C420" s="18"/>
      <c r="D420" s="18">
        <v>10</v>
      </c>
      <c r="E420" s="18">
        <v>8</v>
      </c>
      <c r="F420" s="20">
        <v>8.3756757193000002</v>
      </c>
      <c r="G420" s="29">
        <v>1.3378344374</v>
      </c>
      <c r="H420" s="20">
        <f t="shared" si="30"/>
        <v>15.972853799929707</v>
      </c>
      <c r="I420" s="20" t="s">
        <v>311</v>
      </c>
      <c r="J420" s="18"/>
      <c r="K420" s="18">
        <v>8</v>
      </c>
      <c r="L420" s="20">
        <f t="shared" si="31"/>
        <v>100</v>
      </c>
      <c r="M420" s="20"/>
      <c r="N420" s="20"/>
      <c r="O420" s="18"/>
      <c r="P420" s="20">
        <f t="shared" si="33"/>
        <v>4.0108276433252001</v>
      </c>
      <c r="Q420" s="20">
        <f t="shared" si="32"/>
        <v>4.0108276433252001</v>
      </c>
      <c r="R420" s="20" t="str">
        <f t="shared" si="34"/>
        <v/>
      </c>
    </row>
    <row r="421" spans="1:18">
      <c r="A421" s="17"/>
      <c r="B421" s="18"/>
      <c r="C421" s="18"/>
      <c r="D421" s="18">
        <v>25</v>
      </c>
      <c r="E421" s="18">
        <v>8</v>
      </c>
      <c r="F421" s="20">
        <v>22.164789937999998</v>
      </c>
      <c r="G421" s="29">
        <v>1.2316716645000001</v>
      </c>
      <c r="H421" s="20">
        <f t="shared" si="30"/>
        <v>5.5568839945935347</v>
      </c>
      <c r="I421" s="20" t="s">
        <v>311</v>
      </c>
      <c r="J421" s="18"/>
      <c r="K421" s="18">
        <v>8</v>
      </c>
      <c r="L421" s="20">
        <f t="shared" si="31"/>
        <v>100</v>
      </c>
      <c r="M421" s="20"/>
      <c r="N421" s="20"/>
      <c r="O421" s="18"/>
      <c r="P421" s="20">
        <f t="shared" si="33"/>
        <v>3.6925516501710005</v>
      </c>
      <c r="Q421" s="20">
        <f t="shared" si="32"/>
        <v>3.6925516501710005</v>
      </c>
      <c r="R421" s="20" t="str">
        <f t="shared" si="34"/>
        <v/>
      </c>
    </row>
    <row r="422" spans="1:18">
      <c r="A422" s="17"/>
      <c r="B422" s="18"/>
      <c r="C422" s="18"/>
      <c r="D422" s="18">
        <v>50</v>
      </c>
      <c r="E422" s="18">
        <v>8</v>
      </c>
      <c r="F422" s="20">
        <v>46.248185863000003</v>
      </c>
      <c r="G422" s="29">
        <v>3.1520719342999999</v>
      </c>
      <c r="H422" s="20">
        <f t="shared" si="30"/>
        <v>6.8155580061828021</v>
      </c>
      <c r="I422" s="20" t="s">
        <v>311</v>
      </c>
      <c r="J422" s="18"/>
      <c r="K422" s="18">
        <v>8</v>
      </c>
      <c r="L422" s="20">
        <f t="shared" si="31"/>
        <v>100</v>
      </c>
      <c r="M422" s="20"/>
      <c r="N422" s="20"/>
      <c r="O422" s="18"/>
      <c r="P422" s="20">
        <f t="shared" si="33"/>
        <v>9.4499116590314003</v>
      </c>
      <c r="Q422" s="20">
        <f t="shared" si="32"/>
        <v>9.4499116590314003</v>
      </c>
      <c r="R422" s="20" t="str">
        <f t="shared" si="34"/>
        <v/>
      </c>
    </row>
    <row r="423" spans="1:18">
      <c r="A423" s="17"/>
      <c r="B423" s="18"/>
      <c r="C423" s="18"/>
      <c r="D423" s="18">
        <v>100</v>
      </c>
      <c r="E423" s="18">
        <v>8</v>
      </c>
      <c r="F423" s="20">
        <v>101.50792860999999</v>
      </c>
      <c r="G423" s="29">
        <v>5.4051562048999999</v>
      </c>
      <c r="H423" s="20">
        <f t="shared" si="30"/>
        <v>5.324861100916519</v>
      </c>
      <c r="I423" s="20" t="s">
        <v>311</v>
      </c>
      <c r="J423" s="18"/>
      <c r="K423" s="18">
        <v>8</v>
      </c>
      <c r="L423" s="20">
        <f t="shared" si="31"/>
        <v>100</v>
      </c>
      <c r="M423" s="20"/>
      <c r="N423" s="20"/>
      <c r="O423" s="18"/>
      <c r="P423" s="20">
        <f t="shared" si="33"/>
        <v>16.204658302290202</v>
      </c>
      <c r="Q423" s="20">
        <f t="shared" si="32"/>
        <v>16.204658302290202</v>
      </c>
      <c r="R423" s="20" t="str">
        <f t="shared" si="34"/>
        <v/>
      </c>
    </row>
    <row r="424" spans="1:18">
      <c r="A424" s="17" t="s">
        <v>294</v>
      </c>
      <c r="B424" s="18" t="s">
        <v>22</v>
      </c>
      <c r="C424" s="18">
        <v>68622</v>
      </c>
      <c r="D424" s="18">
        <v>5</v>
      </c>
      <c r="E424" s="18">
        <v>8</v>
      </c>
      <c r="F424" s="20">
        <v>4.7568234242000003</v>
      </c>
      <c r="G424" s="29">
        <v>0.957316638</v>
      </c>
      <c r="H424" s="20">
        <f t="shared" si="30"/>
        <v>20.125124534362993</v>
      </c>
      <c r="I424" s="20">
        <v>2.8700352807240002</v>
      </c>
      <c r="J424" s="18"/>
      <c r="K424" s="18">
        <v>8</v>
      </c>
      <c r="L424" s="20">
        <f t="shared" si="31"/>
        <v>100</v>
      </c>
      <c r="M424" s="20">
        <v>2.9980000000000002</v>
      </c>
      <c r="N424" s="20">
        <v>0.88800000000000001</v>
      </c>
      <c r="O424" s="18"/>
      <c r="P424" s="20">
        <f t="shared" si="33"/>
        <v>2.8700352807240002</v>
      </c>
      <c r="Q424" s="20">
        <f t="shared" si="32"/>
        <v>2.8700352807240002</v>
      </c>
      <c r="R424" s="20">
        <f t="shared" si="34"/>
        <v>2.8700352807240002</v>
      </c>
    </row>
    <row r="425" spans="1:18">
      <c r="A425" s="17"/>
      <c r="B425" s="18"/>
      <c r="C425" s="18"/>
      <c r="D425" s="18">
        <v>10</v>
      </c>
      <c r="E425" s="18">
        <v>8</v>
      </c>
      <c r="F425" s="20">
        <v>9.8255333033000003</v>
      </c>
      <c r="G425" s="29">
        <v>0.75196564720000003</v>
      </c>
      <c r="H425" s="20">
        <f t="shared" si="30"/>
        <v>7.6531789571915159</v>
      </c>
      <c r="I425" s="20" t="s">
        <v>311</v>
      </c>
      <c r="J425" s="18"/>
      <c r="K425" s="18">
        <v>8</v>
      </c>
      <c r="L425" s="20">
        <f t="shared" si="31"/>
        <v>100</v>
      </c>
      <c r="M425" s="20"/>
      <c r="N425" s="20"/>
      <c r="O425" s="18"/>
      <c r="P425" s="20">
        <f t="shared" si="33"/>
        <v>2.2543930103056002</v>
      </c>
      <c r="Q425" s="20">
        <f t="shared" si="32"/>
        <v>2.2543930103056002</v>
      </c>
      <c r="R425" s="20" t="str">
        <f t="shared" si="34"/>
        <v/>
      </c>
    </row>
    <row r="426" spans="1:18">
      <c r="A426" s="17"/>
      <c r="B426" s="18"/>
      <c r="C426" s="18"/>
      <c r="D426" s="18">
        <v>25</v>
      </c>
      <c r="E426" s="18">
        <v>8</v>
      </c>
      <c r="F426" s="20">
        <v>24.978553347999998</v>
      </c>
      <c r="G426" s="29">
        <v>3.2743615587999999</v>
      </c>
      <c r="H426" s="20">
        <f t="shared" si="30"/>
        <v>13.108691737194517</v>
      </c>
      <c r="I426" s="20" t="s">
        <v>311</v>
      </c>
      <c r="J426" s="18"/>
      <c r="K426" s="18">
        <v>8</v>
      </c>
      <c r="L426" s="20">
        <f t="shared" si="31"/>
        <v>100</v>
      </c>
      <c r="M426" s="20"/>
      <c r="N426" s="20"/>
      <c r="O426" s="18"/>
      <c r="P426" s="20">
        <f t="shared" si="33"/>
        <v>9.8165359532824006</v>
      </c>
      <c r="Q426" s="20">
        <f t="shared" si="32"/>
        <v>9.8165359532824006</v>
      </c>
      <c r="R426" s="20" t="str">
        <f t="shared" si="34"/>
        <v/>
      </c>
    </row>
    <row r="427" spans="1:18">
      <c r="A427" s="17"/>
      <c r="B427" s="18"/>
      <c r="C427" s="18"/>
      <c r="D427" s="18">
        <v>50</v>
      </c>
      <c r="E427" s="18">
        <v>8</v>
      </c>
      <c r="F427" s="20">
        <v>43.743035505000002</v>
      </c>
      <c r="G427" s="29">
        <v>3.5483624564</v>
      </c>
      <c r="H427" s="20">
        <f t="shared" si="30"/>
        <v>8.1118340678355718</v>
      </c>
      <c r="I427" s="20" t="s">
        <v>311</v>
      </c>
      <c r="J427" s="18"/>
      <c r="K427" s="18">
        <v>8</v>
      </c>
      <c r="L427" s="20">
        <f t="shared" si="31"/>
        <v>100</v>
      </c>
      <c r="M427" s="20"/>
      <c r="N427" s="20"/>
      <c r="O427" s="18"/>
      <c r="P427" s="20">
        <f t="shared" si="33"/>
        <v>10.637990644287202</v>
      </c>
      <c r="Q427" s="20">
        <f t="shared" si="32"/>
        <v>10.637990644287202</v>
      </c>
      <c r="R427" s="20" t="str">
        <f t="shared" si="34"/>
        <v/>
      </c>
    </row>
    <row r="428" spans="1:18">
      <c r="A428" s="17"/>
      <c r="B428" s="18"/>
      <c r="C428" s="18"/>
      <c r="D428" s="18">
        <v>100</v>
      </c>
      <c r="E428" s="18">
        <v>8</v>
      </c>
      <c r="F428" s="20">
        <v>95.948514347</v>
      </c>
      <c r="G428" s="29">
        <v>6.5712444266999999</v>
      </c>
      <c r="H428" s="20">
        <f t="shared" si="30"/>
        <v>6.8487193068304784</v>
      </c>
      <c r="I428" s="20" t="s">
        <v>311</v>
      </c>
      <c r="J428" s="18"/>
      <c r="K428" s="18">
        <v>8</v>
      </c>
      <c r="L428" s="20">
        <f t="shared" si="31"/>
        <v>100</v>
      </c>
      <c r="M428" s="20"/>
      <c r="N428" s="20"/>
      <c r="O428" s="18"/>
      <c r="P428" s="20">
        <f t="shared" si="33"/>
        <v>19.700590791246601</v>
      </c>
      <c r="Q428" s="20">
        <f t="shared" si="32"/>
        <v>19.700590791246601</v>
      </c>
      <c r="R428" s="20" t="str">
        <f t="shared" si="34"/>
        <v/>
      </c>
    </row>
    <row r="429" spans="1:18">
      <c r="A429" s="17" t="s">
        <v>294</v>
      </c>
      <c r="B429" s="19" t="s">
        <v>176</v>
      </c>
      <c r="C429" s="18">
        <v>68623</v>
      </c>
      <c r="D429" s="18">
        <v>50</v>
      </c>
      <c r="E429" s="18">
        <v>8</v>
      </c>
      <c r="F429" s="20">
        <v>23.687527746000001</v>
      </c>
      <c r="G429" s="29">
        <v>7.6808119653000002</v>
      </c>
      <c r="H429" s="20">
        <f t="shared" si="30"/>
        <v>32.425553429048847</v>
      </c>
      <c r="I429" s="20" t="s">
        <v>311</v>
      </c>
      <c r="J429" s="18"/>
      <c r="K429" s="18">
        <v>8</v>
      </c>
      <c r="L429" s="20">
        <f t="shared" si="31"/>
        <v>100</v>
      </c>
      <c r="M429" s="20">
        <v>23.084600000000002</v>
      </c>
      <c r="N429" s="20">
        <v>23</v>
      </c>
      <c r="O429" s="18"/>
      <c r="P429" s="20">
        <f t="shared" si="33"/>
        <v>23.027074271969401</v>
      </c>
      <c r="Q429" s="20">
        <f t="shared" si="32"/>
        <v>23.027074271969401</v>
      </c>
      <c r="R429" s="20" t="str">
        <f t="shared" si="34"/>
        <v/>
      </c>
    </row>
    <row r="430" spans="1:18">
      <c r="A430" s="17"/>
      <c r="B430" s="18"/>
      <c r="C430" s="18"/>
      <c r="D430" s="18">
        <v>100</v>
      </c>
      <c r="E430" s="18">
        <v>8</v>
      </c>
      <c r="F430" s="20">
        <v>79.433694169000006</v>
      </c>
      <c r="G430" s="29">
        <v>8.7140160272999996</v>
      </c>
      <c r="H430" s="20">
        <f t="shared" si="30"/>
        <v>10.97017596683896</v>
      </c>
      <c r="I430" s="20" t="s">
        <v>311</v>
      </c>
      <c r="J430" s="18"/>
      <c r="K430" s="18">
        <v>8</v>
      </c>
      <c r="L430" s="20">
        <f t="shared" si="31"/>
        <v>100</v>
      </c>
      <c r="M430" s="20"/>
      <c r="N430" s="20"/>
      <c r="O430" s="18"/>
      <c r="P430" s="20">
        <f t="shared" si="33"/>
        <v>26.124620049845401</v>
      </c>
      <c r="Q430" s="20">
        <f t="shared" si="32"/>
        <v>26.124620049845401</v>
      </c>
      <c r="R430" s="20" t="str">
        <f t="shared" si="34"/>
        <v/>
      </c>
    </row>
    <row r="431" spans="1:18">
      <c r="A431" s="17" t="s">
        <v>294</v>
      </c>
      <c r="B431" s="18" t="s">
        <v>225</v>
      </c>
      <c r="C431" s="18">
        <v>68624</v>
      </c>
      <c r="D431" s="18">
        <v>5</v>
      </c>
      <c r="E431" s="18">
        <v>8</v>
      </c>
      <c r="F431" s="20">
        <v>4.0738021250000003</v>
      </c>
      <c r="G431" s="29">
        <v>0.68123183089999995</v>
      </c>
      <c r="H431" s="20">
        <f t="shared" ref="H431:H494" si="35">100*(G431/F431)</f>
        <v>16.722261170208405</v>
      </c>
      <c r="I431" s="20">
        <v>2.0423330290382</v>
      </c>
      <c r="J431" s="18"/>
      <c r="K431" s="18">
        <v>8</v>
      </c>
      <c r="L431" s="20">
        <f t="shared" si="31"/>
        <v>100</v>
      </c>
      <c r="M431" s="20">
        <v>2.0986000000000002</v>
      </c>
      <c r="N431" s="20">
        <v>1.248</v>
      </c>
      <c r="O431" s="18"/>
      <c r="P431" s="20">
        <f t="shared" si="33"/>
        <v>2.0423330290382</v>
      </c>
      <c r="Q431" s="20">
        <f t="shared" si="32"/>
        <v>2.0423330290382</v>
      </c>
      <c r="R431" s="20">
        <f t="shared" si="34"/>
        <v>2.0423330290382</v>
      </c>
    </row>
    <row r="432" spans="1:18">
      <c r="A432" s="17"/>
      <c r="B432" s="18"/>
      <c r="C432" s="18"/>
      <c r="D432" s="18">
        <v>10</v>
      </c>
      <c r="E432" s="18">
        <v>8</v>
      </c>
      <c r="F432" s="20">
        <v>8.8673041841</v>
      </c>
      <c r="G432" s="29">
        <v>0.80158331169999997</v>
      </c>
      <c r="H432" s="20">
        <f t="shared" si="35"/>
        <v>9.0397633266863942</v>
      </c>
      <c r="I432" s="20" t="s">
        <v>311</v>
      </c>
      <c r="J432" s="18"/>
      <c r="K432" s="18">
        <v>8</v>
      </c>
      <c r="L432" s="20">
        <f t="shared" si="31"/>
        <v>100</v>
      </c>
      <c r="M432" s="20"/>
      <c r="N432" s="20"/>
      <c r="O432" s="18"/>
      <c r="P432" s="20">
        <f t="shared" si="33"/>
        <v>2.4031467684766001</v>
      </c>
      <c r="Q432" s="20">
        <f t="shared" si="32"/>
        <v>2.4031467684766001</v>
      </c>
      <c r="R432" s="20" t="str">
        <f t="shared" si="34"/>
        <v/>
      </c>
    </row>
    <row r="433" spans="1:18">
      <c r="A433" s="17"/>
      <c r="B433" s="18"/>
      <c r="C433" s="18"/>
      <c r="D433" s="18">
        <v>25</v>
      </c>
      <c r="E433" s="18">
        <v>8</v>
      </c>
      <c r="F433" s="20">
        <v>25.213562748000001</v>
      </c>
      <c r="G433" s="29">
        <v>1.809188375</v>
      </c>
      <c r="H433" s="20">
        <f t="shared" si="35"/>
        <v>7.1754570866567002</v>
      </c>
      <c r="I433" s="20" t="s">
        <v>311</v>
      </c>
      <c r="J433" s="18"/>
      <c r="K433" s="18">
        <v>8</v>
      </c>
      <c r="L433" s="20">
        <f t="shared" si="31"/>
        <v>100</v>
      </c>
      <c r="M433" s="20"/>
      <c r="N433" s="20"/>
      <c r="O433" s="18"/>
      <c r="P433" s="20">
        <f t="shared" si="33"/>
        <v>5.4239467482500006</v>
      </c>
      <c r="Q433" s="20">
        <f t="shared" si="32"/>
        <v>5.4239467482500006</v>
      </c>
      <c r="R433" s="20" t="str">
        <f t="shared" si="34"/>
        <v/>
      </c>
    </row>
    <row r="434" spans="1:18">
      <c r="A434" s="17"/>
      <c r="B434" s="18"/>
      <c r="C434" s="18"/>
      <c r="D434" s="18">
        <v>50</v>
      </c>
      <c r="E434" s="18">
        <v>8</v>
      </c>
      <c r="F434" s="20">
        <v>44.808378591999997</v>
      </c>
      <c r="G434" s="29">
        <v>4.8340362281000004</v>
      </c>
      <c r="H434" s="20">
        <f t="shared" si="35"/>
        <v>10.788241797624563</v>
      </c>
      <c r="I434" s="20" t="s">
        <v>311</v>
      </c>
      <c r="J434" s="18"/>
      <c r="K434" s="18">
        <v>8</v>
      </c>
      <c r="L434" s="20">
        <f t="shared" si="31"/>
        <v>100</v>
      </c>
      <c r="M434" s="20"/>
      <c r="N434" s="20"/>
      <c r="O434" s="18"/>
      <c r="P434" s="20">
        <f t="shared" si="33"/>
        <v>14.492440611843803</v>
      </c>
      <c r="Q434" s="20">
        <f t="shared" si="32"/>
        <v>14.492440611843803</v>
      </c>
      <c r="R434" s="20" t="str">
        <f t="shared" si="34"/>
        <v/>
      </c>
    </row>
    <row r="435" spans="1:18">
      <c r="A435" s="17"/>
      <c r="B435" s="18"/>
      <c r="C435" s="18"/>
      <c r="D435" s="18">
        <v>100</v>
      </c>
      <c r="E435" s="18">
        <v>8</v>
      </c>
      <c r="F435" s="20">
        <v>96.550221003000004</v>
      </c>
      <c r="G435" s="29">
        <v>12.121555958</v>
      </c>
      <c r="H435" s="20">
        <f t="shared" si="35"/>
        <v>12.554664124096993</v>
      </c>
      <c r="I435" s="20" t="s">
        <v>311</v>
      </c>
      <c r="J435" s="18"/>
      <c r="K435" s="18">
        <v>8</v>
      </c>
      <c r="L435" s="20">
        <f t="shared" si="31"/>
        <v>100</v>
      </c>
      <c r="M435" s="20"/>
      <c r="N435" s="20"/>
      <c r="O435" s="18"/>
      <c r="P435" s="20">
        <f t="shared" si="33"/>
        <v>36.340424762084005</v>
      </c>
      <c r="Q435" s="20">
        <f t="shared" si="32"/>
        <v>36.340424762084005</v>
      </c>
      <c r="R435" s="20" t="str">
        <f t="shared" si="34"/>
        <v/>
      </c>
    </row>
    <row r="436" spans="1:18">
      <c r="A436" s="17" t="s">
        <v>294</v>
      </c>
      <c r="B436" s="18" t="s">
        <v>196</v>
      </c>
      <c r="C436" s="18">
        <v>68621</v>
      </c>
      <c r="D436" s="18">
        <v>5</v>
      </c>
      <c r="E436" s="18">
        <v>8</v>
      </c>
      <c r="F436" s="20">
        <v>1.8246771326</v>
      </c>
      <c r="G436" s="29">
        <v>1.4346885740999999</v>
      </c>
      <c r="H436" s="20">
        <f t="shared" si="35"/>
        <v>78.626982739444898</v>
      </c>
      <c r="I436" s="20">
        <v>4.3011963451518005</v>
      </c>
      <c r="J436" s="18"/>
      <c r="K436" s="18">
        <v>6</v>
      </c>
      <c r="L436" s="20">
        <f t="shared" si="31"/>
        <v>75</v>
      </c>
      <c r="M436" s="20">
        <v>5.6962000000000002</v>
      </c>
      <c r="N436" s="20">
        <v>5.3520000000000003</v>
      </c>
      <c r="O436" s="18"/>
      <c r="P436" s="20">
        <f t="shared" si="33"/>
        <v>4.3011963451518005</v>
      </c>
      <c r="Q436" s="20">
        <f t="shared" si="32"/>
        <v>4.3011963451518005</v>
      </c>
      <c r="R436" s="20">
        <f t="shared" si="34"/>
        <v>4.3011963451518005</v>
      </c>
    </row>
    <row r="437" spans="1:18">
      <c r="A437" s="17"/>
      <c r="B437" s="18"/>
      <c r="C437" s="18"/>
      <c r="D437" s="18">
        <v>10</v>
      </c>
      <c r="E437" s="18">
        <v>8</v>
      </c>
      <c r="F437" s="20">
        <v>7.6718508766999998</v>
      </c>
      <c r="G437" s="29">
        <v>1.9458400467999999</v>
      </c>
      <c r="H437" s="20">
        <f t="shared" si="35"/>
        <v>25.363371604493324</v>
      </c>
      <c r="I437" s="20" t="s">
        <v>311</v>
      </c>
      <c r="J437" s="18"/>
      <c r="K437" s="18">
        <v>8</v>
      </c>
      <c r="L437" s="20">
        <f t="shared" si="31"/>
        <v>100</v>
      </c>
      <c r="M437" s="20"/>
      <c r="N437" s="20"/>
      <c r="O437" s="18"/>
      <c r="P437" s="20">
        <f t="shared" si="33"/>
        <v>5.8336284603064001</v>
      </c>
      <c r="Q437" s="20">
        <f t="shared" si="32"/>
        <v>5.8336284603064001</v>
      </c>
      <c r="R437" s="20" t="str">
        <f t="shared" si="34"/>
        <v/>
      </c>
    </row>
    <row r="438" spans="1:18">
      <c r="A438" s="17"/>
      <c r="B438" s="18"/>
      <c r="C438" s="18"/>
      <c r="D438" s="18">
        <v>25</v>
      </c>
      <c r="E438" s="18">
        <v>8</v>
      </c>
      <c r="F438" s="20">
        <v>22.363597488</v>
      </c>
      <c r="G438" s="29">
        <v>5.6343726503999996</v>
      </c>
      <c r="H438" s="20">
        <f t="shared" si="35"/>
        <v>25.194393046214174</v>
      </c>
      <c r="I438" s="20" t="s">
        <v>311</v>
      </c>
      <c r="J438" s="18"/>
      <c r="K438" s="18">
        <v>8</v>
      </c>
      <c r="L438" s="20">
        <f t="shared" si="31"/>
        <v>100</v>
      </c>
      <c r="M438" s="20"/>
      <c r="N438" s="20"/>
      <c r="O438" s="18"/>
      <c r="P438" s="20">
        <f t="shared" si="33"/>
        <v>16.891849205899199</v>
      </c>
      <c r="Q438" s="20">
        <f t="shared" si="32"/>
        <v>16.891849205899199</v>
      </c>
      <c r="R438" s="20" t="str">
        <f t="shared" si="34"/>
        <v/>
      </c>
    </row>
    <row r="439" spans="1:18">
      <c r="A439" s="17"/>
      <c r="B439" s="18"/>
      <c r="C439" s="18"/>
      <c r="D439" s="18">
        <v>50</v>
      </c>
      <c r="E439" s="18">
        <v>8</v>
      </c>
      <c r="F439" s="20">
        <v>43.278235789</v>
      </c>
      <c r="G439" s="29">
        <v>9.7029484659000005</v>
      </c>
      <c r="H439" s="20">
        <f t="shared" si="35"/>
        <v>22.419926064468164</v>
      </c>
      <c r="I439" s="20" t="s">
        <v>311</v>
      </c>
      <c r="J439" s="18"/>
      <c r="K439" s="18">
        <v>8</v>
      </c>
      <c r="L439" s="20">
        <f t="shared" si="31"/>
        <v>100</v>
      </c>
      <c r="M439" s="20"/>
      <c r="N439" s="20"/>
      <c r="O439" s="18"/>
      <c r="P439" s="20">
        <f t="shared" si="33"/>
        <v>29.089439500768204</v>
      </c>
      <c r="Q439" s="20">
        <f t="shared" si="32"/>
        <v>29.089439500768204</v>
      </c>
      <c r="R439" s="20" t="str">
        <f t="shared" si="34"/>
        <v/>
      </c>
    </row>
    <row r="440" spans="1:18">
      <c r="A440" s="17"/>
      <c r="B440" s="18"/>
      <c r="C440" s="18"/>
      <c r="D440" s="18">
        <v>100</v>
      </c>
      <c r="E440" s="18">
        <v>8</v>
      </c>
      <c r="F440" s="20">
        <v>97.927443452000006</v>
      </c>
      <c r="G440" s="29">
        <v>10.191696149</v>
      </c>
      <c r="H440" s="20">
        <f t="shared" si="35"/>
        <v>10.407395301803778</v>
      </c>
      <c r="I440" s="20" t="s">
        <v>311</v>
      </c>
      <c r="J440" s="18"/>
      <c r="K440" s="18">
        <v>8</v>
      </c>
      <c r="L440" s="20">
        <f t="shared" si="31"/>
        <v>100</v>
      </c>
      <c r="M440" s="20"/>
      <c r="N440" s="20"/>
      <c r="O440" s="18"/>
      <c r="P440" s="20">
        <f t="shared" si="33"/>
        <v>30.554705054702001</v>
      </c>
      <c r="Q440" s="20">
        <f t="shared" si="32"/>
        <v>30.554705054702001</v>
      </c>
      <c r="R440" s="20" t="str">
        <f t="shared" si="34"/>
        <v/>
      </c>
    </row>
    <row r="441" spans="1:18">
      <c r="A441" s="17" t="s">
        <v>294</v>
      </c>
      <c r="B441" s="19" t="s">
        <v>89</v>
      </c>
      <c r="C441" s="18">
        <v>68625</v>
      </c>
      <c r="D441" s="18">
        <v>5</v>
      </c>
      <c r="E441" s="18">
        <v>8</v>
      </c>
      <c r="F441" s="20">
        <v>0</v>
      </c>
      <c r="G441" s="29">
        <v>0</v>
      </c>
      <c r="H441" s="20">
        <v>0</v>
      </c>
      <c r="I441" s="20" t="s">
        <v>311</v>
      </c>
      <c r="J441" s="18"/>
      <c r="K441" s="18">
        <v>0</v>
      </c>
      <c r="L441" s="20">
        <f t="shared" si="31"/>
        <v>0</v>
      </c>
      <c r="M441" s="20">
        <v>13.790800000000001</v>
      </c>
      <c r="N441" s="20">
        <v>14</v>
      </c>
      <c r="O441" s="18"/>
      <c r="P441" s="20">
        <f t="shared" si="33"/>
        <v>0</v>
      </c>
      <c r="Q441" s="20" t="str">
        <f t="shared" si="32"/>
        <v/>
      </c>
      <c r="R441" s="20" t="str">
        <f t="shared" si="34"/>
        <v/>
      </c>
    </row>
    <row r="442" spans="1:18">
      <c r="A442" s="17"/>
      <c r="B442" s="18"/>
      <c r="C442" s="18"/>
      <c r="D442" s="18">
        <v>10</v>
      </c>
      <c r="E442" s="18">
        <v>8</v>
      </c>
      <c r="F442" s="20">
        <v>11.470524058000001</v>
      </c>
      <c r="G442" s="29">
        <v>5.1175310566999999</v>
      </c>
      <c r="H442" s="20">
        <f t="shared" si="35"/>
        <v>44.614622931119087</v>
      </c>
      <c r="I442" s="20" t="s">
        <v>311</v>
      </c>
      <c r="J442" s="18"/>
      <c r="K442" s="18">
        <v>8</v>
      </c>
      <c r="L442" s="20">
        <f t="shared" si="31"/>
        <v>100</v>
      </c>
      <c r="M442" s="20"/>
      <c r="N442" s="20"/>
      <c r="O442" s="18"/>
      <c r="P442" s="20">
        <f t="shared" si="33"/>
        <v>15.3423581079866</v>
      </c>
      <c r="Q442" s="20" t="str">
        <f t="shared" si="32"/>
        <v/>
      </c>
      <c r="R442" s="20" t="str">
        <f t="shared" si="34"/>
        <v/>
      </c>
    </row>
    <row r="443" spans="1:18">
      <c r="A443" s="17"/>
      <c r="B443" s="18"/>
      <c r="C443" s="18"/>
      <c r="D443" s="18">
        <v>25</v>
      </c>
      <c r="E443" s="18">
        <v>8</v>
      </c>
      <c r="F443" s="20">
        <v>30.870800340999999</v>
      </c>
      <c r="G443" s="29">
        <v>4.6116238370999998</v>
      </c>
      <c r="H443" s="20">
        <f t="shared" si="35"/>
        <v>14.938465430632938</v>
      </c>
      <c r="I443" s="20">
        <v>13.8256482636258</v>
      </c>
      <c r="J443" s="18"/>
      <c r="K443" s="18">
        <v>8</v>
      </c>
      <c r="L443" s="20">
        <f t="shared" si="31"/>
        <v>100</v>
      </c>
      <c r="M443" s="20"/>
      <c r="N443" s="20"/>
      <c r="O443" s="18"/>
      <c r="P443" s="20">
        <f t="shared" si="33"/>
        <v>13.8256482636258</v>
      </c>
      <c r="Q443" s="20">
        <f t="shared" si="32"/>
        <v>13.8256482636258</v>
      </c>
      <c r="R443" s="20">
        <f t="shared" si="34"/>
        <v>13.8256482636258</v>
      </c>
    </row>
    <row r="444" spans="1:18">
      <c r="A444" s="17"/>
      <c r="B444" s="18"/>
      <c r="C444" s="18"/>
      <c r="D444" s="18">
        <v>50</v>
      </c>
      <c r="E444" s="18">
        <v>8</v>
      </c>
      <c r="F444" s="20">
        <v>50.097824936999999</v>
      </c>
      <c r="G444" s="29">
        <v>6.7326271107000002</v>
      </c>
      <c r="H444" s="20">
        <f t="shared" si="35"/>
        <v>13.438960911310113</v>
      </c>
      <c r="I444" s="20" t="s">
        <v>311</v>
      </c>
      <c r="J444" s="18"/>
      <c r="K444" s="18">
        <v>8</v>
      </c>
      <c r="L444" s="20">
        <f t="shared" si="31"/>
        <v>100</v>
      </c>
      <c r="M444" s="20"/>
      <c r="N444" s="20"/>
      <c r="O444" s="18"/>
      <c r="P444" s="20">
        <f t="shared" si="33"/>
        <v>20.184416077878602</v>
      </c>
      <c r="Q444" s="20">
        <f t="shared" si="32"/>
        <v>20.184416077878602</v>
      </c>
      <c r="R444" s="20" t="str">
        <f t="shared" si="34"/>
        <v/>
      </c>
    </row>
    <row r="445" spans="1:18">
      <c r="A445" s="17"/>
      <c r="B445" s="18"/>
      <c r="C445" s="18"/>
      <c r="D445" s="18">
        <v>100</v>
      </c>
      <c r="E445" s="18">
        <v>8</v>
      </c>
      <c r="F445" s="20">
        <v>105.26866841</v>
      </c>
      <c r="G445" s="29">
        <v>11.442938486999999</v>
      </c>
      <c r="H445" s="20">
        <f t="shared" si="35"/>
        <v>10.870222507643097</v>
      </c>
      <c r="I445" s="20" t="s">
        <v>311</v>
      </c>
      <c r="J445" s="18"/>
      <c r="K445" s="18">
        <v>8</v>
      </c>
      <c r="L445" s="20">
        <f t="shared" si="31"/>
        <v>100</v>
      </c>
      <c r="M445" s="20"/>
      <c r="N445" s="20"/>
      <c r="O445" s="18"/>
      <c r="P445" s="20">
        <f t="shared" si="33"/>
        <v>34.305929584026003</v>
      </c>
      <c r="Q445" s="20">
        <f t="shared" si="32"/>
        <v>34.305929584026003</v>
      </c>
      <c r="R445" s="20" t="str">
        <f t="shared" si="34"/>
        <v/>
      </c>
    </row>
    <row r="446" spans="1:18">
      <c r="A446" s="17" t="s">
        <v>294</v>
      </c>
      <c r="B446" s="18" t="s">
        <v>90</v>
      </c>
      <c r="C446" s="18">
        <v>61682</v>
      </c>
      <c r="D446" s="18">
        <v>5</v>
      </c>
      <c r="E446" s="18">
        <v>8</v>
      </c>
      <c r="F446" s="20">
        <v>4.3558667149000003</v>
      </c>
      <c r="G446" s="29">
        <v>1.9044337093999999</v>
      </c>
      <c r="H446" s="20">
        <f t="shared" si="35"/>
        <v>43.721119906758233</v>
      </c>
      <c r="I446" s="20" t="s">
        <v>311</v>
      </c>
      <c r="J446" s="18"/>
      <c r="K446" s="18">
        <v>7</v>
      </c>
      <c r="L446" s="20">
        <f t="shared" si="31"/>
        <v>87.5</v>
      </c>
      <c r="M446" s="20">
        <v>11.3924</v>
      </c>
      <c r="N446" s="20">
        <v>9.0719999999999992</v>
      </c>
      <c r="O446" s="18"/>
      <c r="P446" s="20">
        <f t="shared" si="33"/>
        <v>5.7094922607812002</v>
      </c>
      <c r="Q446" s="20" t="str">
        <f t="shared" si="32"/>
        <v/>
      </c>
      <c r="R446" s="20" t="str">
        <f t="shared" si="34"/>
        <v/>
      </c>
    </row>
    <row r="447" spans="1:18">
      <c r="A447" s="17"/>
      <c r="B447" s="18"/>
      <c r="C447" s="18"/>
      <c r="D447" s="18">
        <v>10</v>
      </c>
      <c r="E447" s="18">
        <v>8</v>
      </c>
      <c r="F447" s="20">
        <v>10.211642792999999</v>
      </c>
      <c r="G447" s="29">
        <v>5.6949644103999999</v>
      </c>
      <c r="H447" s="20">
        <f t="shared" si="35"/>
        <v>55.769326501548342</v>
      </c>
      <c r="I447" s="20" t="s">
        <v>311</v>
      </c>
      <c r="J447" s="18"/>
      <c r="K447" s="18">
        <v>8</v>
      </c>
      <c r="L447" s="20">
        <f t="shared" si="31"/>
        <v>100</v>
      </c>
      <c r="M447" s="20"/>
      <c r="N447" s="20"/>
      <c r="O447" s="18"/>
      <c r="P447" s="20">
        <f t="shared" si="33"/>
        <v>17.073503302379201</v>
      </c>
      <c r="Q447" s="20" t="str">
        <f t="shared" si="32"/>
        <v/>
      </c>
      <c r="R447" s="20" t="str">
        <f t="shared" si="34"/>
        <v/>
      </c>
    </row>
    <row r="448" spans="1:18">
      <c r="A448" s="17"/>
      <c r="B448" s="18"/>
      <c r="C448" s="18"/>
      <c r="D448" s="18">
        <v>25</v>
      </c>
      <c r="E448" s="18">
        <v>8</v>
      </c>
      <c r="F448" s="20">
        <v>31.00589312</v>
      </c>
      <c r="G448" s="29">
        <v>3.8108990543000001</v>
      </c>
      <c r="H448" s="20">
        <f t="shared" si="35"/>
        <v>12.290886250400646</v>
      </c>
      <c r="I448" s="20">
        <v>11.4250753647914</v>
      </c>
      <c r="J448" s="18"/>
      <c r="K448" s="18">
        <v>8</v>
      </c>
      <c r="L448" s="20">
        <f t="shared" si="31"/>
        <v>100</v>
      </c>
      <c r="M448" s="20"/>
      <c r="N448" s="20"/>
      <c r="O448" s="18"/>
      <c r="P448" s="20">
        <f t="shared" si="33"/>
        <v>11.4250753647914</v>
      </c>
      <c r="Q448" s="20">
        <f t="shared" si="32"/>
        <v>11.4250753647914</v>
      </c>
      <c r="R448" s="20">
        <f t="shared" si="34"/>
        <v>11.4250753647914</v>
      </c>
    </row>
    <row r="449" spans="1:18">
      <c r="A449" s="17"/>
      <c r="B449" s="18"/>
      <c r="C449" s="18"/>
      <c r="D449" s="18">
        <v>50</v>
      </c>
      <c r="E449" s="18">
        <v>8</v>
      </c>
      <c r="F449" s="20">
        <v>46.750213176999999</v>
      </c>
      <c r="G449" s="29">
        <v>5.3664639523000002</v>
      </c>
      <c r="H449" s="20">
        <f t="shared" si="35"/>
        <v>11.479014934075581</v>
      </c>
      <c r="I449" s="20" t="s">
        <v>311</v>
      </c>
      <c r="J449" s="18"/>
      <c r="K449" s="18">
        <v>8</v>
      </c>
      <c r="L449" s="20">
        <f t="shared" si="31"/>
        <v>100</v>
      </c>
      <c r="M449" s="20"/>
      <c r="N449" s="20"/>
      <c r="O449" s="18"/>
      <c r="P449" s="20">
        <f t="shared" si="33"/>
        <v>16.0886589289954</v>
      </c>
      <c r="Q449" s="20">
        <f t="shared" si="32"/>
        <v>16.0886589289954</v>
      </c>
      <c r="R449" s="20" t="str">
        <f t="shared" si="34"/>
        <v/>
      </c>
    </row>
    <row r="450" spans="1:18">
      <c r="A450" s="17"/>
      <c r="B450" s="18"/>
      <c r="C450" s="18"/>
      <c r="D450" s="18">
        <v>100</v>
      </c>
      <c r="E450" s="18">
        <v>8</v>
      </c>
      <c r="F450" s="20">
        <v>97.355064837</v>
      </c>
      <c r="G450" s="29">
        <v>9.6000780216999999</v>
      </c>
      <c r="H450" s="20">
        <f t="shared" si="35"/>
        <v>9.8608922276136877</v>
      </c>
      <c r="I450" s="20" t="s">
        <v>311</v>
      </c>
      <c r="J450" s="18"/>
      <c r="K450" s="18">
        <v>8</v>
      </c>
      <c r="L450" s="20">
        <f t="shared" si="31"/>
        <v>100</v>
      </c>
      <c r="M450" s="20"/>
      <c r="N450" s="20"/>
      <c r="O450" s="18"/>
      <c r="P450" s="20">
        <f t="shared" si="33"/>
        <v>28.781033909056603</v>
      </c>
      <c r="Q450" s="20">
        <f t="shared" si="32"/>
        <v>28.781033909056603</v>
      </c>
      <c r="R450" s="20" t="str">
        <f t="shared" si="34"/>
        <v/>
      </c>
    </row>
    <row r="451" spans="1:18">
      <c r="A451" s="17" t="s">
        <v>294</v>
      </c>
      <c r="B451" s="18" t="s">
        <v>91</v>
      </c>
      <c r="C451" s="18">
        <v>61683</v>
      </c>
      <c r="D451" s="18">
        <v>5</v>
      </c>
      <c r="E451" s="18">
        <v>8</v>
      </c>
      <c r="F451" s="20">
        <v>9.9618314425999994</v>
      </c>
      <c r="G451" s="29">
        <v>3.0491619022999998</v>
      </c>
      <c r="H451" s="20">
        <f t="shared" si="35"/>
        <v>30.608447049814568</v>
      </c>
      <c r="I451" s="20" t="s">
        <v>311</v>
      </c>
      <c r="J451" s="18"/>
      <c r="K451" s="18">
        <v>8</v>
      </c>
      <c r="L451" s="20">
        <f t="shared" si="31"/>
        <v>100</v>
      </c>
      <c r="M451" s="20">
        <v>8.6942000000000004</v>
      </c>
      <c r="N451" s="20">
        <v>9.5280000000000005</v>
      </c>
      <c r="O451" s="18"/>
      <c r="P451" s="20">
        <f t="shared" si="33"/>
        <v>9.1413873830954007</v>
      </c>
      <c r="Q451" s="20" t="str">
        <f t="shared" si="32"/>
        <v/>
      </c>
      <c r="R451" s="20" t="str">
        <f t="shared" si="34"/>
        <v/>
      </c>
    </row>
    <row r="452" spans="1:18">
      <c r="A452" s="17"/>
      <c r="B452" s="18"/>
      <c r="C452" s="18"/>
      <c r="D452" s="18">
        <v>10</v>
      </c>
      <c r="E452" s="18">
        <v>8</v>
      </c>
      <c r="F452" s="20">
        <v>12.991009972000001</v>
      </c>
      <c r="G452" s="29">
        <v>2.9346337893999999</v>
      </c>
      <c r="H452" s="20">
        <f t="shared" si="35"/>
        <v>22.58972778656258</v>
      </c>
      <c r="I452" s="20">
        <v>8.7980321006211994</v>
      </c>
      <c r="J452" s="18"/>
      <c r="K452" s="18">
        <v>8</v>
      </c>
      <c r="L452" s="20">
        <f t="shared" ref="L452:L515" si="36">(K452/E452)*100</f>
        <v>100</v>
      </c>
      <c r="M452" s="20"/>
      <c r="N452" s="20"/>
      <c r="O452" s="18"/>
      <c r="P452" s="20">
        <f t="shared" si="33"/>
        <v>8.7980321006211994</v>
      </c>
      <c r="Q452" s="20">
        <f t="shared" ref="Q452:Q515" si="37">IF(AND((G452*2.998)&lt;+(D452+D452*0.1),L452&gt;50),(G452*2.998),"")</f>
        <v>8.7980321006211994</v>
      </c>
      <c r="R452" s="20">
        <f t="shared" si="34"/>
        <v>8.7980321006211994</v>
      </c>
    </row>
    <row r="453" spans="1:18">
      <c r="A453" s="17"/>
      <c r="B453" s="18"/>
      <c r="C453" s="18"/>
      <c r="D453" s="18">
        <v>25</v>
      </c>
      <c r="E453" s="18">
        <v>8</v>
      </c>
      <c r="F453" s="20">
        <v>29.829405077000001</v>
      </c>
      <c r="G453" s="29">
        <v>5.3445708270000001</v>
      </c>
      <c r="H453" s="20">
        <f t="shared" si="35"/>
        <v>17.917121756883237</v>
      </c>
      <c r="I453" s="20" t="s">
        <v>311</v>
      </c>
      <c r="J453" s="18"/>
      <c r="K453" s="18">
        <v>8</v>
      </c>
      <c r="L453" s="20">
        <f t="shared" si="36"/>
        <v>100</v>
      </c>
      <c r="M453" s="20"/>
      <c r="N453" s="20"/>
      <c r="O453" s="18"/>
      <c r="P453" s="20">
        <f t="shared" ref="P453:P516" si="38">G453*2.998</f>
        <v>16.023023339346</v>
      </c>
      <c r="Q453" s="20">
        <f t="shared" si="37"/>
        <v>16.023023339346</v>
      </c>
      <c r="R453" s="20" t="str">
        <f t="shared" ref="R453:R516" si="39">IF(AND(ISNUMBER(Q453),ISNUMBER(Q452),D453&gt;5),"",Q453)</f>
        <v/>
      </c>
    </row>
    <row r="454" spans="1:18">
      <c r="A454" s="17"/>
      <c r="B454" s="18"/>
      <c r="C454" s="18"/>
      <c r="D454" s="18">
        <v>50</v>
      </c>
      <c r="E454" s="18">
        <v>8</v>
      </c>
      <c r="F454" s="20">
        <v>53.277403944</v>
      </c>
      <c r="G454" s="29">
        <v>12.028099105000001</v>
      </c>
      <c r="H454" s="20">
        <f t="shared" si="35"/>
        <v>22.57636111106833</v>
      </c>
      <c r="I454" s="20" t="s">
        <v>311</v>
      </c>
      <c r="J454" s="18"/>
      <c r="K454" s="18">
        <v>8</v>
      </c>
      <c r="L454" s="20">
        <f t="shared" si="36"/>
        <v>100</v>
      </c>
      <c r="M454" s="20"/>
      <c r="N454" s="20"/>
      <c r="O454" s="18"/>
      <c r="P454" s="20">
        <f t="shared" si="38"/>
        <v>36.060241116790003</v>
      </c>
      <c r="Q454" s="20">
        <f t="shared" si="37"/>
        <v>36.060241116790003</v>
      </c>
      <c r="R454" s="20" t="str">
        <f t="shared" si="39"/>
        <v/>
      </c>
    </row>
    <row r="455" spans="1:18">
      <c r="A455" s="17"/>
      <c r="B455" s="18"/>
      <c r="C455" s="18"/>
      <c r="D455" s="18">
        <v>100</v>
      </c>
      <c r="E455" s="18">
        <v>8</v>
      </c>
      <c r="F455" s="20">
        <v>103.32004519</v>
      </c>
      <c r="G455" s="29">
        <v>19.106564813999999</v>
      </c>
      <c r="H455" s="20">
        <f t="shared" si="35"/>
        <v>18.492602068518316</v>
      </c>
      <c r="I455" s="20" t="s">
        <v>311</v>
      </c>
      <c r="J455" s="18"/>
      <c r="K455" s="18">
        <v>8</v>
      </c>
      <c r="L455" s="20">
        <f t="shared" si="36"/>
        <v>100</v>
      </c>
      <c r="M455" s="20"/>
      <c r="N455" s="20"/>
      <c r="O455" s="18"/>
      <c r="P455" s="20">
        <f t="shared" si="38"/>
        <v>57.281481312372001</v>
      </c>
      <c r="Q455" s="20">
        <f t="shared" si="37"/>
        <v>57.281481312372001</v>
      </c>
      <c r="R455" s="20" t="str">
        <f t="shared" si="39"/>
        <v/>
      </c>
    </row>
    <row r="456" spans="1:18">
      <c r="A456" s="17" t="s">
        <v>294</v>
      </c>
      <c r="B456" s="18" t="s">
        <v>92</v>
      </c>
      <c r="C456" s="18">
        <v>68426</v>
      </c>
      <c r="D456" s="18">
        <v>5</v>
      </c>
      <c r="E456" s="18">
        <v>8</v>
      </c>
      <c r="F456" s="20">
        <v>3.5429909203999999</v>
      </c>
      <c r="G456" s="29">
        <v>1.7575612786000001</v>
      </c>
      <c r="H456" s="20">
        <f t="shared" si="35"/>
        <v>49.606711337594206</v>
      </c>
      <c r="I456" s="20">
        <v>5.2691687132428005</v>
      </c>
      <c r="J456" s="18"/>
      <c r="K456" s="18">
        <v>7</v>
      </c>
      <c r="L456" s="20">
        <f t="shared" si="36"/>
        <v>87.5</v>
      </c>
      <c r="M456" s="20">
        <v>9.5936000000000021</v>
      </c>
      <c r="N456" s="20">
        <v>5.4</v>
      </c>
      <c r="O456" s="18"/>
      <c r="P456" s="20">
        <f t="shared" si="38"/>
        <v>5.2691687132428005</v>
      </c>
      <c r="Q456" s="20">
        <f t="shared" si="37"/>
        <v>5.2691687132428005</v>
      </c>
      <c r="R456" s="20">
        <f t="shared" si="39"/>
        <v>5.2691687132428005</v>
      </c>
    </row>
    <row r="457" spans="1:18">
      <c r="A457" s="17"/>
      <c r="B457" s="18"/>
      <c r="C457" s="18"/>
      <c r="D457" s="18">
        <v>10</v>
      </c>
      <c r="E457" s="18">
        <v>8</v>
      </c>
      <c r="F457" s="20">
        <v>10.185618892000001</v>
      </c>
      <c r="G457" s="29">
        <v>3.2065182202</v>
      </c>
      <c r="H457" s="20">
        <f t="shared" si="35"/>
        <v>31.480838368284786</v>
      </c>
      <c r="I457" s="20" t="s">
        <v>311</v>
      </c>
      <c r="J457" s="18"/>
      <c r="K457" s="18">
        <v>8</v>
      </c>
      <c r="L457" s="20">
        <f t="shared" si="36"/>
        <v>100</v>
      </c>
      <c r="M457" s="20"/>
      <c r="N457" s="20"/>
      <c r="O457" s="18"/>
      <c r="P457" s="20">
        <f t="shared" si="38"/>
        <v>9.6131416241596011</v>
      </c>
      <c r="Q457" s="20">
        <f t="shared" si="37"/>
        <v>9.6131416241596011</v>
      </c>
      <c r="R457" s="20" t="str">
        <f t="shared" si="39"/>
        <v/>
      </c>
    </row>
    <row r="458" spans="1:18">
      <c r="A458" s="17"/>
      <c r="B458" s="18"/>
      <c r="C458" s="18"/>
      <c r="D458" s="18">
        <v>25</v>
      </c>
      <c r="E458" s="18">
        <v>8</v>
      </c>
      <c r="F458" s="20">
        <v>22.713430423999998</v>
      </c>
      <c r="G458" s="29">
        <v>3.2865984246000002</v>
      </c>
      <c r="H458" s="20">
        <f t="shared" si="35"/>
        <v>14.469846092148359</v>
      </c>
      <c r="I458" s="20" t="s">
        <v>311</v>
      </c>
      <c r="J458" s="18"/>
      <c r="K458" s="18">
        <v>8</v>
      </c>
      <c r="L458" s="20">
        <f t="shared" si="36"/>
        <v>100</v>
      </c>
      <c r="M458" s="20"/>
      <c r="N458" s="20"/>
      <c r="O458" s="18"/>
      <c r="P458" s="20">
        <f t="shared" si="38"/>
        <v>9.8532220769508019</v>
      </c>
      <c r="Q458" s="20">
        <f t="shared" si="37"/>
        <v>9.8532220769508019</v>
      </c>
      <c r="R458" s="20" t="str">
        <f t="shared" si="39"/>
        <v/>
      </c>
    </row>
    <row r="459" spans="1:18">
      <c r="A459" s="17"/>
      <c r="B459" s="18"/>
      <c r="C459" s="18"/>
      <c r="D459" s="18">
        <v>50</v>
      </c>
      <c r="E459" s="18">
        <v>8</v>
      </c>
      <c r="F459" s="20">
        <v>46.321827775999999</v>
      </c>
      <c r="G459" s="29">
        <v>5.0194042643000003</v>
      </c>
      <c r="H459" s="20">
        <f t="shared" si="35"/>
        <v>10.835937408542039</v>
      </c>
      <c r="I459" s="20" t="s">
        <v>311</v>
      </c>
      <c r="J459" s="18"/>
      <c r="K459" s="18">
        <v>8</v>
      </c>
      <c r="L459" s="20">
        <f t="shared" si="36"/>
        <v>100</v>
      </c>
      <c r="M459" s="20"/>
      <c r="N459" s="20"/>
      <c r="O459" s="18"/>
      <c r="P459" s="20">
        <f t="shared" si="38"/>
        <v>15.048173984371402</v>
      </c>
      <c r="Q459" s="20">
        <f t="shared" si="37"/>
        <v>15.048173984371402</v>
      </c>
      <c r="R459" s="20" t="str">
        <f t="shared" si="39"/>
        <v/>
      </c>
    </row>
    <row r="460" spans="1:18">
      <c r="A460" s="17"/>
      <c r="B460" s="18"/>
      <c r="C460" s="18"/>
      <c r="D460" s="18">
        <v>100</v>
      </c>
      <c r="E460" s="18">
        <v>8</v>
      </c>
      <c r="F460" s="20">
        <v>97.057882297000006</v>
      </c>
      <c r="G460" s="29">
        <v>8.2281143364999991</v>
      </c>
      <c r="H460" s="20">
        <f t="shared" si="35"/>
        <v>8.4775333458458579</v>
      </c>
      <c r="I460" s="20" t="s">
        <v>311</v>
      </c>
      <c r="J460" s="18"/>
      <c r="K460" s="18">
        <v>8</v>
      </c>
      <c r="L460" s="20">
        <f t="shared" si="36"/>
        <v>100</v>
      </c>
      <c r="M460" s="20"/>
      <c r="N460" s="20"/>
      <c r="O460" s="18"/>
      <c r="P460" s="20">
        <f t="shared" si="38"/>
        <v>24.667886780827001</v>
      </c>
      <c r="Q460" s="20">
        <f t="shared" si="37"/>
        <v>24.667886780827001</v>
      </c>
      <c r="R460" s="20" t="str">
        <f t="shared" si="39"/>
        <v/>
      </c>
    </row>
    <row r="461" spans="1:18">
      <c r="A461" s="17" t="s">
        <v>294</v>
      </c>
      <c r="B461" s="18" t="s">
        <v>93</v>
      </c>
      <c r="C461" s="18">
        <v>68627</v>
      </c>
      <c r="D461" s="18">
        <v>5</v>
      </c>
      <c r="E461" s="18">
        <v>8</v>
      </c>
      <c r="F461" s="20">
        <v>3.3708406649999998</v>
      </c>
      <c r="G461" s="29">
        <v>1.5961166188</v>
      </c>
      <c r="H461" s="20">
        <f t="shared" si="35"/>
        <v>47.350699051804632</v>
      </c>
      <c r="I461" s="20">
        <v>4.7851576231624007</v>
      </c>
      <c r="J461" s="18"/>
      <c r="K461" s="18">
        <v>8</v>
      </c>
      <c r="L461" s="20">
        <f t="shared" si="36"/>
        <v>100</v>
      </c>
      <c r="M461" s="20">
        <v>4.7968000000000011</v>
      </c>
      <c r="N461" s="20">
        <v>3.8159999999999998</v>
      </c>
      <c r="O461" s="18"/>
      <c r="P461" s="20">
        <f t="shared" si="38"/>
        <v>4.7851576231624007</v>
      </c>
      <c r="Q461" s="20">
        <f t="shared" si="37"/>
        <v>4.7851576231624007</v>
      </c>
      <c r="R461" s="20">
        <f t="shared" si="39"/>
        <v>4.7851576231624007</v>
      </c>
    </row>
    <row r="462" spans="1:18">
      <c r="A462" s="17"/>
      <c r="B462" s="18"/>
      <c r="C462" s="18"/>
      <c r="D462" s="18">
        <v>10</v>
      </c>
      <c r="E462" s="18">
        <v>8</v>
      </c>
      <c r="F462" s="20">
        <v>5.8537140866000001</v>
      </c>
      <c r="G462" s="29">
        <v>2.5211618874999999</v>
      </c>
      <c r="H462" s="20">
        <f t="shared" si="35"/>
        <v>43.069440191336042</v>
      </c>
      <c r="I462" s="20" t="s">
        <v>311</v>
      </c>
      <c r="J462" s="18"/>
      <c r="K462" s="18">
        <v>8</v>
      </c>
      <c r="L462" s="20">
        <f t="shared" si="36"/>
        <v>100</v>
      </c>
      <c r="M462" s="20"/>
      <c r="N462" s="20"/>
      <c r="O462" s="18"/>
      <c r="P462" s="20">
        <f t="shared" si="38"/>
        <v>7.5584433387250005</v>
      </c>
      <c r="Q462" s="20">
        <f t="shared" si="37"/>
        <v>7.5584433387250005</v>
      </c>
      <c r="R462" s="20" t="str">
        <f t="shared" si="39"/>
        <v/>
      </c>
    </row>
    <row r="463" spans="1:18">
      <c r="A463" s="17"/>
      <c r="B463" s="18"/>
      <c r="C463" s="18"/>
      <c r="D463" s="18">
        <v>25</v>
      </c>
      <c r="E463" s="18">
        <v>8</v>
      </c>
      <c r="F463" s="20">
        <v>23.045118749</v>
      </c>
      <c r="G463" s="29">
        <v>4.1306631026999998</v>
      </c>
      <c r="H463" s="20">
        <f t="shared" si="35"/>
        <v>17.92424308023686</v>
      </c>
      <c r="I463" s="20" t="s">
        <v>311</v>
      </c>
      <c r="J463" s="18"/>
      <c r="K463" s="18">
        <v>8</v>
      </c>
      <c r="L463" s="20">
        <f t="shared" si="36"/>
        <v>100</v>
      </c>
      <c r="M463" s="20"/>
      <c r="N463" s="20"/>
      <c r="O463" s="18"/>
      <c r="P463" s="20">
        <f t="shared" si="38"/>
        <v>12.3837279818946</v>
      </c>
      <c r="Q463" s="20">
        <f t="shared" si="37"/>
        <v>12.3837279818946</v>
      </c>
      <c r="R463" s="20" t="str">
        <f t="shared" si="39"/>
        <v/>
      </c>
    </row>
    <row r="464" spans="1:18">
      <c r="A464" s="17"/>
      <c r="B464" s="18"/>
      <c r="C464" s="18"/>
      <c r="D464" s="18">
        <v>50</v>
      </c>
      <c r="E464" s="18">
        <v>8</v>
      </c>
      <c r="F464" s="20">
        <v>40.483050917</v>
      </c>
      <c r="G464" s="29">
        <v>6.6169084643999998</v>
      </c>
      <c r="H464" s="20">
        <f t="shared" si="35"/>
        <v>16.344885858445441</v>
      </c>
      <c r="I464" s="20" t="s">
        <v>311</v>
      </c>
      <c r="J464" s="18"/>
      <c r="K464" s="18">
        <v>8</v>
      </c>
      <c r="L464" s="20">
        <f t="shared" si="36"/>
        <v>100</v>
      </c>
      <c r="M464" s="20"/>
      <c r="N464" s="20"/>
      <c r="O464" s="18"/>
      <c r="P464" s="20">
        <f t="shared" si="38"/>
        <v>19.837491576271201</v>
      </c>
      <c r="Q464" s="20">
        <f t="shared" si="37"/>
        <v>19.837491576271201</v>
      </c>
      <c r="R464" s="20" t="str">
        <f t="shared" si="39"/>
        <v/>
      </c>
    </row>
    <row r="465" spans="1:18">
      <c r="A465" s="17"/>
      <c r="B465" s="18"/>
      <c r="C465" s="18"/>
      <c r="D465" s="18">
        <v>100</v>
      </c>
      <c r="E465" s="18">
        <v>8</v>
      </c>
      <c r="F465" s="20">
        <v>95.581259203000002</v>
      </c>
      <c r="G465" s="29">
        <v>5.7750794868000002</v>
      </c>
      <c r="H465" s="20">
        <f t="shared" si="35"/>
        <v>6.0420625705867854</v>
      </c>
      <c r="I465" s="20" t="s">
        <v>311</v>
      </c>
      <c r="J465" s="18"/>
      <c r="K465" s="18">
        <v>8</v>
      </c>
      <c r="L465" s="20">
        <f t="shared" si="36"/>
        <v>100</v>
      </c>
      <c r="M465" s="20"/>
      <c r="N465" s="20"/>
      <c r="O465" s="18"/>
      <c r="P465" s="20">
        <f t="shared" si="38"/>
        <v>17.313688301426403</v>
      </c>
      <c r="Q465" s="20">
        <f t="shared" si="37"/>
        <v>17.313688301426403</v>
      </c>
      <c r="R465" s="20" t="str">
        <f t="shared" si="39"/>
        <v/>
      </c>
    </row>
    <row r="466" spans="1:18">
      <c r="A466" s="17" t="s">
        <v>294</v>
      </c>
      <c r="B466" s="18" t="s">
        <v>94</v>
      </c>
      <c r="C466" s="18">
        <v>68632</v>
      </c>
      <c r="D466" s="18">
        <v>5</v>
      </c>
      <c r="E466" s="18">
        <v>8</v>
      </c>
      <c r="F466" s="20">
        <v>9.5816023393999998</v>
      </c>
      <c r="G466" s="29">
        <v>1.6160215059</v>
      </c>
      <c r="H466" s="20">
        <f t="shared" si="35"/>
        <v>16.865879512186012</v>
      </c>
      <c r="I466" s="20">
        <v>4.8448324746882001</v>
      </c>
      <c r="J466" s="18"/>
      <c r="K466" s="18">
        <v>8</v>
      </c>
      <c r="L466" s="20">
        <f t="shared" si="36"/>
        <v>100</v>
      </c>
      <c r="M466" s="20">
        <v>19.786799999999999</v>
      </c>
      <c r="N466" s="20">
        <v>6.36</v>
      </c>
      <c r="O466" s="18"/>
      <c r="P466" s="20">
        <f t="shared" si="38"/>
        <v>4.8448324746882001</v>
      </c>
      <c r="Q466" s="20">
        <f t="shared" si="37"/>
        <v>4.8448324746882001</v>
      </c>
      <c r="R466" s="20">
        <f t="shared" si="39"/>
        <v>4.8448324746882001</v>
      </c>
    </row>
    <row r="467" spans="1:18">
      <c r="A467" s="17"/>
      <c r="B467" s="18"/>
      <c r="C467" s="18"/>
      <c r="D467" s="18">
        <v>10</v>
      </c>
      <c r="E467" s="18">
        <v>8</v>
      </c>
      <c r="F467" s="20">
        <v>17.031832859000001</v>
      </c>
      <c r="G467" s="29">
        <v>5.0390420151999997</v>
      </c>
      <c r="H467" s="20">
        <f t="shared" si="35"/>
        <v>29.586023165658638</v>
      </c>
      <c r="I467" s="20" t="s">
        <v>311</v>
      </c>
      <c r="J467" s="18"/>
      <c r="K467" s="18">
        <v>8</v>
      </c>
      <c r="L467" s="20">
        <f t="shared" si="36"/>
        <v>100</v>
      </c>
      <c r="M467" s="20"/>
      <c r="N467" s="20"/>
      <c r="O467" s="18"/>
      <c r="P467" s="20">
        <f t="shared" si="38"/>
        <v>15.107047961569601</v>
      </c>
      <c r="Q467" s="20" t="str">
        <f t="shared" si="37"/>
        <v/>
      </c>
      <c r="R467" s="20" t="str">
        <f t="shared" si="39"/>
        <v/>
      </c>
    </row>
    <row r="468" spans="1:18">
      <c r="A468" s="17"/>
      <c r="B468" s="18"/>
      <c r="C468" s="18"/>
      <c r="D468" s="18">
        <v>25</v>
      </c>
      <c r="E468" s="18">
        <v>8</v>
      </c>
      <c r="F468" s="20">
        <v>29.001296909000001</v>
      </c>
      <c r="G468" s="29">
        <v>6.6327699094000003</v>
      </c>
      <c r="H468" s="20">
        <f t="shared" si="35"/>
        <v>22.870597581246948</v>
      </c>
      <c r="I468" s="20">
        <v>19.885044188381201</v>
      </c>
      <c r="J468" s="18"/>
      <c r="K468" s="18">
        <v>8</v>
      </c>
      <c r="L468" s="20">
        <f t="shared" si="36"/>
        <v>100</v>
      </c>
      <c r="M468" s="20"/>
      <c r="N468" s="20"/>
      <c r="O468" s="18"/>
      <c r="P468" s="20">
        <f t="shared" si="38"/>
        <v>19.885044188381201</v>
      </c>
      <c r="Q468" s="20">
        <f t="shared" si="37"/>
        <v>19.885044188381201</v>
      </c>
      <c r="R468" s="20">
        <f t="shared" si="39"/>
        <v>19.885044188381201</v>
      </c>
    </row>
    <row r="469" spans="1:18">
      <c r="A469" s="17"/>
      <c r="B469" s="18"/>
      <c r="C469" s="18"/>
      <c r="D469" s="18">
        <v>50</v>
      </c>
      <c r="E469" s="18">
        <v>8</v>
      </c>
      <c r="F469" s="20">
        <v>52.736375039999999</v>
      </c>
      <c r="G469" s="29">
        <v>11.045247927</v>
      </c>
      <c r="H469" s="20">
        <f t="shared" si="35"/>
        <v>20.944268388986337</v>
      </c>
      <c r="I469" s="20" t="s">
        <v>311</v>
      </c>
      <c r="J469" s="18"/>
      <c r="K469" s="18">
        <v>8</v>
      </c>
      <c r="L469" s="20">
        <f t="shared" si="36"/>
        <v>100</v>
      </c>
      <c r="M469" s="20"/>
      <c r="N469" s="20"/>
      <c r="O469" s="18"/>
      <c r="P469" s="20">
        <f t="shared" si="38"/>
        <v>33.113653285146</v>
      </c>
      <c r="Q469" s="20">
        <f t="shared" si="37"/>
        <v>33.113653285146</v>
      </c>
      <c r="R469" s="20" t="str">
        <f t="shared" si="39"/>
        <v/>
      </c>
    </row>
    <row r="470" spans="1:18">
      <c r="A470" s="17"/>
      <c r="B470" s="18"/>
      <c r="C470" s="18"/>
      <c r="D470" s="18">
        <v>100</v>
      </c>
      <c r="E470" s="18">
        <v>8</v>
      </c>
      <c r="F470" s="20">
        <v>99.689945018000003</v>
      </c>
      <c r="G470" s="29">
        <v>11.892557763999999</v>
      </c>
      <c r="H470" s="20">
        <f t="shared" si="35"/>
        <v>11.929545915440801</v>
      </c>
      <c r="I470" s="20" t="s">
        <v>311</v>
      </c>
      <c r="J470" s="18"/>
      <c r="K470" s="18">
        <v>8</v>
      </c>
      <c r="L470" s="20">
        <f t="shared" si="36"/>
        <v>100</v>
      </c>
      <c r="M470" s="20"/>
      <c r="N470" s="20"/>
      <c r="O470" s="18"/>
      <c r="P470" s="20">
        <f t="shared" si="38"/>
        <v>35.653888176472002</v>
      </c>
      <c r="Q470" s="20">
        <f t="shared" si="37"/>
        <v>35.653888176472002</v>
      </c>
      <c r="R470" s="20" t="str">
        <f t="shared" si="39"/>
        <v/>
      </c>
    </row>
    <row r="471" spans="1:18">
      <c r="A471" s="17" t="s">
        <v>294</v>
      </c>
      <c r="B471" s="18" t="s">
        <v>64</v>
      </c>
      <c r="C471" s="18">
        <v>67670</v>
      </c>
      <c r="D471" s="18">
        <v>5</v>
      </c>
      <c r="E471" s="18">
        <v>8</v>
      </c>
      <c r="F471" s="20">
        <v>4.1334072483000002</v>
      </c>
      <c r="G471" s="29">
        <v>0.45222692289999999</v>
      </c>
      <c r="H471" s="20">
        <f t="shared" si="35"/>
        <v>10.940778290984833</v>
      </c>
      <c r="I471" s="20">
        <v>1.3557763148542001</v>
      </c>
      <c r="J471" s="18"/>
      <c r="K471" s="18">
        <v>8</v>
      </c>
      <c r="L471" s="20">
        <f t="shared" si="36"/>
        <v>100</v>
      </c>
      <c r="M471" s="20">
        <v>1.4990000000000001</v>
      </c>
      <c r="N471" s="20">
        <v>2.2799999999999998</v>
      </c>
      <c r="O471" s="18"/>
      <c r="P471" s="20">
        <f t="shared" si="38"/>
        <v>1.3557763148542001</v>
      </c>
      <c r="Q471" s="20">
        <f t="shared" si="37"/>
        <v>1.3557763148542001</v>
      </c>
      <c r="R471" s="20">
        <f t="shared" si="39"/>
        <v>1.3557763148542001</v>
      </c>
    </row>
    <row r="472" spans="1:18">
      <c r="A472" s="17"/>
      <c r="B472" s="18"/>
      <c r="C472" s="18"/>
      <c r="D472" s="18">
        <v>10</v>
      </c>
      <c r="E472" s="18">
        <v>8</v>
      </c>
      <c r="F472" s="20">
        <v>8.8953741097000005</v>
      </c>
      <c r="G472" s="29">
        <v>1.093854055</v>
      </c>
      <c r="H472" s="20">
        <f t="shared" si="35"/>
        <v>12.296886466047582</v>
      </c>
      <c r="I472" s="20" t="s">
        <v>311</v>
      </c>
      <c r="J472" s="18"/>
      <c r="K472" s="18">
        <v>8</v>
      </c>
      <c r="L472" s="20">
        <f t="shared" si="36"/>
        <v>100</v>
      </c>
      <c r="M472" s="20"/>
      <c r="N472" s="20"/>
      <c r="O472" s="18"/>
      <c r="P472" s="20">
        <f t="shared" si="38"/>
        <v>3.2793744568900003</v>
      </c>
      <c r="Q472" s="20">
        <f t="shared" si="37"/>
        <v>3.2793744568900003</v>
      </c>
      <c r="R472" s="20" t="str">
        <f t="shared" si="39"/>
        <v/>
      </c>
    </row>
    <row r="473" spans="1:18">
      <c r="A473" s="17"/>
      <c r="B473" s="18"/>
      <c r="C473" s="18"/>
      <c r="D473" s="18">
        <v>25</v>
      </c>
      <c r="E473" s="18">
        <v>8</v>
      </c>
      <c r="F473" s="20">
        <v>23.207968278999999</v>
      </c>
      <c r="G473" s="29">
        <v>2.5024088446000001</v>
      </c>
      <c r="H473" s="20">
        <f t="shared" si="35"/>
        <v>10.782541644820903</v>
      </c>
      <c r="I473" s="20" t="s">
        <v>311</v>
      </c>
      <c r="J473" s="18"/>
      <c r="K473" s="18">
        <v>8</v>
      </c>
      <c r="L473" s="20">
        <f t="shared" si="36"/>
        <v>100</v>
      </c>
      <c r="M473" s="20"/>
      <c r="N473" s="20"/>
      <c r="O473" s="18"/>
      <c r="P473" s="20">
        <f t="shared" si="38"/>
        <v>7.5022217161108014</v>
      </c>
      <c r="Q473" s="20">
        <f t="shared" si="37"/>
        <v>7.5022217161108014</v>
      </c>
      <c r="R473" s="20" t="str">
        <f t="shared" si="39"/>
        <v/>
      </c>
    </row>
    <row r="474" spans="1:18">
      <c r="A474" s="17"/>
      <c r="B474" s="18"/>
      <c r="C474" s="18"/>
      <c r="D474" s="18">
        <v>50</v>
      </c>
      <c r="E474" s="18">
        <v>8</v>
      </c>
      <c r="F474" s="20">
        <v>41.841256596000001</v>
      </c>
      <c r="G474" s="29">
        <v>1.9330731177</v>
      </c>
      <c r="H474" s="20">
        <f t="shared" si="35"/>
        <v>4.6200168803840382</v>
      </c>
      <c r="I474" s="20" t="s">
        <v>311</v>
      </c>
      <c r="J474" s="18"/>
      <c r="K474" s="18">
        <v>8</v>
      </c>
      <c r="L474" s="20">
        <f t="shared" si="36"/>
        <v>100</v>
      </c>
      <c r="M474" s="20"/>
      <c r="N474" s="20"/>
      <c r="O474" s="18"/>
      <c r="P474" s="20">
        <f t="shared" si="38"/>
        <v>5.7953532068646005</v>
      </c>
      <c r="Q474" s="20">
        <f t="shared" si="37"/>
        <v>5.7953532068646005</v>
      </c>
      <c r="R474" s="20" t="str">
        <f t="shared" si="39"/>
        <v/>
      </c>
    </row>
    <row r="475" spans="1:18">
      <c r="A475" s="17"/>
      <c r="B475" s="18"/>
      <c r="C475" s="18"/>
      <c r="D475" s="18">
        <v>100</v>
      </c>
      <c r="E475" s="18">
        <v>8</v>
      </c>
      <c r="F475" s="20">
        <v>94.984065270000002</v>
      </c>
      <c r="G475" s="29">
        <v>2.2257093357</v>
      </c>
      <c r="H475" s="20">
        <f t="shared" si="35"/>
        <v>2.3432449741682864</v>
      </c>
      <c r="I475" s="20" t="s">
        <v>311</v>
      </c>
      <c r="J475" s="18"/>
      <c r="K475" s="18">
        <v>8</v>
      </c>
      <c r="L475" s="20">
        <f t="shared" si="36"/>
        <v>100</v>
      </c>
      <c r="M475" s="20"/>
      <c r="N475" s="20"/>
      <c r="O475" s="18"/>
      <c r="P475" s="20">
        <f t="shared" si="38"/>
        <v>6.6726765884286001</v>
      </c>
      <c r="Q475" s="20">
        <f t="shared" si="37"/>
        <v>6.6726765884286001</v>
      </c>
      <c r="R475" s="20" t="str">
        <f t="shared" si="39"/>
        <v/>
      </c>
    </row>
    <row r="476" spans="1:18">
      <c r="A476" s="17" t="s">
        <v>294</v>
      </c>
      <c r="B476" s="18" t="s">
        <v>96</v>
      </c>
      <c r="C476" s="18">
        <v>68638</v>
      </c>
      <c r="D476" s="18">
        <v>5</v>
      </c>
      <c r="E476" s="18">
        <v>8</v>
      </c>
      <c r="F476" s="20">
        <v>4.8412723324</v>
      </c>
      <c r="G476" s="29">
        <v>0.55083937559999996</v>
      </c>
      <c r="H476" s="20">
        <f t="shared" si="35"/>
        <v>11.377987805262098</v>
      </c>
      <c r="I476" s="20">
        <v>1.6514164480488001</v>
      </c>
      <c r="J476" s="18"/>
      <c r="K476" s="18">
        <v>8</v>
      </c>
      <c r="L476" s="20">
        <f t="shared" si="36"/>
        <v>100</v>
      </c>
      <c r="M476" s="20">
        <v>1.7988</v>
      </c>
      <c r="N476" s="20">
        <v>1.44</v>
      </c>
      <c r="O476" s="18"/>
      <c r="P476" s="20">
        <f t="shared" si="38"/>
        <v>1.6514164480488001</v>
      </c>
      <c r="Q476" s="20">
        <f t="shared" si="37"/>
        <v>1.6514164480488001</v>
      </c>
      <c r="R476" s="20">
        <f t="shared" si="39"/>
        <v>1.6514164480488001</v>
      </c>
    </row>
    <row r="477" spans="1:18">
      <c r="A477" s="17"/>
      <c r="B477" s="18"/>
      <c r="C477" s="18"/>
      <c r="D477" s="18">
        <v>10</v>
      </c>
      <c r="E477" s="18">
        <v>8</v>
      </c>
      <c r="F477" s="20">
        <v>8.1201630728000005</v>
      </c>
      <c r="G477" s="29">
        <v>0.59727312399999999</v>
      </c>
      <c r="H477" s="20">
        <f t="shared" si="35"/>
        <v>7.3554326267249195</v>
      </c>
      <c r="I477" s="20" t="s">
        <v>311</v>
      </c>
      <c r="J477" s="18"/>
      <c r="K477" s="18">
        <v>8</v>
      </c>
      <c r="L477" s="20">
        <f t="shared" si="36"/>
        <v>100</v>
      </c>
      <c r="M477" s="20"/>
      <c r="N477" s="20"/>
      <c r="O477" s="18"/>
      <c r="P477" s="20">
        <f t="shared" si="38"/>
        <v>1.7906248257520001</v>
      </c>
      <c r="Q477" s="20">
        <f t="shared" si="37"/>
        <v>1.7906248257520001</v>
      </c>
      <c r="R477" s="20" t="str">
        <f t="shared" si="39"/>
        <v/>
      </c>
    </row>
    <row r="478" spans="1:18">
      <c r="A478" s="17"/>
      <c r="B478" s="18"/>
      <c r="C478" s="18"/>
      <c r="D478" s="18">
        <v>25</v>
      </c>
      <c r="E478" s="18">
        <v>8</v>
      </c>
      <c r="F478" s="20">
        <v>21.798205916000001</v>
      </c>
      <c r="G478" s="29">
        <v>1.3592763156000001</v>
      </c>
      <c r="H478" s="20">
        <f t="shared" si="35"/>
        <v>6.2357256410826167</v>
      </c>
      <c r="I478" s="20" t="s">
        <v>311</v>
      </c>
      <c r="J478" s="18"/>
      <c r="K478" s="18">
        <v>8</v>
      </c>
      <c r="L478" s="20">
        <f t="shared" si="36"/>
        <v>100</v>
      </c>
      <c r="M478" s="20"/>
      <c r="N478" s="20"/>
      <c r="O478" s="18"/>
      <c r="P478" s="20">
        <f t="shared" si="38"/>
        <v>4.0751103941688003</v>
      </c>
      <c r="Q478" s="20">
        <f t="shared" si="37"/>
        <v>4.0751103941688003</v>
      </c>
      <c r="R478" s="20" t="str">
        <f t="shared" si="39"/>
        <v/>
      </c>
    </row>
    <row r="479" spans="1:18">
      <c r="A479" s="17"/>
      <c r="B479" s="18"/>
      <c r="C479" s="18"/>
      <c r="D479" s="18">
        <v>50</v>
      </c>
      <c r="E479" s="18">
        <v>8</v>
      </c>
      <c r="F479" s="20">
        <v>40.397106243000003</v>
      </c>
      <c r="G479" s="29">
        <v>2.7308649107999998</v>
      </c>
      <c r="H479" s="20">
        <f t="shared" si="35"/>
        <v>6.7600508174349816</v>
      </c>
      <c r="I479" s="20" t="s">
        <v>311</v>
      </c>
      <c r="J479" s="18"/>
      <c r="K479" s="18">
        <v>8</v>
      </c>
      <c r="L479" s="20">
        <f t="shared" si="36"/>
        <v>100</v>
      </c>
      <c r="M479" s="20"/>
      <c r="N479" s="20"/>
      <c r="O479" s="18"/>
      <c r="P479" s="20">
        <f t="shared" si="38"/>
        <v>8.1871330025784008</v>
      </c>
      <c r="Q479" s="20">
        <f t="shared" si="37"/>
        <v>8.1871330025784008</v>
      </c>
      <c r="R479" s="20" t="str">
        <f t="shared" si="39"/>
        <v/>
      </c>
    </row>
    <row r="480" spans="1:18">
      <c r="A480" s="17"/>
      <c r="B480" s="18"/>
      <c r="C480" s="18"/>
      <c r="D480" s="18">
        <v>100</v>
      </c>
      <c r="E480" s="18">
        <v>8</v>
      </c>
      <c r="F480" s="20">
        <v>95.523908512000006</v>
      </c>
      <c r="G480" s="29">
        <v>7.5921740995000002</v>
      </c>
      <c r="H480" s="20">
        <f t="shared" si="35"/>
        <v>7.9479307513325299</v>
      </c>
      <c r="I480" s="20" t="s">
        <v>311</v>
      </c>
      <c r="J480" s="18"/>
      <c r="K480" s="18">
        <v>8</v>
      </c>
      <c r="L480" s="20">
        <f t="shared" si="36"/>
        <v>100</v>
      </c>
      <c r="M480" s="20"/>
      <c r="N480" s="20"/>
      <c r="O480" s="18"/>
      <c r="P480" s="20">
        <f t="shared" si="38"/>
        <v>22.761337950301002</v>
      </c>
      <c r="Q480" s="20">
        <f t="shared" si="37"/>
        <v>22.761337950301002</v>
      </c>
      <c r="R480" s="20" t="str">
        <f t="shared" si="39"/>
        <v/>
      </c>
    </row>
    <row r="481" spans="1:18">
      <c r="A481" s="17" t="s">
        <v>294</v>
      </c>
      <c r="B481" s="18" t="s">
        <v>187</v>
      </c>
      <c r="C481" s="18">
        <v>68639</v>
      </c>
      <c r="D481" s="18">
        <v>5</v>
      </c>
      <c r="E481" s="18">
        <v>8</v>
      </c>
      <c r="F481" s="20">
        <v>6.8984769756000004</v>
      </c>
      <c r="G481" s="29">
        <v>2.2514736668999999</v>
      </c>
      <c r="H481" s="20">
        <f t="shared" si="35"/>
        <v>32.637257105640714</v>
      </c>
      <c r="I481" s="20" t="s">
        <v>311</v>
      </c>
      <c r="J481" s="18"/>
      <c r="K481" s="18">
        <v>8</v>
      </c>
      <c r="L481" s="20">
        <f t="shared" si="36"/>
        <v>100</v>
      </c>
      <c r="M481" s="20">
        <v>5.9960000000000004</v>
      </c>
      <c r="N481" s="20">
        <v>2.5680000000000001</v>
      </c>
      <c r="O481" s="18"/>
      <c r="P481" s="20">
        <f t="shared" si="38"/>
        <v>6.7499180533662004</v>
      </c>
      <c r="Q481" s="20" t="str">
        <f t="shared" si="37"/>
        <v/>
      </c>
      <c r="R481" s="20" t="str">
        <f t="shared" si="39"/>
        <v/>
      </c>
    </row>
    <row r="482" spans="1:18">
      <c r="A482" s="17"/>
      <c r="B482" s="18"/>
      <c r="C482" s="18"/>
      <c r="D482" s="18">
        <v>10</v>
      </c>
      <c r="E482" s="18">
        <v>8</v>
      </c>
      <c r="F482" s="20">
        <v>9.4082645720000002</v>
      </c>
      <c r="G482" s="29">
        <v>2.0432428084000001</v>
      </c>
      <c r="H482" s="20">
        <f t="shared" si="35"/>
        <v>21.717531355154581</v>
      </c>
      <c r="I482" s="20">
        <v>6.1256419395832005</v>
      </c>
      <c r="J482" s="18"/>
      <c r="K482" s="18">
        <v>8</v>
      </c>
      <c r="L482" s="20">
        <f t="shared" si="36"/>
        <v>100</v>
      </c>
      <c r="M482" s="20"/>
      <c r="N482" s="20"/>
      <c r="O482" s="18"/>
      <c r="P482" s="20">
        <f t="shared" si="38"/>
        <v>6.1256419395832005</v>
      </c>
      <c r="Q482" s="20">
        <f t="shared" si="37"/>
        <v>6.1256419395832005</v>
      </c>
      <c r="R482" s="20">
        <f t="shared" si="39"/>
        <v>6.1256419395832005</v>
      </c>
    </row>
    <row r="483" spans="1:18">
      <c r="A483" s="17"/>
      <c r="B483" s="18"/>
      <c r="C483" s="18"/>
      <c r="D483" s="18">
        <v>25</v>
      </c>
      <c r="E483" s="18">
        <v>8</v>
      </c>
      <c r="F483" s="20">
        <v>24.834875095000001</v>
      </c>
      <c r="G483" s="29">
        <v>3.7039813665999999</v>
      </c>
      <c r="H483" s="20">
        <f t="shared" si="35"/>
        <v>14.914435254581656</v>
      </c>
      <c r="I483" s="20" t="s">
        <v>311</v>
      </c>
      <c r="J483" s="18"/>
      <c r="K483" s="18">
        <v>8</v>
      </c>
      <c r="L483" s="20">
        <f t="shared" si="36"/>
        <v>100</v>
      </c>
      <c r="M483" s="20"/>
      <c r="N483" s="20"/>
      <c r="O483" s="18"/>
      <c r="P483" s="20">
        <f t="shared" si="38"/>
        <v>11.1045361370668</v>
      </c>
      <c r="Q483" s="20">
        <f t="shared" si="37"/>
        <v>11.1045361370668</v>
      </c>
      <c r="R483" s="20" t="str">
        <f t="shared" si="39"/>
        <v/>
      </c>
    </row>
    <row r="484" spans="1:18">
      <c r="A484" s="17"/>
      <c r="B484" s="18"/>
      <c r="C484" s="18"/>
      <c r="D484" s="18">
        <v>50</v>
      </c>
      <c r="E484" s="18">
        <v>8</v>
      </c>
      <c r="F484" s="20">
        <v>45.902147790999997</v>
      </c>
      <c r="G484" s="29">
        <v>8.9191364244999995</v>
      </c>
      <c r="H484" s="20">
        <f t="shared" si="35"/>
        <v>19.430760549833721</v>
      </c>
      <c r="I484" s="20" t="s">
        <v>311</v>
      </c>
      <c r="J484" s="18"/>
      <c r="K484" s="18">
        <v>8</v>
      </c>
      <c r="L484" s="20">
        <f t="shared" si="36"/>
        <v>100</v>
      </c>
      <c r="M484" s="20"/>
      <c r="N484" s="20"/>
      <c r="O484" s="18"/>
      <c r="P484" s="20">
        <f t="shared" si="38"/>
        <v>26.739571000651001</v>
      </c>
      <c r="Q484" s="20">
        <f t="shared" si="37"/>
        <v>26.739571000651001</v>
      </c>
      <c r="R484" s="20" t="str">
        <f t="shared" si="39"/>
        <v/>
      </c>
    </row>
    <row r="485" spans="1:18">
      <c r="A485" s="17"/>
      <c r="B485" s="18"/>
      <c r="C485" s="18"/>
      <c r="D485" s="18">
        <v>100</v>
      </c>
      <c r="E485" s="18">
        <v>8</v>
      </c>
      <c r="F485" s="20">
        <v>114.56892256</v>
      </c>
      <c r="G485" s="29">
        <v>15.851816333</v>
      </c>
      <c r="H485" s="20">
        <f t="shared" si="35"/>
        <v>13.83605255142237</v>
      </c>
      <c r="I485" s="20" t="s">
        <v>311</v>
      </c>
      <c r="J485" s="18"/>
      <c r="K485" s="18">
        <v>8</v>
      </c>
      <c r="L485" s="20">
        <f t="shared" si="36"/>
        <v>100</v>
      </c>
      <c r="M485" s="20"/>
      <c r="N485" s="20"/>
      <c r="O485" s="18"/>
      <c r="P485" s="20">
        <f t="shared" si="38"/>
        <v>47.523745366334005</v>
      </c>
      <c r="Q485" s="20">
        <f t="shared" si="37"/>
        <v>47.523745366334005</v>
      </c>
      <c r="R485" s="20" t="str">
        <f t="shared" si="39"/>
        <v/>
      </c>
    </row>
    <row r="486" spans="1:18">
      <c r="A486" s="17" t="s">
        <v>294</v>
      </c>
      <c r="B486" s="18" t="s">
        <v>136</v>
      </c>
      <c r="C486" s="18">
        <v>68240</v>
      </c>
      <c r="D486" s="18">
        <v>5</v>
      </c>
      <c r="E486" s="18">
        <v>8</v>
      </c>
      <c r="F486" s="20">
        <v>5.1331809737</v>
      </c>
      <c r="G486" s="29">
        <v>0.67987383550000002</v>
      </c>
      <c r="H486" s="20">
        <f t="shared" si="35"/>
        <v>13.244688605045354</v>
      </c>
      <c r="I486" s="20">
        <v>2.0382617588290004</v>
      </c>
      <c r="J486" s="18"/>
      <c r="K486" s="18">
        <v>8</v>
      </c>
      <c r="L486" s="20">
        <f t="shared" si="36"/>
        <v>100</v>
      </c>
      <c r="M486" s="20">
        <v>2.0986000000000002</v>
      </c>
      <c r="N486" s="20">
        <v>1.224</v>
      </c>
      <c r="O486" s="18"/>
      <c r="P486" s="20">
        <f t="shared" si="38"/>
        <v>2.0382617588290004</v>
      </c>
      <c r="Q486" s="20">
        <f t="shared" si="37"/>
        <v>2.0382617588290004</v>
      </c>
      <c r="R486" s="20">
        <f t="shared" si="39"/>
        <v>2.0382617588290004</v>
      </c>
    </row>
    <row r="487" spans="1:18">
      <c r="A487" s="17"/>
      <c r="B487" s="18"/>
      <c r="C487" s="18"/>
      <c r="D487" s="18">
        <v>10</v>
      </c>
      <c r="E487" s="18">
        <v>8</v>
      </c>
      <c r="F487" s="20">
        <v>8.6148115796999996</v>
      </c>
      <c r="G487" s="29">
        <v>1.0104348362</v>
      </c>
      <c r="H487" s="20">
        <f t="shared" si="35"/>
        <v>11.729041626180141</v>
      </c>
      <c r="I487" s="20" t="s">
        <v>311</v>
      </c>
      <c r="J487" s="18"/>
      <c r="K487" s="18">
        <v>8</v>
      </c>
      <c r="L487" s="20">
        <f t="shared" si="36"/>
        <v>100</v>
      </c>
      <c r="M487" s="20"/>
      <c r="N487" s="20"/>
      <c r="O487" s="18"/>
      <c r="P487" s="20">
        <f t="shared" si="38"/>
        <v>3.0292836389276001</v>
      </c>
      <c r="Q487" s="20">
        <f t="shared" si="37"/>
        <v>3.0292836389276001</v>
      </c>
      <c r="R487" s="20" t="str">
        <f t="shared" si="39"/>
        <v/>
      </c>
    </row>
    <row r="488" spans="1:18">
      <c r="A488" s="17"/>
      <c r="B488" s="18"/>
      <c r="C488" s="18"/>
      <c r="D488" s="18">
        <v>25</v>
      </c>
      <c r="E488" s="18">
        <v>8</v>
      </c>
      <c r="F488" s="20">
        <v>23.865907685</v>
      </c>
      <c r="G488" s="29">
        <v>1.348457542</v>
      </c>
      <c r="H488" s="20">
        <f t="shared" si="35"/>
        <v>5.6501414477837821</v>
      </c>
      <c r="I488" s="20" t="s">
        <v>311</v>
      </c>
      <c r="J488" s="18"/>
      <c r="K488" s="18">
        <v>8</v>
      </c>
      <c r="L488" s="20">
        <f t="shared" si="36"/>
        <v>100</v>
      </c>
      <c r="M488" s="20"/>
      <c r="N488" s="20"/>
      <c r="O488" s="18"/>
      <c r="P488" s="20">
        <f t="shared" si="38"/>
        <v>4.0426757109160008</v>
      </c>
      <c r="Q488" s="20">
        <f t="shared" si="37"/>
        <v>4.0426757109160008</v>
      </c>
      <c r="R488" s="20" t="str">
        <f t="shared" si="39"/>
        <v/>
      </c>
    </row>
    <row r="489" spans="1:18">
      <c r="A489" s="17"/>
      <c r="B489" s="18"/>
      <c r="C489" s="18"/>
      <c r="D489" s="18">
        <v>50</v>
      </c>
      <c r="E489" s="18">
        <v>8</v>
      </c>
      <c r="F489" s="20">
        <v>45.696792436000003</v>
      </c>
      <c r="G489" s="29">
        <v>2.4553842170000002</v>
      </c>
      <c r="H489" s="20">
        <f t="shared" si="35"/>
        <v>5.3732091162390745</v>
      </c>
      <c r="I489" s="20" t="s">
        <v>311</v>
      </c>
      <c r="J489" s="18"/>
      <c r="K489" s="18">
        <v>8</v>
      </c>
      <c r="L489" s="20">
        <f t="shared" si="36"/>
        <v>100</v>
      </c>
      <c r="M489" s="20"/>
      <c r="N489" s="20"/>
      <c r="O489" s="18"/>
      <c r="P489" s="20">
        <f t="shared" si="38"/>
        <v>7.3612418825660013</v>
      </c>
      <c r="Q489" s="20">
        <f t="shared" si="37"/>
        <v>7.3612418825660013</v>
      </c>
      <c r="R489" s="20" t="str">
        <f t="shared" si="39"/>
        <v/>
      </c>
    </row>
    <row r="490" spans="1:18">
      <c r="A490" s="17"/>
      <c r="B490" s="18"/>
      <c r="C490" s="18"/>
      <c r="D490" s="18">
        <v>100</v>
      </c>
      <c r="E490" s="18">
        <v>8</v>
      </c>
      <c r="F490" s="20">
        <v>98.222871718999997</v>
      </c>
      <c r="G490" s="29">
        <v>2.6216927323000001</v>
      </c>
      <c r="H490" s="20">
        <f t="shared" si="35"/>
        <v>2.6691265348057081</v>
      </c>
      <c r="I490" s="20" t="s">
        <v>311</v>
      </c>
      <c r="J490" s="18"/>
      <c r="K490" s="18">
        <v>8</v>
      </c>
      <c r="L490" s="20">
        <f t="shared" si="36"/>
        <v>100</v>
      </c>
      <c r="M490" s="20"/>
      <c r="N490" s="20"/>
      <c r="O490" s="18"/>
      <c r="P490" s="20">
        <f t="shared" si="38"/>
        <v>7.8598348114354009</v>
      </c>
      <c r="Q490" s="20">
        <f t="shared" si="37"/>
        <v>7.8598348114354009</v>
      </c>
      <c r="R490" s="20" t="str">
        <f t="shared" si="39"/>
        <v/>
      </c>
    </row>
    <row r="491" spans="1:18">
      <c r="A491" s="17" t="s">
        <v>294</v>
      </c>
      <c r="B491" s="18" t="s">
        <v>135</v>
      </c>
      <c r="C491" s="18">
        <v>65087</v>
      </c>
      <c r="D491" s="18">
        <v>5</v>
      </c>
      <c r="E491" s="18">
        <v>8</v>
      </c>
      <c r="F491" s="20">
        <v>6.2055243509000002</v>
      </c>
      <c r="G491" s="29">
        <v>1.2948508636</v>
      </c>
      <c r="H491" s="20">
        <f t="shared" si="35"/>
        <v>20.86609914619391</v>
      </c>
      <c r="I491" s="20">
        <v>3.8819628890728004</v>
      </c>
      <c r="J491" s="18"/>
      <c r="K491" s="18">
        <v>8</v>
      </c>
      <c r="L491" s="20">
        <f t="shared" si="36"/>
        <v>100</v>
      </c>
      <c r="M491" s="20">
        <v>3.8974000000000002</v>
      </c>
      <c r="N491" s="20">
        <v>1.8959999999999999</v>
      </c>
      <c r="O491" s="18"/>
      <c r="P491" s="20">
        <f t="shared" si="38"/>
        <v>3.8819628890728004</v>
      </c>
      <c r="Q491" s="20">
        <f t="shared" si="37"/>
        <v>3.8819628890728004</v>
      </c>
      <c r="R491" s="20">
        <f t="shared" si="39"/>
        <v>3.8819628890728004</v>
      </c>
    </row>
    <row r="492" spans="1:18">
      <c r="A492" s="17"/>
      <c r="B492" s="18"/>
      <c r="C492" s="18"/>
      <c r="D492" s="18">
        <v>10</v>
      </c>
      <c r="E492" s="18">
        <v>8</v>
      </c>
      <c r="F492" s="20">
        <v>10.906480009999999</v>
      </c>
      <c r="G492" s="29">
        <v>1.9503546362999999</v>
      </c>
      <c r="H492" s="20">
        <f t="shared" si="35"/>
        <v>17.882530702039034</v>
      </c>
      <c r="I492" s="20" t="s">
        <v>311</v>
      </c>
      <c r="J492" s="18"/>
      <c r="K492" s="18">
        <v>8</v>
      </c>
      <c r="L492" s="20">
        <f t="shared" si="36"/>
        <v>100</v>
      </c>
      <c r="M492" s="20"/>
      <c r="N492" s="20"/>
      <c r="O492" s="18"/>
      <c r="P492" s="20">
        <f t="shared" si="38"/>
        <v>5.8471631996274001</v>
      </c>
      <c r="Q492" s="20">
        <f t="shared" si="37"/>
        <v>5.8471631996274001</v>
      </c>
      <c r="R492" s="20" t="str">
        <f t="shared" si="39"/>
        <v/>
      </c>
    </row>
    <row r="493" spans="1:18">
      <c r="A493" s="17"/>
      <c r="B493" s="18"/>
      <c r="C493" s="18"/>
      <c r="D493" s="18">
        <v>25</v>
      </c>
      <c r="E493" s="18">
        <v>8</v>
      </c>
      <c r="F493" s="20">
        <v>25.970304671000001</v>
      </c>
      <c r="G493" s="29">
        <v>3.8496421846</v>
      </c>
      <c r="H493" s="20">
        <f t="shared" si="35"/>
        <v>14.823246139652499</v>
      </c>
      <c r="I493" s="20" t="s">
        <v>311</v>
      </c>
      <c r="J493" s="18"/>
      <c r="K493" s="18">
        <v>8</v>
      </c>
      <c r="L493" s="20">
        <f t="shared" si="36"/>
        <v>100</v>
      </c>
      <c r="M493" s="20"/>
      <c r="N493" s="20"/>
      <c r="O493" s="18"/>
      <c r="P493" s="20">
        <f t="shared" si="38"/>
        <v>11.5412272694308</v>
      </c>
      <c r="Q493" s="20">
        <f t="shared" si="37"/>
        <v>11.5412272694308</v>
      </c>
      <c r="R493" s="20" t="str">
        <f t="shared" si="39"/>
        <v/>
      </c>
    </row>
    <row r="494" spans="1:18">
      <c r="A494" s="17"/>
      <c r="B494" s="18"/>
      <c r="C494" s="18"/>
      <c r="D494" s="18">
        <v>50</v>
      </c>
      <c r="E494" s="18">
        <v>8</v>
      </c>
      <c r="F494" s="20">
        <v>49.469780849000003</v>
      </c>
      <c r="G494" s="29">
        <v>3.1336919027999999</v>
      </c>
      <c r="H494" s="20">
        <f t="shared" si="35"/>
        <v>6.3345578836606977</v>
      </c>
      <c r="I494" s="20" t="s">
        <v>311</v>
      </c>
      <c r="J494" s="18"/>
      <c r="K494" s="18">
        <v>8</v>
      </c>
      <c r="L494" s="20">
        <f t="shared" si="36"/>
        <v>100</v>
      </c>
      <c r="M494" s="20"/>
      <c r="N494" s="20"/>
      <c r="O494" s="18"/>
      <c r="P494" s="20">
        <f t="shared" si="38"/>
        <v>9.3948083245944005</v>
      </c>
      <c r="Q494" s="20">
        <f t="shared" si="37"/>
        <v>9.3948083245944005</v>
      </c>
      <c r="R494" s="20" t="str">
        <f t="shared" si="39"/>
        <v/>
      </c>
    </row>
    <row r="495" spans="1:18">
      <c r="A495" s="17"/>
      <c r="B495" s="18"/>
      <c r="C495" s="18"/>
      <c r="D495" s="18">
        <v>100</v>
      </c>
      <c r="E495" s="18">
        <v>8</v>
      </c>
      <c r="F495" s="20">
        <v>99.083704334000004</v>
      </c>
      <c r="G495" s="29">
        <v>7.2759612150999997</v>
      </c>
      <c r="H495" s="20">
        <f t="shared" ref="H495:H554" si="40">100*(G495/F495)</f>
        <v>7.3432470697437333</v>
      </c>
      <c r="I495" s="20" t="s">
        <v>311</v>
      </c>
      <c r="J495" s="18"/>
      <c r="K495" s="18">
        <v>8</v>
      </c>
      <c r="L495" s="20">
        <f t="shared" si="36"/>
        <v>100</v>
      </c>
      <c r="M495" s="20"/>
      <c r="N495" s="20"/>
      <c r="O495" s="18"/>
      <c r="P495" s="20">
        <f t="shared" si="38"/>
        <v>21.813331722869801</v>
      </c>
      <c r="Q495" s="20">
        <f t="shared" si="37"/>
        <v>21.813331722869801</v>
      </c>
      <c r="R495" s="20" t="str">
        <f t="shared" si="39"/>
        <v/>
      </c>
    </row>
    <row r="496" spans="1:18">
      <c r="A496" s="17" t="s">
        <v>294</v>
      </c>
      <c r="B496" s="18" t="s">
        <v>68</v>
      </c>
      <c r="C496" s="18">
        <v>68437</v>
      </c>
      <c r="D496" s="18">
        <v>5</v>
      </c>
      <c r="E496" s="18">
        <v>8</v>
      </c>
      <c r="F496" s="20">
        <v>6.0800233806000001</v>
      </c>
      <c r="G496" s="29">
        <v>1.2481137437000001</v>
      </c>
      <c r="H496" s="20">
        <f t="shared" si="40"/>
        <v>20.528107633310309</v>
      </c>
      <c r="I496" s="20">
        <v>3.7418450036126005</v>
      </c>
      <c r="J496" s="18"/>
      <c r="K496" s="18">
        <v>8</v>
      </c>
      <c r="L496" s="20">
        <f t="shared" si="36"/>
        <v>100</v>
      </c>
      <c r="M496" s="20">
        <v>3.5975999999999999</v>
      </c>
      <c r="N496" s="20">
        <v>2.76</v>
      </c>
      <c r="O496" s="18"/>
      <c r="P496" s="20">
        <f t="shared" si="38"/>
        <v>3.7418450036126005</v>
      </c>
      <c r="Q496" s="20">
        <f t="shared" si="37"/>
        <v>3.7418450036126005</v>
      </c>
      <c r="R496" s="20">
        <f t="shared" si="39"/>
        <v>3.7418450036126005</v>
      </c>
    </row>
    <row r="497" spans="1:18">
      <c r="A497" s="17"/>
      <c r="B497" s="18"/>
      <c r="C497" s="18"/>
      <c r="D497" s="18">
        <v>10</v>
      </c>
      <c r="E497" s="18">
        <v>8</v>
      </c>
      <c r="F497" s="20">
        <v>9.5399633911000006</v>
      </c>
      <c r="G497" s="29">
        <v>1.2477104337</v>
      </c>
      <c r="H497" s="20">
        <f t="shared" si="40"/>
        <v>13.078775908763035</v>
      </c>
      <c r="I497" s="20" t="s">
        <v>311</v>
      </c>
      <c r="J497" s="18"/>
      <c r="K497" s="18">
        <v>8</v>
      </c>
      <c r="L497" s="20">
        <f t="shared" si="36"/>
        <v>100</v>
      </c>
      <c r="M497" s="20"/>
      <c r="N497" s="20"/>
      <c r="O497" s="18"/>
      <c r="P497" s="20">
        <f t="shared" si="38"/>
        <v>3.7406358802326003</v>
      </c>
      <c r="Q497" s="20">
        <f t="shared" si="37"/>
        <v>3.7406358802326003</v>
      </c>
      <c r="R497" s="20" t="str">
        <f t="shared" si="39"/>
        <v/>
      </c>
    </row>
    <row r="498" spans="1:18">
      <c r="A498" s="17"/>
      <c r="B498" s="18"/>
      <c r="C498" s="18"/>
      <c r="D498" s="18">
        <v>25</v>
      </c>
      <c r="E498" s="18">
        <v>8</v>
      </c>
      <c r="F498" s="20">
        <v>25.424810795999999</v>
      </c>
      <c r="G498" s="29">
        <v>2.5930069252000001</v>
      </c>
      <c r="H498" s="20">
        <f t="shared" si="40"/>
        <v>10.198726535294215</v>
      </c>
      <c r="I498" s="20" t="s">
        <v>311</v>
      </c>
      <c r="J498" s="18"/>
      <c r="K498" s="18">
        <v>8</v>
      </c>
      <c r="L498" s="20">
        <f t="shared" si="36"/>
        <v>100</v>
      </c>
      <c r="M498" s="20"/>
      <c r="N498" s="20"/>
      <c r="O498" s="18"/>
      <c r="P498" s="20">
        <f t="shared" si="38"/>
        <v>7.7738347617496011</v>
      </c>
      <c r="Q498" s="20">
        <f t="shared" si="37"/>
        <v>7.7738347617496011</v>
      </c>
      <c r="R498" s="20" t="str">
        <f t="shared" si="39"/>
        <v/>
      </c>
    </row>
    <row r="499" spans="1:18">
      <c r="A499" s="17"/>
      <c r="B499" s="18"/>
      <c r="C499" s="18"/>
      <c r="D499" s="18">
        <v>50</v>
      </c>
      <c r="E499" s="18">
        <v>8</v>
      </c>
      <c r="F499" s="20">
        <v>45.257415934000001</v>
      </c>
      <c r="G499" s="29">
        <v>2.9656607872</v>
      </c>
      <c r="H499" s="20">
        <f t="shared" si="40"/>
        <v>6.5528725535830317</v>
      </c>
      <c r="I499" s="20" t="s">
        <v>311</v>
      </c>
      <c r="J499" s="18"/>
      <c r="K499" s="18">
        <v>8</v>
      </c>
      <c r="L499" s="20">
        <f t="shared" si="36"/>
        <v>100</v>
      </c>
      <c r="M499" s="20"/>
      <c r="N499" s="20"/>
      <c r="O499" s="18"/>
      <c r="P499" s="20">
        <f t="shared" si="38"/>
        <v>8.8910510400256015</v>
      </c>
      <c r="Q499" s="20">
        <f t="shared" si="37"/>
        <v>8.8910510400256015</v>
      </c>
      <c r="R499" s="20" t="str">
        <f t="shared" si="39"/>
        <v/>
      </c>
    </row>
    <row r="500" spans="1:18">
      <c r="A500" s="17"/>
      <c r="B500" s="18"/>
      <c r="C500" s="18"/>
      <c r="D500" s="18">
        <v>100</v>
      </c>
      <c r="E500" s="18">
        <v>8</v>
      </c>
      <c r="F500" s="20">
        <v>101.60590517999999</v>
      </c>
      <c r="G500" s="29">
        <v>5.2411153646999997</v>
      </c>
      <c r="H500" s="20">
        <f t="shared" si="40"/>
        <v>5.1582783061822042</v>
      </c>
      <c r="I500" s="20" t="s">
        <v>311</v>
      </c>
      <c r="J500" s="18"/>
      <c r="K500" s="18">
        <v>8</v>
      </c>
      <c r="L500" s="20">
        <f t="shared" si="36"/>
        <v>100</v>
      </c>
      <c r="M500" s="20"/>
      <c r="N500" s="20"/>
      <c r="O500" s="18"/>
      <c r="P500" s="20">
        <f t="shared" si="38"/>
        <v>15.7128638633706</v>
      </c>
      <c r="Q500" s="20">
        <f t="shared" si="37"/>
        <v>15.7128638633706</v>
      </c>
      <c r="R500" s="20" t="str">
        <f t="shared" si="39"/>
        <v/>
      </c>
    </row>
    <row r="501" spans="1:18">
      <c r="A501" s="17" t="s">
        <v>294</v>
      </c>
      <c r="B501" s="18" t="s">
        <v>69</v>
      </c>
      <c r="C501" s="18">
        <v>66620</v>
      </c>
      <c r="D501" s="18">
        <v>5</v>
      </c>
      <c r="E501" s="18">
        <v>8</v>
      </c>
      <c r="F501" s="20">
        <v>4.3873386021999998</v>
      </c>
      <c r="G501" s="29">
        <v>0.78639410229999995</v>
      </c>
      <c r="H501" s="20">
        <f t="shared" si="40"/>
        <v>17.924171658546442</v>
      </c>
      <c r="I501" s="20">
        <v>2.3576095186954</v>
      </c>
      <c r="J501" s="18"/>
      <c r="K501" s="18">
        <v>8</v>
      </c>
      <c r="L501" s="20">
        <f t="shared" si="36"/>
        <v>100</v>
      </c>
      <c r="M501" s="20">
        <v>2.3984000000000005</v>
      </c>
      <c r="N501" s="20">
        <v>2.16</v>
      </c>
      <c r="O501" s="18"/>
      <c r="P501" s="20">
        <f t="shared" si="38"/>
        <v>2.3576095186954</v>
      </c>
      <c r="Q501" s="20">
        <f t="shared" si="37"/>
        <v>2.3576095186954</v>
      </c>
      <c r="R501" s="20">
        <f t="shared" si="39"/>
        <v>2.3576095186954</v>
      </c>
    </row>
    <row r="502" spans="1:18">
      <c r="A502" s="17"/>
      <c r="B502" s="18"/>
      <c r="C502" s="18"/>
      <c r="D502" s="18">
        <v>10</v>
      </c>
      <c r="E502" s="18">
        <v>8</v>
      </c>
      <c r="F502" s="20">
        <v>8.6010784445000006</v>
      </c>
      <c r="G502" s="29">
        <v>0.89589942850000004</v>
      </c>
      <c r="H502" s="20">
        <f t="shared" si="40"/>
        <v>10.416129027085983</v>
      </c>
      <c r="I502" s="20" t="s">
        <v>311</v>
      </c>
      <c r="J502" s="18"/>
      <c r="K502" s="18">
        <v>8</v>
      </c>
      <c r="L502" s="20">
        <f t="shared" si="36"/>
        <v>100</v>
      </c>
      <c r="M502" s="20"/>
      <c r="N502" s="20"/>
      <c r="O502" s="18"/>
      <c r="P502" s="20">
        <f t="shared" si="38"/>
        <v>2.6859064866430002</v>
      </c>
      <c r="Q502" s="20">
        <f t="shared" si="37"/>
        <v>2.6859064866430002</v>
      </c>
      <c r="R502" s="20" t="str">
        <f t="shared" si="39"/>
        <v/>
      </c>
    </row>
    <row r="503" spans="1:18">
      <c r="A503" s="17"/>
      <c r="B503" s="18"/>
      <c r="C503" s="18"/>
      <c r="D503" s="18">
        <v>25</v>
      </c>
      <c r="E503" s="18">
        <v>8</v>
      </c>
      <c r="F503" s="20">
        <v>23.444463465999998</v>
      </c>
      <c r="G503" s="29">
        <v>1.5589713957</v>
      </c>
      <c r="H503" s="20">
        <f t="shared" si="40"/>
        <v>6.649635629157717</v>
      </c>
      <c r="I503" s="20" t="s">
        <v>311</v>
      </c>
      <c r="J503" s="18"/>
      <c r="K503" s="18">
        <v>8</v>
      </c>
      <c r="L503" s="20">
        <f t="shared" si="36"/>
        <v>100</v>
      </c>
      <c r="M503" s="20"/>
      <c r="N503" s="20"/>
      <c r="O503" s="18"/>
      <c r="P503" s="20">
        <f t="shared" si="38"/>
        <v>4.6737962443086003</v>
      </c>
      <c r="Q503" s="20">
        <f t="shared" si="37"/>
        <v>4.6737962443086003</v>
      </c>
      <c r="R503" s="20" t="str">
        <f t="shared" si="39"/>
        <v/>
      </c>
    </row>
    <row r="504" spans="1:18">
      <c r="A504" s="17"/>
      <c r="B504" s="18"/>
      <c r="C504" s="18"/>
      <c r="D504" s="18">
        <v>50</v>
      </c>
      <c r="E504" s="18">
        <v>8</v>
      </c>
      <c r="F504" s="20">
        <v>42.657814533</v>
      </c>
      <c r="G504" s="29">
        <v>2.4171770083999999</v>
      </c>
      <c r="H504" s="20">
        <f t="shared" si="40"/>
        <v>5.6664342392179439</v>
      </c>
      <c r="I504" s="20" t="s">
        <v>311</v>
      </c>
      <c r="J504" s="18"/>
      <c r="K504" s="18">
        <v>8</v>
      </c>
      <c r="L504" s="20">
        <f t="shared" si="36"/>
        <v>100</v>
      </c>
      <c r="M504" s="20"/>
      <c r="N504" s="20"/>
      <c r="O504" s="18"/>
      <c r="P504" s="20">
        <f t="shared" si="38"/>
        <v>7.2466966711832006</v>
      </c>
      <c r="Q504" s="20">
        <f t="shared" si="37"/>
        <v>7.2466966711832006</v>
      </c>
      <c r="R504" s="20" t="str">
        <f t="shared" si="39"/>
        <v/>
      </c>
    </row>
    <row r="505" spans="1:18">
      <c r="A505" s="17"/>
      <c r="B505" s="18"/>
      <c r="C505" s="18"/>
      <c r="D505" s="18">
        <v>100</v>
      </c>
      <c r="E505" s="18">
        <v>8</v>
      </c>
      <c r="F505" s="20">
        <v>97.937489784999997</v>
      </c>
      <c r="G505" s="29">
        <v>5.1958313066999997</v>
      </c>
      <c r="H505" s="20">
        <f t="shared" si="40"/>
        <v>5.305252685265156</v>
      </c>
      <c r="I505" s="20" t="s">
        <v>311</v>
      </c>
      <c r="J505" s="18"/>
      <c r="K505" s="18">
        <v>8</v>
      </c>
      <c r="L505" s="20">
        <f t="shared" si="36"/>
        <v>100</v>
      </c>
      <c r="M505" s="20"/>
      <c r="N505" s="20"/>
      <c r="O505" s="18"/>
      <c r="P505" s="20">
        <f t="shared" si="38"/>
        <v>15.577102257486601</v>
      </c>
      <c r="Q505" s="20">
        <f t="shared" si="37"/>
        <v>15.577102257486601</v>
      </c>
      <c r="R505" s="20" t="str">
        <f t="shared" si="39"/>
        <v/>
      </c>
    </row>
    <row r="506" spans="1:18">
      <c r="A506" s="17" t="s">
        <v>294</v>
      </c>
      <c r="B506" s="18" t="s">
        <v>137</v>
      </c>
      <c r="C506" s="18">
        <v>68644</v>
      </c>
      <c r="D506" s="18">
        <v>5</v>
      </c>
      <c r="E506" s="18">
        <v>8</v>
      </c>
      <c r="F506" s="20">
        <v>5.4759016712999999</v>
      </c>
      <c r="G506" s="29">
        <v>2.2415910665999998</v>
      </c>
      <c r="H506" s="20">
        <f t="shared" si="40"/>
        <v>40.935560956992816</v>
      </c>
      <c r="I506" s="20" t="s">
        <v>311</v>
      </c>
      <c r="J506" s="18"/>
      <c r="K506" s="18">
        <v>7</v>
      </c>
      <c r="L506" s="20">
        <f t="shared" si="36"/>
        <v>87.5</v>
      </c>
      <c r="M506" s="20">
        <v>2.3984000000000005</v>
      </c>
      <c r="N506" s="20">
        <v>1.272</v>
      </c>
      <c r="O506" s="18"/>
      <c r="P506" s="20">
        <f t="shared" si="38"/>
        <v>6.7202900176667999</v>
      </c>
      <c r="Q506" s="20" t="str">
        <f t="shared" si="37"/>
        <v/>
      </c>
      <c r="R506" s="20" t="str">
        <f t="shared" si="39"/>
        <v/>
      </c>
    </row>
    <row r="507" spans="1:18">
      <c r="A507" s="17"/>
      <c r="B507" s="18"/>
      <c r="C507" s="18"/>
      <c r="D507" s="18">
        <v>10</v>
      </c>
      <c r="E507" s="18">
        <v>8</v>
      </c>
      <c r="F507" s="20">
        <v>10.922947964</v>
      </c>
      <c r="G507" s="29">
        <v>0.82476389019999996</v>
      </c>
      <c r="H507" s="20">
        <f t="shared" si="40"/>
        <v>7.550744477756993</v>
      </c>
      <c r="I507" s="20">
        <v>2.4726421428196002</v>
      </c>
      <c r="J507" s="18"/>
      <c r="K507" s="18">
        <v>8</v>
      </c>
      <c r="L507" s="20">
        <f t="shared" si="36"/>
        <v>100</v>
      </c>
      <c r="M507" s="20"/>
      <c r="N507" s="20"/>
      <c r="O507" s="18"/>
      <c r="P507" s="20">
        <f t="shared" si="38"/>
        <v>2.4726421428196002</v>
      </c>
      <c r="Q507" s="20">
        <f t="shared" si="37"/>
        <v>2.4726421428196002</v>
      </c>
      <c r="R507" s="20">
        <f t="shared" si="39"/>
        <v>2.4726421428196002</v>
      </c>
    </row>
    <row r="508" spans="1:18">
      <c r="A508" s="17"/>
      <c r="B508" s="18"/>
      <c r="C508" s="18"/>
      <c r="D508" s="18">
        <v>25</v>
      </c>
      <c r="E508" s="18">
        <v>8</v>
      </c>
      <c r="F508" s="20">
        <v>26.395436921000002</v>
      </c>
      <c r="G508" s="29">
        <v>1.1305415011</v>
      </c>
      <c r="H508" s="20">
        <f t="shared" si="40"/>
        <v>4.2830944775933979</v>
      </c>
      <c r="I508" s="20" t="s">
        <v>311</v>
      </c>
      <c r="J508" s="18"/>
      <c r="K508" s="18">
        <v>8</v>
      </c>
      <c r="L508" s="20">
        <f t="shared" si="36"/>
        <v>100</v>
      </c>
      <c r="M508" s="20"/>
      <c r="N508" s="20"/>
      <c r="O508" s="18"/>
      <c r="P508" s="20">
        <f t="shared" si="38"/>
        <v>3.3893634202978</v>
      </c>
      <c r="Q508" s="20">
        <f t="shared" si="37"/>
        <v>3.3893634202978</v>
      </c>
      <c r="R508" s="20" t="str">
        <f t="shared" si="39"/>
        <v/>
      </c>
    </row>
    <row r="509" spans="1:18">
      <c r="A509" s="17"/>
      <c r="B509" s="18"/>
      <c r="C509" s="18"/>
      <c r="D509" s="18">
        <v>50</v>
      </c>
      <c r="E509" s="18">
        <v>8</v>
      </c>
      <c r="F509" s="20">
        <v>46.923545341999997</v>
      </c>
      <c r="G509" s="29">
        <v>2.7717514004999999</v>
      </c>
      <c r="H509" s="20">
        <f t="shared" si="40"/>
        <v>5.9069522140712589</v>
      </c>
      <c r="I509" s="20" t="s">
        <v>311</v>
      </c>
      <c r="J509" s="18"/>
      <c r="K509" s="18">
        <v>8</v>
      </c>
      <c r="L509" s="20">
        <f t="shared" si="36"/>
        <v>100</v>
      </c>
      <c r="M509" s="20"/>
      <c r="N509" s="20"/>
      <c r="O509" s="18"/>
      <c r="P509" s="20">
        <f t="shared" si="38"/>
        <v>8.3097106986989999</v>
      </c>
      <c r="Q509" s="20">
        <f t="shared" si="37"/>
        <v>8.3097106986989999</v>
      </c>
      <c r="R509" s="20" t="str">
        <f t="shared" si="39"/>
        <v/>
      </c>
    </row>
    <row r="510" spans="1:18">
      <c r="A510" s="17"/>
      <c r="B510" s="18"/>
      <c r="C510" s="18"/>
      <c r="D510" s="18">
        <v>100</v>
      </c>
      <c r="E510" s="18">
        <v>8</v>
      </c>
      <c r="F510" s="20">
        <v>102.66193887999999</v>
      </c>
      <c r="G510" s="29">
        <v>3.6845753409999999</v>
      </c>
      <c r="H510" s="20">
        <f t="shared" si="40"/>
        <v>3.5890373600939345</v>
      </c>
      <c r="I510" s="20" t="s">
        <v>311</v>
      </c>
      <c r="J510" s="18"/>
      <c r="K510" s="18">
        <v>8</v>
      </c>
      <c r="L510" s="20">
        <f t="shared" si="36"/>
        <v>100</v>
      </c>
      <c r="M510" s="20"/>
      <c r="N510" s="20"/>
      <c r="O510" s="18"/>
      <c r="P510" s="20">
        <f t="shared" si="38"/>
        <v>11.046356872318</v>
      </c>
      <c r="Q510" s="20">
        <f t="shared" si="37"/>
        <v>11.046356872318</v>
      </c>
      <c r="R510" s="20" t="str">
        <f t="shared" si="39"/>
        <v/>
      </c>
    </row>
    <row r="511" spans="1:18">
      <c r="A511" s="17" t="s">
        <v>294</v>
      </c>
      <c r="B511" s="18" t="s">
        <v>138</v>
      </c>
      <c r="C511" s="18">
        <v>65088</v>
      </c>
      <c r="D511" s="18">
        <v>5</v>
      </c>
      <c r="E511" s="18">
        <v>8</v>
      </c>
      <c r="F511" s="20">
        <v>4.0003604336</v>
      </c>
      <c r="G511" s="29">
        <v>0.64578236379999998</v>
      </c>
      <c r="H511" s="20">
        <f t="shared" si="40"/>
        <v>16.143104465685564</v>
      </c>
      <c r="I511" s="20">
        <v>1.9360555266724</v>
      </c>
      <c r="J511" s="18"/>
      <c r="K511" s="18">
        <v>8</v>
      </c>
      <c r="L511" s="20">
        <f t="shared" si="36"/>
        <v>100</v>
      </c>
      <c r="M511" s="20">
        <v>1.7988</v>
      </c>
      <c r="N511" s="20">
        <v>5</v>
      </c>
      <c r="O511" s="18"/>
      <c r="P511" s="20">
        <f t="shared" si="38"/>
        <v>1.9360555266724</v>
      </c>
      <c r="Q511" s="20">
        <f t="shared" si="37"/>
        <v>1.9360555266724</v>
      </c>
      <c r="R511" s="20">
        <f t="shared" si="39"/>
        <v>1.9360555266724</v>
      </c>
    </row>
    <row r="512" spans="1:18">
      <c r="A512" s="17"/>
      <c r="B512" s="18"/>
      <c r="C512" s="18"/>
      <c r="D512" s="18">
        <v>10</v>
      </c>
      <c r="E512" s="18">
        <v>8</v>
      </c>
      <c r="F512" s="20">
        <v>8.3734863256000001</v>
      </c>
      <c r="G512" s="29">
        <v>0.9039738209</v>
      </c>
      <c r="H512" s="20">
        <f t="shared" si="40"/>
        <v>10.795668443815437</v>
      </c>
      <c r="I512" s="20" t="s">
        <v>311</v>
      </c>
      <c r="J512" s="18"/>
      <c r="K512" s="18">
        <v>8</v>
      </c>
      <c r="L512" s="20">
        <f t="shared" si="36"/>
        <v>100</v>
      </c>
      <c r="M512" s="20"/>
      <c r="N512" s="20"/>
      <c r="O512" s="18"/>
      <c r="P512" s="20">
        <f t="shared" si="38"/>
        <v>2.7101135150582003</v>
      </c>
      <c r="Q512" s="20">
        <f t="shared" si="37"/>
        <v>2.7101135150582003</v>
      </c>
      <c r="R512" s="20" t="str">
        <f t="shared" si="39"/>
        <v/>
      </c>
    </row>
    <row r="513" spans="1:18">
      <c r="A513" s="17"/>
      <c r="B513" s="18"/>
      <c r="C513" s="18"/>
      <c r="D513" s="18">
        <v>25</v>
      </c>
      <c r="E513" s="18">
        <v>8</v>
      </c>
      <c r="F513" s="20">
        <v>23.733482635000001</v>
      </c>
      <c r="G513" s="29">
        <v>2.7017732816</v>
      </c>
      <c r="H513" s="20">
        <f t="shared" si="40"/>
        <v>11.383804573272647</v>
      </c>
      <c r="I513" s="20" t="s">
        <v>311</v>
      </c>
      <c r="J513" s="18"/>
      <c r="K513" s="18">
        <v>8</v>
      </c>
      <c r="L513" s="20">
        <f t="shared" si="36"/>
        <v>100</v>
      </c>
      <c r="M513" s="20"/>
      <c r="N513" s="20"/>
      <c r="O513" s="18"/>
      <c r="P513" s="20">
        <f t="shared" si="38"/>
        <v>8.0999162982368009</v>
      </c>
      <c r="Q513" s="20">
        <f t="shared" si="37"/>
        <v>8.0999162982368009</v>
      </c>
      <c r="R513" s="20" t="str">
        <f t="shared" si="39"/>
        <v/>
      </c>
    </row>
    <row r="514" spans="1:18">
      <c r="A514" s="17"/>
      <c r="B514" s="18"/>
      <c r="C514" s="18"/>
      <c r="D514" s="18">
        <v>50</v>
      </c>
      <c r="E514" s="18">
        <v>8</v>
      </c>
      <c r="F514" s="20">
        <v>43.994995326000002</v>
      </c>
      <c r="G514" s="29">
        <v>5.4219691845</v>
      </c>
      <c r="H514" s="20">
        <f t="shared" si="40"/>
        <v>12.324059007902074</v>
      </c>
      <c r="I514" s="20" t="s">
        <v>311</v>
      </c>
      <c r="J514" s="18"/>
      <c r="K514" s="18">
        <v>8</v>
      </c>
      <c r="L514" s="20">
        <f t="shared" si="36"/>
        <v>100</v>
      </c>
      <c r="M514" s="20"/>
      <c r="N514" s="20"/>
      <c r="O514" s="18"/>
      <c r="P514" s="20">
        <f t="shared" si="38"/>
        <v>16.255063615131</v>
      </c>
      <c r="Q514" s="20">
        <f t="shared" si="37"/>
        <v>16.255063615131</v>
      </c>
      <c r="R514" s="20" t="str">
        <f t="shared" si="39"/>
        <v/>
      </c>
    </row>
    <row r="515" spans="1:18">
      <c r="A515" s="17"/>
      <c r="B515" s="18"/>
      <c r="C515" s="18"/>
      <c r="D515" s="18">
        <v>100</v>
      </c>
      <c r="E515" s="18">
        <v>8</v>
      </c>
      <c r="F515" s="20">
        <v>97.060683413999996</v>
      </c>
      <c r="G515" s="29">
        <v>9.0437098042000006</v>
      </c>
      <c r="H515" s="20">
        <f t="shared" si="40"/>
        <v>9.3175830687542227</v>
      </c>
      <c r="I515" s="20" t="s">
        <v>311</v>
      </c>
      <c r="J515" s="18"/>
      <c r="K515" s="18">
        <v>8</v>
      </c>
      <c r="L515" s="20">
        <f t="shared" si="36"/>
        <v>100</v>
      </c>
      <c r="M515" s="20"/>
      <c r="N515" s="20"/>
      <c r="O515" s="18"/>
      <c r="P515" s="20">
        <f t="shared" si="38"/>
        <v>27.113041992991604</v>
      </c>
      <c r="Q515" s="20">
        <f t="shared" si="37"/>
        <v>27.113041992991604</v>
      </c>
      <c r="R515" s="20" t="str">
        <f t="shared" si="39"/>
        <v/>
      </c>
    </row>
    <row r="516" spans="1:18">
      <c r="A516" s="17" t="s">
        <v>294</v>
      </c>
      <c r="B516" s="18" t="s">
        <v>47</v>
      </c>
      <c r="C516" s="18">
        <v>68645</v>
      </c>
      <c r="D516" s="18">
        <v>5</v>
      </c>
      <c r="E516" s="18">
        <v>8</v>
      </c>
      <c r="F516" s="20">
        <v>4.4768983636000002</v>
      </c>
      <c r="G516" s="29">
        <v>0.40701448379999999</v>
      </c>
      <c r="H516" s="20">
        <f t="shared" si="40"/>
        <v>9.0914389995824738</v>
      </c>
      <c r="I516" s="20">
        <v>1.2202294224324002</v>
      </c>
      <c r="J516" s="18"/>
      <c r="K516" s="18">
        <v>8</v>
      </c>
      <c r="L516" s="20">
        <f t="shared" ref="L516:L579" si="41">(K516/E516)*100</f>
        <v>100</v>
      </c>
      <c r="M516" s="20">
        <v>1.1992000000000003</v>
      </c>
      <c r="N516" s="20">
        <v>1.08</v>
      </c>
      <c r="O516" s="18"/>
      <c r="P516" s="20">
        <f t="shared" si="38"/>
        <v>1.2202294224324002</v>
      </c>
      <c r="Q516" s="20">
        <f t="shared" ref="Q516:Q579" si="42">IF(AND((G516*2.998)&lt;+(D516+D516*0.1),L516&gt;50),(G516*2.998),"")</f>
        <v>1.2202294224324002</v>
      </c>
      <c r="R516" s="20">
        <f t="shared" si="39"/>
        <v>1.2202294224324002</v>
      </c>
    </row>
    <row r="517" spans="1:18">
      <c r="A517" s="17"/>
      <c r="B517" s="18"/>
      <c r="C517" s="18"/>
      <c r="D517" s="18">
        <v>10</v>
      </c>
      <c r="E517" s="18">
        <v>8</v>
      </c>
      <c r="F517" s="20">
        <v>9.1479734939000004</v>
      </c>
      <c r="G517" s="29">
        <v>0.96258875089999996</v>
      </c>
      <c r="H517" s="20">
        <f t="shared" si="40"/>
        <v>10.522426103900147</v>
      </c>
      <c r="I517" s="20" t="s">
        <v>311</v>
      </c>
      <c r="J517" s="18"/>
      <c r="K517" s="18">
        <v>8</v>
      </c>
      <c r="L517" s="20">
        <f t="shared" si="41"/>
        <v>100</v>
      </c>
      <c r="M517" s="20"/>
      <c r="N517" s="20"/>
      <c r="O517" s="18"/>
      <c r="P517" s="20">
        <f t="shared" ref="P517:P580" si="43">G517*2.998</f>
        <v>2.8858410751982002</v>
      </c>
      <c r="Q517" s="20">
        <f t="shared" si="42"/>
        <v>2.8858410751982002</v>
      </c>
      <c r="R517" s="20" t="str">
        <f t="shared" ref="R517:R580" si="44">IF(AND(ISNUMBER(Q517),ISNUMBER(Q516),D517&gt;5),"",Q517)</f>
        <v/>
      </c>
    </row>
    <row r="518" spans="1:18">
      <c r="A518" s="17"/>
      <c r="B518" s="18"/>
      <c r="C518" s="18"/>
      <c r="D518" s="18">
        <v>25</v>
      </c>
      <c r="E518" s="18">
        <v>8</v>
      </c>
      <c r="F518" s="20">
        <v>23.720511211000002</v>
      </c>
      <c r="G518" s="29">
        <v>1.5980648278</v>
      </c>
      <c r="H518" s="20">
        <f t="shared" si="40"/>
        <v>6.7370589680163535</v>
      </c>
      <c r="I518" s="20" t="s">
        <v>311</v>
      </c>
      <c r="J518" s="18"/>
      <c r="K518" s="18">
        <v>8</v>
      </c>
      <c r="L518" s="20">
        <f t="shared" si="41"/>
        <v>100</v>
      </c>
      <c r="M518" s="20"/>
      <c r="N518" s="20"/>
      <c r="O518" s="18"/>
      <c r="P518" s="20">
        <f t="shared" si="43"/>
        <v>4.7909983537444001</v>
      </c>
      <c r="Q518" s="20">
        <f t="shared" si="42"/>
        <v>4.7909983537444001</v>
      </c>
      <c r="R518" s="20" t="str">
        <f t="shared" si="44"/>
        <v/>
      </c>
    </row>
    <row r="519" spans="1:18">
      <c r="A519" s="17"/>
      <c r="B519" s="18"/>
      <c r="C519" s="18"/>
      <c r="D519" s="18">
        <v>50</v>
      </c>
      <c r="E519" s="18">
        <v>8</v>
      </c>
      <c r="F519" s="20">
        <v>41.131471931999997</v>
      </c>
      <c r="G519" s="29">
        <v>2.7490790622999999</v>
      </c>
      <c r="H519" s="20">
        <f t="shared" si="40"/>
        <v>6.6836389099929967</v>
      </c>
      <c r="I519" s="20" t="s">
        <v>311</v>
      </c>
      <c r="J519" s="18"/>
      <c r="K519" s="18">
        <v>8</v>
      </c>
      <c r="L519" s="20">
        <f t="shared" si="41"/>
        <v>100</v>
      </c>
      <c r="M519" s="20"/>
      <c r="N519" s="20"/>
      <c r="O519" s="18"/>
      <c r="P519" s="20">
        <f t="shared" si="43"/>
        <v>8.2417390287754007</v>
      </c>
      <c r="Q519" s="20">
        <f t="shared" si="42"/>
        <v>8.2417390287754007</v>
      </c>
      <c r="R519" s="20" t="str">
        <f t="shared" si="44"/>
        <v/>
      </c>
    </row>
    <row r="520" spans="1:18">
      <c r="A520" s="17"/>
      <c r="B520" s="18"/>
      <c r="C520" s="18"/>
      <c r="D520" s="18">
        <v>100</v>
      </c>
      <c r="E520" s="18">
        <v>8</v>
      </c>
      <c r="F520" s="20">
        <v>93.946269968999999</v>
      </c>
      <c r="G520" s="29">
        <v>5.5137018017999999</v>
      </c>
      <c r="H520" s="20">
        <f t="shared" si="40"/>
        <v>5.8689949091319837</v>
      </c>
      <c r="I520" s="20" t="s">
        <v>311</v>
      </c>
      <c r="J520" s="18"/>
      <c r="K520" s="18">
        <v>8</v>
      </c>
      <c r="L520" s="20">
        <f t="shared" si="41"/>
        <v>100</v>
      </c>
      <c r="M520" s="20"/>
      <c r="N520" s="20"/>
      <c r="O520" s="18"/>
      <c r="P520" s="20">
        <f t="shared" si="43"/>
        <v>16.530078001796401</v>
      </c>
      <c r="Q520" s="20">
        <f t="shared" si="42"/>
        <v>16.530078001796401</v>
      </c>
      <c r="R520" s="20" t="str">
        <f t="shared" si="44"/>
        <v/>
      </c>
    </row>
    <row r="521" spans="1:18">
      <c r="A521" s="17" t="s">
        <v>294</v>
      </c>
      <c r="B521" s="19" t="s">
        <v>48</v>
      </c>
      <c r="C521" s="18">
        <v>68646</v>
      </c>
      <c r="D521" s="18">
        <v>5</v>
      </c>
      <c r="E521" s="18">
        <v>8</v>
      </c>
      <c r="F521" s="20">
        <v>0</v>
      </c>
      <c r="G521" s="29">
        <v>0</v>
      </c>
      <c r="H521" s="20">
        <v>0</v>
      </c>
      <c r="I521" s="20" t="s">
        <v>311</v>
      </c>
      <c r="J521" s="18"/>
      <c r="K521" s="18">
        <v>0</v>
      </c>
      <c r="L521" s="20">
        <f t="shared" si="41"/>
        <v>0</v>
      </c>
      <c r="M521" s="20">
        <v>38.674200000000006</v>
      </c>
      <c r="N521" s="20"/>
      <c r="O521" s="18"/>
      <c r="P521" s="20">
        <f t="shared" si="43"/>
        <v>0</v>
      </c>
      <c r="Q521" s="20" t="str">
        <f t="shared" si="42"/>
        <v/>
      </c>
      <c r="R521" s="20" t="str">
        <f t="shared" si="44"/>
        <v/>
      </c>
    </row>
    <row r="522" spans="1:18">
      <c r="A522" s="17"/>
      <c r="B522" s="18"/>
      <c r="C522" s="18"/>
      <c r="D522" s="18">
        <v>10</v>
      </c>
      <c r="E522" s="18">
        <v>8</v>
      </c>
      <c r="F522" s="20">
        <v>0</v>
      </c>
      <c r="G522" s="29">
        <v>0</v>
      </c>
      <c r="H522" s="20">
        <v>0</v>
      </c>
      <c r="I522" s="20" t="s">
        <v>311</v>
      </c>
      <c r="J522" s="18"/>
      <c r="K522" s="18">
        <v>0</v>
      </c>
      <c r="L522" s="20">
        <f t="shared" si="41"/>
        <v>0</v>
      </c>
      <c r="M522" s="20"/>
      <c r="N522" s="20"/>
      <c r="O522" s="18"/>
      <c r="P522" s="20">
        <f t="shared" si="43"/>
        <v>0</v>
      </c>
      <c r="Q522" s="20" t="str">
        <f t="shared" si="42"/>
        <v/>
      </c>
      <c r="R522" s="20" t="str">
        <f t="shared" si="44"/>
        <v/>
      </c>
    </row>
    <row r="523" spans="1:18">
      <c r="A523" s="17"/>
      <c r="B523" s="18"/>
      <c r="C523" s="18"/>
      <c r="D523" s="18">
        <v>25</v>
      </c>
      <c r="E523" s="18">
        <v>8</v>
      </c>
      <c r="F523" s="20">
        <v>0</v>
      </c>
      <c r="G523" s="29">
        <v>0</v>
      </c>
      <c r="H523" s="20">
        <v>0</v>
      </c>
      <c r="I523" s="20" t="s">
        <v>311</v>
      </c>
      <c r="J523" s="18"/>
      <c r="K523" s="18">
        <v>0</v>
      </c>
      <c r="L523" s="20">
        <f t="shared" si="41"/>
        <v>0</v>
      </c>
      <c r="M523" s="20"/>
      <c r="N523" s="20"/>
      <c r="O523" s="18"/>
      <c r="P523" s="20">
        <f t="shared" si="43"/>
        <v>0</v>
      </c>
      <c r="Q523" s="20" t="str">
        <f t="shared" si="42"/>
        <v/>
      </c>
      <c r="R523" s="20" t="str">
        <f t="shared" si="44"/>
        <v/>
      </c>
    </row>
    <row r="524" spans="1:18">
      <c r="A524" s="17"/>
      <c r="B524" s="18"/>
      <c r="C524" s="18"/>
      <c r="D524" s="18">
        <v>50</v>
      </c>
      <c r="E524" s="18">
        <v>7</v>
      </c>
      <c r="F524" s="20">
        <v>58.595434615000002</v>
      </c>
      <c r="G524" s="29">
        <v>22.289614458999999</v>
      </c>
      <c r="H524" s="20">
        <f t="shared" si="40"/>
        <v>38.039848335375297</v>
      </c>
      <c r="I524" s="20" t="s">
        <v>311</v>
      </c>
      <c r="J524" s="18"/>
      <c r="K524" s="18">
        <v>7</v>
      </c>
      <c r="L524" s="20">
        <f t="shared" si="41"/>
        <v>100</v>
      </c>
      <c r="M524" s="20"/>
      <c r="N524" s="20"/>
      <c r="O524" s="18"/>
      <c r="P524" s="20">
        <f t="shared" si="43"/>
        <v>66.824264148082008</v>
      </c>
      <c r="Q524" s="20" t="str">
        <f t="shared" si="42"/>
        <v/>
      </c>
      <c r="R524" s="20" t="str">
        <f t="shared" si="44"/>
        <v/>
      </c>
    </row>
    <row r="525" spans="1:18">
      <c r="A525" s="17"/>
      <c r="B525" s="18"/>
      <c r="C525" s="18"/>
      <c r="D525" s="18">
        <v>100</v>
      </c>
      <c r="E525" s="18">
        <v>8</v>
      </c>
      <c r="F525" s="20">
        <v>105.18355235999999</v>
      </c>
      <c r="G525" s="29">
        <v>12.918050944000001</v>
      </c>
      <c r="H525" s="20">
        <f t="shared" si="40"/>
        <v>12.281436264661258</v>
      </c>
      <c r="I525" s="20">
        <v>38.728316730112006</v>
      </c>
      <c r="J525" s="18"/>
      <c r="K525" s="18">
        <v>8</v>
      </c>
      <c r="L525" s="20">
        <f t="shared" si="41"/>
        <v>100</v>
      </c>
      <c r="M525" s="20"/>
      <c r="N525" s="20"/>
      <c r="O525" s="18"/>
      <c r="P525" s="20">
        <f t="shared" si="43"/>
        <v>38.728316730112006</v>
      </c>
      <c r="Q525" s="20">
        <f t="shared" si="42"/>
        <v>38.728316730112006</v>
      </c>
      <c r="R525" s="20">
        <f t="shared" si="44"/>
        <v>38.728316730112006</v>
      </c>
    </row>
    <row r="526" spans="1:18">
      <c r="A526" s="17" t="s">
        <v>294</v>
      </c>
      <c r="B526" s="18" t="s">
        <v>97</v>
      </c>
      <c r="C526" s="18">
        <v>68647</v>
      </c>
      <c r="D526" s="18">
        <v>5</v>
      </c>
      <c r="E526" s="18">
        <v>8</v>
      </c>
      <c r="F526" s="20">
        <v>3.8585309576000002</v>
      </c>
      <c r="G526" s="29">
        <v>0.41914047180000003</v>
      </c>
      <c r="H526" s="20">
        <f t="shared" si="40"/>
        <v>10.862695580410859</v>
      </c>
      <c r="I526" s="20">
        <v>1.2565831344564002</v>
      </c>
      <c r="J526" s="18"/>
      <c r="K526" s="18">
        <v>8</v>
      </c>
      <c r="L526" s="20">
        <f t="shared" si="41"/>
        <v>100</v>
      </c>
      <c r="M526" s="20">
        <v>1.1992000000000003</v>
      </c>
      <c r="N526" s="20">
        <v>0.96</v>
      </c>
      <c r="O526" s="18"/>
      <c r="P526" s="20">
        <f t="shared" si="43"/>
        <v>1.2565831344564002</v>
      </c>
      <c r="Q526" s="20">
        <f t="shared" si="42"/>
        <v>1.2565831344564002</v>
      </c>
      <c r="R526" s="20">
        <f t="shared" si="44"/>
        <v>1.2565831344564002</v>
      </c>
    </row>
    <row r="527" spans="1:18">
      <c r="A527" s="17"/>
      <c r="B527" s="18"/>
      <c r="C527" s="18"/>
      <c r="D527" s="18">
        <v>10</v>
      </c>
      <c r="E527" s="18">
        <v>8</v>
      </c>
      <c r="F527" s="20">
        <v>8.4502594910000006</v>
      </c>
      <c r="G527" s="29">
        <v>0.94770862479999995</v>
      </c>
      <c r="H527" s="20">
        <f t="shared" si="40"/>
        <v>11.215142278285805</v>
      </c>
      <c r="I527" s="20" t="s">
        <v>311</v>
      </c>
      <c r="J527" s="18"/>
      <c r="K527" s="18">
        <v>8</v>
      </c>
      <c r="L527" s="20">
        <f t="shared" si="41"/>
        <v>100</v>
      </c>
      <c r="M527" s="20"/>
      <c r="N527" s="20"/>
      <c r="O527" s="18"/>
      <c r="P527" s="20">
        <f t="shared" si="43"/>
        <v>2.8412304571504001</v>
      </c>
      <c r="Q527" s="20">
        <f t="shared" si="42"/>
        <v>2.8412304571504001</v>
      </c>
      <c r="R527" s="20" t="str">
        <f t="shared" si="44"/>
        <v/>
      </c>
    </row>
    <row r="528" spans="1:18">
      <c r="A528" s="17"/>
      <c r="B528" s="18"/>
      <c r="C528" s="18"/>
      <c r="D528" s="18">
        <v>25</v>
      </c>
      <c r="E528" s="18">
        <v>8</v>
      </c>
      <c r="F528" s="20">
        <v>25.098559106</v>
      </c>
      <c r="G528" s="29">
        <v>3.14846373</v>
      </c>
      <c r="H528" s="20">
        <f t="shared" si="40"/>
        <v>12.544400324747471</v>
      </c>
      <c r="I528" s="20" t="s">
        <v>311</v>
      </c>
      <c r="J528" s="18"/>
      <c r="K528" s="18">
        <v>8</v>
      </c>
      <c r="L528" s="20">
        <f t="shared" si="41"/>
        <v>100</v>
      </c>
      <c r="M528" s="20"/>
      <c r="N528" s="20"/>
      <c r="O528" s="18"/>
      <c r="P528" s="20">
        <f t="shared" si="43"/>
        <v>9.4390942625400012</v>
      </c>
      <c r="Q528" s="20">
        <f t="shared" si="42"/>
        <v>9.4390942625400012</v>
      </c>
      <c r="R528" s="20" t="str">
        <f t="shared" si="44"/>
        <v/>
      </c>
    </row>
    <row r="529" spans="1:18">
      <c r="A529" s="17"/>
      <c r="B529" s="18"/>
      <c r="C529" s="18"/>
      <c r="D529" s="18">
        <v>50</v>
      </c>
      <c r="E529" s="18">
        <v>8</v>
      </c>
      <c r="F529" s="20">
        <v>47.176364532999997</v>
      </c>
      <c r="G529" s="29">
        <v>6.6050222583</v>
      </c>
      <c r="H529" s="20">
        <f t="shared" si="40"/>
        <v>14.000702096660648</v>
      </c>
      <c r="I529" s="20" t="s">
        <v>311</v>
      </c>
      <c r="J529" s="18"/>
      <c r="K529" s="18">
        <v>8</v>
      </c>
      <c r="L529" s="20">
        <f t="shared" si="41"/>
        <v>100</v>
      </c>
      <c r="M529" s="20"/>
      <c r="N529" s="20"/>
      <c r="O529" s="18"/>
      <c r="P529" s="20">
        <f t="shared" si="43"/>
        <v>19.801856730383403</v>
      </c>
      <c r="Q529" s="20">
        <f t="shared" si="42"/>
        <v>19.801856730383403</v>
      </c>
      <c r="R529" s="20" t="str">
        <f t="shared" si="44"/>
        <v/>
      </c>
    </row>
    <row r="530" spans="1:18">
      <c r="A530" s="17"/>
      <c r="B530" s="18"/>
      <c r="C530" s="18"/>
      <c r="D530" s="18">
        <v>100</v>
      </c>
      <c r="E530" s="18">
        <v>8</v>
      </c>
      <c r="F530" s="20">
        <v>111.43252362</v>
      </c>
      <c r="G530" s="29">
        <v>15.22234179</v>
      </c>
      <c r="H530" s="20">
        <f t="shared" si="40"/>
        <v>13.660591446273127</v>
      </c>
      <c r="I530" s="20" t="s">
        <v>311</v>
      </c>
      <c r="J530" s="18"/>
      <c r="K530" s="18">
        <v>8</v>
      </c>
      <c r="L530" s="20">
        <f t="shared" si="41"/>
        <v>100</v>
      </c>
      <c r="M530" s="20"/>
      <c r="N530" s="20"/>
      <c r="O530" s="18"/>
      <c r="P530" s="20">
        <f t="shared" si="43"/>
        <v>45.636580686420004</v>
      </c>
      <c r="Q530" s="20">
        <f t="shared" si="42"/>
        <v>45.636580686420004</v>
      </c>
      <c r="R530" s="20" t="str">
        <f t="shared" si="44"/>
        <v/>
      </c>
    </row>
    <row r="531" spans="1:18">
      <c r="A531" s="17" t="s">
        <v>294</v>
      </c>
      <c r="B531" s="18" t="s">
        <v>23</v>
      </c>
      <c r="C531" s="18">
        <v>65090</v>
      </c>
      <c r="D531" s="18">
        <v>5</v>
      </c>
      <c r="E531" s="18">
        <v>8</v>
      </c>
      <c r="F531" s="20">
        <v>4.5431155962999998</v>
      </c>
      <c r="G531" s="29">
        <v>0.53908768330000001</v>
      </c>
      <c r="H531" s="20">
        <f t="shared" si="40"/>
        <v>11.866034924117788</v>
      </c>
      <c r="I531" s="20">
        <v>1.6161848745334002</v>
      </c>
      <c r="J531" s="18"/>
      <c r="K531" s="18">
        <v>8</v>
      </c>
      <c r="L531" s="20">
        <f t="shared" si="41"/>
        <v>100</v>
      </c>
      <c r="M531" s="20">
        <v>1.4990000000000001</v>
      </c>
      <c r="N531" s="20">
        <v>4.2</v>
      </c>
      <c r="O531" s="18"/>
      <c r="P531" s="20">
        <f t="shared" si="43"/>
        <v>1.6161848745334002</v>
      </c>
      <c r="Q531" s="20">
        <f t="shared" si="42"/>
        <v>1.6161848745334002</v>
      </c>
      <c r="R531" s="20">
        <f t="shared" si="44"/>
        <v>1.6161848745334002</v>
      </c>
    </row>
    <row r="532" spans="1:18">
      <c r="A532" s="17"/>
      <c r="B532" s="18"/>
      <c r="C532" s="18"/>
      <c r="D532" s="18">
        <v>10</v>
      </c>
      <c r="E532" s="18">
        <v>8</v>
      </c>
      <c r="F532" s="20">
        <v>8.6740690320000002</v>
      </c>
      <c r="G532" s="29">
        <v>0.56004582619999999</v>
      </c>
      <c r="H532" s="20">
        <f t="shared" si="40"/>
        <v>6.4565525606713887</v>
      </c>
      <c r="I532" s="20" t="s">
        <v>311</v>
      </c>
      <c r="J532" s="18"/>
      <c r="K532" s="18">
        <v>8</v>
      </c>
      <c r="L532" s="20">
        <f t="shared" si="41"/>
        <v>100</v>
      </c>
      <c r="M532" s="20"/>
      <c r="N532" s="20"/>
      <c r="O532" s="18"/>
      <c r="P532" s="20">
        <f t="shared" si="43"/>
        <v>1.6790173869476002</v>
      </c>
      <c r="Q532" s="20">
        <f t="shared" si="42"/>
        <v>1.6790173869476002</v>
      </c>
      <c r="R532" s="20" t="str">
        <f t="shared" si="44"/>
        <v/>
      </c>
    </row>
    <row r="533" spans="1:18">
      <c r="A533" s="17"/>
      <c r="B533" s="18"/>
      <c r="C533" s="18"/>
      <c r="D533" s="18">
        <v>25</v>
      </c>
      <c r="E533" s="18">
        <v>8</v>
      </c>
      <c r="F533" s="20">
        <v>23.652938543000001</v>
      </c>
      <c r="G533" s="29">
        <v>1.222532247</v>
      </c>
      <c r="H533" s="20">
        <f t="shared" si="40"/>
        <v>5.1686273347283684</v>
      </c>
      <c r="I533" s="20" t="s">
        <v>311</v>
      </c>
      <c r="J533" s="18"/>
      <c r="K533" s="18">
        <v>8</v>
      </c>
      <c r="L533" s="20">
        <f t="shared" si="41"/>
        <v>100</v>
      </c>
      <c r="M533" s="20"/>
      <c r="N533" s="20"/>
      <c r="O533" s="18"/>
      <c r="P533" s="20">
        <f t="shared" si="43"/>
        <v>3.6651516765059999</v>
      </c>
      <c r="Q533" s="20">
        <f t="shared" si="42"/>
        <v>3.6651516765059999</v>
      </c>
      <c r="R533" s="20" t="str">
        <f t="shared" si="44"/>
        <v/>
      </c>
    </row>
    <row r="534" spans="1:18">
      <c r="A534" s="17"/>
      <c r="B534" s="18"/>
      <c r="C534" s="18"/>
      <c r="D534" s="18">
        <v>50</v>
      </c>
      <c r="E534" s="18">
        <v>8</v>
      </c>
      <c r="F534" s="20">
        <v>43.716778963000003</v>
      </c>
      <c r="G534" s="29">
        <v>1.7257075665999999</v>
      </c>
      <c r="H534" s="20">
        <f t="shared" si="40"/>
        <v>3.9474719033178647</v>
      </c>
      <c r="I534" s="20" t="s">
        <v>311</v>
      </c>
      <c r="J534" s="18"/>
      <c r="K534" s="18">
        <v>8</v>
      </c>
      <c r="L534" s="20">
        <f t="shared" si="41"/>
        <v>100</v>
      </c>
      <c r="M534" s="20"/>
      <c r="N534" s="20"/>
      <c r="O534" s="18"/>
      <c r="P534" s="20">
        <f t="shared" si="43"/>
        <v>5.1736712846668</v>
      </c>
      <c r="Q534" s="20">
        <f t="shared" si="42"/>
        <v>5.1736712846668</v>
      </c>
      <c r="R534" s="20" t="str">
        <f t="shared" si="44"/>
        <v/>
      </c>
    </row>
    <row r="535" spans="1:18">
      <c r="A535" s="17"/>
      <c r="B535" s="18"/>
      <c r="C535" s="18"/>
      <c r="D535" s="18">
        <v>100</v>
      </c>
      <c r="E535" s="18">
        <v>8</v>
      </c>
      <c r="F535" s="20">
        <v>98.390585020000003</v>
      </c>
      <c r="G535" s="29">
        <v>4.1193856476999997</v>
      </c>
      <c r="H535" s="20">
        <f t="shared" si="40"/>
        <v>4.1867681210175203</v>
      </c>
      <c r="I535" s="20" t="s">
        <v>311</v>
      </c>
      <c r="J535" s="18"/>
      <c r="K535" s="18">
        <v>8</v>
      </c>
      <c r="L535" s="20">
        <f t="shared" si="41"/>
        <v>100</v>
      </c>
      <c r="M535" s="20"/>
      <c r="N535" s="20"/>
      <c r="O535" s="18"/>
      <c r="P535" s="20">
        <f t="shared" si="43"/>
        <v>12.3499181718046</v>
      </c>
      <c r="Q535" s="20">
        <f t="shared" si="42"/>
        <v>12.3499181718046</v>
      </c>
      <c r="R535" s="20" t="str">
        <f t="shared" si="44"/>
        <v/>
      </c>
    </row>
    <row r="536" spans="1:18">
      <c r="A536" s="17" t="s">
        <v>294</v>
      </c>
      <c r="B536" s="18" t="s">
        <v>26</v>
      </c>
      <c r="C536" s="18">
        <v>68649</v>
      </c>
      <c r="D536" s="18">
        <v>5</v>
      </c>
      <c r="E536" s="18">
        <v>8</v>
      </c>
      <c r="F536" s="20">
        <v>2.1451060537000002</v>
      </c>
      <c r="G536" s="29">
        <v>1.3072976641</v>
      </c>
      <c r="H536" s="20">
        <f t="shared" si="40"/>
        <v>60.94326487238704</v>
      </c>
      <c r="I536" s="20">
        <v>3.9192783969718006</v>
      </c>
      <c r="J536" s="18"/>
      <c r="K536" s="18">
        <v>7</v>
      </c>
      <c r="L536" s="20">
        <f t="shared" si="41"/>
        <v>87.5</v>
      </c>
      <c r="M536" s="20">
        <v>5.3964000000000008</v>
      </c>
      <c r="N536" s="20">
        <v>3.048</v>
      </c>
      <c r="O536" s="18"/>
      <c r="P536" s="20">
        <f t="shared" si="43"/>
        <v>3.9192783969718006</v>
      </c>
      <c r="Q536" s="20">
        <f t="shared" si="42"/>
        <v>3.9192783969718006</v>
      </c>
      <c r="R536" s="20">
        <f t="shared" si="44"/>
        <v>3.9192783969718006</v>
      </c>
    </row>
    <row r="537" spans="1:18">
      <c r="A537" s="17"/>
      <c r="B537" s="18"/>
      <c r="C537" s="18"/>
      <c r="D537" s="18">
        <v>10</v>
      </c>
      <c r="E537" s="18">
        <v>8</v>
      </c>
      <c r="F537" s="20">
        <v>7.9036206469000003</v>
      </c>
      <c r="G537" s="29">
        <v>1.8277820442999999</v>
      </c>
      <c r="H537" s="20">
        <f t="shared" si="40"/>
        <v>23.125882756239093</v>
      </c>
      <c r="I537" s="20" t="s">
        <v>311</v>
      </c>
      <c r="J537" s="18"/>
      <c r="K537" s="18">
        <v>8</v>
      </c>
      <c r="L537" s="20">
        <f t="shared" si="41"/>
        <v>100</v>
      </c>
      <c r="M537" s="20"/>
      <c r="N537" s="20"/>
      <c r="O537" s="18"/>
      <c r="P537" s="20">
        <f t="shared" si="43"/>
        <v>5.4796905688114004</v>
      </c>
      <c r="Q537" s="20">
        <f t="shared" si="42"/>
        <v>5.4796905688114004</v>
      </c>
      <c r="R537" s="20" t="str">
        <f t="shared" si="44"/>
        <v/>
      </c>
    </row>
    <row r="538" spans="1:18">
      <c r="A538" s="17"/>
      <c r="B538" s="18"/>
      <c r="C538" s="18"/>
      <c r="D538" s="18">
        <v>25</v>
      </c>
      <c r="E538" s="18">
        <v>8</v>
      </c>
      <c r="F538" s="20">
        <v>24.537782493000002</v>
      </c>
      <c r="G538" s="29">
        <v>2.8359511323</v>
      </c>
      <c r="H538" s="20">
        <f t="shared" si="40"/>
        <v>11.557487450665208</v>
      </c>
      <c r="I538" s="20" t="s">
        <v>311</v>
      </c>
      <c r="J538" s="18"/>
      <c r="K538" s="18">
        <v>8</v>
      </c>
      <c r="L538" s="20">
        <f t="shared" si="41"/>
        <v>100</v>
      </c>
      <c r="M538" s="20"/>
      <c r="N538" s="20"/>
      <c r="O538" s="18"/>
      <c r="P538" s="20">
        <f t="shared" si="43"/>
        <v>8.5021814946354013</v>
      </c>
      <c r="Q538" s="20">
        <f t="shared" si="42"/>
        <v>8.5021814946354013</v>
      </c>
      <c r="R538" s="20" t="str">
        <f t="shared" si="44"/>
        <v/>
      </c>
    </row>
    <row r="539" spans="1:18">
      <c r="A539" s="17"/>
      <c r="B539" s="18"/>
      <c r="C539" s="18"/>
      <c r="D539" s="18">
        <v>50</v>
      </c>
      <c r="E539" s="18">
        <v>8</v>
      </c>
      <c r="F539" s="20">
        <v>46.772926167000001</v>
      </c>
      <c r="G539" s="29">
        <v>7.9796024456000003</v>
      </c>
      <c r="H539" s="20">
        <f t="shared" si="40"/>
        <v>17.060301972789336</v>
      </c>
      <c r="I539" s="20" t="s">
        <v>311</v>
      </c>
      <c r="J539" s="18"/>
      <c r="K539" s="18">
        <v>8</v>
      </c>
      <c r="L539" s="20">
        <f t="shared" si="41"/>
        <v>100</v>
      </c>
      <c r="M539" s="20"/>
      <c r="N539" s="20"/>
      <c r="O539" s="18"/>
      <c r="P539" s="20">
        <f t="shared" si="43"/>
        <v>23.922848131908804</v>
      </c>
      <c r="Q539" s="20">
        <f t="shared" si="42"/>
        <v>23.922848131908804</v>
      </c>
      <c r="R539" s="20" t="str">
        <f t="shared" si="44"/>
        <v/>
      </c>
    </row>
    <row r="540" spans="1:18">
      <c r="A540" s="17"/>
      <c r="B540" s="18"/>
      <c r="C540" s="18"/>
      <c r="D540" s="18">
        <v>100</v>
      </c>
      <c r="E540" s="18">
        <v>8</v>
      </c>
      <c r="F540" s="20">
        <v>112.06774916000001</v>
      </c>
      <c r="G540" s="29">
        <v>17.019382188000002</v>
      </c>
      <c r="H540" s="20">
        <f t="shared" si="40"/>
        <v>15.186690475688321</v>
      </c>
      <c r="I540" s="20" t="s">
        <v>311</v>
      </c>
      <c r="J540" s="18"/>
      <c r="K540" s="18">
        <v>8</v>
      </c>
      <c r="L540" s="20">
        <f t="shared" si="41"/>
        <v>100</v>
      </c>
      <c r="M540" s="20"/>
      <c r="N540" s="20"/>
      <c r="O540" s="18"/>
      <c r="P540" s="20">
        <f t="shared" si="43"/>
        <v>51.024107799624005</v>
      </c>
      <c r="Q540" s="20">
        <f t="shared" si="42"/>
        <v>51.024107799624005</v>
      </c>
      <c r="R540" s="20" t="str">
        <f t="shared" si="44"/>
        <v/>
      </c>
    </row>
    <row r="541" spans="1:18">
      <c r="A541" s="17" t="s">
        <v>294</v>
      </c>
      <c r="B541" s="18" t="s">
        <v>217</v>
      </c>
      <c r="C541" s="18">
        <v>68652</v>
      </c>
      <c r="D541" s="18">
        <v>5</v>
      </c>
      <c r="E541" s="18">
        <v>8</v>
      </c>
      <c r="F541" s="20">
        <v>0</v>
      </c>
      <c r="G541" s="29">
        <v>0</v>
      </c>
      <c r="H541" s="20" t="e">
        <f t="shared" si="40"/>
        <v>#DIV/0!</v>
      </c>
      <c r="I541" s="20" t="s">
        <v>311</v>
      </c>
      <c r="J541" s="18"/>
      <c r="K541" s="18">
        <v>0</v>
      </c>
      <c r="L541" s="20">
        <f t="shared" si="41"/>
        <v>0</v>
      </c>
      <c r="M541" s="20">
        <v>20.386400000000002</v>
      </c>
      <c r="N541" s="20">
        <v>9.7439999999999998</v>
      </c>
      <c r="O541" s="18"/>
      <c r="P541" s="20">
        <f t="shared" si="43"/>
        <v>0</v>
      </c>
      <c r="Q541" s="20" t="str">
        <f t="shared" si="42"/>
        <v/>
      </c>
      <c r="R541" s="20" t="str">
        <f t="shared" si="44"/>
        <v/>
      </c>
    </row>
    <row r="542" spans="1:18">
      <c r="A542" s="17"/>
      <c r="B542" s="18"/>
      <c r="C542" s="18"/>
      <c r="D542" s="18">
        <v>10</v>
      </c>
      <c r="E542" s="18">
        <v>8</v>
      </c>
      <c r="F542" s="20">
        <v>12.055216830999999</v>
      </c>
      <c r="G542" s="29">
        <v>5.9940309849000002</v>
      </c>
      <c r="H542" s="20">
        <f t="shared" si="40"/>
        <v>49.721469708336933</v>
      </c>
      <c r="I542" s="20" t="s">
        <v>311</v>
      </c>
      <c r="J542" s="18"/>
      <c r="K542" s="18">
        <v>7</v>
      </c>
      <c r="L542" s="20">
        <f t="shared" si="41"/>
        <v>87.5</v>
      </c>
      <c r="M542" s="20"/>
      <c r="N542" s="20"/>
      <c r="O542" s="18"/>
      <c r="P542" s="20">
        <f t="shared" si="43"/>
        <v>17.970104892730202</v>
      </c>
      <c r="Q542" s="20" t="str">
        <f t="shared" si="42"/>
        <v/>
      </c>
      <c r="R542" s="20" t="str">
        <f t="shared" si="44"/>
        <v/>
      </c>
    </row>
    <row r="543" spans="1:18">
      <c r="A543" s="17"/>
      <c r="B543" s="18"/>
      <c r="C543" s="18"/>
      <c r="D543" s="18">
        <v>25</v>
      </c>
      <c r="E543" s="18">
        <v>8</v>
      </c>
      <c r="F543" s="20">
        <v>29.553019098</v>
      </c>
      <c r="G543" s="29">
        <v>6.8437796260999999</v>
      </c>
      <c r="H543" s="20">
        <f t="shared" si="40"/>
        <v>23.157632739333735</v>
      </c>
      <c r="I543" s="20">
        <v>20.5176513190478</v>
      </c>
      <c r="J543" s="18"/>
      <c r="K543" s="18">
        <v>8</v>
      </c>
      <c r="L543" s="20">
        <f t="shared" si="41"/>
        <v>100</v>
      </c>
      <c r="M543" s="20"/>
      <c r="N543" s="20"/>
      <c r="O543" s="18"/>
      <c r="P543" s="20">
        <f t="shared" si="43"/>
        <v>20.5176513190478</v>
      </c>
      <c r="Q543" s="20">
        <f t="shared" si="42"/>
        <v>20.5176513190478</v>
      </c>
      <c r="R543" s="20">
        <f t="shared" si="44"/>
        <v>20.5176513190478</v>
      </c>
    </row>
    <row r="544" spans="1:18">
      <c r="A544" s="17"/>
      <c r="B544" s="18"/>
      <c r="C544" s="18"/>
      <c r="D544" s="18">
        <v>50</v>
      </c>
      <c r="E544" s="18">
        <v>8</v>
      </c>
      <c r="F544" s="20">
        <v>49.118095318000002</v>
      </c>
      <c r="G544" s="29">
        <v>8.4266564275999993</v>
      </c>
      <c r="H544" s="20">
        <f t="shared" si="40"/>
        <v>17.155910409481891</v>
      </c>
      <c r="I544" s="20" t="s">
        <v>311</v>
      </c>
      <c r="J544" s="18"/>
      <c r="K544" s="18">
        <v>8</v>
      </c>
      <c r="L544" s="20">
        <f t="shared" si="41"/>
        <v>100</v>
      </c>
      <c r="M544" s="20"/>
      <c r="N544" s="20"/>
      <c r="O544" s="18"/>
      <c r="P544" s="20">
        <f t="shared" si="43"/>
        <v>25.263115969944799</v>
      </c>
      <c r="Q544" s="20">
        <f t="shared" si="42"/>
        <v>25.263115969944799</v>
      </c>
      <c r="R544" s="20" t="str">
        <f t="shared" si="44"/>
        <v/>
      </c>
    </row>
    <row r="545" spans="1:18">
      <c r="A545" s="17"/>
      <c r="B545" s="18"/>
      <c r="C545" s="18"/>
      <c r="D545" s="18">
        <v>100</v>
      </c>
      <c r="E545" s="18">
        <v>8</v>
      </c>
      <c r="F545" s="20">
        <v>102.05339594</v>
      </c>
      <c r="G545" s="29">
        <v>12.332060601</v>
      </c>
      <c r="H545" s="20">
        <f t="shared" si="40"/>
        <v>12.08392967956731</v>
      </c>
      <c r="I545" s="20" t="s">
        <v>311</v>
      </c>
      <c r="J545" s="18"/>
      <c r="K545" s="18">
        <v>8</v>
      </c>
      <c r="L545" s="20">
        <f t="shared" si="41"/>
        <v>100</v>
      </c>
      <c r="M545" s="20"/>
      <c r="N545" s="20"/>
      <c r="O545" s="18"/>
      <c r="P545" s="20">
        <f t="shared" si="43"/>
        <v>36.971517681798005</v>
      </c>
      <c r="Q545" s="20">
        <f t="shared" si="42"/>
        <v>36.971517681798005</v>
      </c>
      <c r="R545" s="20" t="str">
        <f t="shared" si="44"/>
        <v/>
      </c>
    </row>
    <row r="546" spans="1:18">
      <c r="A546" s="17" t="s">
        <v>294</v>
      </c>
      <c r="B546" s="18" t="s">
        <v>218</v>
      </c>
      <c r="C546" s="18">
        <v>68568</v>
      </c>
      <c r="D546" s="18">
        <v>5</v>
      </c>
      <c r="E546" s="18">
        <v>8</v>
      </c>
      <c r="F546" s="20">
        <v>3.8454642582999998</v>
      </c>
      <c r="G546" s="29">
        <v>2.4640362262000002</v>
      </c>
      <c r="H546" s="20">
        <f t="shared" si="40"/>
        <v>64.076430326498453</v>
      </c>
      <c r="I546" s="20" t="s">
        <v>311</v>
      </c>
      <c r="J546" s="18"/>
      <c r="K546" s="18">
        <v>7</v>
      </c>
      <c r="L546" s="20">
        <f t="shared" si="41"/>
        <v>87.5</v>
      </c>
      <c r="M546" s="20">
        <v>11.6922</v>
      </c>
      <c r="N546" s="20">
        <v>4.3920000000000003</v>
      </c>
      <c r="O546" s="18"/>
      <c r="P546" s="20">
        <f t="shared" si="43"/>
        <v>7.3871806061476013</v>
      </c>
      <c r="Q546" s="20" t="str">
        <f t="shared" si="42"/>
        <v/>
      </c>
      <c r="R546" s="20" t="str">
        <f t="shared" si="44"/>
        <v/>
      </c>
    </row>
    <row r="547" spans="1:18">
      <c r="A547" s="17"/>
      <c r="B547" s="18"/>
      <c r="C547" s="18"/>
      <c r="D547" s="18">
        <v>10</v>
      </c>
      <c r="E547" s="18">
        <v>8</v>
      </c>
      <c r="F547" s="20">
        <v>9.9433922684000002</v>
      </c>
      <c r="G547" s="29">
        <v>4.6794781077999996</v>
      </c>
      <c r="H547" s="20">
        <f t="shared" si="40"/>
        <v>47.061183763928668</v>
      </c>
      <c r="I547" s="20" t="s">
        <v>311</v>
      </c>
      <c r="J547" s="18"/>
      <c r="K547" s="18">
        <v>8</v>
      </c>
      <c r="L547" s="20">
        <f t="shared" si="41"/>
        <v>100</v>
      </c>
      <c r="M547" s="20"/>
      <c r="N547" s="20"/>
      <c r="O547" s="18"/>
      <c r="P547" s="20">
        <f t="shared" si="43"/>
        <v>14.029075367184399</v>
      </c>
      <c r="Q547" s="20" t="str">
        <f t="shared" si="42"/>
        <v/>
      </c>
      <c r="R547" s="20" t="str">
        <f t="shared" si="44"/>
        <v/>
      </c>
    </row>
    <row r="548" spans="1:18">
      <c r="A548" s="17"/>
      <c r="B548" s="18"/>
      <c r="C548" s="18"/>
      <c r="D548" s="18">
        <v>25</v>
      </c>
      <c r="E548" s="18">
        <v>8</v>
      </c>
      <c r="F548" s="20">
        <v>28.685732162000001</v>
      </c>
      <c r="G548" s="29">
        <v>3.8991718943999998</v>
      </c>
      <c r="H548" s="20">
        <f t="shared" si="40"/>
        <v>13.5927222368939</v>
      </c>
      <c r="I548" s="20">
        <v>11.6897173394112</v>
      </c>
      <c r="J548" s="18"/>
      <c r="K548" s="18">
        <v>8</v>
      </c>
      <c r="L548" s="20">
        <f t="shared" si="41"/>
        <v>100</v>
      </c>
      <c r="M548" s="20"/>
      <c r="N548" s="20"/>
      <c r="O548" s="18"/>
      <c r="P548" s="20">
        <f t="shared" si="43"/>
        <v>11.6897173394112</v>
      </c>
      <c r="Q548" s="20">
        <f t="shared" si="42"/>
        <v>11.6897173394112</v>
      </c>
      <c r="R548" s="20">
        <f t="shared" si="44"/>
        <v>11.6897173394112</v>
      </c>
    </row>
    <row r="549" spans="1:18">
      <c r="A549" s="17"/>
      <c r="B549" s="18"/>
      <c r="C549" s="18"/>
      <c r="D549" s="18">
        <v>50</v>
      </c>
      <c r="E549" s="18">
        <v>8</v>
      </c>
      <c r="F549" s="20">
        <v>50.106323424000003</v>
      </c>
      <c r="G549" s="29">
        <v>3.4391303631999999</v>
      </c>
      <c r="H549" s="20">
        <f t="shared" si="40"/>
        <v>6.8636653583581824</v>
      </c>
      <c r="I549" s="20" t="s">
        <v>311</v>
      </c>
      <c r="J549" s="18"/>
      <c r="K549" s="18">
        <v>8</v>
      </c>
      <c r="L549" s="20">
        <f t="shared" si="41"/>
        <v>100</v>
      </c>
      <c r="M549" s="20"/>
      <c r="N549" s="20"/>
      <c r="O549" s="18"/>
      <c r="P549" s="20">
        <f t="shared" si="43"/>
        <v>10.3105128288736</v>
      </c>
      <c r="Q549" s="20">
        <f t="shared" si="42"/>
        <v>10.3105128288736</v>
      </c>
      <c r="R549" s="20" t="str">
        <f t="shared" si="44"/>
        <v/>
      </c>
    </row>
    <row r="550" spans="1:18">
      <c r="A550" s="17"/>
      <c r="B550" s="18"/>
      <c r="C550" s="18"/>
      <c r="D550" s="18">
        <v>100</v>
      </c>
      <c r="E550" s="18">
        <v>8</v>
      </c>
      <c r="F550" s="20">
        <v>103.99350525</v>
      </c>
      <c r="G550" s="29">
        <v>7.8812534436000004</v>
      </c>
      <c r="H550" s="20">
        <f t="shared" si="40"/>
        <v>7.5786015911796571</v>
      </c>
      <c r="I550" s="20" t="s">
        <v>311</v>
      </c>
      <c r="J550" s="18"/>
      <c r="K550" s="18">
        <v>8</v>
      </c>
      <c r="L550" s="20">
        <f t="shared" si="41"/>
        <v>100</v>
      </c>
      <c r="M550" s="20"/>
      <c r="N550" s="20"/>
      <c r="O550" s="18"/>
      <c r="P550" s="20">
        <f t="shared" si="43"/>
        <v>23.627997823912803</v>
      </c>
      <c r="Q550" s="20">
        <f t="shared" si="42"/>
        <v>23.627997823912803</v>
      </c>
      <c r="R550" s="20" t="str">
        <f t="shared" si="44"/>
        <v/>
      </c>
    </row>
    <row r="551" spans="1:18">
      <c r="A551" s="17" t="s">
        <v>294</v>
      </c>
      <c r="B551" s="18" t="s">
        <v>51</v>
      </c>
      <c r="C551" s="18">
        <v>65091</v>
      </c>
      <c r="D551" s="18">
        <v>10</v>
      </c>
      <c r="E551" s="18">
        <v>8</v>
      </c>
      <c r="F551" s="20">
        <v>5.9905628758000002</v>
      </c>
      <c r="G551" s="29">
        <v>3.1954746234</v>
      </c>
      <c r="H551" s="20">
        <f t="shared" si="40"/>
        <v>53.341809269855389</v>
      </c>
      <c r="I551" s="20" t="s">
        <v>311</v>
      </c>
      <c r="J551" s="18"/>
      <c r="K551" s="18">
        <v>8</v>
      </c>
      <c r="L551" s="20">
        <f t="shared" si="41"/>
        <v>100</v>
      </c>
      <c r="M551" s="20">
        <v>9.5936000000000021</v>
      </c>
      <c r="N551" s="20">
        <v>8.5440000000000005</v>
      </c>
      <c r="O551" s="18"/>
      <c r="P551" s="20">
        <f t="shared" si="43"/>
        <v>9.5800329209532009</v>
      </c>
      <c r="Q551" s="20">
        <f t="shared" si="42"/>
        <v>9.5800329209532009</v>
      </c>
      <c r="R551" s="20" t="str">
        <f t="shared" si="44"/>
        <v/>
      </c>
    </row>
    <row r="552" spans="1:18">
      <c r="A552" s="17"/>
      <c r="B552" s="18"/>
      <c r="C552" s="18"/>
      <c r="D552" s="18">
        <v>25</v>
      </c>
      <c r="E552" s="18">
        <v>8</v>
      </c>
      <c r="F552" s="20">
        <v>20.805838423000001</v>
      </c>
      <c r="G552" s="29">
        <v>9.8522335305999995</v>
      </c>
      <c r="H552" s="20">
        <f t="shared" si="40"/>
        <v>47.353215622922264</v>
      </c>
      <c r="I552" s="20" t="s">
        <v>311</v>
      </c>
      <c r="J552" s="18"/>
      <c r="K552" s="18">
        <v>8</v>
      </c>
      <c r="L552" s="20">
        <f t="shared" si="41"/>
        <v>100</v>
      </c>
      <c r="M552" s="20"/>
      <c r="N552" s="20"/>
      <c r="O552" s="18"/>
      <c r="P552" s="20">
        <f t="shared" si="43"/>
        <v>29.536996124738799</v>
      </c>
      <c r="Q552" s="20" t="str">
        <f t="shared" si="42"/>
        <v/>
      </c>
      <c r="R552" s="20" t="str">
        <f t="shared" si="44"/>
        <v/>
      </c>
    </row>
    <row r="553" spans="1:18">
      <c r="A553" s="17"/>
      <c r="B553" s="18"/>
      <c r="C553" s="18"/>
      <c r="D553" s="18">
        <v>50</v>
      </c>
      <c r="E553" s="18">
        <v>8</v>
      </c>
      <c r="F553" s="20">
        <v>40.277769364999997</v>
      </c>
      <c r="G553" s="29">
        <v>11.215927398</v>
      </c>
      <c r="H553" s="20">
        <f t="shared" si="40"/>
        <v>27.846446252672219</v>
      </c>
      <c r="I553" s="20">
        <v>33.625350339204005</v>
      </c>
      <c r="J553" s="18"/>
      <c r="K553" s="18">
        <v>8</v>
      </c>
      <c r="L553" s="20">
        <f t="shared" si="41"/>
        <v>100</v>
      </c>
      <c r="M553" s="20"/>
      <c r="N553" s="20"/>
      <c r="O553" s="18"/>
      <c r="P553" s="20">
        <f t="shared" si="43"/>
        <v>33.625350339204005</v>
      </c>
      <c r="Q553" s="20">
        <f t="shared" si="42"/>
        <v>33.625350339204005</v>
      </c>
      <c r="R553" s="20">
        <f t="shared" si="44"/>
        <v>33.625350339204005</v>
      </c>
    </row>
    <row r="554" spans="1:18">
      <c r="A554" s="17"/>
      <c r="B554" s="18"/>
      <c r="C554" s="18"/>
      <c r="D554" s="18">
        <v>100</v>
      </c>
      <c r="E554" s="18">
        <v>8</v>
      </c>
      <c r="F554" s="20">
        <v>107.89939114000001</v>
      </c>
      <c r="G554" s="29">
        <v>14.786806629999999</v>
      </c>
      <c r="H554" s="20">
        <f t="shared" si="40"/>
        <v>13.704254003448494</v>
      </c>
      <c r="I554" s="20" t="s">
        <v>311</v>
      </c>
      <c r="J554" s="18"/>
      <c r="K554" s="18">
        <v>8</v>
      </c>
      <c r="L554" s="20">
        <f t="shared" si="41"/>
        <v>100</v>
      </c>
      <c r="M554" s="20"/>
      <c r="N554" s="20"/>
      <c r="O554" s="18"/>
      <c r="P554" s="20">
        <f t="shared" si="43"/>
        <v>44.330846276739997</v>
      </c>
      <c r="Q554" s="20">
        <f t="shared" si="42"/>
        <v>44.330846276739997</v>
      </c>
      <c r="R554" s="20" t="str">
        <f t="shared" si="44"/>
        <v/>
      </c>
    </row>
    <row r="555" spans="1:18">
      <c r="A555" s="17" t="s">
        <v>294</v>
      </c>
      <c r="B555" s="18" t="s">
        <v>70</v>
      </c>
      <c r="C555" s="18">
        <v>66632</v>
      </c>
      <c r="D555" s="18">
        <v>5</v>
      </c>
      <c r="E555" s="18">
        <v>8</v>
      </c>
      <c r="F555" s="20">
        <v>5.3437430479000003</v>
      </c>
      <c r="G555" s="29">
        <v>1.1281906075000001</v>
      </c>
      <c r="H555" s="20">
        <f t="shared" ref="H555:H618" si="45">100*(G555/F555)</f>
        <v>21.112366320520589</v>
      </c>
      <c r="I555" s="20">
        <v>3.3823154412850007</v>
      </c>
      <c r="J555" s="18"/>
      <c r="K555" s="18">
        <v>8</v>
      </c>
      <c r="L555" s="20">
        <f t="shared" si="41"/>
        <v>100</v>
      </c>
      <c r="M555" s="20">
        <v>3.2978000000000005</v>
      </c>
      <c r="N555" s="20">
        <v>3.3839999999999999</v>
      </c>
      <c r="O555" s="18"/>
      <c r="P555" s="20">
        <f t="shared" si="43"/>
        <v>3.3823154412850007</v>
      </c>
      <c r="Q555" s="20">
        <f t="shared" si="42"/>
        <v>3.3823154412850007</v>
      </c>
      <c r="R555" s="20">
        <f t="shared" si="44"/>
        <v>3.3823154412850007</v>
      </c>
    </row>
    <row r="556" spans="1:18">
      <c r="A556" s="17"/>
      <c r="B556" s="18"/>
      <c r="C556" s="18"/>
      <c r="D556" s="18">
        <v>10</v>
      </c>
      <c r="E556" s="18">
        <v>8</v>
      </c>
      <c r="F556" s="20">
        <v>8.4792857936000008</v>
      </c>
      <c r="G556" s="29">
        <v>2.8282798913999998</v>
      </c>
      <c r="H556" s="20">
        <f t="shared" si="45"/>
        <v>33.355166463839794</v>
      </c>
      <c r="I556" s="20" t="s">
        <v>311</v>
      </c>
      <c r="J556" s="18"/>
      <c r="K556" s="18">
        <v>8</v>
      </c>
      <c r="L556" s="20">
        <f t="shared" si="41"/>
        <v>100</v>
      </c>
      <c r="M556" s="20"/>
      <c r="N556" s="20"/>
      <c r="O556" s="18"/>
      <c r="P556" s="20">
        <f t="shared" si="43"/>
        <v>8.4791831144172001</v>
      </c>
      <c r="Q556" s="20">
        <f t="shared" si="42"/>
        <v>8.4791831144172001</v>
      </c>
      <c r="R556" s="20" t="str">
        <f t="shared" si="44"/>
        <v/>
      </c>
    </row>
    <row r="557" spans="1:18">
      <c r="A557" s="17"/>
      <c r="B557" s="18"/>
      <c r="C557" s="18"/>
      <c r="D557" s="18">
        <v>25</v>
      </c>
      <c r="E557" s="18">
        <v>8</v>
      </c>
      <c r="F557" s="20">
        <v>24.866395600000001</v>
      </c>
      <c r="G557" s="29">
        <v>2.9169169121</v>
      </c>
      <c r="H557" s="20">
        <f t="shared" si="45"/>
        <v>11.730356739357916</v>
      </c>
      <c r="I557" s="20" t="s">
        <v>311</v>
      </c>
      <c r="J557" s="18"/>
      <c r="K557" s="18">
        <v>8</v>
      </c>
      <c r="L557" s="20">
        <f t="shared" si="41"/>
        <v>100</v>
      </c>
      <c r="M557" s="20"/>
      <c r="N557" s="20"/>
      <c r="O557" s="18"/>
      <c r="P557" s="20">
        <f t="shared" si="43"/>
        <v>8.7449169024758007</v>
      </c>
      <c r="Q557" s="20">
        <f t="shared" si="42"/>
        <v>8.7449169024758007</v>
      </c>
      <c r="R557" s="20" t="str">
        <f t="shared" si="44"/>
        <v/>
      </c>
    </row>
    <row r="558" spans="1:18">
      <c r="A558" s="17"/>
      <c r="B558" s="18"/>
      <c r="C558" s="18"/>
      <c r="D558" s="18">
        <v>50</v>
      </c>
      <c r="E558" s="18">
        <v>8</v>
      </c>
      <c r="F558" s="20">
        <v>43.037468406999999</v>
      </c>
      <c r="G558" s="29">
        <v>3.1713940856999998</v>
      </c>
      <c r="H558" s="20">
        <f t="shared" si="45"/>
        <v>7.3689141185269538</v>
      </c>
      <c r="I558" s="20" t="s">
        <v>311</v>
      </c>
      <c r="J558" s="18"/>
      <c r="K558" s="18">
        <v>8</v>
      </c>
      <c r="L558" s="20">
        <f t="shared" si="41"/>
        <v>100</v>
      </c>
      <c r="M558" s="20"/>
      <c r="N558" s="20"/>
      <c r="O558" s="18"/>
      <c r="P558" s="20">
        <f t="shared" si="43"/>
        <v>9.5078394689285997</v>
      </c>
      <c r="Q558" s="20">
        <f t="shared" si="42"/>
        <v>9.5078394689285997</v>
      </c>
      <c r="R558" s="20" t="str">
        <f t="shared" si="44"/>
        <v/>
      </c>
    </row>
    <row r="559" spans="1:18">
      <c r="A559" s="17"/>
      <c r="B559" s="18"/>
      <c r="C559" s="18"/>
      <c r="D559" s="18">
        <v>100</v>
      </c>
      <c r="E559" s="18">
        <v>8</v>
      </c>
      <c r="F559" s="20">
        <v>101.61850239</v>
      </c>
      <c r="G559" s="29">
        <v>6.9294800488000003</v>
      </c>
      <c r="H559" s="20">
        <f t="shared" si="45"/>
        <v>6.8191125492141786</v>
      </c>
      <c r="I559" s="20" t="s">
        <v>311</v>
      </c>
      <c r="J559" s="18"/>
      <c r="K559" s="18">
        <v>8</v>
      </c>
      <c r="L559" s="20">
        <f t="shared" si="41"/>
        <v>100</v>
      </c>
      <c r="M559" s="20"/>
      <c r="N559" s="20"/>
      <c r="O559" s="18"/>
      <c r="P559" s="20">
        <f t="shared" si="43"/>
        <v>20.774581186302402</v>
      </c>
      <c r="Q559" s="20">
        <f t="shared" si="42"/>
        <v>20.774581186302402</v>
      </c>
      <c r="R559" s="20" t="str">
        <f t="shared" si="44"/>
        <v/>
      </c>
    </row>
    <row r="560" spans="1:18">
      <c r="A560" s="17" t="s">
        <v>294</v>
      </c>
      <c r="B560" s="18" t="s">
        <v>180</v>
      </c>
      <c r="C560" s="18">
        <v>68231</v>
      </c>
      <c r="D560" s="18">
        <v>5</v>
      </c>
      <c r="E560" s="18">
        <v>8</v>
      </c>
      <c r="F560" s="20">
        <v>6.1931242482000002</v>
      </c>
      <c r="G560" s="29">
        <v>2.2832860255999998</v>
      </c>
      <c r="H560" s="20">
        <f t="shared" si="45"/>
        <v>36.868080375807502</v>
      </c>
      <c r="I560" s="20" t="s">
        <v>311</v>
      </c>
      <c r="J560" s="18"/>
      <c r="K560" s="18">
        <v>8</v>
      </c>
      <c r="L560" s="20">
        <f t="shared" si="41"/>
        <v>100</v>
      </c>
      <c r="M560" s="20">
        <v>8.6942000000000004</v>
      </c>
      <c r="N560" s="20">
        <v>2.496</v>
      </c>
      <c r="O560" s="18"/>
      <c r="P560" s="20">
        <f t="shared" si="43"/>
        <v>6.8452915047487997</v>
      </c>
      <c r="Q560" s="20" t="str">
        <f t="shared" si="42"/>
        <v/>
      </c>
      <c r="R560" s="20" t="str">
        <f t="shared" si="44"/>
        <v/>
      </c>
    </row>
    <row r="561" spans="1:18">
      <c r="A561" s="17"/>
      <c r="B561" s="18"/>
      <c r="C561" s="18"/>
      <c r="D561" s="18">
        <v>10</v>
      </c>
      <c r="E561" s="18">
        <v>8</v>
      </c>
      <c r="F561" s="20">
        <v>12.930630544</v>
      </c>
      <c r="G561" s="29">
        <v>2.9095296925</v>
      </c>
      <c r="H561" s="20">
        <f t="shared" si="45"/>
        <v>22.501065842068037</v>
      </c>
      <c r="I561" s="20">
        <v>8.7227700181150016</v>
      </c>
      <c r="J561" s="18"/>
      <c r="K561" s="18">
        <v>8</v>
      </c>
      <c r="L561" s="20">
        <f t="shared" si="41"/>
        <v>100</v>
      </c>
      <c r="M561" s="20"/>
      <c r="N561" s="20"/>
      <c r="O561" s="18"/>
      <c r="P561" s="20">
        <f t="shared" si="43"/>
        <v>8.7227700181150016</v>
      </c>
      <c r="Q561" s="20">
        <f t="shared" si="42"/>
        <v>8.7227700181150016</v>
      </c>
      <c r="R561" s="20">
        <f t="shared" si="44"/>
        <v>8.7227700181150016</v>
      </c>
    </row>
    <row r="562" spans="1:18">
      <c r="A562" s="17"/>
      <c r="B562" s="18"/>
      <c r="C562" s="18"/>
      <c r="D562" s="18">
        <v>25</v>
      </c>
      <c r="E562" s="18">
        <v>8</v>
      </c>
      <c r="F562" s="20">
        <v>26.118536148</v>
      </c>
      <c r="G562" s="29">
        <v>2.0492479906000001</v>
      </c>
      <c r="H562" s="20">
        <f t="shared" si="45"/>
        <v>7.8459526942397924</v>
      </c>
      <c r="I562" s="20" t="s">
        <v>311</v>
      </c>
      <c r="J562" s="18"/>
      <c r="K562" s="18">
        <v>8</v>
      </c>
      <c r="L562" s="20">
        <f t="shared" si="41"/>
        <v>100</v>
      </c>
      <c r="M562" s="20"/>
      <c r="N562" s="20"/>
      <c r="O562" s="18"/>
      <c r="P562" s="20">
        <f t="shared" si="43"/>
        <v>6.1436454758188006</v>
      </c>
      <c r="Q562" s="20">
        <f t="shared" si="42"/>
        <v>6.1436454758188006</v>
      </c>
      <c r="R562" s="20" t="str">
        <f t="shared" si="44"/>
        <v/>
      </c>
    </row>
    <row r="563" spans="1:18">
      <c r="A563" s="17"/>
      <c r="B563" s="18"/>
      <c r="C563" s="18"/>
      <c r="D563" s="18">
        <v>50</v>
      </c>
      <c r="E563" s="18">
        <v>8</v>
      </c>
      <c r="F563" s="20">
        <v>51.335269081</v>
      </c>
      <c r="G563" s="29">
        <v>5.4437901351000004</v>
      </c>
      <c r="H563" s="20">
        <f t="shared" si="45"/>
        <v>10.604386092747362</v>
      </c>
      <c r="I563" s="20" t="s">
        <v>311</v>
      </c>
      <c r="J563" s="18"/>
      <c r="K563" s="18">
        <v>8</v>
      </c>
      <c r="L563" s="20">
        <f t="shared" si="41"/>
        <v>100</v>
      </c>
      <c r="M563" s="20"/>
      <c r="N563" s="20"/>
      <c r="O563" s="18"/>
      <c r="P563" s="20">
        <f t="shared" si="43"/>
        <v>16.320482825029803</v>
      </c>
      <c r="Q563" s="20">
        <f t="shared" si="42"/>
        <v>16.320482825029803</v>
      </c>
      <c r="R563" s="20" t="str">
        <f t="shared" si="44"/>
        <v/>
      </c>
    </row>
    <row r="564" spans="1:18">
      <c r="A564" s="17"/>
      <c r="B564" s="18"/>
      <c r="C564" s="18"/>
      <c r="D564" s="18">
        <v>100</v>
      </c>
      <c r="E564" s="18">
        <v>8</v>
      </c>
      <c r="F564" s="20">
        <v>108.49945146</v>
      </c>
      <c r="G564" s="29">
        <v>11.488711962</v>
      </c>
      <c r="H564" s="20">
        <f t="shared" si="45"/>
        <v>10.588728152451067</v>
      </c>
      <c r="I564" s="20" t="s">
        <v>311</v>
      </c>
      <c r="J564" s="18"/>
      <c r="K564" s="18">
        <v>8</v>
      </c>
      <c r="L564" s="20">
        <f t="shared" si="41"/>
        <v>100</v>
      </c>
      <c r="M564" s="20"/>
      <c r="N564" s="20"/>
      <c r="O564" s="18"/>
      <c r="P564" s="20">
        <f t="shared" si="43"/>
        <v>34.443158462075999</v>
      </c>
      <c r="Q564" s="20">
        <f t="shared" si="42"/>
        <v>34.443158462075999</v>
      </c>
      <c r="R564" s="20" t="str">
        <f t="shared" si="44"/>
        <v/>
      </c>
    </row>
    <row r="565" spans="1:18">
      <c r="A565" s="17" t="s">
        <v>295</v>
      </c>
      <c r="B565" s="19" t="s">
        <v>139</v>
      </c>
      <c r="C565" s="18">
        <v>68654</v>
      </c>
      <c r="D565" s="18">
        <v>5</v>
      </c>
      <c r="E565" s="18">
        <v>8</v>
      </c>
      <c r="F565" s="20">
        <v>2.4880032567999999</v>
      </c>
      <c r="G565" s="29">
        <v>1.7769460888999999</v>
      </c>
      <c r="H565" s="20">
        <f t="shared" si="45"/>
        <v>71.420569247383469</v>
      </c>
      <c r="I565" s="20">
        <v>5.3272843745222005</v>
      </c>
      <c r="J565" s="18"/>
      <c r="K565" s="18">
        <v>7</v>
      </c>
      <c r="L565" s="20">
        <f t="shared" si="41"/>
        <v>87.5</v>
      </c>
      <c r="M565" s="20">
        <v>14.690200000000003</v>
      </c>
      <c r="N565" s="20">
        <v>15</v>
      </c>
      <c r="O565" s="18"/>
      <c r="P565" s="20">
        <f t="shared" si="43"/>
        <v>5.3272843745222005</v>
      </c>
      <c r="Q565" s="20">
        <f t="shared" si="42"/>
        <v>5.3272843745222005</v>
      </c>
      <c r="R565" s="20">
        <f t="shared" si="44"/>
        <v>5.3272843745222005</v>
      </c>
    </row>
    <row r="566" spans="1:18">
      <c r="A566" s="17"/>
      <c r="B566" s="18"/>
      <c r="C566" s="18"/>
      <c r="D566" s="18">
        <v>10</v>
      </c>
      <c r="E566" s="18">
        <v>8</v>
      </c>
      <c r="F566" s="20">
        <v>4.3688007027999998</v>
      </c>
      <c r="G566" s="29">
        <v>2.9436190865</v>
      </c>
      <c r="H566" s="20">
        <f t="shared" si="45"/>
        <v>67.378195682247778</v>
      </c>
      <c r="I566" s="20" t="s">
        <v>311</v>
      </c>
      <c r="J566" s="18"/>
      <c r="K566" s="18">
        <v>7</v>
      </c>
      <c r="L566" s="20">
        <f t="shared" si="41"/>
        <v>87.5</v>
      </c>
      <c r="M566" s="20"/>
      <c r="N566" s="20"/>
      <c r="O566" s="18"/>
      <c r="P566" s="20">
        <f t="shared" si="43"/>
        <v>8.824970021327001</v>
      </c>
      <c r="Q566" s="20">
        <f t="shared" si="42"/>
        <v>8.824970021327001</v>
      </c>
      <c r="R566" s="20" t="str">
        <f t="shared" si="44"/>
        <v/>
      </c>
    </row>
    <row r="567" spans="1:18">
      <c r="A567" s="17"/>
      <c r="B567" s="18"/>
      <c r="C567" s="18"/>
      <c r="D567" s="18">
        <v>25</v>
      </c>
      <c r="E567" s="18">
        <v>8</v>
      </c>
      <c r="F567" s="20">
        <v>23.432231791</v>
      </c>
      <c r="G567" s="29">
        <v>4.8547563456000002</v>
      </c>
      <c r="H567" s="20">
        <f t="shared" si="45"/>
        <v>20.718284066584925</v>
      </c>
      <c r="I567" s="20" t="s">
        <v>311</v>
      </c>
      <c r="J567" s="18"/>
      <c r="K567" s="18">
        <v>8</v>
      </c>
      <c r="L567" s="20">
        <f t="shared" si="41"/>
        <v>100</v>
      </c>
      <c r="M567" s="20"/>
      <c r="N567" s="20"/>
      <c r="O567" s="18"/>
      <c r="P567" s="20">
        <f t="shared" si="43"/>
        <v>14.554559524108802</v>
      </c>
      <c r="Q567" s="20">
        <f t="shared" si="42"/>
        <v>14.554559524108802</v>
      </c>
      <c r="R567" s="20" t="str">
        <f t="shared" si="44"/>
        <v/>
      </c>
    </row>
    <row r="568" spans="1:18">
      <c r="A568" s="17"/>
      <c r="B568" s="18"/>
      <c r="C568" s="18"/>
      <c r="D568" s="18">
        <v>50</v>
      </c>
      <c r="E568" s="18">
        <v>8</v>
      </c>
      <c r="F568" s="20">
        <v>42.533438074999999</v>
      </c>
      <c r="G568" s="29">
        <v>8.0812919785999995</v>
      </c>
      <c r="H568" s="20">
        <f t="shared" si="45"/>
        <v>18.999855982368761</v>
      </c>
      <c r="I568" s="20" t="s">
        <v>311</v>
      </c>
      <c r="J568" s="18"/>
      <c r="K568" s="18">
        <v>8</v>
      </c>
      <c r="L568" s="20">
        <f t="shared" si="41"/>
        <v>100</v>
      </c>
      <c r="M568" s="20"/>
      <c r="N568" s="20"/>
      <c r="O568" s="18"/>
      <c r="P568" s="20">
        <f t="shared" si="43"/>
        <v>24.227713351842802</v>
      </c>
      <c r="Q568" s="20">
        <f t="shared" si="42"/>
        <v>24.227713351842802</v>
      </c>
      <c r="R568" s="20" t="str">
        <f t="shared" si="44"/>
        <v/>
      </c>
    </row>
    <row r="569" spans="1:18">
      <c r="A569" s="17"/>
      <c r="B569" s="18"/>
      <c r="C569" s="18"/>
      <c r="D569" s="18">
        <v>100</v>
      </c>
      <c r="E569" s="18">
        <v>8</v>
      </c>
      <c r="F569" s="20">
        <v>92.654998832000004</v>
      </c>
      <c r="G569" s="29">
        <v>9.4961712382000005</v>
      </c>
      <c r="H569" s="20">
        <f t="shared" si="45"/>
        <v>10.248957269340911</v>
      </c>
      <c r="I569" s="20" t="s">
        <v>311</v>
      </c>
      <c r="J569" s="18"/>
      <c r="K569" s="18">
        <v>8</v>
      </c>
      <c r="L569" s="20">
        <f t="shared" si="41"/>
        <v>100</v>
      </c>
      <c r="M569" s="20"/>
      <c r="N569" s="20"/>
      <c r="O569" s="18"/>
      <c r="P569" s="20">
        <f t="shared" si="43"/>
        <v>28.469521372123605</v>
      </c>
      <c r="Q569" s="20">
        <f t="shared" si="42"/>
        <v>28.469521372123605</v>
      </c>
      <c r="R569" s="20" t="str">
        <f t="shared" si="44"/>
        <v/>
      </c>
    </row>
    <row r="570" spans="1:18">
      <c r="A570" s="17" t="s">
        <v>294</v>
      </c>
      <c r="B570" s="19" t="s">
        <v>188</v>
      </c>
      <c r="C570" s="18">
        <v>61685</v>
      </c>
      <c r="D570" s="18">
        <v>5</v>
      </c>
      <c r="E570" s="18">
        <v>8</v>
      </c>
      <c r="F570" s="20">
        <v>13.373191586000001</v>
      </c>
      <c r="G570" s="29">
        <v>2.8230766733000001</v>
      </c>
      <c r="H570" s="20">
        <f t="shared" si="45"/>
        <v>21.109969562205297</v>
      </c>
      <c r="I570" s="20" t="s">
        <v>311</v>
      </c>
      <c r="J570" s="18"/>
      <c r="K570" s="18">
        <v>8</v>
      </c>
      <c r="L570" s="20">
        <f t="shared" si="41"/>
        <v>100</v>
      </c>
      <c r="M570" s="20">
        <v>6.8954000000000004</v>
      </c>
      <c r="N570" s="20">
        <v>7</v>
      </c>
      <c r="O570" s="18"/>
      <c r="P570" s="20">
        <f t="shared" si="43"/>
        <v>8.4635838665534013</v>
      </c>
      <c r="Q570" s="20" t="str">
        <f t="shared" si="42"/>
        <v/>
      </c>
      <c r="R570" s="20" t="str">
        <f t="shared" si="44"/>
        <v/>
      </c>
    </row>
    <row r="571" spans="1:18">
      <c r="A571" s="17"/>
      <c r="B571" s="18"/>
      <c r="C571" s="18"/>
      <c r="D571" s="18">
        <v>10</v>
      </c>
      <c r="E571" s="18">
        <v>8</v>
      </c>
      <c r="F571" s="20">
        <v>20.607481160999999</v>
      </c>
      <c r="G571" s="29">
        <v>2.3280046031000001</v>
      </c>
      <c r="H571" s="20">
        <f t="shared" si="45"/>
        <v>11.296890604494584</v>
      </c>
      <c r="I571" s="20">
        <v>6.9793578000938012</v>
      </c>
      <c r="J571" s="18"/>
      <c r="K571" s="18">
        <v>8</v>
      </c>
      <c r="L571" s="20">
        <f t="shared" si="41"/>
        <v>100</v>
      </c>
      <c r="M571" s="20"/>
      <c r="N571" s="20"/>
      <c r="O571" s="18"/>
      <c r="P571" s="20">
        <f t="shared" si="43"/>
        <v>6.9793578000938012</v>
      </c>
      <c r="Q571" s="20">
        <f t="shared" si="42"/>
        <v>6.9793578000938012</v>
      </c>
      <c r="R571" s="20">
        <f t="shared" si="44"/>
        <v>6.9793578000938012</v>
      </c>
    </row>
    <row r="572" spans="1:18">
      <c r="A572" s="17"/>
      <c r="B572" s="18"/>
      <c r="C572" s="18"/>
      <c r="D572" s="18">
        <v>25</v>
      </c>
      <c r="E572" s="18">
        <v>8</v>
      </c>
      <c r="F572" s="20">
        <v>36.036359451999999</v>
      </c>
      <c r="G572" s="29">
        <v>2.9014240415999999</v>
      </c>
      <c r="H572" s="20">
        <f t="shared" si="45"/>
        <v>8.0513794559760186</v>
      </c>
      <c r="I572" s="20" t="s">
        <v>311</v>
      </c>
      <c r="J572" s="18"/>
      <c r="K572" s="18">
        <v>8</v>
      </c>
      <c r="L572" s="20">
        <f t="shared" si="41"/>
        <v>100</v>
      </c>
      <c r="M572" s="20"/>
      <c r="N572" s="20"/>
      <c r="O572" s="18"/>
      <c r="P572" s="20">
        <f t="shared" si="43"/>
        <v>8.6984692767167999</v>
      </c>
      <c r="Q572" s="20">
        <f t="shared" si="42"/>
        <v>8.6984692767167999</v>
      </c>
      <c r="R572" s="20" t="str">
        <f t="shared" si="44"/>
        <v/>
      </c>
    </row>
    <row r="573" spans="1:18">
      <c r="A573" s="17"/>
      <c r="B573" s="18"/>
      <c r="C573" s="18"/>
      <c r="D573" s="18">
        <v>50</v>
      </c>
      <c r="E573" s="18">
        <v>8</v>
      </c>
      <c r="F573" s="20">
        <v>55.783009669999998</v>
      </c>
      <c r="G573" s="29">
        <v>6.9821459517999998</v>
      </c>
      <c r="H573" s="20">
        <f t="shared" si="45"/>
        <v>12.516617502542148</v>
      </c>
      <c r="I573" s="20" t="s">
        <v>311</v>
      </c>
      <c r="J573" s="18"/>
      <c r="K573" s="18">
        <v>8</v>
      </c>
      <c r="L573" s="20">
        <f t="shared" si="41"/>
        <v>100</v>
      </c>
      <c r="M573" s="20"/>
      <c r="N573" s="20"/>
      <c r="O573" s="18"/>
      <c r="P573" s="20">
        <f t="shared" si="43"/>
        <v>20.932473563496401</v>
      </c>
      <c r="Q573" s="20">
        <f t="shared" si="42"/>
        <v>20.932473563496401</v>
      </c>
      <c r="R573" s="20" t="str">
        <f t="shared" si="44"/>
        <v/>
      </c>
    </row>
    <row r="574" spans="1:18">
      <c r="A574" s="17"/>
      <c r="B574" s="18"/>
      <c r="C574" s="18"/>
      <c r="D574" s="18">
        <v>100</v>
      </c>
      <c r="E574" s="18">
        <v>8</v>
      </c>
      <c r="F574" s="20">
        <v>109.75104168</v>
      </c>
      <c r="G574" s="29">
        <v>10.026855435</v>
      </c>
      <c r="H574" s="20">
        <f t="shared" si="45"/>
        <v>9.1360002433828384</v>
      </c>
      <c r="I574" s="20" t="s">
        <v>311</v>
      </c>
      <c r="J574" s="18"/>
      <c r="K574" s="18">
        <v>8</v>
      </c>
      <c r="L574" s="20">
        <f t="shared" si="41"/>
        <v>100</v>
      </c>
      <c r="M574" s="20"/>
      <c r="N574" s="20"/>
      <c r="O574" s="18"/>
      <c r="P574" s="20">
        <f t="shared" si="43"/>
        <v>30.060512594130003</v>
      </c>
      <c r="Q574" s="20">
        <f t="shared" si="42"/>
        <v>30.060512594130003</v>
      </c>
      <c r="R574" s="20" t="str">
        <f t="shared" si="44"/>
        <v/>
      </c>
    </row>
    <row r="575" spans="1:18">
      <c r="A575" s="17" t="s">
        <v>294</v>
      </c>
      <c r="B575" s="18" t="s">
        <v>99</v>
      </c>
      <c r="C575" s="18">
        <v>67685</v>
      </c>
      <c r="D575" s="18">
        <v>5</v>
      </c>
      <c r="E575" s="18">
        <v>8</v>
      </c>
      <c r="F575" s="20">
        <v>3.7133892075000001</v>
      </c>
      <c r="G575" s="29">
        <v>0.56818502640000002</v>
      </c>
      <c r="H575" s="20">
        <f t="shared" si="45"/>
        <v>15.30098232774594</v>
      </c>
      <c r="I575" s="20">
        <v>1.7034187091472002</v>
      </c>
      <c r="J575" s="18"/>
      <c r="K575" s="18">
        <v>8</v>
      </c>
      <c r="L575" s="20">
        <f t="shared" si="41"/>
        <v>100</v>
      </c>
      <c r="M575" s="20">
        <v>1.7988</v>
      </c>
      <c r="N575" s="20">
        <v>1.512</v>
      </c>
      <c r="O575" s="18"/>
      <c r="P575" s="20">
        <f t="shared" si="43"/>
        <v>1.7034187091472002</v>
      </c>
      <c r="Q575" s="20">
        <f t="shared" si="42"/>
        <v>1.7034187091472002</v>
      </c>
      <c r="R575" s="20">
        <f t="shared" si="44"/>
        <v>1.7034187091472002</v>
      </c>
    </row>
    <row r="576" spans="1:18">
      <c r="A576" s="17"/>
      <c r="B576" s="18"/>
      <c r="C576" s="18"/>
      <c r="D576" s="18">
        <v>10</v>
      </c>
      <c r="E576" s="18">
        <v>8</v>
      </c>
      <c r="F576" s="20">
        <v>8.6987915894000007</v>
      </c>
      <c r="G576" s="29">
        <v>1.131185906</v>
      </c>
      <c r="H576" s="20">
        <f t="shared" si="45"/>
        <v>13.003943069269736</v>
      </c>
      <c r="I576" s="20" t="s">
        <v>311</v>
      </c>
      <c r="J576" s="18"/>
      <c r="K576" s="18">
        <v>8</v>
      </c>
      <c r="L576" s="20">
        <f t="shared" si="41"/>
        <v>100</v>
      </c>
      <c r="M576" s="20"/>
      <c r="N576" s="20"/>
      <c r="O576" s="18"/>
      <c r="P576" s="20">
        <f t="shared" si="43"/>
        <v>3.3912953461880004</v>
      </c>
      <c r="Q576" s="20">
        <f t="shared" si="42"/>
        <v>3.3912953461880004</v>
      </c>
      <c r="R576" s="20" t="str">
        <f t="shared" si="44"/>
        <v/>
      </c>
    </row>
    <row r="577" spans="1:18">
      <c r="A577" s="17"/>
      <c r="B577" s="18"/>
      <c r="C577" s="18"/>
      <c r="D577" s="18">
        <v>25</v>
      </c>
      <c r="E577" s="18">
        <v>8</v>
      </c>
      <c r="F577" s="20">
        <v>24.101637297</v>
      </c>
      <c r="G577" s="29">
        <v>1.5051029203999999</v>
      </c>
      <c r="H577" s="20">
        <f t="shared" si="45"/>
        <v>6.244816075575681</v>
      </c>
      <c r="I577" s="20" t="s">
        <v>311</v>
      </c>
      <c r="J577" s="18"/>
      <c r="K577" s="18">
        <v>8</v>
      </c>
      <c r="L577" s="20">
        <f t="shared" si="41"/>
        <v>100</v>
      </c>
      <c r="M577" s="20"/>
      <c r="N577" s="20"/>
      <c r="O577" s="18"/>
      <c r="P577" s="20">
        <f t="shared" si="43"/>
        <v>4.5122985553591999</v>
      </c>
      <c r="Q577" s="20">
        <f t="shared" si="42"/>
        <v>4.5122985553591999</v>
      </c>
      <c r="R577" s="20" t="str">
        <f t="shared" si="44"/>
        <v/>
      </c>
    </row>
    <row r="578" spans="1:18">
      <c r="A578" s="17"/>
      <c r="B578" s="18"/>
      <c r="C578" s="18"/>
      <c r="D578" s="18">
        <v>50</v>
      </c>
      <c r="E578" s="18">
        <v>8</v>
      </c>
      <c r="F578" s="20">
        <v>44.728234389000001</v>
      </c>
      <c r="G578" s="29">
        <v>3.7102852049999999</v>
      </c>
      <c r="H578" s="20">
        <f t="shared" si="45"/>
        <v>8.2951747496486679</v>
      </c>
      <c r="I578" s="20" t="s">
        <v>311</v>
      </c>
      <c r="J578" s="18"/>
      <c r="K578" s="18">
        <v>8</v>
      </c>
      <c r="L578" s="20">
        <f t="shared" si="41"/>
        <v>100</v>
      </c>
      <c r="M578" s="20"/>
      <c r="N578" s="20"/>
      <c r="O578" s="18"/>
      <c r="P578" s="20">
        <f t="shared" si="43"/>
        <v>11.12343504459</v>
      </c>
      <c r="Q578" s="20">
        <f t="shared" si="42"/>
        <v>11.12343504459</v>
      </c>
      <c r="R578" s="20" t="str">
        <f t="shared" si="44"/>
        <v/>
      </c>
    </row>
    <row r="579" spans="1:18">
      <c r="A579" s="17"/>
      <c r="B579" s="18"/>
      <c r="C579" s="18"/>
      <c r="D579" s="18">
        <v>100</v>
      </c>
      <c r="E579" s="18">
        <v>8</v>
      </c>
      <c r="F579" s="20">
        <v>98.670756471999994</v>
      </c>
      <c r="G579" s="29">
        <v>4.6308683919</v>
      </c>
      <c r="H579" s="20">
        <f t="shared" si="45"/>
        <v>4.6932531557251318</v>
      </c>
      <c r="I579" s="20" t="s">
        <v>311</v>
      </c>
      <c r="J579" s="18"/>
      <c r="K579" s="18">
        <v>8</v>
      </c>
      <c r="L579" s="20">
        <f t="shared" si="41"/>
        <v>100</v>
      </c>
      <c r="M579" s="20"/>
      <c r="N579" s="20"/>
      <c r="O579" s="18"/>
      <c r="P579" s="20">
        <f t="shared" si="43"/>
        <v>13.883343438916201</v>
      </c>
      <c r="Q579" s="20">
        <f t="shared" si="42"/>
        <v>13.883343438916201</v>
      </c>
      <c r="R579" s="20" t="str">
        <f t="shared" si="44"/>
        <v/>
      </c>
    </row>
    <row r="580" spans="1:18">
      <c r="A580" s="17" t="s">
        <v>295</v>
      </c>
      <c r="B580" s="18" t="s">
        <v>189</v>
      </c>
      <c r="C580" s="18">
        <v>68655</v>
      </c>
      <c r="D580" s="18">
        <v>5</v>
      </c>
      <c r="E580" s="18">
        <v>8</v>
      </c>
      <c r="F580" s="20">
        <v>4.0551107280999998</v>
      </c>
      <c r="G580" s="29">
        <v>1.3235712526000001</v>
      </c>
      <c r="H580" s="20">
        <f t="shared" si="45"/>
        <v>32.639583511944004</v>
      </c>
      <c r="I580" s="20">
        <v>3.9680666152948003</v>
      </c>
      <c r="J580" s="18"/>
      <c r="K580" s="18">
        <v>8</v>
      </c>
      <c r="L580" s="20">
        <f t="shared" ref="L580:L643" si="46">(K580/E580)*100</f>
        <v>100</v>
      </c>
      <c r="M580" s="20">
        <v>3.8974000000000002</v>
      </c>
      <c r="N580" s="20">
        <v>4.032</v>
      </c>
      <c r="O580" s="18"/>
      <c r="P580" s="20">
        <f t="shared" si="43"/>
        <v>3.9680666152948003</v>
      </c>
      <c r="Q580" s="20">
        <f t="shared" ref="Q580:Q643" si="47">IF(AND((G580*2.998)&lt;+(D580+D580*0.1),L580&gt;50),(G580*2.998),"")</f>
        <v>3.9680666152948003</v>
      </c>
      <c r="R580" s="20">
        <f t="shared" si="44"/>
        <v>3.9680666152948003</v>
      </c>
    </row>
    <row r="581" spans="1:18">
      <c r="A581" s="17"/>
      <c r="B581" s="18"/>
      <c r="C581" s="18"/>
      <c r="D581" s="18">
        <v>10</v>
      </c>
      <c r="E581" s="18">
        <v>8</v>
      </c>
      <c r="F581" s="20">
        <v>7.7184737709000002</v>
      </c>
      <c r="G581" s="29">
        <v>2.2061185793</v>
      </c>
      <c r="H581" s="20">
        <f t="shared" si="45"/>
        <v>28.582316203722218</v>
      </c>
      <c r="I581" s="20" t="s">
        <v>311</v>
      </c>
      <c r="J581" s="18"/>
      <c r="K581" s="18">
        <v>8</v>
      </c>
      <c r="L581" s="20">
        <f t="shared" si="46"/>
        <v>100</v>
      </c>
      <c r="M581" s="20"/>
      <c r="N581" s="20"/>
      <c r="O581" s="18"/>
      <c r="P581" s="20">
        <f t="shared" ref="P581:P644" si="48">G581*2.998</f>
        <v>6.6139435007414002</v>
      </c>
      <c r="Q581" s="20">
        <f t="shared" si="47"/>
        <v>6.6139435007414002</v>
      </c>
      <c r="R581" s="20" t="str">
        <f t="shared" ref="R581:R644" si="49">IF(AND(ISNUMBER(Q581),ISNUMBER(Q580),D581&gt;5),"",Q581)</f>
        <v/>
      </c>
    </row>
    <row r="582" spans="1:18">
      <c r="A582" s="17"/>
      <c r="B582" s="18"/>
      <c r="C582" s="18"/>
      <c r="D582" s="18">
        <v>25</v>
      </c>
      <c r="E582" s="18">
        <v>8</v>
      </c>
      <c r="F582" s="20">
        <v>20.211671157000001</v>
      </c>
      <c r="G582" s="29">
        <v>4.0034946523999997</v>
      </c>
      <c r="H582" s="20">
        <f t="shared" si="45"/>
        <v>19.807835885027501</v>
      </c>
      <c r="I582" s="20" t="s">
        <v>311</v>
      </c>
      <c r="J582" s="18"/>
      <c r="K582" s="18">
        <v>8</v>
      </c>
      <c r="L582" s="20">
        <f t="shared" si="46"/>
        <v>100</v>
      </c>
      <c r="M582" s="20"/>
      <c r="N582" s="20"/>
      <c r="O582" s="18"/>
      <c r="P582" s="20">
        <f t="shared" si="48"/>
        <v>12.0024769678952</v>
      </c>
      <c r="Q582" s="20">
        <f t="shared" si="47"/>
        <v>12.0024769678952</v>
      </c>
      <c r="R582" s="20" t="str">
        <f t="shared" si="49"/>
        <v/>
      </c>
    </row>
    <row r="583" spans="1:18">
      <c r="A583" s="17"/>
      <c r="B583" s="18"/>
      <c r="C583" s="18"/>
      <c r="D583" s="18">
        <v>50</v>
      </c>
      <c r="E583" s="18">
        <v>8</v>
      </c>
      <c r="F583" s="20">
        <v>41.248308690999998</v>
      </c>
      <c r="G583" s="29">
        <v>5.3130679217000001</v>
      </c>
      <c r="H583" s="20">
        <f t="shared" si="45"/>
        <v>12.880692785494166</v>
      </c>
      <c r="I583" s="20" t="s">
        <v>311</v>
      </c>
      <c r="J583" s="18"/>
      <c r="K583" s="18">
        <v>8</v>
      </c>
      <c r="L583" s="20">
        <f t="shared" si="46"/>
        <v>100</v>
      </c>
      <c r="M583" s="20"/>
      <c r="N583" s="20"/>
      <c r="O583" s="18"/>
      <c r="P583" s="20">
        <f t="shared" si="48"/>
        <v>15.928577629256601</v>
      </c>
      <c r="Q583" s="20">
        <f t="shared" si="47"/>
        <v>15.928577629256601</v>
      </c>
      <c r="R583" s="20" t="str">
        <f t="shared" si="49"/>
        <v/>
      </c>
    </row>
    <row r="584" spans="1:18">
      <c r="A584" s="17"/>
      <c r="B584" s="18"/>
      <c r="C584" s="18"/>
      <c r="D584" s="18">
        <v>100</v>
      </c>
      <c r="E584" s="18">
        <v>8</v>
      </c>
      <c r="F584" s="20">
        <v>88.052474853999996</v>
      </c>
      <c r="G584" s="29">
        <v>3.5888808186999999</v>
      </c>
      <c r="H584" s="20">
        <f t="shared" si="45"/>
        <v>4.0758432112791052</v>
      </c>
      <c r="I584" s="20" t="s">
        <v>311</v>
      </c>
      <c r="J584" s="18"/>
      <c r="K584" s="18">
        <v>8</v>
      </c>
      <c r="L584" s="20">
        <f t="shared" si="46"/>
        <v>100</v>
      </c>
      <c r="M584" s="20"/>
      <c r="N584" s="20"/>
      <c r="O584" s="18"/>
      <c r="P584" s="20">
        <f t="shared" si="48"/>
        <v>10.759464694462601</v>
      </c>
      <c r="Q584" s="20">
        <f t="shared" si="47"/>
        <v>10.759464694462601</v>
      </c>
      <c r="R584" s="20" t="str">
        <f t="shared" si="49"/>
        <v/>
      </c>
    </row>
    <row r="585" spans="1:18">
      <c r="A585" s="17" t="s">
        <v>294</v>
      </c>
      <c r="B585" s="18" t="s">
        <v>129</v>
      </c>
      <c r="C585" s="18">
        <v>68597</v>
      </c>
      <c r="D585" s="18">
        <v>5</v>
      </c>
      <c r="E585" s="18">
        <v>8</v>
      </c>
      <c r="F585" s="20">
        <v>4.0031148778999999</v>
      </c>
      <c r="G585" s="29">
        <v>0.96313578119999999</v>
      </c>
      <c r="H585" s="20">
        <f t="shared" si="45"/>
        <v>24.059658805126595</v>
      </c>
      <c r="I585" s="20">
        <v>2.8874810720376001</v>
      </c>
      <c r="J585" s="18"/>
      <c r="K585" s="18">
        <v>8</v>
      </c>
      <c r="L585" s="20">
        <f t="shared" si="46"/>
        <v>100</v>
      </c>
      <c r="M585" s="20">
        <v>2.9980000000000002</v>
      </c>
      <c r="N585" s="20">
        <v>2.2799999999999998</v>
      </c>
      <c r="O585" s="18"/>
      <c r="P585" s="20">
        <f t="shared" si="48"/>
        <v>2.8874810720376001</v>
      </c>
      <c r="Q585" s="20">
        <f t="shared" si="47"/>
        <v>2.8874810720376001</v>
      </c>
      <c r="R585" s="20">
        <f t="shared" si="49"/>
        <v>2.8874810720376001</v>
      </c>
    </row>
    <row r="586" spans="1:18">
      <c r="A586" s="17"/>
      <c r="B586" s="18"/>
      <c r="C586" s="18"/>
      <c r="D586" s="18">
        <v>10</v>
      </c>
      <c r="E586" s="18">
        <v>8</v>
      </c>
      <c r="F586" s="20">
        <v>7.7830931014000004</v>
      </c>
      <c r="G586" s="29">
        <v>0.91557303079999997</v>
      </c>
      <c r="H586" s="20">
        <f t="shared" si="45"/>
        <v>11.763614014013392</v>
      </c>
      <c r="I586" s="20" t="s">
        <v>311</v>
      </c>
      <c r="J586" s="18"/>
      <c r="K586" s="18">
        <v>8</v>
      </c>
      <c r="L586" s="20">
        <f t="shared" si="46"/>
        <v>100</v>
      </c>
      <c r="M586" s="20"/>
      <c r="N586" s="20"/>
      <c r="O586" s="18"/>
      <c r="P586" s="20">
        <f t="shared" si="48"/>
        <v>2.7448879463383999</v>
      </c>
      <c r="Q586" s="20">
        <f t="shared" si="47"/>
        <v>2.7448879463383999</v>
      </c>
      <c r="R586" s="20" t="str">
        <f t="shared" si="49"/>
        <v/>
      </c>
    </row>
    <row r="587" spans="1:18">
      <c r="A587" s="17"/>
      <c r="B587" s="18"/>
      <c r="C587" s="18"/>
      <c r="D587" s="18">
        <v>25</v>
      </c>
      <c r="E587" s="18">
        <v>8</v>
      </c>
      <c r="F587" s="20">
        <v>22.925679794000001</v>
      </c>
      <c r="G587" s="29">
        <v>2.6200467114000001</v>
      </c>
      <c r="H587" s="20">
        <f t="shared" si="45"/>
        <v>11.428436299130839</v>
      </c>
      <c r="I587" s="20" t="s">
        <v>311</v>
      </c>
      <c r="J587" s="18"/>
      <c r="K587" s="18">
        <v>8</v>
      </c>
      <c r="L587" s="20">
        <f t="shared" si="46"/>
        <v>100</v>
      </c>
      <c r="M587" s="20"/>
      <c r="N587" s="20"/>
      <c r="O587" s="18"/>
      <c r="P587" s="20">
        <f t="shared" si="48"/>
        <v>7.8549000407772009</v>
      </c>
      <c r="Q587" s="20">
        <f t="shared" si="47"/>
        <v>7.8549000407772009</v>
      </c>
      <c r="R587" s="20" t="str">
        <f t="shared" si="49"/>
        <v/>
      </c>
    </row>
    <row r="588" spans="1:18">
      <c r="A588" s="17"/>
      <c r="B588" s="18"/>
      <c r="C588" s="18"/>
      <c r="D588" s="18">
        <v>50</v>
      </c>
      <c r="E588" s="18">
        <v>8</v>
      </c>
      <c r="F588" s="20">
        <v>44.186915415000001</v>
      </c>
      <c r="G588" s="29">
        <v>3.7360793629</v>
      </c>
      <c r="H588" s="20">
        <f t="shared" si="45"/>
        <v>8.4551712374829506</v>
      </c>
      <c r="I588" s="20" t="s">
        <v>311</v>
      </c>
      <c r="J588" s="18"/>
      <c r="K588" s="18">
        <v>8</v>
      </c>
      <c r="L588" s="20">
        <f t="shared" si="46"/>
        <v>100</v>
      </c>
      <c r="M588" s="20"/>
      <c r="N588" s="20"/>
      <c r="O588" s="18"/>
      <c r="P588" s="20">
        <f t="shared" si="48"/>
        <v>11.200765929974201</v>
      </c>
      <c r="Q588" s="20">
        <f t="shared" si="47"/>
        <v>11.200765929974201</v>
      </c>
      <c r="R588" s="20" t="str">
        <f t="shared" si="49"/>
        <v/>
      </c>
    </row>
    <row r="589" spans="1:18">
      <c r="A589" s="17"/>
      <c r="B589" s="18"/>
      <c r="C589" s="18"/>
      <c r="D589" s="18">
        <v>100</v>
      </c>
      <c r="E589" s="18">
        <v>8</v>
      </c>
      <c r="F589" s="20">
        <v>101.68370973</v>
      </c>
      <c r="G589" s="29">
        <v>4.3033116424999998</v>
      </c>
      <c r="H589" s="20">
        <f t="shared" si="45"/>
        <v>4.2320561021293885</v>
      </c>
      <c r="I589" s="20" t="s">
        <v>311</v>
      </c>
      <c r="J589" s="18"/>
      <c r="K589" s="18">
        <v>8</v>
      </c>
      <c r="L589" s="20">
        <f t="shared" si="46"/>
        <v>100</v>
      </c>
      <c r="M589" s="20"/>
      <c r="N589" s="20"/>
      <c r="O589" s="18"/>
      <c r="P589" s="20">
        <f t="shared" si="48"/>
        <v>12.901328304215001</v>
      </c>
      <c r="Q589" s="20">
        <f t="shared" si="47"/>
        <v>12.901328304215001</v>
      </c>
      <c r="R589" s="20" t="str">
        <f t="shared" si="49"/>
        <v/>
      </c>
    </row>
    <row r="590" spans="1:18">
      <c r="A590" s="17" t="s">
        <v>294</v>
      </c>
      <c r="B590" s="18" t="s">
        <v>305</v>
      </c>
      <c r="C590" s="18">
        <v>68657</v>
      </c>
      <c r="D590" s="18">
        <v>5</v>
      </c>
      <c r="E590" s="18">
        <v>8</v>
      </c>
      <c r="F590" s="20">
        <v>4.7123908368</v>
      </c>
      <c r="G590" s="29">
        <v>0.72077045350000002</v>
      </c>
      <c r="H590" s="20">
        <f t="shared" si="45"/>
        <v>15.295218042428903</v>
      </c>
      <c r="I590" s="20">
        <v>2.1608698195930001</v>
      </c>
      <c r="J590" s="18"/>
      <c r="K590" s="18">
        <v>8</v>
      </c>
      <c r="L590" s="20">
        <f t="shared" si="46"/>
        <v>100</v>
      </c>
      <c r="M590" s="20">
        <v>2.0986000000000002</v>
      </c>
      <c r="N590" s="20">
        <v>2.04</v>
      </c>
      <c r="O590" s="18"/>
      <c r="P590" s="20">
        <f t="shared" si="48"/>
        <v>2.1608698195930001</v>
      </c>
      <c r="Q590" s="20">
        <f t="shared" si="47"/>
        <v>2.1608698195930001</v>
      </c>
      <c r="R590" s="20">
        <f t="shared" si="49"/>
        <v>2.1608698195930001</v>
      </c>
    </row>
    <row r="591" spans="1:18">
      <c r="A591" s="17"/>
      <c r="B591" s="18"/>
      <c r="C591" s="18"/>
      <c r="D591" s="18">
        <v>10</v>
      </c>
      <c r="E591" s="18">
        <v>8</v>
      </c>
      <c r="F591" s="20">
        <v>8.3858861262000008</v>
      </c>
      <c r="G591" s="29">
        <v>1.5382699173000001</v>
      </c>
      <c r="H591" s="20">
        <f t="shared" si="45"/>
        <v>18.343558380717663</v>
      </c>
      <c r="I591" s="20" t="s">
        <v>311</v>
      </c>
      <c r="J591" s="18"/>
      <c r="K591" s="18">
        <v>8</v>
      </c>
      <c r="L591" s="20">
        <f t="shared" si="46"/>
        <v>100</v>
      </c>
      <c r="M591" s="20"/>
      <c r="N591" s="20"/>
      <c r="O591" s="18"/>
      <c r="P591" s="20">
        <f t="shared" si="48"/>
        <v>4.6117332120654009</v>
      </c>
      <c r="Q591" s="20">
        <f t="shared" si="47"/>
        <v>4.6117332120654009</v>
      </c>
      <c r="R591" s="20" t="str">
        <f t="shared" si="49"/>
        <v/>
      </c>
    </row>
    <row r="592" spans="1:18">
      <c r="A592" s="17"/>
      <c r="B592" s="18"/>
      <c r="C592" s="18"/>
      <c r="D592" s="18">
        <v>25</v>
      </c>
      <c r="E592" s="18">
        <v>8</v>
      </c>
      <c r="F592" s="20">
        <v>23.911454981999999</v>
      </c>
      <c r="G592" s="29">
        <v>1.7316964653</v>
      </c>
      <c r="H592" s="20">
        <f t="shared" si="45"/>
        <v>7.2421208437695732</v>
      </c>
      <c r="I592" s="20" t="s">
        <v>311</v>
      </c>
      <c r="J592" s="18"/>
      <c r="K592" s="18">
        <v>8</v>
      </c>
      <c r="L592" s="20">
        <f t="shared" si="46"/>
        <v>100</v>
      </c>
      <c r="M592" s="20"/>
      <c r="N592" s="20"/>
      <c r="O592" s="18"/>
      <c r="P592" s="20">
        <f t="shared" si="48"/>
        <v>5.1916260029694001</v>
      </c>
      <c r="Q592" s="20">
        <f t="shared" si="47"/>
        <v>5.1916260029694001</v>
      </c>
      <c r="R592" s="20" t="str">
        <f t="shared" si="49"/>
        <v/>
      </c>
    </row>
    <row r="593" spans="1:18">
      <c r="A593" s="17"/>
      <c r="B593" s="18"/>
      <c r="C593" s="18"/>
      <c r="D593" s="18">
        <v>50</v>
      </c>
      <c r="E593" s="18">
        <v>8</v>
      </c>
      <c r="F593" s="20">
        <v>46.179736493999997</v>
      </c>
      <c r="G593" s="29">
        <v>4.1024178949000003</v>
      </c>
      <c r="H593" s="20">
        <f t="shared" si="45"/>
        <v>8.8835887910123006</v>
      </c>
      <c r="I593" s="20" t="s">
        <v>311</v>
      </c>
      <c r="J593" s="18"/>
      <c r="K593" s="18">
        <v>8</v>
      </c>
      <c r="L593" s="20">
        <f t="shared" si="46"/>
        <v>100</v>
      </c>
      <c r="M593" s="20"/>
      <c r="N593" s="20"/>
      <c r="O593" s="18"/>
      <c r="P593" s="20">
        <f t="shared" si="48"/>
        <v>12.299048848910202</v>
      </c>
      <c r="Q593" s="20">
        <f t="shared" si="47"/>
        <v>12.299048848910202</v>
      </c>
      <c r="R593" s="20" t="str">
        <f t="shared" si="49"/>
        <v/>
      </c>
    </row>
    <row r="594" spans="1:18">
      <c r="A594" s="17"/>
      <c r="B594" s="18"/>
      <c r="C594" s="18"/>
      <c r="D594" s="18">
        <v>100</v>
      </c>
      <c r="E594" s="18">
        <v>8</v>
      </c>
      <c r="F594" s="20">
        <v>102.05091452000001</v>
      </c>
      <c r="G594" s="29">
        <v>5.6130101154999998</v>
      </c>
      <c r="H594" s="20">
        <f t="shared" si="45"/>
        <v>5.5002056002153301</v>
      </c>
      <c r="I594" s="20" t="s">
        <v>311</v>
      </c>
      <c r="J594" s="18"/>
      <c r="K594" s="18">
        <v>8</v>
      </c>
      <c r="L594" s="20">
        <f t="shared" si="46"/>
        <v>100</v>
      </c>
      <c r="M594" s="20"/>
      <c r="N594" s="20"/>
      <c r="O594" s="18"/>
      <c r="P594" s="20">
        <f t="shared" si="48"/>
        <v>16.827804326269</v>
      </c>
      <c r="Q594" s="20">
        <f t="shared" si="47"/>
        <v>16.827804326269</v>
      </c>
      <c r="R594" s="20" t="str">
        <f t="shared" si="49"/>
        <v/>
      </c>
    </row>
    <row r="595" spans="1:18">
      <c r="A595" s="17" t="s">
        <v>294</v>
      </c>
      <c r="B595" s="19" t="s">
        <v>306</v>
      </c>
      <c r="C595" s="18">
        <v>68658</v>
      </c>
      <c r="D595" s="18">
        <v>25</v>
      </c>
      <c r="E595" s="18">
        <v>8</v>
      </c>
      <c r="F595" s="20">
        <v>12.843990699000001</v>
      </c>
      <c r="G595" s="29">
        <v>8.7118553166999995</v>
      </c>
      <c r="H595" s="20">
        <f t="shared" si="45"/>
        <v>67.828259307119254</v>
      </c>
      <c r="I595" s="20" t="s">
        <v>311</v>
      </c>
      <c r="J595" s="18"/>
      <c r="K595" s="18">
        <v>7</v>
      </c>
      <c r="L595" s="20">
        <f t="shared" si="46"/>
        <v>87.5</v>
      </c>
      <c r="M595" s="20">
        <v>31.7788</v>
      </c>
      <c r="N595" s="20">
        <v>32</v>
      </c>
      <c r="O595" s="18"/>
      <c r="P595" s="20">
        <f t="shared" si="48"/>
        <v>26.1181422394666</v>
      </c>
      <c r="Q595" s="20">
        <f t="shared" si="47"/>
        <v>26.1181422394666</v>
      </c>
      <c r="R595" s="20" t="str">
        <f t="shared" si="49"/>
        <v/>
      </c>
    </row>
    <row r="596" spans="1:18">
      <c r="A596" s="17"/>
      <c r="B596" s="18"/>
      <c r="C596" s="18"/>
      <c r="D596" s="18">
        <v>50</v>
      </c>
      <c r="E596" s="18">
        <v>8</v>
      </c>
      <c r="F596" s="20">
        <v>42.978522536</v>
      </c>
      <c r="G596" s="29">
        <v>10.557768748000001</v>
      </c>
      <c r="H596" s="20">
        <f t="shared" si="45"/>
        <v>24.565220312439827</v>
      </c>
      <c r="I596" s="20" t="s">
        <v>311</v>
      </c>
      <c r="J596" s="18"/>
      <c r="K596" s="18">
        <v>8</v>
      </c>
      <c r="L596" s="20">
        <f t="shared" si="46"/>
        <v>100</v>
      </c>
      <c r="M596" s="20"/>
      <c r="N596" s="20"/>
      <c r="O596" s="18"/>
      <c r="P596" s="20">
        <f t="shared" si="48"/>
        <v>31.652190706504005</v>
      </c>
      <c r="Q596" s="20">
        <f t="shared" si="47"/>
        <v>31.652190706504005</v>
      </c>
      <c r="R596" s="20" t="str">
        <f t="shared" si="49"/>
        <v/>
      </c>
    </row>
    <row r="597" spans="1:18">
      <c r="A597" s="17"/>
      <c r="B597" s="18"/>
      <c r="C597" s="18"/>
      <c r="D597" s="18">
        <v>100</v>
      </c>
      <c r="E597" s="18">
        <v>8</v>
      </c>
      <c r="F597" s="20">
        <v>101.16781176000001</v>
      </c>
      <c r="G597" s="29">
        <v>18.373748252999999</v>
      </c>
      <c r="H597" s="20">
        <f t="shared" si="45"/>
        <v>18.161654318063107</v>
      </c>
      <c r="I597" s="20" t="s">
        <v>311</v>
      </c>
      <c r="J597" s="18"/>
      <c r="K597" s="18">
        <v>8</v>
      </c>
      <c r="L597" s="20">
        <f t="shared" si="46"/>
        <v>100</v>
      </c>
      <c r="M597" s="20"/>
      <c r="N597" s="20"/>
      <c r="O597" s="18"/>
      <c r="P597" s="20">
        <f t="shared" si="48"/>
        <v>55.084497262493997</v>
      </c>
      <c r="Q597" s="20">
        <f t="shared" si="47"/>
        <v>55.084497262493997</v>
      </c>
      <c r="R597" s="20" t="str">
        <f t="shared" si="49"/>
        <v/>
      </c>
    </row>
    <row r="598" spans="1:18">
      <c r="A598" s="17" t="s">
        <v>294</v>
      </c>
      <c r="B598" s="19" t="s">
        <v>190</v>
      </c>
      <c r="C598" s="18">
        <v>68662</v>
      </c>
      <c r="D598" s="18">
        <v>5</v>
      </c>
      <c r="E598" s="18">
        <v>8</v>
      </c>
      <c r="F598" s="20">
        <v>5.7501057673</v>
      </c>
      <c r="G598" s="29">
        <v>0.95460103200000002</v>
      </c>
      <c r="H598" s="20">
        <f t="shared" si="45"/>
        <v>16.601451705961214</v>
      </c>
      <c r="I598" s="20">
        <v>2.8618938939360001</v>
      </c>
      <c r="J598" s="18"/>
      <c r="K598" s="18">
        <v>8</v>
      </c>
      <c r="L598" s="20">
        <f t="shared" si="46"/>
        <v>100</v>
      </c>
      <c r="M598" s="20">
        <v>2.9980000000000002</v>
      </c>
      <c r="N598" s="20">
        <v>3</v>
      </c>
      <c r="O598" s="18"/>
      <c r="P598" s="20">
        <f t="shared" si="48"/>
        <v>2.8618938939360001</v>
      </c>
      <c r="Q598" s="20">
        <f t="shared" si="47"/>
        <v>2.8618938939360001</v>
      </c>
      <c r="R598" s="20">
        <f t="shared" si="49"/>
        <v>2.8618938939360001</v>
      </c>
    </row>
    <row r="599" spans="1:18">
      <c r="A599" s="17"/>
      <c r="B599" s="18"/>
      <c r="C599" s="18"/>
      <c r="D599" s="18">
        <v>10</v>
      </c>
      <c r="E599" s="18">
        <v>8</v>
      </c>
      <c r="F599" s="20">
        <v>10.554900376999999</v>
      </c>
      <c r="G599" s="29">
        <v>1.8212438904999999</v>
      </c>
      <c r="H599" s="20">
        <f t="shared" si="45"/>
        <v>17.254960496535247</v>
      </c>
      <c r="I599" s="20" t="s">
        <v>311</v>
      </c>
      <c r="J599" s="18"/>
      <c r="K599" s="18">
        <v>8</v>
      </c>
      <c r="L599" s="20">
        <f t="shared" si="46"/>
        <v>100</v>
      </c>
      <c r="M599" s="20"/>
      <c r="N599" s="20"/>
      <c r="O599" s="18"/>
      <c r="P599" s="20">
        <f t="shared" si="48"/>
        <v>5.460089183719</v>
      </c>
      <c r="Q599" s="20">
        <f t="shared" si="47"/>
        <v>5.460089183719</v>
      </c>
      <c r="R599" s="20" t="str">
        <f t="shared" si="49"/>
        <v/>
      </c>
    </row>
    <row r="600" spans="1:18">
      <c r="A600" s="17"/>
      <c r="B600" s="18"/>
      <c r="C600" s="18"/>
      <c r="D600" s="18">
        <v>25</v>
      </c>
      <c r="E600" s="18">
        <v>8</v>
      </c>
      <c r="F600" s="20">
        <v>23.130569878999999</v>
      </c>
      <c r="G600" s="29">
        <v>3.1864328754</v>
      </c>
      <c r="H600" s="20">
        <f t="shared" si="45"/>
        <v>13.775851144475817</v>
      </c>
      <c r="I600" s="20" t="s">
        <v>311</v>
      </c>
      <c r="J600" s="18"/>
      <c r="K600" s="18">
        <v>8</v>
      </c>
      <c r="L600" s="20">
        <f t="shared" si="46"/>
        <v>100</v>
      </c>
      <c r="M600" s="20"/>
      <c r="N600" s="20"/>
      <c r="O600" s="18"/>
      <c r="P600" s="20">
        <f t="shared" si="48"/>
        <v>9.5529257604492006</v>
      </c>
      <c r="Q600" s="20">
        <f t="shared" si="47"/>
        <v>9.5529257604492006</v>
      </c>
      <c r="R600" s="20" t="str">
        <f t="shared" si="49"/>
        <v/>
      </c>
    </row>
    <row r="601" spans="1:18">
      <c r="A601" s="17"/>
      <c r="B601" s="18"/>
      <c r="C601" s="18"/>
      <c r="D601" s="18">
        <v>50</v>
      </c>
      <c r="E601" s="18">
        <v>8</v>
      </c>
      <c r="F601" s="20">
        <v>40.194627099999998</v>
      </c>
      <c r="G601" s="29">
        <v>3.5189208796</v>
      </c>
      <c r="H601" s="20">
        <f t="shared" si="45"/>
        <v>8.7547046296642961</v>
      </c>
      <c r="I601" s="20" t="s">
        <v>311</v>
      </c>
      <c r="J601" s="18"/>
      <c r="K601" s="18">
        <v>8</v>
      </c>
      <c r="L601" s="20">
        <f t="shared" si="46"/>
        <v>100</v>
      </c>
      <c r="M601" s="20"/>
      <c r="N601" s="20"/>
      <c r="O601" s="18"/>
      <c r="P601" s="20">
        <f t="shared" si="48"/>
        <v>10.549724797040801</v>
      </c>
      <c r="Q601" s="20">
        <f t="shared" si="47"/>
        <v>10.549724797040801</v>
      </c>
      <c r="R601" s="20" t="str">
        <f t="shared" si="49"/>
        <v/>
      </c>
    </row>
    <row r="602" spans="1:18">
      <c r="A602" s="17"/>
      <c r="B602" s="18"/>
      <c r="C602" s="18"/>
      <c r="D602" s="18">
        <v>100</v>
      </c>
      <c r="E602" s="18">
        <v>8</v>
      </c>
      <c r="F602" s="20">
        <v>91.378437908999999</v>
      </c>
      <c r="G602" s="29">
        <v>6.5902359109999997</v>
      </c>
      <c r="H602" s="20">
        <f t="shared" si="45"/>
        <v>7.2120251361299719</v>
      </c>
      <c r="I602" s="20" t="s">
        <v>311</v>
      </c>
      <c r="J602" s="18"/>
      <c r="K602" s="18">
        <v>8</v>
      </c>
      <c r="L602" s="20">
        <f t="shared" si="46"/>
        <v>100</v>
      </c>
      <c r="M602" s="20"/>
      <c r="N602" s="20"/>
      <c r="O602" s="18"/>
      <c r="P602" s="20">
        <f t="shared" si="48"/>
        <v>19.757527261178002</v>
      </c>
      <c r="Q602" s="20">
        <f t="shared" si="47"/>
        <v>19.757527261178002</v>
      </c>
      <c r="R602" s="20" t="str">
        <f t="shared" si="49"/>
        <v/>
      </c>
    </row>
    <row r="603" spans="1:18">
      <c r="A603" s="17" t="s">
        <v>294</v>
      </c>
      <c r="B603" s="18" t="s">
        <v>52</v>
      </c>
      <c r="C603" s="18">
        <v>68664</v>
      </c>
      <c r="D603" s="18">
        <v>5</v>
      </c>
      <c r="E603" s="18">
        <v>8</v>
      </c>
      <c r="F603" s="20">
        <v>4.2017304996</v>
      </c>
      <c r="G603" s="29">
        <v>1.1284534619</v>
      </c>
      <c r="H603" s="20">
        <f t="shared" si="45"/>
        <v>26.856873900109189</v>
      </c>
      <c r="I603" s="20">
        <v>3.3831034787762002</v>
      </c>
      <c r="J603" s="18"/>
      <c r="K603" s="18">
        <v>8</v>
      </c>
      <c r="L603" s="20">
        <f t="shared" si="46"/>
        <v>100</v>
      </c>
      <c r="M603" s="20">
        <v>3.2978000000000005</v>
      </c>
      <c r="N603" s="20">
        <v>0.81599999999999995</v>
      </c>
      <c r="O603" s="18"/>
      <c r="P603" s="20">
        <f t="shared" si="48"/>
        <v>3.3831034787762002</v>
      </c>
      <c r="Q603" s="20">
        <f t="shared" si="47"/>
        <v>3.3831034787762002</v>
      </c>
      <c r="R603" s="20">
        <f t="shared" si="49"/>
        <v>3.3831034787762002</v>
      </c>
    </row>
    <row r="604" spans="1:18">
      <c r="A604" s="17"/>
      <c r="B604" s="18"/>
      <c r="C604" s="18"/>
      <c r="D604" s="18">
        <v>10</v>
      </c>
      <c r="E604" s="18">
        <v>8</v>
      </c>
      <c r="F604" s="20">
        <v>10.283637218999999</v>
      </c>
      <c r="G604" s="29">
        <v>1.0017483468999999</v>
      </c>
      <c r="H604" s="20">
        <f t="shared" si="45"/>
        <v>9.7411871458201045</v>
      </c>
      <c r="I604" s="20" t="s">
        <v>311</v>
      </c>
      <c r="J604" s="18"/>
      <c r="K604" s="18">
        <v>8</v>
      </c>
      <c r="L604" s="20">
        <f t="shared" si="46"/>
        <v>100</v>
      </c>
      <c r="M604" s="20"/>
      <c r="N604" s="20"/>
      <c r="O604" s="18"/>
      <c r="P604" s="20">
        <f t="shared" si="48"/>
        <v>3.0032415440062001</v>
      </c>
      <c r="Q604" s="20">
        <f t="shared" si="47"/>
        <v>3.0032415440062001</v>
      </c>
      <c r="R604" s="20" t="str">
        <f t="shared" si="49"/>
        <v/>
      </c>
    </row>
    <row r="605" spans="1:18">
      <c r="A605" s="17"/>
      <c r="B605" s="18"/>
      <c r="C605" s="18"/>
      <c r="D605" s="18">
        <v>25</v>
      </c>
      <c r="E605" s="18">
        <v>8</v>
      </c>
      <c r="F605" s="20">
        <v>24.852933137000001</v>
      </c>
      <c r="G605" s="29">
        <v>1.9673845977</v>
      </c>
      <c r="H605" s="20">
        <f t="shared" si="45"/>
        <v>7.9161062674370637</v>
      </c>
      <c r="I605" s="20" t="s">
        <v>311</v>
      </c>
      <c r="J605" s="18"/>
      <c r="K605" s="18">
        <v>8</v>
      </c>
      <c r="L605" s="20">
        <f t="shared" si="46"/>
        <v>100</v>
      </c>
      <c r="M605" s="20"/>
      <c r="N605" s="20"/>
      <c r="O605" s="18"/>
      <c r="P605" s="20">
        <f t="shared" si="48"/>
        <v>5.8982190239046002</v>
      </c>
      <c r="Q605" s="20">
        <f t="shared" si="47"/>
        <v>5.8982190239046002</v>
      </c>
      <c r="R605" s="20" t="str">
        <f t="shared" si="49"/>
        <v/>
      </c>
    </row>
    <row r="606" spans="1:18">
      <c r="A606" s="17"/>
      <c r="B606" s="18"/>
      <c r="C606" s="18"/>
      <c r="D606" s="18">
        <v>50</v>
      </c>
      <c r="E606" s="18">
        <v>8</v>
      </c>
      <c r="F606" s="20">
        <v>42.299775173999997</v>
      </c>
      <c r="G606" s="29">
        <v>2.6308319135999998</v>
      </c>
      <c r="H606" s="20">
        <f t="shared" si="45"/>
        <v>6.2194938454828197</v>
      </c>
      <c r="I606" s="20" t="s">
        <v>311</v>
      </c>
      <c r="J606" s="18"/>
      <c r="K606" s="18">
        <v>8</v>
      </c>
      <c r="L606" s="20">
        <f t="shared" si="46"/>
        <v>100</v>
      </c>
      <c r="M606" s="20"/>
      <c r="N606" s="20"/>
      <c r="O606" s="18"/>
      <c r="P606" s="20">
        <f t="shared" si="48"/>
        <v>7.8872340769728</v>
      </c>
      <c r="Q606" s="20">
        <f t="shared" si="47"/>
        <v>7.8872340769728</v>
      </c>
      <c r="R606" s="20" t="str">
        <f t="shared" si="49"/>
        <v/>
      </c>
    </row>
    <row r="607" spans="1:18">
      <c r="A607" s="17"/>
      <c r="B607" s="18"/>
      <c r="C607" s="18"/>
      <c r="D607" s="18">
        <v>100</v>
      </c>
      <c r="E607" s="18">
        <v>8</v>
      </c>
      <c r="F607" s="20">
        <v>100.25995715000001</v>
      </c>
      <c r="G607" s="29">
        <v>5.5036301964999996</v>
      </c>
      <c r="H607" s="20">
        <f t="shared" si="45"/>
        <v>5.4893602121392879</v>
      </c>
      <c r="I607" s="20" t="s">
        <v>311</v>
      </c>
      <c r="J607" s="18"/>
      <c r="K607" s="18">
        <v>8</v>
      </c>
      <c r="L607" s="20">
        <f t="shared" si="46"/>
        <v>100</v>
      </c>
      <c r="M607" s="20"/>
      <c r="N607" s="20"/>
      <c r="O607" s="18"/>
      <c r="P607" s="20">
        <f t="shared" si="48"/>
        <v>16.499883329107</v>
      </c>
      <c r="Q607" s="20">
        <f t="shared" si="47"/>
        <v>16.499883329107</v>
      </c>
      <c r="R607" s="20" t="str">
        <f t="shared" si="49"/>
        <v/>
      </c>
    </row>
    <row r="608" spans="1:18">
      <c r="A608" s="17" t="s">
        <v>294</v>
      </c>
      <c r="B608" s="18" t="s">
        <v>53</v>
      </c>
      <c r="C608" s="18">
        <v>68665</v>
      </c>
      <c r="D608" s="18">
        <v>5</v>
      </c>
      <c r="E608" s="18">
        <v>8</v>
      </c>
      <c r="F608" s="20">
        <v>4.4270772383999999</v>
      </c>
      <c r="G608" s="29">
        <v>0.18129543919999999</v>
      </c>
      <c r="H608" s="20">
        <f t="shared" si="45"/>
        <v>4.0951496763476936</v>
      </c>
      <c r="I608" s="20">
        <v>0.54352372672159999</v>
      </c>
      <c r="J608" s="18"/>
      <c r="K608" s="18">
        <v>8</v>
      </c>
      <c r="L608" s="20">
        <f t="shared" si="46"/>
        <v>100</v>
      </c>
      <c r="M608" s="20" t="s">
        <v>311</v>
      </c>
      <c r="N608" s="20">
        <v>0.69599999999999995</v>
      </c>
      <c r="O608" s="18"/>
      <c r="P608" s="20">
        <f t="shared" si="48"/>
        <v>0.54352372672159999</v>
      </c>
      <c r="Q608" s="20">
        <f t="shared" si="47"/>
        <v>0.54352372672159999</v>
      </c>
      <c r="R608" s="20">
        <f t="shared" si="49"/>
        <v>0.54352372672159999</v>
      </c>
    </row>
    <row r="609" spans="1:18">
      <c r="A609" s="17"/>
      <c r="B609" s="18"/>
      <c r="C609" s="18"/>
      <c r="D609" s="18">
        <v>10</v>
      </c>
      <c r="E609" s="18">
        <v>8</v>
      </c>
      <c r="F609" s="20">
        <v>8.8247115509</v>
      </c>
      <c r="G609" s="29">
        <v>0.2860987955</v>
      </c>
      <c r="H609" s="20">
        <f t="shared" si="45"/>
        <v>3.2420186637241626</v>
      </c>
      <c r="I609" s="20" t="s">
        <v>311</v>
      </c>
      <c r="J609" s="18"/>
      <c r="K609" s="18">
        <v>8</v>
      </c>
      <c r="L609" s="20">
        <f t="shared" si="46"/>
        <v>100</v>
      </c>
      <c r="M609" s="20"/>
      <c r="N609" s="20"/>
      <c r="O609" s="18"/>
      <c r="P609" s="20">
        <f t="shared" si="48"/>
        <v>0.85772418890900004</v>
      </c>
      <c r="Q609" s="20">
        <f t="shared" si="47"/>
        <v>0.85772418890900004</v>
      </c>
      <c r="R609" s="20" t="str">
        <f t="shared" si="49"/>
        <v/>
      </c>
    </row>
    <row r="610" spans="1:18">
      <c r="A610" s="17"/>
      <c r="B610" s="18"/>
      <c r="C610" s="18"/>
      <c r="D610" s="18">
        <v>25</v>
      </c>
      <c r="E610" s="18">
        <v>8</v>
      </c>
      <c r="F610" s="20">
        <v>23.623739086</v>
      </c>
      <c r="G610" s="29">
        <v>0.85924456149999995</v>
      </c>
      <c r="H610" s="20">
        <f t="shared" si="45"/>
        <v>3.6372081420811537</v>
      </c>
      <c r="I610" s="20" t="s">
        <v>311</v>
      </c>
      <c r="J610" s="18"/>
      <c r="K610" s="18">
        <v>8</v>
      </c>
      <c r="L610" s="20">
        <f t="shared" si="46"/>
        <v>100</v>
      </c>
      <c r="M610" s="20"/>
      <c r="N610" s="20"/>
      <c r="O610" s="18"/>
      <c r="P610" s="20">
        <f t="shared" si="48"/>
        <v>2.5760151953769999</v>
      </c>
      <c r="Q610" s="20">
        <f t="shared" si="47"/>
        <v>2.5760151953769999</v>
      </c>
      <c r="R610" s="20" t="str">
        <f t="shared" si="49"/>
        <v/>
      </c>
    </row>
    <row r="611" spans="1:18">
      <c r="A611" s="17"/>
      <c r="B611" s="18"/>
      <c r="C611" s="18"/>
      <c r="D611" s="18">
        <v>50</v>
      </c>
      <c r="E611" s="18">
        <v>8</v>
      </c>
      <c r="F611" s="20">
        <v>41.091263943999998</v>
      </c>
      <c r="G611" s="29">
        <v>1.3775315037</v>
      </c>
      <c r="H611" s="20">
        <f t="shared" si="45"/>
        <v>3.3523707267250957</v>
      </c>
      <c r="I611" s="20" t="s">
        <v>311</v>
      </c>
      <c r="J611" s="18"/>
      <c r="K611" s="18">
        <v>8</v>
      </c>
      <c r="L611" s="20">
        <f t="shared" si="46"/>
        <v>100</v>
      </c>
      <c r="M611" s="20"/>
      <c r="N611" s="20"/>
      <c r="O611" s="18"/>
      <c r="P611" s="20">
        <f t="shared" si="48"/>
        <v>4.1298394480926</v>
      </c>
      <c r="Q611" s="20">
        <f t="shared" si="47"/>
        <v>4.1298394480926</v>
      </c>
      <c r="R611" s="20" t="str">
        <f t="shared" si="49"/>
        <v/>
      </c>
    </row>
    <row r="612" spans="1:18">
      <c r="A612" s="17"/>
      <c r="B612" s="18"/>
      <c r="C612" s="18"/>
      <c r="D612" s="18">
        <v>100</v>
      </c>
      <c r="E612" s="18">
        <v>8</v>
      </c>
      <c r="F612" s="20">
        <v>94.465514495999997</v>
      </c>
      <c r="G612" s="29">
        <v>5.3660767319999998</v>
      </c>
      <c r="H612" s="20">
        <f t="shared" si="45"/>
        <v>5.6804610239297633</v>
      </c>
      <c r="I612" s="20" t="s">
        <v>311</v>
      </c>
      <c r="J612" s="18"/>
      <c r="K612" s="18">
        <v>8</v>
      </c>
      <c r="L612" s="20">
        <f t="shared" si="46"/>
        <v>100</v>
      </c>
      <c r="M612" s="20"/>
      <c r="N612" s="20"/>
      <c r="O612" s="18"/>
      <c r="P612" s="20">
        <f t="shared" si="48"/>
        <v>16.087498042536001</v>
      </c>
      <c r="Q612" s="20">
        <f t="shared" si="47"/>
        <v>16.087498042536001</v>
      </c>
      <c r="R612" s="20" t="str">
        <f t="shared" si="49"/>
        <v/>
      </c>
    </row>
    <row r="613" spans="1:18">
      <c r="A613" s="17" t="s">
        <v>294</v>
      </c>
      <c r="B613" s="18" t="s">
        <v>143</v>
      </c>
      <c r="C613" s="18">
        <v>68666</v>
      </c>
      <c r="D613" s="18">
        <v>5</v>
      </c>
      <c r="E613" s="18">
        <v>8</v>
      </c>
      <c r="F613" s="20">
        <v>4.6934998316999996</v>
      </c>
      <c r="G613" s="29">
        <v>1.4316667908</v>
      </c>
      <c r="H613" s="20">
        <f t="shared" si="45"/>
        <v>30.503181892763507</v>
      </c>
      <c r="I613" s="20">
        <v>4.2921370388184004</v>
      </c>
      <c r="J613" s="18"/>
      <c r="K613" s="18">
        <v>8</v>
      </c>
      <c r="L613" s="20">
        <f t="shared" si="46"/>
        <v>100</v>
      </c>
      <c r="M613" s="20">
        <v>4.1972000000000005</v>
      </c>
      <c r="N613" s="20">
        <v>1.536</v>
      </c>
      <c r="O613" s="18"/>
      <c r="P613" s="20">
        <f t="shared" si="48"/>
        <v>4.2921370388184004</v>
      </c>
      <c r="Q613" s="20">
        <f t="shared" si="47"/>
        <v>4.2921370388184004</v>
      </c>
      <c r="R613" s="20">
        <f t="shared" si="49"/>
        <v>4.2921370388184004</v>
      </c>
    </row>
    <row r="614" spans="1:18">
      <c r="A614" s="17"/>
      <c r="B614" s="18"/>
      <c r="C614" s="18"/>
      <c r="D614" s="18">
        <v>10</v>
      </c>
      <c r="E614" s="18">
        <v>8</v>
      </c>
      <c r="F614" s="20">
        <v>8.5431106076999992</v>
      </c>
      <c r="G614" s="29">
        <v>1.4866681777999999</v>
      </c>
      <c r="H614" s="20">
        <f t="shared" si="45"/>
        <v>17.401953996241716</v>
      </c>
      <c r="I614" s="20" t="s">
        <v>311</v>
      </c>
      <c r="J614" s="18"/>
      <c r="K614" s="18">
        <v>8</v>
      </c>
      <c r="L614" s="20">
        <f t="shared" si="46"/>
        <v>100</v>
      </c>
      <c r="M614" s="20"/>
      <c r="N614" s="20"/>
      <c r="O614" s="18"/>
      <c r="P614" s="20">
        <f t="shared" si="48"/>
        <v>4.4570311970444001</v>
      </c>
      <c r="Q614" s="20">
        <f t="shared" si="47"/>
        <v>4.4570311970444001</v>
      </c>
      <c r="R614" s="20" t="str">
        <f t="shared" si="49"/>
        <v/>
      </c>
    </row>
    <row r="615" spans="1:18">
      <c r="A615" s="17"/>
      <c r="B615" s="18"/>
      <c r="C615" s="18"/>
      <c r="D615" s="18">
        <v>25</v>
      </c>
      <c r="E615" s="18">
        <v>8</v>
      </c>
      <c r="F615" s="20">
        <v>25.329079178000001</v>
      </c>
      <c r="G615" s="29">
        <v>2.3186706960999999</v>
      </c>
      <c r="H615" s="20">
        <f t="shared" si="45"/>
        <v>9.154184721069214</v>
      </c>
      <c r="I615" s="20" t="s">
        <v>311</v>
      </c>
      <c r="J615" s="18"/>
      <c r="K615" s="18">
        <v>8</v>
      </c>
      <c r="L615" s="20">
        <f t="shared" si="46"/>
        <v>100</v>
      </c>
      <c r="M615" s="20"/>
      <c r="N615" s="20"/>
      <c r="O615" s="18"/>
      <c r="P615" s="20">
        <f t="shared" si="48"/>
        <v>6.9513747469078</v>
      </c>
      <c r="Q615" s="20">
        <f t="shared" si="47"/>
        <v>6.9513747469078</v>
      </c>
      <c r="R615" s="20" t="str">
        <f t="shared" si="49"/>
        <v/>
      </c>
    </row>
    <row r="616" spans="1:18">
      <c r="A616" s="17"/>
      <c r="B616" s="18"/>
      <c r="C616" s="18"/>
      <c r="D616" s="18">
        <v>50</v>
      </c>
      <c r="E616" s="18">
        <v>8</v>
      </c>
      <c r="F616" s="20">
        <v>46.005536896000002</v>
      </c>
      <c r="G616" s="29">
        <v>3.3784464668999998</v>
      </c>
      <c r="H616" s="20">
        <f t="shared" si="45"/>
        <v>7.3435649159737171</v>
      </c>
      <c r="I616" s="20" t="s">
        <v>311</v>
      </c>
      <c r="J616" s="18"/>
      <c r="K616" s="18">
        <v>8</v>
      </c>
      <c r="L616" s="20">
        <f t="shared" si="46"/>
        <v>100</v>
      </c>
      <c r="M616" s="20"/>
      <c r="N616" s="20"/>
      <c r="O616" s="18"/>
      <c r="P616" s="20">
        <f t="shared" si="48"/>
        <v>10.1285825077662</v>
      </c>
      <c r="Q616" s="20">
        <f t="shared" si="47"/>
        <v>10.1285825077662</v>
      </c>
      <c r="R616" s="20" t="str">
        <f t="shared" si="49"/>
        <v/>
      </c>
    </row>
    <row r="617" spans="1:18">
      <c r="A617" s="17"/>
      <c r="B617" s="18"/>
      <c r="C617" s="18"/>
      <c r="D617" s="18">
        <v>100</v>
      </c>
      <c r="E617" s="18">
        <v>8</v>
      </c>
      <c r="F617" s="20">
        <v>105.76023263</v>
      </c>
      <c r="G617" s="29">
        <v>4.7947864576999999</v>
      </c>
      <c r="H617" s="20">
        <f t="shared" si="45"/>
        <v>4.533638342565359</v>
      </c>
      <c r="I617" s="20" t="s">
        <v>311</v>
      </c>
      <c r="J617" s="18"/>
      <c r="K617" s="18">
        <v>8</v>
      </c>
      <c r="L617" s="20">
        <f t="shared" si="46"/>
        <v>100</v>
      </c>
      <c r="M617" s="20"/>
      <c r="N617" s="20"/>
      <c r="O617" s="18"/>
      <c r="P617" s="20">
        <f t="shared" si="48"/>
        <v>14.3747698001846</v>
      </c>
      <c r="Q617" s="20">
        <f t="shared" si="47"/>
        <v>14.3747698001846</v>
      </c>
      <c r="R617" s="20" t="str">
        <f t="shared" si="49"/>
        <v/>
      </c>
    </row>
    <row r="618" spans="1:18">
      <c r="A618" s="17" t="s">
        <v>294</v>
      </c>
      <c r="B618" s="18" t="s">
        <v>141</v>
      </c>
      <c r="C618" s="18">
        <v>68648</v>
      </c>
      <c r="D618" s="18">
        <v>10</v>
      </c>
      <c r="E618" s="18">
        <v>7</v>
      </c>
      <c r="F618" s="20">
        <v>6.0633770901000004</v>
      </c>
      <c r="G618" s="29">
        <v>4.7688684871999998</v>
      </c>
      <c r="H618" s="20">
        <f t="shared" si="45"/>
        <v>78.650369527344523</v>
      </c>
      <c r="I618" s="20" t="s">
        <v>311</v>
      </c>
      <c r="J618" s="18"/>
      <c r="K618" s="18">
        <v>7</v>
      </c>
      <c r="L618" s="20">
        <f t="shared" si="46"/>
        <v>100</v>
      </c>
      <c r="M618" s="20">
        <v>46.768799999999999</v>
      </c>
      <c r="N618" s="20">
        <v>9.3119999999999994</v>
      </c>
      <c r="O618" s="18"/>
      <c r="P618" s="20">
        <f t="shared" si="48"/>
        <v>14.297067724625601</v>
      </c>
      <c r="Q618" s="20" t="str">
        <f t="shared" si="47"/>
        <v/>
      </c>
      <c r="R618" s="20" t="str">
        <f t="shared" si="49"/>
        <v/>
      </c>
    </row>
    <row r="619" spans="1:18">
      <c r="A619" s="17"/>
      <c r="B619" s="18"/>
      <c r="C619" s="18"/>
      <c r="D619" s="18">
        <v>25</v>
      </c>
      <c r="E619" s="18">
        <v>8</v>
      </c>
      <c r="F619" s="20">
        <v>22.980419916999999</v>
      </c>
      <c r="G619" s="29">
        <v>12.000575399000001</v>
      </c>
      <c r="H619" s="20">
        <f t="shared" ref="H619:H677" si="50">100*(G619/F619)</f>
        <v>52.22087082108736</v>
      </c>
      <c r="I619" s="20" t="s">
        <v>311</v>
      </c>
      <c r="J619" s="18"/>
      <c r="K619" s="18">
        <v>8</v>
      </c>
      <c r="L619" s="20">
        <f t="shared" si="46"/>
        <v>100</v>
      </c>
      <c r="M619" s="20"/>
      <c r="N619" s="20"/>
      <c r="O619" s="18"/>
      <c r="P619" s="20">
        <f t="shared" si="48"/>
        <v>35.977725046202004</v>
      </c>
      <c r="Q619" s="20" t="str">
        <f t="shared" si="47"/>
        <v/>
      </c>
      <c r="R619" s="20" t="str">
        <f t="shared" si="49"/>
        <v/>
      </c>
    </row>
    <row r="620" spans="1:18">
      <c r="A620" s="17"/>
      <c r="B620" s="18"/>
      <c r="C620" s="18"/>
      <c r="D620" s="18">
        <v>50</v>
      </c>
      <c r="E620" s="18">
        <v>8</v>
      </c>
      <c r="F620" s="20">
        <v>39.635481573</v>
      </c>
      <c r="G620" s="29">
        <v>15.568330045</v>
      </c>
      <c r="H620" s="20">
        <f t="shared" si="50"/>
        <v>39.278771008058769</v>
      </c>
      <c r="I620" s="20">
        <v>46.673853474910004</v>
      </c>
      <c r="J620" s="18"/>
      <c r="K620" s="18">
        <v>8</v>
      </c>
      <c r="L620" s="20">
        <f t="shared" si="46"/>
        <v>100</v>
      </c>
      <c r="M620" s="20"/>
      <c r="N620" s="20"/>
      <c r="O620" s="18"/>
      <c r="P620" s="20">
        <f t="shared" si="48"/>
        <v>46.673853474910004</v>
      </c>
      <c r="Q620" s="20">
        <f t="shared" si="47"/>
        <v>46.673853474910004</v>
      </c>
      <c r="R620" s="20">
        <f t="shared" si="49"/>
        <v>46.673853474910004</v>
      </c>
    </row>
    <row r="621" spans="1:18">
      <c r="A621" s="17"/>
      <c r="B621" s="18"/>
      <c r="C621" s="18"/>
      <c r="D621" s="18">
        <v>100</v>
      </c>
      <c r="E621" s="18">
        <v>8</v>
      </c>
      <c r="F621" s="20">
        <v>103.00390698</v>
      </c>
      <c r="G621" s="29">
        <v>19.453425658</v>
      </c>
      <c r="H621" s="20">
        <f t="shared" si="50"/>
        <v>18.886104642396937</v>
      </c>
      <c r="I621" s="20" t="s">
        <v>311</v>
      </c>
      <c r="J621" s="18"/>
      <c r="K621" s="18">
        <v>8</v>
      </c>
      <c r="L621" s="20">
        <f t="shared" si="46"/>
        <v>100</v>
      </c>
      <c r="M621" s="20"/>
      <c r="N621" s="20"/>
      <c r="O621" s="18"/>
      <c r="P621" s="20">
        <f t="shared" si="48"/>
        <v>58.321370122684009</v>
      </c>
      <c r="Q621" s="20">
        <f t="shared" si="47"/>
        <v>58.321370122684009</v>
      </c>
      <c r="R621" s="20" t="str">
        <f t="shared" si="49"/>
        <v/>
      </c>
    </row>
    <row r="622" spans="1:18">
      <c r="A622" s="17" t="s">
        <v>294</v>
      </c>
      <c r="B622" s="18" t="s">
        <v>102</v>
      </c>
      <c r="C622" s="18">
        <v>65098</v>
      </c>
      <c r="D622" s="18">
        <v>5</v>
      </c>
      <c r="E622" s="18">
        <v>8</v>
      </c>
      <c r="F622" s="20">
        <v>4.7285803720999997</v>
      </c>
      <c r="G622" s="29">
        <v>0.85123198069999995</v>
      </c>
      <c r="H622" s="20">
        <f t="shared" si="50"/>
        <v>18.001850739865105</v>
      </c>
      <c r="I622" s="20">
        <v>2.5519934781386002</v>
      </c>
      <c r="J622" s="18"/>
      <c r="K622" s="18">
        <v>8</v>
      </c>
      <c r="L622" s="20">
        <f t="shared" si="46"/>
        <v>100</v>
      </c>
      <c r="M622" s="20">
        <v>2.6982000000000004</v>
      </c>
      <c r="N622" s="20">
        <v>1.4159999999999999</v>
      </c>
      <c r="O622" s="18"/>
      <c r="P622" s="20">
        <f t="shared" si="48"/>
        <v>2.5519934781386002</v>
      </c>
      <c r="Q622" s="20">
        <f t="shared" si="47"/>
        <v>2.5519934781386002</v>
      </c>
      <c r="R622" s="20">
        <f t="shared" si="49"/>
        <v>2.5519934781386002</v>
      </c>
    </row>
    <row r="623" spans="1:18">
      <c r="A623" s="17"/>
      <c r="B623" s="18"/>
      <c r="C623" s="18"/>
      <c r="D623" s="18">
        <v>10</v>
      </c>
      <c r="E623" s="18">
        <v>8</v>
      </c>
      <c r="F623" s="20">
        <v>8.8408734427999995</v>
      </c>
      <c r="G623" s="29">
        <v>0.49291111910000002</v>
      </c>
      <c r="H623" s="20">
        <f t="shared" si="50"/>
        <v>5.575366758602641</v>
      </c>
      <c r="I623" s="20" t="s">
        <v>311</v>
      </c>
      <c r="J623" s="18"/>
      <c r="K623" s="18">
        <v>8</v>
      </c>
      <c r="L623" s="20">
        <f t="shared" si="46"/>
        <v>100</v>
      </c>
      <c r="M623" s="20"/>
      <c r="N623" s="20"/>
      <c r="O623" s="18"/>
      <c r="P623" s="20">
        <f t="shared" si="48"/>
        <v>1.4777475350618001</v>
      </c>
      <c r="Q623" s="20">
        <f t="shared" si="47"/>
        <v>1.4777475350618001</v>
      </c>
      <c r="R623" s="20" t="str">
        <f t="shared" si="49"/>
        <v/>
      </c>
    </row>
    <row r="624" spans="1:18">
      <c r="A624" s="17"/>
      <c r="B624" s="18"/>
      <c r="C624" s="18"/>
      <c r="D624" s="18">
        <v>25</v>
      </c>
      <c r="E624" s="18">
        <v>8</v>
      </c>
      <c r="F624" s="20">
        <v>23.030509798000001</v>
      </c>
      <c r="G624" s="29">
        <v>2.0231920417999998</v>
      </c>
      <c r="H624" s="20">
        <f t="shared" si="50"/>
        <v>8.7848339422156272</v>
      </c>
      <c r="I624" s="20" t="s">
        <v>311</v>
      </c>
      <c r="J624" s="18"/>
      <c r="K624" s="18">
        <v>8</v>
      </c>
      <c r="L624" s="20">
        <f t="shared" si="46"/>
        <v>100</v>
      </c>
      <c r="M624" s="20"/>
      <c r="N624" s="20"/>
      <c r="O624" s="18"/>
      <c r="P624" s="20">
        <f t="shared" si="48"/>
        <v>6.0655297413164</v>
      </c>
      <c r="Q624" s="20">
        <f t="shared" si="47"/>
        <v>6.0655297413164</v>
      </c>
      <c r="R624" s="20" t="str">
        <f t="shared" si="49"/>
        <v/>
      </c>
    </row>
    <row r="625" spans="1:18">
      <c r="A625" s="17"/>
      <c r="B625" s="18"/>
      <c r="C625" s="18"/>
      <c r="D625" s="18">
        <v>50</v>
      </c>
      <c r="E625" s="18">
        <v>8</v>
      </c>
      <c r="F625" s="20">
        <v>42.512391880999999</v>
      </c>
      <c r="G625" s="29">
        <v>2.6905525487999999</v>
      </c>
      <c r="H625" s="20">
        <f t="shared" si="50"/>
        <v>6.3288665486791507</v>
      </c>
      <c r="I625" s="20" t="s">
        <v>311</v>
      </c>
      <c r="J625" s="18"/>
      <c r="K625" s="18">
        <v>8</v>
      </c>
      <c r="L625" s="20">
        <f t="shared" si="46"/>
        <v>100</v>
      </c>
      <c r="M625" s="20"/>
      <c r="N625" s="20"/>
      <c r="O625" s="18"/>
      <c r="P625" s="20">
        <f t="shared" si="48"/>
        <v>8.0662765413024005</v>
      </c>
      <c r="Q625" s="20">
        <f t="shared" si="47"/>
        <v>8.0662765413024005</v>
      </c>
      <c r="R625" s="20" t="str">
        <f t="shared" si="49"/>
        <v/>
      </c>
    </row>
    <row r="626" spans="1:18">
      <c r="A626" s="17"/>
      <c r="B626" s="18"/>
      <c r="C626" s="18"/>
      <c r="D626" s="18">
        <v>100</v>
      </c>
      <c r="E626" s="18">
        <v>8</v>
      </c>
      <c r="F626" s="20">
        <v>92.476510681999997</v>
      </c>
      <c r="G626" s="29">
        <v>4.6438454768000001</v>
      </c>
      <c r="H626" s="20">
        <f t="shared" si="50"/>
        <v>5.0216486787318813</v>
      </c>
      <c r="I626" s="20" t="s">
        <v>311</v>
      </c>
      <c r="J626" s="18"/>
      <c r="K626" s="18">
        <v>8</v>
      </c>
      <c r="L626" s="20">
        <f t="shared" si="46"/>
        <v>100</v>
      </c>
      <c r="M626" s="20"/>
      <c r="N626" s="20"/>
      <c r="O626" s="18"/>
      <c r="P626" s="20">
        <f t="shared" si="48"/>
        <v>13.922248739446401</v>
      </c>
      <c r="Q626" s="20">
        <f t="shared" si="47"/>
        <v>13.922248739446401</v>
      </c>
      <c r="R626" s="20" t="str">
        <f t="shared" si="49"/>
        <v/>
      </c>
    </row>
    <row r="627" spans="1:18">
      <c r="A627" s="17" t="s">
        <v>294</v>
      </c>
      <c r="B627" s="18" t="s">
        <v>145</v>
      </c>
      <c r="C627" s="18">
        <v>68668</v>
      </c>
      <c r="D627" s="18">
        <v>5</v>
      </c>
      <c r="E627" s="18">
        <v>8</v>
      </c>
      <c r="F627" s="20">
        <v>3.0093619681999999</v>
      </c>
      <c r="G627" s="29">
        <v>1.0615102679999999</v>
      </c>
      <c r="H627" s="20">
        <f t="shared" si="50"/>
        <v>35.27359882981856</v>
      </c>
      <c r="I627" s="20">
        <v>3.1824077834639999</v>
      </c>
      <c r="J627" s="18"/>
      <c r="K627" s="18">
        <v>8</v>
      </c>
      <c r="L627" s="20">
        <f t="shared" si="46"/>
        <v>100</v>
      </c>
      <c r="M627" s="20">
        <v>3.2978000000000005</v>
      </c>
      <c r="N627" s="20">
        <v>3</v>
      </c>
      <c r="O627" s="18"/>
      <c r="P627" s="20">
        <f t="shared" si="48"/>
        <v>3.1824077834639999</v>
      </c>
      <c r="Q627" s="20">
        <f t="shared" si="47"/>
        <v>3.1824077834639999</v>
      </c>
      <c r="R627" s="20">
        <f t="shared" si="49"/>
        <v>3.1824077834639999</v>
      </c>
    </row>
    <row r="628" spans="1:18">
      <c r="A628" s="17"/>
      <c r="B628" s="18"/>
      <c r="C628" s="18"/>
      <c r="D628" s="18">
        <v>10</v>
      </c>
      <c r="E628" s="18">
        <v>8</v>
      </c>
      <c r="F628" s="20">
        <v>6.7952513668999996</v>
      </c>
      <c r="G628" s="29">
        <v>2.0309900282000002</v>
      </c>
      <c r="H628" s="20">
        <f t="shared" si="50"/>
        <v>29.888372313834505</v>
      </c>
      <c r="I628" s="20" t="s">
        <v>311</v>
      </c>
      <c r="J628" s="18"/>
      <c r="K628" s="18">
        <v>8</v>
      </c>
      <c r="L628" s="20">
        <f t="shared" si="46"/>
        <v>100</v>
      </c>
      <c r="M628" s="20"/>
      <c r="N628" s="20"/>
      <c r="O628" s="18"/>
      <c r="P628" s="20">
        <f t="shared" si="48"/>
        <v>6.0889081045436013</v>
      </c>
      <c r="Q628" s="20">
        <f t="shared" si="47"/>
        <v>6.0889081045436013</v>
      </c>
      <c r="R628" s="20" t="str">
        <f t="shared" si="49"/>
        <v/>
      </c>
    </row>
    <row r="629" spans="1:18">
      <c r="A629" s="17"/>
      <c r="B629" s="18"/>
      <c r="C629" s="18"/>
      <c r="D629" s="18">
        <v>25</v>
      </c>
      <c r="E629" s="18">
        <v>8</v>
      </c>
      <c r="F629" s="20">
        <v>18.712771014000001</v>
      </c>
      <c r="G629" s="29">
        <v>3.6039386878999999</v>
      </c>
      <c r="H629" s="20">
        <f t="shared" si="50"/>
        <v>19.259246453685051</v>
      </c>
      <c r="I629" s="20" t="s">
        <v>311</v>
      </c>
      <c r="J629" s="18"/>
      <c r="K629" s="18">
        <v>8</v>
      </c>
      <c r="L629" s="20">
        <f t="shared" si="46"/>
        <v>100</v>
      </c>
      <c r="M629" s="20"/>
      <c r="N629" s="20"/>
      <c r="O629" s="18"/>
      <c r="P629" s="20">
        <f t="shared" si="48"/>
        <v>10.804608186324201</v>
      </c>
      <c r="Q629" s="20">
        <f t="shared" si="47"/>
        <v>10.804608186324201</v>
      </c>
      <c r="R629" s="20" t="str">
        <f t="shared" si="49"/>
        <v/>
      </c>
    </row>
    <row r="630" spans="1:18">
      <c r="A630" s="17"/>
      <c r="B630" s="18"/>
      <c r="C630" s="18"/>
      <c r="D630" s="18">
        <v>50</v>
      </c>
      <c r="E630" s="18">
        <v>8</v>
      </c>
      <c r="F630" s="20">
        <v>36.800328552000003</v>
      </c>
      <c r="G630" s="29">
        <v>6.1588339992999996</v>
      </c>
      <c r="H630" s="20">
        <f t="shared" si="50"/>
        <v>16.735812536557592</v>
      </c>
      <c r="I630" s="20" t="s">
        <v>311</v>
      </c>
      <c r="J630" s="18"/>
      <c r="K630" s="18">
        <v>8</v>
      </c>
      <c r="L630" s="20">
        <f t="shared" si="46"/>
        <v>100</v>
      </c>
      <c r="M630" s="20"/>
      <c r="N630" s="20"/>
      <c r="O630" s="18"/>
      <c r="P630" s="20">
        <f t="shared" si="48"/>
        <v>18.4641843299014</v>
      </c>
      <c r="Q630" s="20">
        <f t="shared" si="47"/>
        <v>18.4641843299014</v>
      </c>
      <c r="R630" s="20" t="str">
        <f t="shared" si="49"/>
        <v/>
      </c>
    </row>
    <row r="631" spans="1:18">
      <c r="A631" s="17"/>
      <c r="B631" s="18"/>
      <c r="C631" s="18"/>
      <c r="D631" s="18">
        <v>100</v>
      </c>
      <c r="E631" s="18">
        <v>8</v>
      </c>
      <c r="F631" s="20">
        <v>82.764052632000002</v>
      </c>
      <c r="G631" s="29">
        <v>4.7467212043</v>
      </c>
      <c r="H631" s="20">
        <f t="shared" si="50"/>
        <v>5.7352450168259663</v>
      </c>
      <c r="I631" s="20" t="s">
        <v>311</v>
      </c>
      <c r="J631" s="18"/>
      <c r="K631" s="18">
        <v>8</v>
      </c>
      <c r="L631" s="20">
        <f t="shared" si="46"/>
        <v>100</v>
      </c>
      <c r="M631" s="20"/>
      <c r="N631" s="20"/>
      <c r="O631" s="18"/>
      <c r="P631" s="20">
        <f t="shared" si="48"/>
        <v>14.2306701704914</v>
      </c>
      <c r="Q631" s="20">
        <f t="shared" si="47"/>
        <v>14.2306701704914</v>
      </c>
      <c r="R631" s="20" t="str">
        <f t="shared" si="49"/>
        <v/>
      </c>
    </row>
    <row r="632" spans="1:18">
      <c r="A632" s="17" t="s">
        <v>294</v>
      </c>
      <c r="B632" s="19" t="s">
        <v>146</v>
      </c>
      <c r="C632" s="18">
        <v>68669</v>
      </c>
      <c r="D632" s="18">
        <v>5</v>
      </c>
      <c r="E632" s="18">
        <v>8</v>
      </c>
      <c r="F632" s="20">
        <v>4.2013506477</v>
      </c>
      <c r="G632" s="29">
        <v>0.6800191672</v>
      </c>
      <c r="H632" s="20">
        <f t="shared" si="50"/>
        <v>16.185727501042354</v>
      </c>
      <c r="I632" s="20">
        <v>2.0386974632656001</v>
      </c>
      <c r="J632" s="18"/>
      <c r="K632" s="18">
        <v>8</v>
      </c>
      <c r="L632" s="20">
        <f t="shared" si="46"/>
        <v>100</v>
      </c>
      <c r="M632" s="20">
        <v>2.0986000000000002</v>
      </c>
      <c r="N632" s="20">
        <v>2</v>
      </c>
      <c r="O632" s="18"/>
      <c r="P632" s="20">
        <f t="shared" si="48"/>
        <v>2.0386974632656001</v>
      </c>
      <c r="Q632" s="20">
        <f t="shared" si="47"/>
        <v>2.0386974632656001</v>
      </c>
      <c r="R632" s="20">
        <f t="shared" si="49"/>
        <v>2.0386974632656001</v>
      </c>
    </row>
    <row r="633" spans="1:18">
      <c r="A633" s="17"/>
      <c r="B633" s="18"/>
      <c r="C633" s="18"/>
      <c r="D633" s="18">
        <v>10</v>
      </c>
      <c r="E633" s="18">
        <v>8</v>
      </c>
      <c r="F633" s="20">
        <v>8.3881920324999992</v>
      </c>
      <c r="G633" s="29">
        <v>1.0842164976999999</v>
      </c>
      <c r="H633" s="20">
        <f t="shared" si="50"/>
        <v>12.925508780667034</v>
      </c>
      <c r="I633" s="20" t="s">
        <v>311</v>
      </c>
      <c r="J633" s="18"/>
      <c r="K633" s="18">
        <v>8</v>
      </c>
      <c r="L633" s="20">
        <f t="shared" si="46"/>
        <v>100</v>
      </c>
      <c r="M633" s="20"/>
      <c r="N633" s="20"/>
      <c r="O633" s="18"/>
      <c r="P633" s="20">
        <f t="shared" si="48"/>
        <v>3.2504810601046001</v>
      </c>
      <c r="Q633" s="20">
        <f t="shared" si="47"/>
        <v>3.2504810601046001</v>
      </c>
      <c r="R633" s="20" t="str">
        <f t="shared" si="49"/>
        <v/>
      </c>
    </row>
    <row r="634" spans="1:18">
      <c r="A634" s="17"/>
      <c r="B634" s="18"/>
      <c r="C634" s="18"/>
      <c r="D634" s="18">
        <v>25</v>
      </c>
      <c r="E634" s="18">
        <v>8</v>
      </c>
      <c r="F634" s="20">
        <v>23.351732950999999</v>
      </c>
      <c r="G634" s="29">
        <v>2.0614865518999999</v>
      </c>
      <c r="H634" s="20">
        <f t="shared" si="50"/>
        <v>8.8279810163370342</v>
      </c>
      <c r="I634" s="20" t="s">
        <v>311</v>
      </c>
      <c r="J634" s="18"/>
      <c r="K634" s="18">
        <v>8</v>
      </c>
      <c r="L634" s="20">
        <f t="shared" si="46"/>
        <v>100</v>
      </c>
      <c r="M634" s="20"/>
      <c r="N634" s="20"/>
      <c r="O634" s="18"/>
      <c r="P634" s="20">
        <f t="shared" si="48"/>
        <v>6.1803366825961996</v>
      </c>
      <c r="Q634" s="20">
        <f t="shared" si="47"/>
        <v>6.1803366825961996</v>
      </c>
      <c r="R634" s="20" t="str">
        <f t="shared" si="49"/>
        <v/>
      </c>
    </row>
    <row r="635" spans="1:18">
      <c r="A635" s="17"/>
      <c r="B635" s="18"/>
      <c r="C635" s="18"/>
      <c r="D635" s="18">
        <v>50</v>
      </c>
      <c r="E635" s="18">
        <v>8</v>
      </c>
      <c r="F635" s="20">
        <v>45.936070170999997</v>
      </c>
      <c r="G635" s="29">
        <v>2.3708430902000002</v>
      </c>
      <c r="H635" s="20">
        <f t="shared" si="50"/>
        <v>5.1611796163110668</v>
      </c>
      <c r="I635" s="20" t="s">
        <v>311</v>
      </c>
      <c r="J635" s="18"/>
      <c r="K635" s="18">
        <v>8</v>
      </c>
      <c r="L635" s="20">
        <f t="shared" si="46"/>
        <v>100</v>
      </c>
      <c r="M635" s="20"/>
      <c r="N635" s="20"/>
      <c r="O635" s="18"/>
      <c r="P635" s="20">
        <f t="shared" si="48"/>
        <v>7.1077875844196008</v>
      </c>
      <c r="Q635" s="20">
        <f t="shared" si="47"/>
        <v>7.1077875844196008</v>
      </c>
      <c r="R635" s="20" t="str">
        <f t="shared" si="49"/>
        <v/>
      </c>
    </row>
    <row r="636" spans="1:18">
      <c r="A636" s="17"/>
      <c r="B636" s="18"/>
      <c r="C636" s="18"/>
      <c r="D636" s="18">
        <v>100</v>
      </c>
      <c r="E636" s="18">
        <v>8</v>
      </c>
      <c r="F636" s="20">
        <v>98.783698497000003</v>
      </c>
      <c r="G636" s="29">
        <v>4.7120013226999999</v>
      </c>
      <c r="H636" s="20">
        <f t="shared" si="50"/>
        <v>4.7700191371586476</v>
      </c>
      <c r="I636" s="20" t="s">
        <v>311</v>
      </c>
      <c r="J636" s="18"/>
      <c r="K636" s="18">
        <v>8</v>
      </c>
      <c r="L636" s="20">
        <f t="shared" si="46"/>
        <v>100</v>
      </c>
      <c r="M636" s="20"/>
      <c r="N636" s="20"/>
      <c r="O636" s="18"/>
      <c r="P636" s="20">
        <f t="shared" si="48"/>
        <v>14.126579965454601</v>
      </c>
      <c r="Q636" s="20">
        <f t="shared" si="47"/>
        <v>14.126579965454601</v>
      </c>
      <c r="R636" s="20" t="str">
        <f t="shared" si="49"/>
        <v/>
      </c>
    </row>
    <row r="637" spans="1:18">
      <c r="A637" s="17" t="s">
        <v>294</v>
      </c>
      <c r="B637" s="18" t="s">
        <v>147</v>
      </c>
      <c r="C637" s="18">
        <v>68670</v>
      </c>
      <c r="D637" s="18">
        <v>5</v>
      </c>
      <c r="E637" s="18">
        <v>8</v>
      </c>
      <c r="F637" s="20">
        <v>3.4855784637</v>
      </c>
      <c r="G637" s="29">
        <v>1.8820906225</v>
      </c>
      <c r="H637" s="20">
        <f t="shared" si="50"/>
        <v>53.99650709633228</v>
      </c>
      <c r="I637" s="20" t="s">
        <v>311</v>
      </c>
      <c r="J637" s="18"/>
      <c r="K637" s="18">
        <v>8</v>
      </c>
      <c r="L637" s="20">
        <f t="shared" si="46"/>
        <v>100</v>
      </c>
      <c r="M637" s="20">
        <v>5.6962000000000002</v>
      </c>
      <c r="N637" s="20">
        <v>9.7200000000000006</v>
      </c>
      <c r="O637" s="18"/>
      <c r="P637" s="20">
        <f t="shared" si="48"/>
        <v>5.6425076862550005</v>
      </c>
      <c r="Q637" s="20" t="str">
        <f t="shared" si="47"/>
        <v/>
      </c>
      <c r="R637" s="20" t="str">
        <f t="shared" si="49"/>
        <v/>
      </c>
    </row>
    <row r="638" spans="1:18">
      <c r="A638" s="17"/>
      <c r="B638" s="18"/>
      <c r="C638" s="18"/>
      <c r="D638" s="18">
        <v>10</v>
      </c>
      <c r="E638" s="18">
        <v>8</v>
      </c>
      <c r="F638" s="20">
        <v>8.1600053839999998</v>
      </c>
      <c r="G638" s="29">
        <v>3.3660845841999998</v>
      </c>
      <c r="H638" s="20">
        <f t="shared" si="50"/>
        <v>41.251009353500692</v>
      </c>
      <c r="I638" s="20">
        <v>10.0915215834316</v>
      </c>
      <c r="J638" s="18"/>
      <c r="K638" s="18">
        <v>8</v>
      </c>
      <c r="L638" s="20">
        <f t="shared" si="46"/>
        <v>100</v>
      </c>
      <c r="M638" s="20"/>
      <c r="N638" s="20"/>
      <c r="O638" s="18"/>
      <c r="P638" s="20">
        <f t="shared" si="48"/>
        <v>10.0915215834316</v>
      </c>
      <c r="Q638" s="20">
        <f t="shared" si="47"/>
        <v>10.0915215834316</v>
      </c>
      <c r="R638" s="20">
        <f t="shared" si="49"/>
        <v>10.0915215834316</v>
      </c>
    </row>
    <row r="639" spans="1:18">
      <c r="A639" s="17"/>
      <c r="B639" s="18"/>
      <c r="C639" s="18"/>
      <c r="D639" s="18">
        <v>25</v>
      </c>
      <c r="E639" s="18">
        <v>8</v>
      </c>
      <c r="F639" s="20">
        <v>24.506063993000001</v>
      </c>
      <c r="G639" s="29">
        <v>4.6637226366000002</v>
      </c>
      <c r="H639" s="20">
        <f t="shared" si="50"/>
        <v>19.030892263776682</v>
      </c>
      <c r="I639" s="20" t="s">
        <v>311</v>
      </c>
      <c r="J639" s="18"/>
      <c r="K639" s="18">
        <v>8</v>
      </c>
      <c r="L639" s="20">
        <f t="shared" si="46"/>
        <v>100</v>
      </c>
      <c r="M639" s="20"/>
      <c r="N639" s="20"/>
      <c r="O639" s="18"/>
      <c r="P639" s="20">
        <f t="shared" si="48"/>
        <v>13.981840464526801</v>
      </c>
      <c r="Q639" s="20">
        <f t="shared" si="47"/>
        <v>13.981840464526801</v>
      </c>
      <c r="R639" s="20" t="str">
        <f t="shared" si="49"/>
        <v/>
      </c>
    </row>
    <row r="640" spans="1:18">
      <c r="A640" s="17"/>
      <c r="B640" s="18"/>
      <c r="C640" s="18"/>
      <c r="D640" s="18">
        <v>50</v>
      </c>
      <c r="E640" s="18">
        <v>8</v>
      </c>
      <c r="F640" s="20">
        <v>45.885762851999999</v>
      </c>
      <c r="G640" s="29">
        <v>6.9617896997999997</v>
      </c>
      <c r="H640" s="20">
        <f t="shared" si="50"/>
        <v>15.172003835382592</v>
      </c>
      <c r="I640" s="20" t="s">
        <v>311</v>
      </c>
      <c r="J640" s="18"/>
      <c r="K640" s="18">
        <v>8</v>
      </c>
      <c r="L640" s="20">
        <f t="shared" si="46"/>
        <v>100</v>
      </c>
      <c r="M640" s="20"/>
      <c r="N640" s="20"/>
      <c r="O640" s="18"/>
      <c r="P640" s="20">
        <f t="shared" si="48"/>
        <v>20.8714455200004</v>
      </c>
      <c r="Q640" s="20">
        <f t="shared" si="47"/>
        <v>20.8714455200004</v>
      </c>
      <c r="R640" s="20" t="str">
        <f t="shared" si="49"/>
        <v/>
      </c>
    </row>
    <row r="641" spans="1:18">
      <c r="A641" s="17"/>
      <c r="B641" s="18"/>
      <c r="C641" s="18"/>
      <c r="D641" s="18">
        <v>100</v>
      </c>
      <c r="E641" s="18">
        <v>8</v>
      </c>
      <c r="F641" s="20">
        <v>97.907215398000005</v>
      </c>
      <c r="G641" s="29">
        <v>10.350212169000001</v>
      </c>
      <c r="H641" s="20">
        <f t="shared" si="50"/>
        <v>10.571449843533625</v>
      </c>
      <c r="I641" s="20" t="s">
        <v>311</v>
      </c>
      <c r="J641" s="18"/>
      <c r="K641" s="18">
        <v>8</v>
      </c>
      <c r="L641" s="20">
        <f t="shared" si="46"/>
        <v>100</v>
      </c>
      <c r="M641" s="20"/>
      <c r="N641" s="20"/>
      <c r="O641" s="18"/>
      <c r="P641" s="20">
        <f t="shared" si="48"/>
        <v>31.029936082662005</v>
      </c>
      <c r="Q641" s="20">
        <f t="shared" si="47"/>
        <v>31.029936082662005</v>
      </c>
      <c r="R641" s="20" t="str">
        <f t="shared" si="49"/>
        <v/>
      </c>
    </row>
    <row r="642" spans="1:18">
      <c r="A642" s="17" t="s">
        <v>294</v>
      </c>
      <c r="B642" s="18" t="s">
        <v>148</v>
      </c>
      <c r="C642" s="18">
        <v>68671</v>
      </c>
      <c r="D642" s="18">
        <v>5</v>
      </c>
      <c r="E642" s="18">
        <v>8</v>
      </c>
      <c r="F642" s="20">
        <v>2.9711892083000002</v>
      </c>
      <c r="G642" s="29">
        <v>0.89602527909999996</v>
      </c>
      <c r="H642" s="20">
        <f t="shared" si="50"/>
        <v>30.157126197044555</v>
      </c>
      <c r="I642" s="20">
        <v>2.6862837867418001</v>
      </c>
      <c r="J642" s="18"/>
      <c r="K642" s="18">
        <v>8</v>
      </c>
      <c r="L642" s="20">
        <f t="shared" si="46"/>
        <v>100</v>
      </c>
      <c r="M642" s="20">
        <v>2.6982000000000004</v>
      </c>
      <c r="N642" s="20">
        <v>3.4319999999999999</v>
      </c>
      <c r="O642" s="18"/>
      <c r="P642" s="20">
        <f t="shared" si="48"/>
        <v>2.6862837867418001</v>
      </c>
      <c r="Q642" s="20">
        <f t="shared" si="47"/>
        <v>2.6862837867418001</v>
      </c>
      <c r="R642" s="20">
        <f t="shared" si="49"/>
        <v>2.6862837867418001</v>
      </c>
    </row>
    <row r="643" spans="1:18">
      <c r="A643" s="17"/>
      <c r="B643" s="18"/>
      <c r="C643" s="18"/>
      <c r="D643" s="18">
        <v>10</v>
      </c>
      <c r="E643" s="18">
        <v>8</v>
      </c>
      <c r="F643" s="20">
        <v>7.1951069005999999</v>
      </c>
      <c r="G643" s="29">
        <v>1.3938111618</v>
      </c>
      <c r="H643" s="20">
        <f t="shared" si="50"/>
        <v>19.371653278476934</v>
      </c>
      <c r="I643" s="20" t="s">
        <v>311</v>
      </c>
      <c r="J643" s="18"/>
      <c r="K643" s="18">
        <v>8</v>
      </c>
      <c r="L643" s="20">
        <f t="shared" si="46"/>
        <v>100</v>
      </c>
      <c r="M643" s="20"/>
      <c r="N643" s="20"/>
      <c r="O643" s="18"/>
      <c r="P643" s="20">
        <f t="shared" si="48"/>
        <v>4.1786458630764001</v>
      </c>
      <c r="Q643" s="20">
        <f t="shared" si="47"/>
        <v>4.1786458630764001</v>
      </c>
      <c r="R643" s="20" t="str">
        <f t="shared" si="49"/>
        <v/>
      </c>
    </row>
    <row r="644" spans="1:18">
      <c r="A644" s="17"/>
      <c r="B644" s="18"/>
      <c r="C644" s="18"/>
      <c r="D644" s="18">
        <v>25</v>
      </c>
      <c r="E644" s="18">
        <v>8</v>
      </c>
      <c r="F644" s="20">
        <v>22.129752239999998</v>
      </c>
      <c r="G644" s="29">
        <v>2.8403993895999999</v>
      </c>
      <c r="H644" s="20">
        <f t="shared" si="50"/>
        <v>12.835206462302445</v>
      </c>
      <c r="I644" s="20" t="s">
        <v>311</v>
      </c>
      <c r="J644" s="18"/>
      <c r="K644" s="18">
        <v>8</v>
      </c>
      <c r="L644" s="20">
        <f t="shared" ref="L644:L707" si="51">(K644/E644)*100</f>
        <v>100</v>
      </c>
      <c r="M644" s="20"/>
      <c r="N644" s="20"/>
      <c r="O644" s="18"/>
      <c r="P644" s="20">
        <f t="shared" si="48"/>
        <v>8.5155173700208007</v>
      </c>
      <c r="Q644" s="20">
        <f t="shared" ref="Q644:Q707" si="52">IF(AND((G644*2.998)&lt;+(D644+D644*0.1),L644&gt;50),(G644*2.998),"")</f>
        <v>8.5155173700208007</v>
      </c>
      <c r="R644" s="20" t="str">
        <f t="shared" si="49"/>
        <v/>
      </c>
    </row>
    <row r="645" spans="1:18">
      <c r="A645" s="17"/>
      <c r="B645" s="18"/>
      <c r="C645" s="18"/>
      <c r="D645" s="18">
        <v>50</v>
      </c>
      <c r="E645" s="18">
        <v>8</v>
      </c>
      <c r="F645" s="20">
        <v>43.466458469999999</v>
      </c>
      <c r="G645" s="29">
        <v>3.1219004659</v>
      </c>
      <c r="H645" s="20">
        <f t="shared" si="50"/>
        <v>7.1823207498137824</v>
      </c>
      <c r="I645" s="20" t="s">
        <v>311</v>
      </c>
      <c r="J645" s="18"/>
      <c r="K645" s="18">
        <v>8</v>
      </c>
      <c r="L645" s="20">
        <f t="shared" si="51"/>
        <v>100</v>
      </c>
      <c r="M645" s="20"/>
      <c r="N645" s="20"/>
      <c r="O645" s="18"/>
      <c r="P645" s="20">
        <f t="shared" ref="P645:P708" si="53">G645*2.998</f>
        <v>9.3594575967682001</v>
      </c>
      <c r="Q645" s="20">
        <f t="shared" si="52"/>
        <v>9.3594575967682001</v>
      </c>
      <c r="R645" s="20" t="str">
        <f t="shared" ref="R645:R708" si="54">IF(AND(ISNUMBER(Q645),ISNUMBER(Q644),D645&gt;5),"",Q645)</f>
        <v/>
      </c>
    </row>
    <row r="646" spans="1:18">
      <c r="A646" s="17"/>
      <c r="B646" s="18"/>
      <c r="C646" s="18"/>
      <c r="D646" s="18">
        <v>100</v>
      </c>
      <c r="E646" s="18">
        <v>8</v>
      </c>
      <c r="F646" s="20">
        <v>96.083526836000004</v>
      </c>
      <c r="G646" s="29">
        <v>4.8544562879999997</v>
      </c>
      <c r="H646" s="20">
        <f t="shared" si="50"/>
        <v>5.0523294136421741</v>
      </c>
      <c r="I646" s="20" t="s">
        <v>311</v>
      </c>
      <c r="J646" s="18"/>
      <c r="K646" s="18">
        <v>8</v>
      </c>
      <c r="L646" s="20">
        <f t="shared" si="51"/>
        <v>100</v>
      </c>
      <c r="M646" s="20"/>
      <c r="N646" s="20"/>
      <c r="O646" s="18"/>
      <c r="P646" s="20">
        <f t="shared" si="53"/>
        <v>14.553659951424001</v>
      </c>
      <c r="Q646" s="20">
        <f t="shared" si="52"/>
        <v>14.553659951424001</v>
      </c>
      <c r="R646" s="20" t="str">
        <f t="shared" si="54"/>
        <v/>
      </c>
    </row>
    <row r="647" spans="1:18">
      <c r="A647" s="17" t="s">
        <v>294</v>
      </c>
      <c r="B647" s="18" t="s">
        <v>149</v>
      </c>
      <c r="C647" s="18">
        <v>68672</v>
      </c>
      <c r="D647" s="18">
        <v>10</v>
      </c>
      <c r="E647" s="18">
        <v>8</v>
      </c>
      <c r="F647" s="20">
        <v>9.7062387566999995</v>
      </c>
      <c r="G647" s="29">
        <v>4.3308179342999997</v>
      </c>
      <c r="H647" s="20">
        <f t="shared" si="50"/>
        <v>44.618909990345465</v>
      </c>
      <c r="I647" s="20" t="s">
        <v>311</v>
      </c>
      <c r="J647" s="18"/>
      <c r="K647" s="18">
        <v>8</v>
      </c>
      <c r="L647" s="20">
        <f t="shared" si="51"/>
        <v>100</v>
      </c>
      <c r="M647" s="20">
        <v>29.380400000000005</v>
      </c>
      <c r="N647" s="20">
        <v>4.4400000000000004</v>
      </c>
      <c r="O647" s="18"/>
      <c r="P647" s="20">
        <f t="shared" si="53"/>
        <v>12.9837921670314</v>
      </c>
      <c r="Q647" s="20" t="str">
        <f t="shared" si="52"/>
        <v/>
      </c>
      <c r="R647" s="20" t="str">
        <f t="shared" si="54"/>
        <v/>
      </c>
    </row>
    <row r="648" spans="1:18">
      <c r="A648" s="17"/>
      <c r="B648" s="18"/>
      <c r="C648" s="18"/>
      <c r="D648" s="18">
        <v>25</v>
      </c>
      <c r="E648" s="18">
        <v>8</v>
      </c>
      <c r="F648" s="20">
        <v>31.626745185000001</v>
      </c>
      <c r="G648" s="29">
        <v>12.341469164999999</v>
      </c>
      <c r="H648" s="20">
        <f t="shared" si="50"/>
        <v>39.022255033860823</v>
      </c>
      <c r="I648" s="20" t="s">
        <v>311</v>
      </c>
      <c r="J648" s="18"/>
      <c r="K648" s="18">
        <v>8</v>
      </c>
      <c r="L648" s="20">
        <f t="shared" si="51"/>
        <v>100</v>
      </c>
      <c r="M648" s="20"/>
      <c r="N648" s="20"/>
      <c r="O648" s="18"/>
      <c r="P648" s="20">
        <f t="shared" si="53"/>
        <v>36.999724556670003</v>
      </c>
      <c r="Q648" s="20" t="str">
        <f t="shared" si="52"/>
        <v/>
      </c>
      <c r="R648" s="20" t="str">
        <f t="shared" si="54"/>
        <v/>
      </c>
    </row>
    <row r="649" spans="1:18">
      <c r="A649" s="17"/>
      <c r="B649" s="18"/>
      <c r="C649" s="18"/>
      <c r="D649" s="18">
        <v>50</v>
      </c>
      <c r="E649" s="18">
        <v>8</v>
      </c>
      <c r="F649" s="20">
        <v>51.102683302999999</v>
      </c>
      <c r="G649" s="29">
        <v>9.8324656173000005</v>
      </c>
      <c r="H649" s="20">
        <f t="shared" si="50"/>
        <v>19.240605349431391</v>
      </c>
      <c r="I649" s="20">
        <v>29.477731920665402</v>
      </c>
      <c r="J649" s="18"/>
      <c r="K649" s="18">
        <v>8</v>
      </c>
      <c r="L649" s="20">
        <f t="shared" si="51"/>
        <v>100</v>
      </c>
      <c r="M649" s="20"/>
      <c r="N649" s="20"/>
      <c r="O649" s="18"/>
      <c r="P649" s="20">
        <f t="shared" si="53"/>
        <v>29.477731920665402</v>
      </c>
      <c r="Q649" s="20">
        <f t="shared" si="52"/>
        <v>29.477731920665402</v>
      </c>
      <c r="R649" s="20">
        <f t="shared" si="54"/>
        <v>29.477731920665402</v>
      </c>
    </row>
    <row r="650" spans="1:18">
      <c r="A650" s="17"/>
      <c r="B650" s="18"/>
      <c r="C650" s="18"/>
      <c r="D650" s="18">
        <v>100</v>
      </c>
      <c r="E650" s="18">
        <v>8</v>
      </c>
      <c r="F650" s="20">
        <v>100.22813171999999</v>
      </c>
      <c r="G650" s="29">
        <v>13.535841531000001</v>
      </c>
      <c r="H650" s="20">
        <f t="shared" si="50"/>
        <v>13.50503226859909</v>
      </c>
      <c r="I650" s="20" t="s">
        <v>311</v>
      </c>
      <c r="J650" s="18"/>
      <c r="K650" s="18">
        <v>8</v>
      </c>
      <c r="L650" s="20">
        <f t="shared" si="51"/>
        <v>100</v>
      </c>
      <c r="M650" s="20"/>
      <c r="N650" s="20"/>
      <c r="O650" s="18"/>
      <c r="P650" s="20">
        <f t="shared" si="53"/>
        <v>40.580452909938003</v>
      </c>
      <c r="Q650" s="20">
        <f t="shared" si="52"/>
        <v>40.580452909938003</v>
      </c>
      <c r="R650" s="20" t="str">
        <f t="shared" si="54"/>
        <v/>
      </c>
    </row>
    <row r="651" spans="1:18">
      <c r="A651" s="17" t="s">
        <v>294</v>
      </c>
      <c r="B651" s="18" t="s">
        <v>150</v>
      </c>
      <c r="C651" s="18">
        <v>68673</v>
      </c>
      <c r="D651" s="18">
        <v>5</v>
      </c>
      <c r="E651" s="18">
        <v>8</v>
      </c>
      <c r="F651" s="20">
        <v>4.6006953649</v>
      </c>
      <c r="G651" s="29">
        <v>1.2224954602</v>
      </c>
      <c r="H651" s="20">
        <f t="shared" si="50"/>
        <v>26.571971479067319</v>
      </c>
      <c r="I651" s="20">
        <v>3.6650413896796001</v>
      </c>
      <c r="J651" s="18"/>
      <c r="K651" s="18">
        <v>8</v>
      </c>
      <c r="L651" s="20">
        <f t="shared" si="51"/>
        <v>100</v>
      </c>
      <c r="M651" s="20">
        <v>3.5975999999999999</v>
      </c>
      <c r="N651" s="20">
        <v>2.4239999999999999</v>
      </c>
      <c r="O651" s="18"/>
      <c r="P651" s="20">
        <f t="shared" si="53"/>
        <v>3.6650413896796001</v>
      </c>
      <c r="Q651" s="20">
        <f t="shared" si="52"/>
        <v>3.6650413896796001</v>
      </c>
      <c r="R651" s="20">
        <f t="shared" si="54"/>
        <v>3.6650413896796001</v>
      </c>
    </row>
    <row r="652" spans="1:18">
      <c r="A652" s="17"/>
      <c r="B652" s="18"/>
      <c r="C652" s="18"/>
      <c r="D652" s="18">
        <v>10</v>
      </c>
      <c r="E652" s="18">
        <v>8</v>
      </c>
      <c r="F652" s="20">
        <v>9.4471962045000009</v>
      </c>
      <c r="G652" s="29">
        <v>1.4722070335999999</v>
      </c>
      <c r="H652" s="20">
        <f t="shared" si="50"/>
        <v>15.583534010850128</v>
      </c>
      <c r="I652" s="20" t="s">
        <v>311</v>
      </c>
      <c r="J652" s="18"/>
      <c r="K652" s="18">
        <v>8</v>
      </c>
      <c r="L652" s="20">
        <f t="shared" si="51"/>
        <v>100</v>
      </c>
      <c r="M652" s="20"/>
      <c r="N652" s="20"/>
      <c r="O652" s="18"/>
      <c r="P652" s="20">
        <f t="shared" si="53"/>
        <v>4.4136766867328001</v>
      </c>
      <c r="Q652" s="20">
        <f t="shared" si="52"/>
        <v>4.4136766867328001</v>
      </c>
      <c r="R652" s="20" t="str">
        <f t="shared" si="54"/>
        <v/>
      </c>
    </row>
    <row r="653" spans="1:18">
      <c r="A653" s="17"/>
      <c r="B653" s="18"/>
      <c r="C653" s="18"/>
      <c r="D653" s="18">
        <v>25</v>
      </c>
      <c r="E653" s="18">
        <v>8</v>
      </c>
      <c r="F653" s="20">
        <v>24.665844763999999</v>
      </c>
      <c r="G653" s="29">
        <v>2.5127125117000002</v>
      </c>
      <c r="H653" s="20">
        <f t="shared" si="50"/>
        <v>10.187011779816778</v>
      </c>
      <c r="I653" s="20" t="s">
        <v>311</v>
      </c>
      <c r="J653" s="18"/>
      <c r="K653" s="18">
        <v>8</v>
      </c>
      <c r="L653" s="20">
        <f t="shared" si="51"/>
        <v>100</v>
      </c>
      <c r="M653" s="20"/>
      <c r="N653" s="20"/>
      <c r="O653" s="18"/>
      <c r="P653" s="20">
        <f t="shared" si="53"/>
        <v>7.5331121100766012</v>
      </c>
      <c r="Q653" s="20">
        <f t="shared" si="52"/>
        <v>7.5331121100766012</v>
      </c>
      <c r="R653" s="20" t="str">
        <f t="shared" si="54"/>
        <v/>
      </c>
    </row>
    <row r="654" spans="1:18">
      <c r="A654" s="17"/>
      <c r="B654" s="18"/>
      <c r="C654" s="18"/>
      <c r="D654" s="18">
        <v>50</v>
      </c>
      <c r="E654" s="18">
        <v>8</v>
      </c>
      <c r="F654" s="20">
        <v>44.227645457999998</v>
      </c>
      <c r="G654" s="29">
        <v>3.478215472</v>
      </c>
      <c r="H654" s="20">
        <f t="shared" si="50"/>
        <v>7.8643469169142763</v>
      </c>
      <c r="I654" s="20" t="s">
        <v>311</v>
      </c>
      <c r="J654" s="18"/>
      <c r="K654" s="18">
        <v>8</v>
      </c>
      <c r="L654" s="20">
        <f t="shared" si="51"/>
        <v>100</v>
      </c>
      <c r="M654" s="20"/>
      <c r="N654" s="20"/>
      <c r="O654" s="18"/>
      <c r="P654" s="20">
        <f t="shared" si="53"/>
        <v>10.427689985056</v>
      </c>
      <c r="Q654" s="20">
        <f t="shared" si="52"/>
        <v>10.427689985056</v>
      </c>
      <c r="R654" s="20" t="str">
        <f t="shared" si="54"/>
        <v/>
      </c>
    </row>
    <row r="655" spans="1:18">
      <c r="A655" s="17"/>
      <c r="B655" s="18"/>
      <c r="C655" s="18"/>
      <c r="D655" s="18">
        <v>100</v>
      </c>
      <c r="E655" s="18">
        <v>8</v>
      </c>
      <c r="F655" s="20">
        <v>97.420014973999997</v>
      </c>
      <c r="G655" s="29">
        <v>4.0092176152999999</v>
      </c>
      <c r="H655" s="20">
        <f t="shared" si="50"/>
        <v>4.1153941686110418</v>
      </c>
      <c r="I655" s="20" t="s">
        <v>311</v>
      </c>
      <c r="J655" s="18"/>
      <c r="K655" s="18">
        <v>8</v>
      </c>
      <c r="L655" s="20">
        <f t="shared" si="51"/>
        <v>100</v>
      </c>
      <c r="M655" s="20"/>
      <c r="N655" s="20"/>
      <c r="O655" s="18"/>
      <c r="P655" s="20">
        <f t="shared" si="53"/>
        <v>12.019634410669401</v>
      </c>
      <c r="Q655" s="20">
        <f t="shared" si="52"/>
        <v>12.019634410669401</v>
      </c>
      <c r="R655" s="20" t="str">
        <f t="shared" si="54"/>
        <v/>
      </c>
    </row>
    <row r="656" spans="1:18">
      <c r="A656" s="17" t="s">
        <v>295</v>
      </c>
      <c r="B656" s="18" t="s">
        <v>151</v>
      </c>
      <c r="C656" s="18">
        <v>65101</v>
      </c>
      <c r="D656" s="18">
        <v>5</v>
      </c>
      <c r="E656" s="18">
        <v>8</v>
      </c>
      <c r="F656" s="20">
        <v>3.4538395047999999</v>
      </c>
      <c r="G656" s="29">
        <v>1.3624951891999999</v>
      </c>
      <c r="H656" s="20">
        <f t="shared" si="50"/>
        <v>39.448711710734145</v>
      </c>
      <c r="I656" s="20">
        <v>4.0847605772215996</v>
      </c>
      <c r="J656" s="18"/>
      <c r="K656" s="18">
        <v>8</v>
      </c>
      <c r="L656" s="20">
        <f t="shared" si="51"/>
        <v>100</v>
      </c>
      <c r="M656" s="20">
        <v>4.1972000000000005</v>
      </c>
      <c r="N656" s="20">
        <v>10</v>
      </c>
      <c r="O656" s="18"/>
      <c r="P656" s="20">
        <f t="shared" si="53"/>
        <v>4.0847605772215996</v>
      </c>
      <c r="Q656" s="20">
        <f t="shared" si="52"/>
        <v>4.0847605772215996</v>
      </c>
      <c r="R656" s="20">
        <f t="shared" si="54"/>
        <v>4.0847605772215996</v>
      </c>
    </row>
    <row r="657" spans="1:18">
      <c r="A657" s="17"/>
      <c r="B657" s="18"/>
      <c r="C657" s="18"/>
      <c r="D657" s="18">
        <v>10</v>
      </c>
      <c r="E657" s="18">
        <v>8</v>
      </c>
      <c r="F657" s="20">
        <v>9.5914275295000007</v>
      </c>
      <c r="G657" s="29">
        <v>1.9561985638999999</v>
      </c>
      <c r="H657" s="20">
        <f t="shared" si="50"/>
        <v>20.395280659561802</v>
      </c>
      <c r="I657" s="20" t="s">
        <v>311</v>
      </c>
      <c r="J657" s="18"/>
      <c r="K657" s="18">
        <v>8</v>
      </c>
      <c r="L657" s="20">
        <f t="shared" si="51"/>
        <v>100</v>
      </c>
      <c r="M657" s="20"/>
      <c r="N657" s="20"/>
      <c r="O657" s="18"/>
      <c r="P657" s="20">
        <f t="shared" si="53"/>
        <v>5.8646832945721998</v>
      </c>
      <c r="Q657" s="20">
        <f t="shared" si="52"/>
        <v>5.8646832945721998</v>
      </c>
      <c r="R657" s="20" t="str">
        <f t="shared" si="54"/>
        <v/>
      </c>
    </row>
    <row r="658" spans="1:18">
      <c r="A658" s="17"/>
      <c r="B658" s="18"/>
      <c r="C658" s="18"/>
      <c r="D658" s="18">
        <v>25</v>
      </c>
      <c r="E658" s="18">
        <v>8</v>
      </c>
      <c r="F658" s="20">
        <v>11.105962423999999</v>
      </c>
      <c r="G658" s="29">
        <v>6.1172492602000004</v>
      </c>
      <c r="H658" s="20">
        <f t="shared" si="50"/>
        <v>55.080766768853969</v>
      </c>
      <c r="I658" s="20" t="s">
        <v>311</v>
      </c>
      <c r="J658" s="18"/>
      <c r="K658" s="18">
        <v>8</v>
      </c>
      <c r="L658" s="20">
        <f t="shared" si="51"/>
        <v>100</v>
      </c>
      <c r="M658" s="20"/>
      <c r="N658" s="20"/>
      <c r="O658" s="18"/>
      <c r="P658" s="20">
        <f t="shared" si="53"/>
        <v>18.339513282079601</v>
      </c>
      <c r="Q658" s="20">
        <f t="shared" si="52"/>
        <v>18.339513282079601</v>
      </c>
      <c r="R658" s="20" t="str">
        <f t="shared" si="54"/>
        <v/>
      </c>
    </row>
    <row r="659" spans="1:18">
      <c r="A659" s="17"/>
      <c r="B659" s="18"/>
      <c r="C659" s="18"/>
      <c r="D659" s="18">
        <v>50</v>
      </c>
      <c r="E659" s="18">
        <v>8</v>
      </c>
      <c r="F659" s="20">
        <v>38.516070311</v>
      </c>
      <c r="G659" s="29">
        <v>8.6311017949999993</v>
      </c>
      <c r="H659" s="20">
        <f t="shared" si="50"/>
        <v>22.409092426376112</v>
      </c>
      <c r="I659" s="20" t="s">
        <v>311</v>
      </c>
      <c r="J659" s="18"/>
      <c r="K659" s="18">
        <v>8</v>
      </c>
      <c r="L659" s="20">
        <f t="shared" si="51"/>
        <v>100</v>
      </c>
      <c r="M659" s="20"/>
      <c r="N659" s="20"/>
      <c r="O659" s="18"/>
      <c r="P659" s="20">
        <f t="shared" si="53"/>
        <v>25.876043181410001</v>
      </c>
      <c r="Q659" s="20">
        <f t="shared" si="52"/>
        <v>25.876043181410001</v>
      </c>
      <c r="R659" s="20" t="str">
        <f t="shared" si="54"/>
        <v/>
      </c>
    </row>
    <row r="660" spans="1:18">
      <c r="A660" s="17"/>
      <c r="B660" s="18"/>
      <c r="C660" s="18"/>
      <c r="D660" s="18">
        <v>100</v>
      </c>
      <c r="E660" s="18">
        <v>8</v>
      </c>
      <c r="F660" s="20">
        <v>58.565284775999999</v>
      </c>
      <c r="G660" s="29">
        <v>38.962264189000003</v>
      </c>
      <c r="H660" s="20">
        <f t="shared" si="50"/>
        <v>66.527917243162975</v>
      </c>
      <c r="I660" s="20" t="s">
        <v>311</v>
      </c>
      <c r="J660" s="18"/>
      <c r="K660" s="18">
        <v>8</v>
      </c>
      <c r="L660" s="20">
        <f t="shared" si="51"/>
        <v>100</v>
      </c>
      <c r="M660" s="20"/>
      <c r="N660" s="20"/>
      <c r="O660" s="18"/>
      <c r="P660" s="20">
        <f t="shared" si="53"/>
        <v>116.80886803862202</v>
      </c>
      <c r="Q660" s="20" t="str">
        <f t="shared" si="52"/>
        <v/>
      </c>
      <c r="R660" s="20" t="str">
        <f t="shared" si="54"/>
        <v/>
      </c>
    </row>
    <row r="661" spans="1:18">
      <c r="A661" s="17" t="s">
        <v>294</v>
      </c>
      <c r="B661" s="18" t="s">
        <v>177</v>
      </c>
      <c r="C661" s="18">
        <v>68675</v>
      </c>
      <c r="D661" s="18">
        <v>10</v>
      </c>
      <c r="E661" s="18">
        <v>8</v>
      </c>
      <c r="F661" s="20">
        <v>12.403366828999999</v>
      </c>
      <c r="G661" s="29">
        <v>2.5443451763999998</v>
      </c>
      <c r="H661" s="20">
        <f t="shared" si="50"/>
        <v>20.513342961454068</v>
      </c>
      <c r="I661" s="20">
        <v>7.6279468388472003</v>
      </c>
      <c r="J661" s="18"/>
      <c r="K661" s="18">
        <v>8</v>
      </c>
      <c r="L661" s="20">
        <f t="shared" si="51"/>
        <v>100</v>
      </c>
      <c r="M661" s="20">
        <v>7.495000000000001</v>
      </c>
      <c r="N661" s="20">
        <v>2.7120000000000002</v>
      </c>
      <c r="O661" s="18"/>
      <c r="P661" s="20">
        <f t="shared" si="53"/>
        <v>7.6279468388472003</v>
      </c>
      <c r="Q661" s="20">
        <f t="shared" si="52"/>
        <v>7.6279468388472003</v>
      </c>
      <c r="R661" s="20">
        <f t="shared" si="54"/>
        <v>7.6279468388472003</v>
      </c>
    </row>
    <row r="662" spans="1:18">
      <c r="A662" s="17"/>
      <c r="B662" s="18"/>
      <c r="C662" s="18"/>
      <c r="D662" s="18">
        <v>25</v>
      </c>
      <c r="E662" s="18">
        <v>8</v>
      </c>
      <c r="F662" s="20">
        <v>26.594864587</v>
      </c>
      <c r="G662" s="29">
        <v>2.4207289534999998</v>
      </c>
      <c r="H662" s="20">
        <f t="shared" si="50"/>
        <v>9.1022420722656783</v>
      </c>
      <c r="I662" s="20" t="s">
        <v>311</v>
      </c>
      <c r="J662" s="18"/>
      <c r="K662" s="18">
        <v>8</v>
      </c>
      <c r="L662" s="20">
        <f t="shared" si="51"/>
        <v>100</v>
      </c>
      <c r="M662" s="20"/>
      <c r="N662" s="20"/>
      <c r="O662" s="18"/>
      <c r="P662" s="20">
        <f t="shared" si="53"/>
        <v>7.2573454025929998</v>
      </c>
      <c r="Q662" s="20">
        <f t="shared" si="52"/>
        <v>7.2573454025929998</v>
      </c>
      <c r="R662" s="20" t="str">
        <f t="shared" si="54"/>
        <v/>
      </c>
    </row>
    <row r="663" spans="1:18">
      <c r="A663" s="17"/>
      <c r="B663" s="18"/>
      <c r="C663" s="18"/>
      <c r="D663" s="18">
        <v>50</v>
      </c>
      <c r="E663" s="18">
        <v>8</v>
      </c>
      <c r="F663" s="20">
        <v>53.329650567999998</v>
      </c>
      <c r="G663" s="29">
        <v>8.4284894296000008</v>
      </c>
      <c r="H663" s="20">
        <f t="shared" si="50"/>
        <v>15.80450901108556</v>
      </c>
      <c r="I663" s="20" t="s">
        <v>311</v>
      </c>
      <c r="J663" s="18"/>
      <c r="K663" s="18">
        <v>8</v>
      </c>
      <c r="L663" s="20">
        <f t="shared" si="51"/>
        <v>100</v>
      </c>
      <c r="M663" s="20"/>
      <c r="N663" s="20"/>
      <c r="O663" s="18"/>
      <c r="P663" s="20">
        <f t="shared" si="53"/>
        <v>25.268611309940805</v>
      </c>
      <c r="Q663" s="20">
        <f t="shared" si="52"/>
        <v>25.268611309940805</v>
      </c>
      <c r="R663" s="20" t="str">
        <f t="shared" si="54"/>
        <v/>
      </c>
    </row>
    <row r="664" spans="1:18">
      <c r="A664" s="17"/>
      <c r="B664" s="18"/>
      <c r="C664" s="18"/>
      <c r="D664" s="18">
        <v>100</v>
      </c>
      <c r="E664" s="18">
        <v>8</v>
      </c>
      <c r="F664" s="20">
        <v>102.44375784</v>
      </c>
      <c r="G664" s="29">
        <v>14.722258123</v>
      </c>
      <c r="H664" s="20">
        <f t="shared" si="50"/>
        <v>14.37106411695059</v>
      </c>
      <c r="I664" s="20" t="s">
        <v>311</v>
      </c>
      <c r="J664" s="18"/>
      <c r="K664" s="18">
        <v>8</v>
      </c>
      <c r="L664" s="20">
        <f t="shared" si="51"/>
        <v>100</v>
      </c>
      <c r="M664" s="20"/>
      <c r="N664" s="20"/>
      <c r="O664" s="18"/>
      <c r="P664" s="20">
        <f t="shared" si="53"/>
        <v>44.137329852754</v>
      </c>
      <c r="Q664" s="20">
        <f t="shared" si="52"/>
        <v>44.137329852754</v>
      </c>
      <c r="R664" s="20" t="str">
        <f t="shared" si="54"/>
        <v/>
      </c>
    </row>
    <row r="665" spans="1:18">
      <c r="A665" s="17" t="s">
        <v>294</v>
      </c>
      <c r="B665" s="18" t="s">
        <v>170</v>
      </c>
      <c r="C665" s="18">
        <v>65102</v>
      </c>
      <c r="D665" s="18">
        <v>5</v>
      </c>
      <c r="E665" s="18">
        <v>8</v>
      </c>
      <c r="F665" s="20">
        <v>4.1666624994000001</v>
      </c>
      <c r="G665" s="29">
        <v>0.32183286950000001</v>
      </c>
      <c r="H665" s="20">
        <f t="shared" si="50"/>
        <v>7.7239965931088488</v>
      </c>
      <c r="I665" s="20">
        <v>0.96485494276100014</v>
      </c>
      <c r="J665" s="18"/>
      <c r="K665" s="18">
        <v>8</v>
      </c>
      <c r="L665" s="20">
        <f t="shared" si="51"/>
        <v>100</v>
      </c>
      <c r="M665" s="20">
        <v>0.89939999999999998</v>
      </c>
      <c r="N665" s="20">
        <v>1.752</v>
      </c>
      <c r="O665" s="18"/>
      <c r="P665" s="20">
        <f t="shared" si="53"/>
        <v>0.96485494276100014</v>
      </c>
      <c r="Q665" s="20">
        <f t="shared" si="52"/>
        <v>0.96485494276100014</v>
      </c>
      <c r="R665" s="20">
        <f t="shared" si="54"/>
        <v>0.96485494276100014</v>
      </c>
    </row>
    <row r="666" spans="1:18">
      <c r="A666" s="17"/>
      <c r="B666" s="18"/>
      <c r="C666" s="18"/>
      <c r="D666" s="18">
        <v>10</v>
      </c>
      <c r="E666" s="18">
        <v>8</v>
      </c>
      <c r="F666" s="20">
        <v>8.5511578579999998</v>
      </c>
      <c r="G666" s="29">
        <v>0.2951336651</v>
      </c>
      <c r="H666" s="20">
        <f t="shared" si="50"/>
        <v>3.4513883382925616</v>
      </c>
      <c r="I666" s="20" t="s">
        <v>311</v>
      </c>
      <c r="J666" s="18"/>
      <c r="K666" s="18">
        <v>8</v>
      </c>
      <c r="L666" s="20">
        <f t="shared" si="51"/>
        <v>100</v>
      </c>
      <c r="M666" s="20"/>
      <c r="N666" s="20"/>
      <c r="O666" s="18"/>
      <c r="P666" s="20">
        <f t="shared" si="53"/>
        <v>0.88481072796980009</v>
      </c>
      <c r="Q666" s="20">
        <f t="shared" si="52"/>
        <v>0.88481072796980009</v>
      </c>
      <c r="R666" s="20" t="str">
        <f t="shared" si="54"/>
        <v/>
      </c>
    </row>
    <row r="667" spans="1:18">
      <c r="A667" s="17"/>
      <c r="B667" s="18"/>
      <c r="C667" s="18"/>
      <c r="D667" s="18">
        <v>25</v>
      </c>
      <c r="E667" s="18">
        <v>8</v>
      </c>
      <c r="F667" s="20">
        <v>23.784310854000001</v>
      </c>
      <c r="G667" s="29">
        <v>0.66703744220000005</v>
      </c>
      <c r="H667" s="20">
        <f t="shared" si="50"/>
        <v>2.8045270947500209</v>
      </c>
      <c r="I667" s="20" t="s">
        <v>311</v>
      </c>
      <c r="J667" s="18"/>
      <c r="K667" s="18">
        <v>8</v>
      </c>
      <c r="L667" s="20">
        <f t="shared" si="51"/>
        <v>100</v>
      </c>
      <c r="M667" s="20"/>
      <c r="N667" s="20"/>
      <c r="O667" s="18"/>
      <c r="P667" s="20">
        <f t="shared" si="53"/>
        <v>1.9997782517156002</v>
      </c>
      <c r="Q667" s="20">
        <f t="shared" si="52"/>
        <v>1.9997782517156002</v>
      </c>
      <c r="R667" s="20" t="str">
        <f t="shared" si="54"/>
        <v/>
      </c>
    </row>
    <row r="668" spans="1:18">
      <c r="A668" s="17"/>
      <c r="B668" s="18"/>
      <c r="C668" s="18"/>
      <c r="D668" s="18">
        <v>50</v>
      </c>
      <c r="E668" s="18">
        <v>8</v>
      </c>
      <c r="F668" s="20">
        <v>43.605183336000003</v>
      </c>
      <c r="G668" s="29">
        <v>1.3035227045</v>
      </c>
      <c r="H668" s="20">
        <f t="shared" si="50"/>
        <v>2.9893755851355968</v>
      </c>
      <c r="I668" s="20" t="s">
        <v>311</v>
      </c>
      <c r="J668" s="18"/>
      <c r="K668" s="18">
        <v>8</v>
      </c>
      <c r="L668" s="20">
        <f t="shared" si="51"/>
        <v>100</v>
      </c>
      <c r="M668" s="20"/>
      <c r="N668" s="20"/>
      <c r="O668" s="18"/>
      <c r="P668" s="20">
        <f t="shared" si="53"/>
        <v>3.9079610680910002</v>
      </c>
      <c r="Q668" s="20">
        <f t="shared" si="52"/>
        <v>3.9079610680910002</v>
      </c>
      <c r="R668" s="20" t="str">
        <f t="shared" si="54"/>
        <v/>
      </c>
    </row>
    <row r="669" spans="1:18">
      <c r="A669" s="17"/>
      <c r="B669" s="18"/>
      <c r="C669" s="18"/>
      <c r="D669" s="18">
        <v>100</v>
      </c>
      <c r="E669" s="18">
        <v>8</v>
      </c>
      <c r="F669" s="20">
        <v>98.474248418000002</v>
      </c>
      <c r="G669" s="29">
        <v>4.1922737161999999</v>
      </c>
      <c r="H669" s="20">
        <f t="shared" si="50"/>
        <v>4.25722844657294</v>
      </c>
      <c r="I669" s="20" t="s">
        <v>311</v>
      </c>
      <c r="J669" s="18"/>
      <c r="K669" s="18">
        <v>8</v>
      </c>
      <c r="L669" s="20">
        <f t="shared" si="51"/>
        <v>100</v>
      </c>
      <c r="M669" s="20"/>
      <c r="N669" s="20"/>
      <c r="O669" s="18"/>
      <c r="P669" s="20">
        <f t="shared" si="53"/>
        <v>12.568436601167601</v>
      </c>
      <c r="Q669" s="20">
        <f t="shared" si="52"/>
        <v>12.568436601167601</v>
      </c>
      <c r="R669" s="20" t="str">
        <f t="shared" si="54"/>
        <v/>
      </c>
    </row>
    <row r="670" spans="1:18">
      <c r="A670" s="17" t="s">
        <v>294</v>
      </c>
      <c r="B670" s="18" t="s">
        <v>153</v>
      </c>
      <c r="C670" s="18">
        <v>68676</v>
      </c>
      <c r="D670" s="18">
        <v>5</v>
      </c>
      <c r="E670" s="18">
        <v>8</v>
      </c>
      <c r="F670" s="20">
        <v>4.4050084954999997</v>
      </c>
      <c r="G670" s="29">
        <v>0.9446940117</v>
      </c>
      <c r="H670" s="20">
        <f t="shared" si="50"/>
        <v>21.445906691554985</v>
      </c>
      <c r="I670" s="20">
        <v>2.8321926470766003</v>
      </c>
      <c r="J670" s="18"/>
      <c r="K670" s="18">
        <v>8</v>
      </c>
      <c r="L670" s="20">
        <f t="shared" si="51"/>
        <v>100</v>
      </c>
      <c r="M670" s="20">
        <v>2.6982000000000004</v>
      </c>
      <c r="N670" s="20">
        <v>1.248</v>
      </c>
      <c r="O670" s="18"/>
      <c r="P670" s="20">
        <f t="shared" si="53"/>
        <v>2.8321926470766003</v>
      </c>
      <c r="Q670" s="20">
        <f t="shared" si="52"/>
        <v>2.8321926470766003</v>
      </c>
      <c r="R670" s="20">
        <f t="shared" si="54"/>
        <v>2.8321926470766003</v>
      </c>
    </row>
    <row r="671" spans="1:18">
      <c r="A671" s="17"/>
      <c r="B671" s="18"/>
      <c r="C671" s="18"/>
      <c r="D671" s="18">
        <v>10</v>
      </c>
      <c r="E671" s="18">
        <v>8</v>
      </c>
      <c r="F671" s="20">
        <v>9.2651147543000008</v>
      </c>
      <c r="G671" s="29">
        <v>1.0057943699</v>
      </c>
      <c r="H671" s="20">
        <f t="shared" si="50"/>
        <v>10.855714112264009</v>
      </c>
      <c r="I671" s="20" t="s">
        <v>311</v>
      </c>
      <c r="J671" s="18"/>
      <c r="K671" s="18">
        <v>8</v>
      </c>
      <c r="L671" s="20">
        <f t="shared" si="51"/>
        <v>100</v>
      </c>
      <c r="M671" s="20"/>
      <c r="N671" s="20"/>
      <c r="O671" s="18"/>
      <c r="P671" s="20">
        <f t="shared" si="53"/>
        <v>3.0153715209602003</v>
      </c>
      <c r="Q671" s="20">
        <f t="shared" si="52"/>
        <v>3.0153715209602003</v>
      </c>
      <c r="R671" s="20" t="str">
        <f t="shared" si="54"/>
        <v/>
      </c>
    </row>
    <row r="672" spans="1:18">
      <c r="A672" s="17"/>
      <c r="B672" s="18"/>
      <c r="C672" s="18"/>
      <c r="D672" s="18">
        <v>25</v>
      </c>
      <c r="E672" s="18">
        <v>8</v>
      </c>
      <c r="F672" s="20">
        <v>25.33237682</v>
      </c>
      <c r="G672" s="29">
        <v>1.6861326300999999</v>
      </c>
      <c r="H672" s="20">
        <f t="shared" si="50"/>
        <v>6.6560380104909553</v>
      </c>
      <c r="I672" s="20" t="s">
        <v>311</v>
      </c>
      <c r="J672" s="18"/>
      <c r="K672" s="18">
        <v>8</v>
      </c>
      <c r="L672" s="20">
        <f t="shared" si="51"/>
        <v>100</v>
      </c>
      <c r="M672" s="20"/>
      <c r="N672" s="20"/>
      <c r="O672" s="18"/>
      <c r="P672" s="20">
        <f t="shared" si="53"/>
        <v>5.0550256250398</v>
      </c>
      <c r="Q672" s="20">
        <f t="shared" si="52"/>
        <v>5.0550256250398</v>
      </c>
      <c r="R672" s="20" t="str">
        <f t="shared" si="54"/>
        <v/>
      </c>
    </row>
    <row r="673" spans="1:18">
      <c r="A673" s="17"/>
      <c r="B673" s="18"/>
      <c r="C673" s="18"/>
      <c r="D673" s="18">
        <v>50</v>
      </c>
      <c r="E673" s="18">
        <v>8</v>
      </c>
      <c r="F673" s="20">
        <v>46.676309308999997</v>
      </c>
      <c r="G673" s="29">
        <v>2.8028348892000001</v>
      </c>
      <c r="H673" s="20">
        <f t="shared" si="50"/>
        <v>6.0048339954323797</v>
      </c>
      <c r="I673" s="20" t="s">
        <v>311</v>
      </c>
      <c r="J673" s="18"/>
      <c r="K673" s="18">
        <v>8</v>
      </c>
      <c r="L673" s="20">
        <f t="shared" si="51"/>
        <v>100</v>
      </c>
      <c r="M673" s="20"/>
      <c r="N673" s="20"/>
      <c r="O673" s="18"/>
      <c r="P673" s="20">
        <f t="shared" si="53"/>
        <v>8.4028989978216018</v>
      </c>
      <c r="Q673" s="20">
        <f t="shared" si="52"/>
        <v>8.4028989978216018</v>
      </c>
      <c r="R673" s="20" t="str">
        <f t="shared" si="54"/>
        <v/>
      </c>
    </row>
    <row r="674" spans="1:18">
      <c r="A674" s="17"/>
      <c r="B674" s="18"/>
      <c r="C674" s="18"/>
      <c r="D674" s="18">
        <v>100</v>
      </c>
      <c r="E674" s="18">
        <v>8</v>
      </c>
      <c r="F674" s="20">
        <v>100.14423592</v>
      </c>
      <c r="G674" s="29">
        <v>5.2975728695999997</v>
      </c>
      <c r="H674" s="20">
        <f t="shared" si="50"/>
        <v>5.2899428718313395</v>
      </c>
      <c r="I674" s="20" t="s">
        <v>311</v>
      </c>
      <c r="J674" s="18"/>
      <c r="K674" s="18">
        <v>8</v>
      </c>
      <c r="L674" s="20">
        <f t="shared" si="51"/>
        <v>100</v>
      </c>
      <c r="M674" s="20"/>
      <c r="N674" s="20"/>
      <c r="O674" s="18"/>
      <c r="P674" s="20">
        <f t="shared" si="53"/>
        <v>15.8821234630608</v>
      </c>
      <c r="Q674" s="20">
        <f t="shared" si="52"/>
        <v>15.8821234630608</v>
      </c>
      <c r="R674" s="20" t="str">
        <f t="shared" si="54"/>
        <v/>
      </c>
    </row>
    <row r="675" spans="1:18">
      <c r="A675" s="17" t="s">
        <v>294</v>
      </c>
      <c r="B675" s="18" t="s">
        <v>220</v>
      </c>
      <c r="C675" s="18">
        <v>67702</v>
      </c>
      <c r="D675" s="18">
        <v>5</v>
      </c>
      <c r="E675" s="18">
        <v>8</v>
      </c>
      <c r="F675" s="20">
        <v>5.1476634078999997</v>
      </c>
      <c r="G675" s="29">
        <v>0.55119307230000003</v>
      </c>
      <c r="H675" s="20">
        <f t="shared" si="50"/>
        <v>10.707636234608829</v>
      </c>
      <c r="I675" s="20">
        <v>1.6524768307554003</v>
      </c>
      <c r="J675" s="18"/>
      <c r="K675" s="18">
        <v>8</v>
      </c>
      <c r="L675" s="20">
        <f t="shared" si="51"/>
        <v>100</v>
      </c>
      <c r="M675" s="20">
        <v>1.7988</v>
      </c>
      <c r="N675" s="20">
        <v>1.56</v>
      </c>
      <c r="O675" s="18"/>
      <c r="P675" s="20">
        <f t="shared" si="53"/>
        <v>1.6524768307554003</v>
      </c>
      <c r="Q675" s="20">
        <f t="shared" si="52"/>
        <v>1.6524768307554003</v>
      </c>
      <c r="R675" s="20">
        <f t="shared" si="54"/>
        <v>1.6524768307554003</v>
      </c>
    </row>
    <row r="676" spans="1:18">
      <c r="A676" s="17"/>
      <c r="B676" s="18"/>
      <c r="C676" s="18"/>
      <c r="D676" s="18">
        <v>10</v>
      </c>
      <c r="E676" s="18">
        <v>8</v>
      </c>
      <c r="F676" s="20">
        <v>9.3951823972999993</v>
      </c>
      <c r="G676" s="29">
        <v>1.2704923992999999</v>
      </c>
      <c r="H676" s="20">
        <f t="shared" si="50"/>
        <v>13.522807174718777</v>
      </c>
      <c r="I676" s="20" t="s">
        <v>311</v>
      </c>
      <c r="J676" s="18"/>
      <c r="K676" s="18">
        <v>8</v>
      </c>
      <c r="L676" s="20">
        <f t="shared" si="51"/>
        <v>100</v>
      </c>
      <c r="M676" s="20"/>
      <c r="N676" s="20"/>
      <c r="O676" s="18"/>
      <c r="P676" s="20">
        <f t="shared" si="53"/>
        <v>3.8089362131014002</v>
      </c>
      <c r="Q676" s="20">
        <f t="shared" si="52"/>
        <v>3.8089362131014002</v>
      </c>
      <c r="R676" s="20" t="str">
        <f t="shared" si="54"/>
        <v/>
      </c>
    </row>
    <row r="677" spans="1:18">
      <c r="A677" s="17"/>
      <c r="B677" s="18"/>
      <c r="C677" s="18"/>
      <c r="D677" s="18">
        <v>25</v>
      </c>
      <c r="E677" s="18">
        <v>8</v>
      </c>
      <c r="F677" s="20">
        <v>24.880948013000001</v>
      </c>
      <c r="G677" s="29">
        <v>2.5231392844</v>
      </c>
      <c r="H677" s="20">
        <f t="shared" si="50"/>
        <v>10.140848664937081</v>
      </c>
      <c r="I677" s="20" t="s">
        <v>311</v>
      </c>
      <c r="J677" s="18"/>
      <c r="K677" s="18">
        <v>8</v>
      </c>
      <c r="L677" s="20">
        <f t="shared" si="51"/>
        <v>100</v>
      </c>
      <c r="M677" s="20"/>
      <c r="N677" s="20"/>
      <c r="O677" s="18"/>
      <c r="P677" s="20">
        <f t="shared" si="53"/>
        <v>7.5643715746312008</v>
      </c>
      <c r="Q677" s="20">
        <f t="shared" si="52"/>
        <v>7.5643715746312008</v>
      </c>
      <c r="R677" s="20" t="str">
        <f t="shared" si="54"/>
        <v/>
      </c>
    </row>
    <row r="678" spans="1:18">
      <c r="A678" s="17"/>
      <c r="B678" s="18"/>
      <c r="C678" s="18"/>
      <c r="D678" s="18">
        <v>50</v>
      </c>
      <c r="E678" s="18">
        <v>8</v>
      </c>
      <c r="F678" s="20">
        <v>42.792232116999998</v>
      </c>
      <c r="G678" s="29">
        <v>2.4629654633000002</v>
      </c>
      <c r="H678" s="20">
        <f t="shared" ref="H678:H741" si="55">100*(G678/F678)</f>
        <v>5.7556368094235077</v>
      </c>
      <c r="I678" s="20" t="s">
        <v>311</v>
      </c>
      <c r="J678" s="18"/>
      <c r="K678" s="18">
        <v>8</v>
      </c>
      <c r="L678" s="20">
        <f t="shared" si="51"/>
        <v>100</v>
      </c>
      <c r="M678" s="20"/>
      <c r="N678" s="20"/>
      <c r="O678" s="18"/>
      <c r="P678" s="20">
        <f t="shared" si="53"/>
        <v>7.3839704589734012</v>
      </c>
      <c r="Q678" s="20">
        <f t="shared" si="52"/>
        <v>7.3839704589734012</v>
      </c>
      <c r="R678" s="20" t="str">
        <f t="shared" si="54"/>
        <v/>
      </c>
    </row>
    <row r="679" spans="1:18">
      <c r="A679" s="17"/>
      <c r="B679" s="18"/>
      <c r="C679" s="18"/>
      <c r="D679" s="18">
        <v>100</v>
      </c>
      <c r="E679" s="18">
        <v>8</v>
      </c>
      <c r="F679" s="20">
        <v>94.401179712000001</v>
      </c>
      <c r="G679" s="29">
        <v>5.6537853199999999</v>
      </c>
      <c r="H679" s="20">
        <f t="shared" si="55"/>
        <v>5.9891045188721375</v>
      </c>
      <c r="I679" s="20" t="s">
        <v>311</v>
      </c>
      <c r="J679" s="18"/>
      <c r="K679" s="18">
        <v>8</v>
      </c>
      <c r="L679" s="20">
        <f t="shared" si="51"/>
        <v>100</v>
      </c>
      <c r="M679" s="20"/>
      <c r="N679" s="20"/>
      <c r="O679" s="18"/>
      <c r="P679" s="20">
        <f t="shared" si="53"/>
        <v>16.950048389360003</v>
      </c>
      <c r="Q679" s="20">
        <f t="shared" si="52"/>
        <v>16.950048389360003</v>
      </c>
      <c r="R679" s="20" t="str">
        <f t="shared" si="54"/>
        <v/>
      </c>
    </row>
    <row r="680" spans="1:18">
      <c r="A680" s="17" t="s">
        <v>294</v>
      </c>
      <c r="B680" s="18" t="s">
        <v>221</v>
      </c>
      <c r="C680" s="18">
        <v>65103</v>
      </c>
      <c r="D680" s="18">
        <v>5</v>
      </c>
      <c r="E680" s="18">
        <v>8</v>
      </c>
      <c r="F680" s="20">
        <v>4.6884096868</v>
      </c>
      <c r="G680" s="29">
        <v>0.44295200779999999</v>
      </c>
      <c r="H680" s="20">
        <f t="shared" si="55"/>
        <v>9.447809329613639</v>
      </c>
      <c r="I680" s="20">
        <v>1.3279701193844</v>
      </c>
      <c r="J680" s="18"/>
      <c r="K680" s="18">
        <v>8</v>
      </c>
      <c r="L680" s="20">
        <f t="shared" si="51"/>
        <v>100</v>
      </c>
      <c r="M680" s="20">
        <v>1.1992000000000003</v>
      </c>
      <c r="N680" s="20">
        <v>0.96</v>
      </c>
      <c r="O680" s="18"/>
      <c r="P680" s="20">
        <f t="shared" si="53"/>
        <v>1.3279701193844</v>
      </c>
      <c r="Q680" s="20">
        <f t="shared" si="52"/>
        <v>1.3279701193844</v>
      </c>
      <c r="R680" s="20">
        <f t="shared" si="54"/>
        <v>1.3279701193844</v>
      </c>
    </row>
    <row r="681" spans="1:18">
      <c r="A681" s="17"/>
      <c r="B681" s="18"/>
      <c r="C681" s="18"/>
      <c r="D681" s="18">
        <v>10</v>
      </c>
      <c r="E681" s="18">
        <v>8</v>
      </c>
      <c r="F681" s="20">
        <v>8.8767155974000005</v>
      </c>
      <c r="G681" s="29">
        <v>0.72369092879999997</v>
      </c>
      <c r="H681" s="20">
        <f t="shared" si="55"/>
        <v>8.15268801686031</v>
      </c>
      <c r="I681" s="20" t="s">
        <v>311</v>
      </c>
      <c r="J681" s="18"/>
      <c r="K681" s="18">
        <v>8</v>
      </c>
      <c r="L681" s="20">
        <f t="shared" si="51"/>
        <v>100</v>
      </c>
      <c r="M681" s="20"/>
      <c r="N681" s="20"/>
      <c r="O681" s="18"/>
      <c r="P681" s="20">
        <f t="shared" si="53"/>
        <v>2.1696254045423999</v>
      </c>
      <c r="Q681" s="20">
        <f t="shared" si="52"/>
        <v>2.1696254045423999</v>
      </c>
      <c r="R681" s="20" t="str">
        <f t="shared" si="54"/>
        <v/>
      </c>
    </row>
    <row r="682" spans="1:18">
      <c r="A682" s="17"/>
      <c r="B682" s="18"/>
      <c r="C682" s="18"/>
      <c r="D682" s="18">
        <v>25</v>
      </c>
      <c r="E682" s="18">
        <v>8</v>
      </c>
      <c r="F682" s="20">
        <v>24.599643644</v>
      </c>
      <c r="G682" s="29">
        <v>1.5148541111</v>
      </c>
      <c r="H682" s="20">
        <f t="shared" si="55"/>
        <v>6.1580327464194058</v>
      </c>
      <c r="I682" s="20" t="s">
        <v>311</v>
      </c>
      <c r="J682" s="18"/>
      <c r="K682" s="18">
        <v>8</v>
      </c>
      <c r="L682" s="20">
        <f t="shared" si="51"/>
        <v>100</v>
      </c>
      <c r="M682" s="20"/>
      <c r="N682" s="20"/>
      <c r="O682" s="18"/>
      <c r="P682" s="20">
        <f t="shared" si="53"/>
        <v>4.5415326250778003</v>
      </c>
      <c r="Q682" s="20">
        <f t="shared" si="52"/>
        <v>4.5415326250778003</v>
      </c>
      <c r="R682" s="20" t="str">
        <f t="shared" si="54"/>
        <v/>
      </c>
    </row>
    <row r="683" spans="1:18">
      <c r="A683" s="17"/>
      <c r="B683" s="18"/>
      <c r="C683" s="18"/>
      <c r="D683" s="18">
        <v>50</v>
      </c>
      <c r="E683" s="18">
        <v>8</v>
      </c>
      <c r="F683" s="20">
        <v>43.817839956</v>
      </c>
      <c r="G683" s="29">
        <v>3.0691975256999999</v>
      </c>
      <c r="H683" s="20">
        <f t="shared" si="55"/>
        <v>7.0044473410418151</v>
      </c>
      <c r="I683" s="20" t="s">
        <v>311</v>
      </c>
      <c r="J683" s="18"/>
      <c r="K683" s="18">
        <v>8</v>
      </c>
      <c r="L683" s="20">
        <f t="shared" si="51"/>
        <v>100</v>
      </c>
      <c r="M683" s="20"/>
      <c r="N683" s="20"/>
      <c r="O683" s="18"/>
      <c r="P683" s="20">
        <f t="shared" si="53"/>
        <v>9.2014541820486002</v>
      </c>
      <c r="Q683" s="20">
        <f t="shared" si="52"/>
        <v>9.2014541820486002</v>
      </c>
      <c r="R683" s="20" t="str">
        <f t="shared" si="54"/>
        <v/>
      </c>
    </row>
    <row r="684" spans="1:18">
      <c r="A684" s="17"/>
      <c r="B684" s="18"/>
      <c r="C684" s="18"/>
      <c r="D684" s="18">
        <v>100</v>
      </c>
      <c r="E684" s="18">
        <v>8</v>
      </c>
      <c r="F684" s="20">
        <v>97.422897651</v>
      </c>
      <c r="G684" s="29">
        <v>4.6686440194000003</v>
      </c>
      <c r="H684" s="20">
        <f t="shared" si="55"/>
        <v>4.7921424346508124</v>
      </c>
      <c r="I684" s="20" t="s">
        <v>311</v>
      </c>
      <c r="J684" s="18"/>
      <c r="K684" s="18">
        <v>8</v>
      </c>
      <c r="L684" s="20">
        <f t="shared" si="51"/>
        <v>100</v>
      </c>
      <c r="M684" s="20"/>
      <c r="N684" s="20"/>
      <c r="O684" s="18"/>
      <c r="P684" s="20">
        <f t="shared" si="53"/>
        <v>13.996594770161202</v>
      </c>
      <c r="Q684" s="20">
        <f t="shared" si="52"/>
        <v>13.996594770161202</v>
      </c>
      <c r="R684" s="20" t="str">
        <f t="shared" si="54"/>
        <v/>
      </c>
    </row>
    <row r="685" spans="1:18">
      <c r="A685" s="17" t="s">
        <v>294</v>
      </c>
      <c r="B685" s="18" t="s">
        <v>27</v>
      </c>
      <c r="C685" s="18">
        <v>67706</v>
      </c>
      <c r="D685" s="18">
        <v>5</v>
      </c>
      <c r="E685" s="18">
        <v>8</v>
      </c>
      <c r="F685" s="20">
        <v>4.0010606272000002</v>
      </c>
      <c r="G685" s="29">
        <v>0.99067016210000003</v>
      </c>
      <c r="H685" s="20">
        <f t="shared" si="55"/>
        <v>24.760188720091584</v>
      </c>
      <c r="I685" s="20">
        <v>2.9700291459758001</v>
      </c>
      <c r="J685" s="18"/>
      <c r="K685" s="18">
        <v>8</v>
      </c>
      <c r="L685" s="20">
        <f t="shared" si="51"/>
        <v>100</v>
      </c>
      <c r="M685" s="20">
        <v>2.9980000000000002</v>
      </c>
      <c r="N685" s="20">
        <v>1.92</v>
      </c>
      <c r="O685" s="18"/>
      <c r="P685" s="20">
        <f t="shared" si="53"/>
        <v>2.9700291459758001</v>
      </c>
      <c r="Q685" s="20">
        <f t="shared" si="52"/>
        <v>2.9700291459758001</v>
      </c>
      <c r="R685" s="20">
        <f t="shared" si="54"/>
        <v>2.9700291459758001</v>
      </c>
    </row>
    <row r="686" spans="1:18">
      <c r="A686" s="17"/>
      <c r="B686" s="18"/>
      <c r="C686" s="18"/>
      <c r="D686" s="18">
        <v>10</v>
      </c>
      <c r="E686" s="18">
        <v>8</v>
      </c>
      <c r="F686" s="20">
        <v>9.3343033942999991</v>
      </c>
      <c r="G686" s="29">
        <v>2.6600880943999998</v>
      </c>
      <c r="H686" s="20">
        <f t="shared" si="55"/>
        <v>28.497981927868182</v>
      </c>
      <c r="I686" s="20" t="s">
        <v>311</v>
      </c>
      <c r="J686" s="18"/>
      <c r="K686" s="18">
        <v>8</v>
      </c>
      <c r="L686" s="20">
        <f t="shared" si="51"/>
        <v>100</v>
      </c>
      <c r="M686" s="20"/>
      <c r="N686" s="20"/>
      <c r="O686" s="18"/>
      <c r="P686" s="20">
        <f t="shared" si="53"/>
        <v>7.9749441070111997</v>
      </c>
      <c r="Q686" s="20">
        <f t="shared" si="52"/>
        <v>7.9749441070111997</v>
      </c>
      <c r="R686" s="20" t="str">
        <f t="shared" si="54"/>
        <v/>
      </c>
    </row>
    <row r="687" spans="1:18">
      <c r="A687" s="17"/>
      <c r="B687" s="18"/>
      <c r="C687" s="18"/>
      <c r="D687" s="18">
        <v>25</v>
      </c>
      <c r="E687" s="18">
        <v>8</v>
      </c>
      <c r="F687" s="20">
        <v>25.641746876999999</v>
      </c>
      <c r="G687" s="29">
        <v>3.2698740938999999</v>
      </c>
      <c r="H687" s="20">
        <f t="shared" si="55"/>
        <v>12.752150271138488</v>
      </c>
      <c r="I687" s="20" t="s">
        <v>311</v>
      </c>
      <c r="J687" s="18"/>
      <c r="K687" s="18">
        <v>8</v>
      </c>
      <c r="L687" s="20">
        <f t="shared" si="51"/>
        <v>100</v>
      </c>
      <c r="M687" s="20"/>
      <c r="N687" s="20"/>
      <c r="O687" s="18"/>
      <c r="P687" s="20">
        <f t="shared" si="53"/>
        <v>9.8030825335122014</v>
      </c>
      <c r="Q687" s="20">
        <f t="shared" si="52"/>
        <v>9.8030825335122014</v>
      </c>
      <c r="R687" s="20" t="str">
        <f t="shared" si="54"/>
        <v/>
      </c>
    </row>
    <row r="688" spans="1:18">
      <c r="A688" s="17"/>
      <c r="B688" s="18"/>
      <c r="C688" s="18"/>
      <c r="D688" s="18">
        <v>50</v>
      </c>
      <c r="E688" s="18">
        <v>8</v>
      </c>
      <c r="F688" s="20">
        <v>49.263261702999998</v>
      </c>
      <c r="G688" s="29">
        <v>4.0872367422</v>
      </c>
      <c r="H688" s="20">
        <f t="shared" si="55"/>
        <v>8.2967237671782055</v>
      </c>
      <c r="I688" s="20" t="s">
        <v>311</v>
      </c>
      <c r="J688" s="18"/>
      <c r="K688" s="18">
        <v>8</v>
      </c>
      <c r="L688" s="20">
        <f t="shared" si="51"/>
        <v>100</v>
      </c>
      <c r="M688" s="20"/>
      <c r="N688" s="20"/>
      <c r="O688" s="18"/>
      <c r="P688" s="20">
        <f t="shared" si="53"/>
        <v>12.253535753115601</v>
      </c>
      <c r="Q688" s="20">
        <f t="shared" si="52"/>
        <v>12.253535753115601</v>
      </c>
      <c r="R688" s="20" t="str">
        <f t="shared" si="54"/>
        <v/>
      </c>
    </row>
    <row r="689" spans="1:18">
      <c r="A689" s="17"/>
      <c r="B689" s="18"/>
      <c r="C689" s="18"/>
      <c r="D689" s="18">
        <v>100</v>
      </c>
      <c r="E689" s="18">
        <v>8</v>
      </c>
      <c r="F689" s="20">
        <v>113.10630500000001</v>
      </c>
      <c r="G689" s="29">
        <v>13.762459115</v>
      </c>
      <c r="H689" s="20">
        <f t="shared" si="55"/>
        <v>12.167720548381453</v>
      </c>
      <c r="I689" s="20" t="s">
        <v>311</v>
      </c>
      <c r="J689" s="18"/>
      <c r="K689" s="18">
        <v>8</v>
      </c>
      <c r="L689" s="20">
        <f t="shared" si="51"/>
        <v>100</v>
      </c>
      <c r="M689" s="20"/>
      <c r="N689" s="20"/>
      <c r="O689" s="18"/>
      <c r="P689" s="20">
        <f t="shared" si="53"/>
        <v>41.259852426770003</v>
      </c>
      <c r="Q689" s="20">
        <f t="shared" si="52"/>
        <v>41.259852426770003</v>
      </c>
      <c r="R689" s="20" t="str">
        <f t="shared" si="54"/>
        <v/>
      </c>
    </row>
    <row r="690" spans="1:18">
      <c r="A690" s="17" t="s">
        <v>294</v>
      </c>
      <c r="B690" s="18" t="s">
        <v>28</v>
      </c>
      <c r="C690" s="18">
        <v>66641</v>
      </c>
      <c r="D690" s="18">
        <v>5</v>
      </c>
      <c r="E690" s="18">
        <v>8</v>
      </c>
      <c r="F690" s="20">
        <v>2.3791954087999998</v>
      </c>
      <c r="G690" s="29">
        <v>2.3927722282000001</v>
      </c>
      <c r="H690" s="20">
        <f t="shared" si="55"/>
        <v>100.57064751175054</v>
      </c>
      <c r="I690" s="20" t="s">
        <v>311</v>
      </c>
      <c r="J690" s="18"/>
      <c r="K690" s="18">
        <v>7</v>
      </c>
      <c r="L690" s="20">
        <f t="shared" si="51"/>
        <v>87.5</v>
      </c>
      <c r="M690" s="20">
        <v>11.6922</v>
      </c>
      <c r="N690" s="20">
        <v>5.3520000000000003</v>
      </c>
      <c r="O690" s="18"/>
      <c r="P690" s="20">
        <f t="shared" si="53"/>
        <v>7.1735311401436013</v>
      </c>
      <c r="Q690" s="20" t="str">
        <f t="shared" si="52"/>
        <v/>
      </c>
      <c r="R690" s="20" t="str">
        <f t="shared" si="54"/>
        <v/>
      </c>
    </row>
    <row r="691" spans="1:18">
      <c r="A691" s="17"/>
      <c r="B691" s="18"/>
      <c r="C691" s="18"/>
      <c r="D691" s="18">
        <v>10</v>
      </c>
      <c r="E691" s="18">
        <v>8</v>
      </c>
      <c r="F691" s="20">
        <v>7.3331571850000001</v>
      </c>
      <c r="G691" s="29">
        <v>3.9031310117000002</v>
      </c>
      <c r="H691" s="20">
        <f t="shared" si="55"/>
        <v>53.225792291536713</v>
      </c>
      <c r="I691" s="20" t="s">
        <v>311</v>
      </c>
      <c r="J691" s="18"/>
      <c r="K691" s="18">
        <v>8</v>
      </c>
      <c r="L691" s="20">
        <f t="shared" si="51"/>
        <v>100</v>
      </c>
      <c r="M691" s="20"/>
      <c r="N691" s="20"/>
      <c r="O691" s="18"/>
      <c r="P691" s="20">
        <f t="shared" si="53"/>
        <v>11.701586773076601</v>
      </c>
      <c r="Q691" s="20" t="str">
        <f t="shared" si="52"/>
        <v/>
      </c>
      <c r="R691" s="20" t="str">
        <f t="shared" si="54"/>
        <v/>
      </c>
    </row>
    <row r="692" spans="1:18">
      <c r="A692" s="17"/>
      <c r="B692" s="18"/>
      <c r="C692" s="18"/>
      <c r="D692" s="18">
        <v>25</v>
      </c>
      <c r="E692" s="18">
        <v>8</v>
      </c>
      <c r="F692" s="20">
        <v>20.779902848999999</v>
      </c>
      <c r="G692" s="29">
        <v>3.8013742827999999</v>
      </c>
      <c r="H692" s="20">
        <f t="shared" si="55"/>
        <v>18.29351325857106</v>
      </c>
      <c r="I692" s="20">
        <v>11.396520099834401</v>
      </c>
      <c r="J692" s="18"/>
      <c r="K692" s="18">
        <v>8</v>
      </c>
      <c r="L692" s="20">
        <f t="shared" si="51"/>
        <v>100</v>
      </c>
      <c r="M692" s="20"/>
      <c r="N692" s="20"/>
      <c r="O692" s="18"/>
      <c r="P692" s="20">
        <f t="shared" si="53"/>
        <v>11.396520099834401</v>
      </c>
      <c r="Q692" s="20">
        <f t="shared" si="52"/>
        <v>11.396520099834401</v>
      </c>
      <c r="R692" s="20">
        <f t="shared" si="54"/>
        <v>11.396520099834401</v>
      </c>
    </row>
    <row r="693" spans="1:18">
      <c r="A693" s="17"/>
      <c r="B693" s="18"/>
      <c r="C693" s="18"/>
      <c r="D693" s="18">
        <v>50</v>
      </c>
      <c r="E693" s="18">
        <v>8</v>
      </c>
      <c r="F693" s="20">
        <v>47.167139036000002</v>
      </c>
      <c r="G693" s="29">
        <v>8.5714780430000008</v>
      </c>
      <c r="H693" s="20">
        <f t="shared" si="55"/>
        <v>18.172562971135218</v>
      </c>
      <c r="I693" s="20" t="s">
        <v>311</v>
      </c>
      <c r="J693" s="18"/>
      <c r="K693" s="18">
        <v>8</v>
      </c>
      <c r="L693" s="20">
        <f t="shared" si="51"/>
        <v>100</v>
      </c>
      <c r="M693" s="20"/>
      <c r="N693" s="20"/>
      <c r="O693" s="18"/>
      <c r="P693" s="20">
        <f t="shared" si="53"/>
        <v>25.697291172914003</v>
      </c>
      <c r="Q693" s="20">
        <f t="shared" si="52"/>
        <v>25.697291172914003</v>
      </c>
      <c r="R693" s="20" t="str">
        <f t="shared" si="54"/>
        <v/>
      </c>
    </row>
    <row r="694" spans="1:18">
      <c r="A694" s="17"/>
      <c r="B694" s="18"/>
      <c r="C694" s="18"/>
      <c r="D694" s="18">
        <v>100</v>
      </c>
      <c r="E694" s="18">
        <v>8</v>
      </c>
      <c r="F694" s="20">
        <v>99.738226154000003</v>
      </c>
      <c r="G694" s="29">
        <v>14.104646110999999</v>
      </c>
      <c r="H694" s="20">
        <f t="shared" si="55"/>
        <v>14.141665292123637</v>
      </c>
      <c r="I694" s="20" t="s">
        <v>311</v>
      </c>
      <c r="J694" s="18"/>
      <c r="K694" s="18">
        <v>8</v>
      </c>
      <c r="L694" s="20">
        <f t="shared" si="51"/>
        <v>100</v>
      </c>
      <c r="M694" s="20"/>
      <c r="N694" s="20"/>
      <c r="O694" s="18"/>
      <c r="P694" s="20">
        <f t="shared" si="53"/>
        <v>42.285729040778001</v>
      </c>
      <c r="Q694" s="20">
        <f t="shared" si="52"/>
        <v>42.285729040778001</v>
      </c>
      <c r="R694" s="20" t="str">
        <f t="shared" si="54"/>
        <v/>
      </c>
    </row>
    <row r="695" spans="1:18">
      <c r="A695" s="17" t="s">
        <v>294</v>
      </c>
      <c r="B695" s="18" t="s">
        <v>103</v>
      </c>
      <c r="C695" s="18">
        <v>68677</v>
      </c>
      <c r="D695" s="18">
        <v>5</v>
      </c>
      <c r="E695" s="18">
        <v>8</v>
      </c>
      <c r="F695" s="20">
        <v>4.3811510712999997</v>
      </c>
      <c r="G695" s="29">
        <v>0.34003003879999999</v>
      </c>
      <c r="H695" s="20">
        <f t="shared" si="55"/>
        <v>7.7612032378309284</v>
      </c>
      <c r="I695" s="20">
        <v>1.0194100563224</v>
      </c>
      <c r="J695" s="18"/>
      <c r="K695" s="18">
        <v>8</v>
      </c>
      <c r="L695" s="20">
        <f t="shared" si="51"/>
        <v>100</v>
      </c>
      <c r="M695" s="20">
        <v>0.89939999999999998</v>
      </c>
      <c r="N695" s="20">
        <v>0.79200000000000004</v>
      </c>
      <c r="O695" s="18"/>
      <c r="P695" s="20">
        <f t="shared" si="53"/>
        <v>1.0194100563224</v>
      </c>
      <c r="Q695" s="20">
        <f t="shared" si="52"/>
        <v>1.0194100563224</v>
      </c>
      <c r="R695" s="20">
        <f t="shared" si="54"/>
        <v>1.0194100563224</v>
      </c>
    </row>
    <row r="696" spans="1:18">
      <c r="A696" s="17"/>
      <c r="B696" s="18"/>
      <c r="C696" s="18"/>
      <c r="D696" s="18">
        <v>10</v>
      </c>
      <c r="E696" s="18">
        <v>8</v>
      </c>
      <c r="F696" s="20">
        <v>8.2054055234999996</v>
      </c>
      <c r="G696" s="29">
        <v>0.65529357710000002</v>
      </c>
      <c r="H696" s="20">
        <f t="shared" si="55"/>
        <v>7.9861205545936969</v>
      </c>
      <c r="I696" s="20" t="s">
        <v>311</v>
      </c>
      <c r="J696" s="18"/>
      <c r="K696" s="18">
        <v>8</v>
      </c>
      <c r="L696" s="20">
        <f t="shared" si="51"/>
        <v>100</v>
      </c>
      <c r="M696" s="20"/>
      <c r="N696" s="20"/>
      <c r="O696" s="18"/>
      <c r="P696" s="20">
        <f t="shared" si="53"/>
        <v>1.9645701441458001</v>
      </c>
      <c r="Q696" s="20">
        <f t="shared" si="52"/>
        <v>1.9645701441458001</v>
      </c>
      <c r="R696" s="20" t="str">
        <f t="shared" si="54"/>
        <v/>
      </c>
    </row>
    <row r="697" spans="1:18">
      <c r="A697" s="17"/>
      <c r="B697" s="18"/>
      <c r="C697" s="18"/>
      <c r="D697" s="18">
        <v>25</v>
      </c>
      <c r="E697" s="18">
        <v>8</v>
      </c>
      <c r="F697" s="20">
        <v>23.331259284000001</v>
      </c>
      <c r="G697" s="29">
        <v>0.88137063010000005</v>
      </c>
      <c r="H697" s="20">
        <f t="shared" si="55"/>
        <v>3.7776384865107655</v>
      </c>
      <c r="I697" s="20" t="s">
        <v>311</v>
      </c>
      <c r="J697" s="18"/>
      <c r="K697" s="18">
        <v>8</v>
      </c>
      <c r="L697" s="20">
        <f t="shared" si="51"/>
        <v>100</v>
      </c>
      <c r="M697" s="20"/>
      <c r="N697" s="20"/>
      <c r="O697" s="18"/>
      <c r="P697" s="20">
        <f t="shared" si="53"/>
        <v>2.6423491490398003</v>
      </c>
      <c r="Q697" s="20">
        <f t="shared" si="52"/>
        <v>2.6423491490398003</v>
      </c>
      <c r="R697" s="20" t="str">
        <f t="shared" si="54"/>
        <v/>
      </c>
    </row>
    <row r="698" spans="1:18">
      <c r="A698" s="17"/>
      <c r="B698" s="18"/>
      <c r="C698" s="18"/>
      <c r="D698" s="18">
        <v>50</v>
      </c>
      <c r="E698" s="18">
        <v>8</v>
      </c>
      <c r="F698" s="20">
        <v>41.855789659000003</v>
      </c>
      <c r="G698" s="29">
        <v>2.4528642155</v>
      </c>
      <c r="H698" s="20">
        <f t="shared" si="55"/>
        <v>5.8602746131025985</v>
      </c>
      <c r="I698" s="20" t="s">
        <v>311</v>
      </c>
      <c r="J698" s="18"/>
      <c r="K698" s="18">
        <v>8</v>
      </c>
      <c r="L698" s="20">
        <f t="shared" si="51"/>
        <v>100</v>
      </c>
      <c r="M698" s="20"/>
      <c r="N698" s="20"/>
      <c r="O698" s="18"/>
      <c r="P698" s="20">
        <f t="shared" si="53"/>
        <v>7.3536869180690001</v>
      </c>
      <c r="Q698" s="20">
        <f t="shared" si="52"/>
        <v>7.3536869180690001</v>
      </c>
      <c r="R698" s="20" t="str">
        <f t="shared" si="54"/>
        <v/>
      </c>
    </row>
    <row r="699" spans="1:18">
      <c r="A699" s="17"/>
      <c r="B699" s="18"/>
      <c r="C699" s="18"/>
      <c r="D699" s="18">
        <v>100</v>
      </c>
      <c r="E699" s="18">
        <v>8</v>
      </c>
      <c r="F699" s="20">
        <v>97.150152234000004</v>
      </c>
      <c r="G699" s="29">
        <v>4.1115440958000002</v>
      </c>
      <c r="H699" s="20">
        <f t="shared" si="55"/>
        <v>4.2321540432553926</v>
      </c>
      <c r="I699" s="20" t="s">
        <v>311</v>
      </c>
      <c r="J699" s="18"/>
      <c r="K699" s="18">
        <v>8</v>
      </c>
      <c r="L699" s="20">
        <f t="shared" si="51"/>
        <v>100</v>
      </c>
      <c r="M699" s="20"/>
      <c r="N699" s="20"/>
      <c r="O699" s="18"/>
      <c r="P699" s="20">
        <f t="shared" si="53"/>
        <v>12.326409199208401</v>
      </c>
      <c r="Q699" s="20">
        <f t="shared" si="52"/>
        <v>12.326409199208401</v>
      </c>
      <c r="R699" s="20" t="str">
        <f t="shared" si="54"/>
        <v/>
      </c>
    </row>
    <row r="700" spans="1:18">
      <c r="A700" s="17" t="s">
        <v>294</v>
      </c>
      <c r="B700" s="18" t="s">
        <v>223</v>
      </c>
      <c r="C700" s="18">
        <v>68678</v>
      </c>
      <c r="D700" s="18">
        <v>5</v>
      </c>
      <c r="E700" s="18">
        <v>8</v>
      </c>
      <c r="F700" s="20">
        <v>4.1093416384000001</v>
      </c>
      <c r="G700" s="29">
        <v>0.7866432256</v>
      </c>
      <c r="H700" s="20">
        <f t="shared" si="55"/>
        <v>19.142804245068433</v>
      </c>
      <c r="I700" s="20">
        <v>2.3583563903488001</v>
      </c>
      <c r="J700" s="18"/>
      <c r="K700" s="18">
        <v>8</v>
      </c>
      <c r="L700" s="20">
        <f t="shared" si="51"/>
        <v>100</v>
      </c>
      <c r="M700" s="20">
        <v>2.3984000000000005</v>
      </c>
      <c r="N700" s="20">
        <v>1.6319999999999999</v>
      </c>
      <c r="O700" s="18"/>
      <c r="P700" s="20">
        <f t="shared" si="53"/>
        <v>2.3583563903488001</v>
      </c>
      <c r="Q700" s="20">
        <f t="shared" si="52"/>
        <v>2.3583563903488001</v>
      </c>
      <c r="R700" s="20">
        <f t="shared" si="54"/>
        <v>2.3583563903488001</v>
      </c>
    </row>
    <row r="701" spans="1:18">
      <c r="A701" s="17"/>
      <c r="B701" s="18"/>
      <c r="C701" s="18"/>
      <c r="D701" s="18">
        <v>10</v>
      </c>
      <c r="E701" s="18">
        <v>8</v>
      </c>
      <c r="F701" s="20">
        <v>8.6898200602000006</v>
      </c>
      <c r="G701" s="29">
        <v>1.2158072523000001</v>
      </c>
      <c r="H701" s="20">
        <f t="shared" si="55"/>
        <v>13.991167180417055</v>
      </c>
      <c r="I701" s="20" t="s">
        <v>311</v>
      </c>
      <c r="J701" s="18"/>
      <c r="K701" s="18">
        <v>8</v>
      </c>
      <c r="L701" s="20">
        <f t="shared" si="51"/>
        <v>100</v>
      </c>
      <c r="M701" s="20"/>
      <c r="N701" s="20"/>
      <c r="O701" s="18"/>
      <c r="P701" s="20">
        <f t="shared" si="53"/>
        <v>3.6449901423954003</v>
      </c>
      <c r="Q701" s="20">
        <f t="shared" si="52"/>
        <v>3.6449901423954003</v>
      </c>
      <c r="R701" s="20" t="str">
        <f t="shared" si="54"/>
        <v/>
      </c>
    </row>
    <row r="702" spans="1:18">
      <c r="A702" s="17"/>
      <c r="B702" s="18"/>
      <c r="C702" s="18"/>
      <c r="D702" s="18">
        <v>25</v>
      </c>
      <c r="E702" s="18">
        <v>8</v>
      </c>
      <c r="F702" s="20">
        <v>24.353726766000001</v>
      </c>
      <c r="G702" s="29">
        <v>2.4488636207000001</v>
      </c>
      <c r="H702" s="20">
        <f t="shared" si="55"/>
        <v>10.055395809559769</v>
      </c>
      <c r="I702" s="20" t="s">
        <v>311</v>
      </c>
      <c r="J702" s="18"/>
      <c r="K702" s="18">
        <v>8</v>
      </c>
      <c r="L702" s="20">
        <f t="shared" si="51"/>
        <v>100</v>
      </c>
      <c r="M702" s="20"/>
      <c r="N702" s="20"/>
      <c r="O702" s="18"/>
      <c r="P702" s="20">
        <f t="shared" si="53"/>
        <v>7.341693134858601</v>
      </c>
      <c r="Q702" s="20">
        <f t="shared" si="52"/>
        <v>7.341693134858601</v>
      </c>
      <c r="R702" s="20" t="str">
        <f t="shared" si="54"/>
        <v/>
      </c>
    </row>
    <row r="703" spans="1:18">
      <c r="A703" s="17"/>
      <c r="B703" s="18"/>
      <c r="C703" s="18"/>
      <c r="D703" s="18">
        <v>50</v>
      </c>
      <c r="E703" s="18">
        <v>8</v>
      </c>
      <c r="F703" s="20">
        <v>42.049671224999997</v>
      </c>
      <c r="G703" s="29">
        <v>3.5295224465000001</v>
      </c>
      <c r="H703" s="20">
        <f t="shared" si="55"/>
        <v>8.3936980805728059</v>
      </c>
      <c r="I703" s="20" t="s">
        <v>311</v>
      </c>
      <c r="J703" s="18"/>
      <c r="K703" s="18">
        <v>8</v>
      </c>
      <c r="L703" s="20">
        <f t="shared" si="51"/>
        <v>100</v>
      </c>
      <c r="M703" s="20"/>
      <c r="N703" s="20"/>
      <c r="O703" s="18"/>
      <c r="P703" s="20">
        <f t="shared" si="53"/>
        <v>10.581508294607001</v>
      </c>
      <c r="Q703" s="20">
        <f t="shared" si="52"/>
        <v>10.581508294607001</v>
      </c>
      <c r="R703" s="20" t="str">
        <f t="shared" si="54"/>
        <v/>
      </c>
    </row>
    <row r="704" spans="1:18">
      <c r="A704" s="17"/>
      <c r="B704" s="18"/>
      <c r="C704" s="18"/>
      <c r="D704" s="18">
        <v>100</v>
      </c>
      <c r="E704" s="18">
        <v>8</v>
      </c>
      <c r="F704" s="20">
        <v>94.648726705000001</v>
      </c>
      <c r="G704" s="29">
        <v>6.4397652551000002</v>
      </c>
      <c r="H704" s="20">
        <f t="shared" si="55"/>
        <v>6.8038583077523933</v>
      </c>
      <c r="I704" s="20" t="s">
        <v>311</v>
      </c>
      <c r="J704" s="18"/>
      <c r="K704" s="18">
        <v>8</v>
      </c>
      <c r="L704" s="20">
        <f t="shared" si="51"/>
        <v>100</v>
      </c>
      <c r="M704" s="20"/>
      <c r="N704" s="20"/>
      <c r="O704" s="18"/>
      <c r="P704" s="20">
        <f t="shared" si="53"/>
        <v>19.306416234789801</v>
      </c>
      <c r="Q704" s="20">
        <f t="shared" si="52"/>
        <v>19.306416234789801</v>
      </c>
      <c r="R704" s="20" t="str">
        <f t="shared" si="54"/>
        <v/>
      </c>
    </row>
    <row r="705" spans="1:18">
      <c r="A705" s="17" t="s">
        <v>294</v>
      </c>
      <c r="B705" s="18" t="s">
        <v>71</v>
      </c>
      <c r="C705" s="18">
        <v>66643</v>
      </c>
      <c r="D705" s="18">
        <v>5</v>
      </c>
      <c r="E705" s="18">
        <v>8</v>
      </c>
      <c r="F705" s="20">
        <v>4.0950548284000003</v>
      </c>
      <c r="G705" s="29">
        <v>1.2014978724000001</v>
      </c>
      <c r="H705" s="20">
        <f t="shared" si="55"/>
        <v>29.340214545294462</v>
      </c>
      <c r="I705" s="20">
        <v>3.6020906214552006</v>
      </c>
      <c r="J705" s="18"/>
      <c r="K705" s="18">
        <v>8</v>
      </c>
      <c r="L705" s="20">
        <f t="shared" si="51"/>
        <v>100</v>
      </c>
      <c r="M705" s="20">
        <v>3.5975999999999999</v>
      </c>
      <c r="N705" s="20">
        <v>2.8559999999999999</v>
      </c>
      <c r="O705" s="18"/>
      <c r="P705" s="20">
        <f t="shared" si="53"/>
        <v>3.6020906214552006</v>
      </c>
      <c r="Q705" s="20">
        <f t="shared" si="52"/>
        <v>3.6020906214552006</v>
      </c>
      <c r="R705" s="20">
        <f t="shared" si="54"/>
        <v>3.6020906214552006</v>
      </c>
    </row>
    <row r="706" spans="1:18">
      <c r="A706" s="17"/>
      <c r="B706" s="18"/>
      <c r="C706" s="18"/>
      <c r="D706" s="18">
        <v>10</v>
      </c>
      <c r="E706" s="18">
        <v>8</v>
      </c>
      <c r="F706" s="20">
        <v>8.0406221184</v>
      </c>
      <c r="G706" s="29">
        <v>1.3424808508999999</v>
      </c>
      <c r="H706" s="20">
        <f t="shared" si="55"/>
        <v>16.69623110166928</v>
      </c>
      <c r="I706" s="20" t="s">
        <v>311</v>
      </c>
      <c r="J706" s="18"/>
      <c r="K706" s="18">
        <v>8</v>
      </c>
      <c r="L706" s="20">
        <f t="shared" si="51"/>
        <v>100</v>
      </c>
      <c r="M706" s="20"/>
      <c r="N706" s="20"/>
      <c r="O706" s="18"/>
      <c r="P706" s="20">
        <f t="shared" si="53"/>
        <v>4.0247575909981999</v>
      </c>
      <c r="Q706" s="20">
        <f t="shared" si="52"/>
        <v>4.0247575909981999</v>
      </c>
      <c r="R706" s="20" t="str">
        <f t="shared" si="54"/>
        <v/>
      </c>
    </row>
    <row r="707" spans="1:18">
      <c r="A707" s="17"/>
      <c r="B707" s="18"/>
      <c r="C707" s="18"/>
      <c r="D707" s="18">
        <v>25</v>
      </c>
      <c r="E707" s="18">
        <v>8</v>
      </c>
      <c r="F707" s="20">
        <v>23.232259733999999</v>
      </c>
      <c r="G707" s="29">
        <v>2.7775288885</v>
      </c>
      <c r="H707" s="20">
        <f t="shared" si="55"/>
        <v>11.955483109699983</v>
      </c>
      <c r="I707" s="20" t="s">
        <v>311</v>
      </c>
      <c r="J707" s="18"/>
      <c r="K707" s="18">
        <v>8</v>
      </c>
      <c r="L707" s="20">
        <f t="shared" si="51"/>
        <v>100</v>
      </c>
      <c r="M707" s="20"/>
      <c r="N707" s="20"/>
      <c r="O707" s="18"/>
      <c r="P707" s="20">
        <f t="shared" si="53"/>
        <v>8.3270316077230007</v>
      </c>
      <c r="Q707" s="20">
        <f t="shared" si="52"/>
        <v>8.3270316077230007</v>
      </c>
      <c r="R707" s="20" t="str">
        <f t="shared" si="54"/>
        <v/>
      </c>
    </row>
    <row r="708" spans="1:18">
      <c r="A708" s="17"/>
      <c r="B708" s="18"/>
      <c r="C708" s="18"/>
      <c r="D708" s="18">
        <v>50</v>
      </c>
      <c r="E708" s="18">
        <v>8</v>
      </c>
      <c r="F708" s="20">
        <v>44.203953447000004</v>
      </c>
      <c r="G708" s="29">
        <v>5.9741351837999996</v>
      </c>
      <c r="H708" s="20">
        <f t="shared" si="55"/>
        <v>13.514934113218887</v>
      </c>
      <c r="I708" s="20" t="s">
        <v>311</v>
      </c>
      <c r="J708" s="18"/>
      <c r="K708" s="18">
        <v>8</v>
      </c>
      <c r="L708" s="20">
        <f t="shared" ref="L708:L771" si="56">(K708/E708)*100</f>
        <v>100</v>
      </c>
      <c r="M708" s="20"/>
      <c r="N708" s="20"/>
      <c r="O708" s="18"/>
      <c r="P708" s="20">
        <f t="shared" si="53"/>
        <v>17.9104572810324</v>
      </c>
      <c r="Q708" s="20">
        <f t="shared" ref="Q708:Q771" si="57">IF(AND((G708*2.998)&lt;+(D708+D708*0.1),L708&gt;50),(G708*2.998),"")</f>
        <v>17.9104572810324</v>
      </c>
      <c r="R708" s="20" t="str">
        <f t="shared" si="54"/>
        <v/>
      </c>
    </row>
    <row r="709" spans="1:18">
      <c r="A709" s="17"/>
      <c r="B709" s="18"/>
      <c r="C709" s="18"/>
      <c r="D709" s="18">
        <v>100</v>
      </c>
      <c r="E709" s="18">
        <v>8</v>
      </c>
      <c r="F709" s="20">
        <v>89.246000885000001</v>
      </c>
      <c r="G709" s="29">
        <v>5.5107327896999996</v>
      </c>
      <c r="H709" s="20">
        <f t="shared" si="55"/>
        <v>6.1747671997101374</v>
      </c>
      <c r="I709" s="20" t="s">
        <v>311</v>
      </c>
      <c r="J709" s="18"/>
      <c r="K709" s="18">
        <v>8</v>
      </c>
      <c r="L709" s="20">
        <f t="shared" si="56"/>
        <v>100</v>
      </c>
      <c r="M709" s="20"/>
      <c r="N709" s="20"/>
      <c r="O709" s="18"/>
      <c r="P709" s="20">
        <f t="shared" ref="P709:P772" si="58">G709*2.998</f>
        <v>16.521176903520601</v>
      </c>
      <c r="Q709" s="20">
        <f t="shared" si="57"/>
        <v>16.521176903520601</v>
      </c>
      <c r="R709" s="20" t="str">
        <f t="shared" ref="R709:R772" si="59">IF(AND(ISNUMBER(Q709),ISNUMBER(Q708),D709&gt;5),"",Q709)</f>
        <v/>
      </c>
    </row>
    <row r="710" spans="1:18">
      <c r="A710" s="17" t="s">
        <v>294</v>
      </c>
      <c r="B710" s="18" t="s">
        <v>54</v>
      </c>
      <c r="C710" s="18">
        <v>68679</v>
      </c>
      <c r="D710" s="18">
        <v>5</v>
      </c>
      <c r="E710" s="18">
        <v>8</v>
      </c>
      <c r="F710" s="20">
        <v>4.0582888340999999</v>
      </c>
      <c r="G710" s="29">
        <v>0.8629963947</v>
      </c>
      <c r="H710" s="20">
        <f t="shared" si="55"/>
        <v>21.265031395711027</v>
      </c>
      <c r="I710" s="20">
        <v>2.5872631913106003</v>
      </c>
      <c r="J710" s="18"/>
      <c r="K710" s="18">
        <v>8</v>
      </c>
      <c r="L710" s="20">
        <f t="shared" si="56"/>
        <v>100</v>
      </c>
      <c r="M710" s="20">
        <v>2.6982000000000004</v>
      </c>
      <c r="N710" s="20">
        <v>1.6559999999999999</v>
      </c>
      <c r="O710" s="18"/>
      <c r="P710" s="20">
        <f t="shared" si="58"/>
        <v>2.5872631913106003</v>
      </c>
      <c r="Q710" s="20">
        <f t="shared" si="57"/>
        <v>2.5872631913106003</v>
      </c>
      <c r="R710" s="20">
        <f t="shared" si="59"/>
        <v>2.5872631913106003</v>
      </c>
    </row>
    <row r="711" spans="1:18">
      <c r="A711" s="17"/>
      <c r="B711" s="18"/>
      <c r="C711" s="18"/>
      <c r="D711" s="18">
        <v>10</v>
      </c>
      <c r="E711" s="18">
        <v>8</v>
      </c>
      <c r="F711" s="20">
        <v>7.7424201189000001</v>
      </c>
      <c r="G711" s="29">
        <v>0.85316012630000004</v>
      </c>
      <c r="H711" s="20">
        <f t="shared" si="55"/>
        <v>11.019295171252116</v>
      </c>
      <c r="I711" s="20" t="s">
        <v>311</v>
      </c>
      <c r="J711" s="18"/>
      <c r="K711" s="18">
        <v>8</v>
      </c>
      <c r="L711" s="20">
        <f t="shared" si="56"/>
        <v>100</v>
      </c>
      <c r="M711" s="20"/>
      <c r="N711" s="20"/>
      <c r="O711" s="18"/>
      <c r="P711" s="20">
        <f t="shared" si="58"/>
        <v>2.5577740586474005</v>
      </c>
      <c r="Q711" s="20">
        <f t="shared" si="57"/>
        <v>2.5577740586474005</v>
      </c>
      <c r="R711" s="20" t="str">
        <f t="shared" si="59"/>
        <v/>
      </c>
    </row>
    <row r="712" spans="1:18">
      <c r="A712" s="17"/>
      <c r="B712" s="18"/>
      <c r="C712" s="18"/>
      <c r="D712" s="18">
        <v>25</v>
      </c>
      <c r="E712" s="18">
        <v>8</v>
      </c>
      <c r="F712" s="20">
        <v>21.822704161000001</v>
      </c>
      <c r="G712" s="29">
        <v>2.2864695355000002</v>
      </c>
      <c r="H712" s="20">
        <f t="shared" si="55"/>
        <v>10.477480327970616</v>
      </c>
      <c r="I712" s="20" t="s">
        <v>311</v>
      </c>
      <c r="J712" s="18"/>
      <c r="K712" s="18">
        <v>8</v>
      </c>
      <c r="L712" s="20">
        <f t="shared" si="56"/>
        <v>100</v>
      </c>
      <c r="M712" s="20"/>
      <c r="N712" s="20"/>
      <c r="O712" s="18"/>
      <c r="P712" s="20">
        <f t="shared" si="58"/>
        <v>6.8548356674290014</v>
      </c>
      <c r="Q712" s="20">
        <f t="shared" si="57"/>
        <v>6.8548356674290014</v>
      </c>
      <c r="R712" s="20" t="str">
        <f t="shared" si="59"/>
        <v/>
      </c>
    </row>
    <row r="713" spans="1:18">
      <c r="A713" s="17"/>
      <c r="B713" s="18"/>
      <c r="C713" s="18"/>
      <c r="D713" s="18">
        <v>50</v>
      </c>
      <c r="E713" s="18">
        <v>8</v>
      </c>
      <c r="F713" s="20">
        <v>37.626320862</v>
      </c>
      <c r="G713" s="29">
        <v>4.0114715558</v>
      </c>
      <c r="H713" s="20">
        <f t="shared" si="55"/>
        <v>10.661344143937578</v>
      </c>
      <c r="I713" s="20" t="s">
        <v>311</v>
      </c>
      <c r="J713" s="18"/>
      <c r="K713" s="18">
        <v>8</v>
      </c>
      <c r="L713" s="20">
        <f t="shared" si="56"/>
        <v>100</v>
      </c>
      <c r="M713" s="20"/>
      <c r="N713" s="20"/>
      <c r="O713" s="18"/>
      <c r="P713" s="20">
        <f t="shared" si="58"/>
        <v>12.0263917242884</v>
      </c>
      <c r="Q713" s="20">
        <f t="shared" si="57"/>
        <v>12.0263917242884</v>
      </c>
      <c r="R713" s="20" t="str">
        <f t="shared" si="59"/>
        <v/>
      </c>
    </row>
    <row r="714" spans="1:18">
      <c r="A714" s="17"/>
      <c r="B714" s="18"/>
      <c r="C714" s="18"/>
      <c r="D714" s="18">
        <v>100</v>
      </c>
      <c r="E714" s="18">
        <v>8</v>
      </c>
      <c r="F714" s="20">
        <v>85.392839437000006</v>
      </c>
      <c r="G714" s="29">
        <v>8.4615973251999996</v>
      </c>
      <c r="H714" s="20">
        <f t="shared" si="55"/>
        <v>9.90902443458703</v>
      </c>
      <c r="I714" s="20" t="s">
        <v>311</v>
      </c>
      <c r="J714" s="18"/>
      <c r="K714" s="18">
        <v>8</v>
      </c>
      <c r="L714" s="20">
        <f t="shared" si="56"/>
        <v>100</v>
      </c>
      <c r="M714" s="20"/>
      <c r="N714" s="20"/>
      <c r="O714" s="18"/>
      <c r="P714" s="20">
        <f t="shared" si="58"/>
        <v>25.3678687809496</v>
      </c>
      <c r="Q714" s="20">
        <f t="shared" si="57"/>
        <v>25.3678687809496</v>
      </c>
      <c r="R714" s="20" t="str">
        <f t="shared" si="59"/>
        <v/>
      </c>
    </row>
    <row r="715" spans="1:18">
      <c r="A715" s="17">
        <v>9031</v>
      </c>
      <c r="B715" s="18" t="s">
        <v>267</v>
      </c>
      <c r="C715" s="18">
        <v>61687</v>
      </c>
      <c r="D715" s="18">
        <v>5</v>
      </c>
      <c r="E715" s="18">
        <v>8</v>
      </c>
      <c r="F715" s="20">
        <v>5.1790368774999997</v>
      </c>
      <c r="G715" s="29">
        <v>1.3800542113000001</v>
      </c>
      <c r="H715" s="20">
        <f t="shared" si="55"/>
        <v>26.646927680618742</v>
      </c>
      <c r="I715" s="20">
        <v>4.1374025254774001</v>
      </c>
      <c r="J715" s="18"/>
      <c r="K715" s="18">
        <v>8</v>
      </c>
      <c r="L715" s="20">
        <f t="shared" si="56"/>
        <v>100</v>
      </c>
      <c r="M715" s="20">
        <v>4.1972000000000005</v>
      </c>
      <c r="N715" s="20">
        <v>5</v>
      </c>
      <c r="O715" s="18"/>
      <c r="P715" s="20">
        <f t="shared" si="58"/>
        <v>4.1374025254774001</v>
      </c>
      <c r="Q715" s="20">
        <f t="shared" si="57"/>
        <v>4.1374025254774001</v>
      </c>
      <c r="R715" s="20">
        <f t="shared" si="59"/>
        <v>4.1374025254774001</v>
      </c>
    </row>
    <row r="716" spans="1:18">
      <c r="A716" s="17"/>
      <c r="B716" s="18"/>
      <c r="C716" s="18"/>
      <c r="D716" s="18">
        <v>10</v>
      </c>
      <c r="E716" s="18">
        <v>8</v>
      </c>
      <c r="F716" s="20">
        <v>9.2348586364000003</v>
      </c>
      <c r="G716" s="29">
        <v>4.7954825254999998</v>
      </c>
      <c r="H716" s="20">
        <f t="shared" si="55"/>
        <v>51.928055580603996</v>
      </c>
      <c r="I716" s="20" t="s">
        <v>311</v>
      </c>
      <c r="J716" s="18"/>
      <c r="K716" s="18">
        <v>7</v>
      </c>
      <c r="L716" s="20">
        <f t="shared" si="56"/>
        <v>87.5</v>
      </c>
      <c r="M716" s="20"/>
      <c r="N716" s="20"/>
      <c r="O716" s="18"/>
      <c r="P716" s="20">
        <f t="shared" si="58"/>
        <v>14.376856611449</v>
      </c>
      <c r="Q716" s="20" t="str">
        <f t="shared" si="57"/>
        <v/>
      </c>
      <c r="R716" s="20" t="str">
        <f t="shared" si="59"/>
        <v/>
      </c>
    </row>
    <row r="717" spans="1:18">
      <c r="A717" s="17"/>
      <c r="B717" s="18"/>
      <c r="C717" s="18"/>
      <c r="D717" s="18">
        <v>25</v>
      </c>
      <c r="E717" s="18">
        <v>8</v>
      </c>
      <c r="F717" s="20">
        <v>28.237120907000001</v>
      </c>
      <c r="G717" s="29">
        <v>3.8317284605999999</v>
      </c>
      <c r="H717" s="20">
        <f t="shared" si="55"/>
        <v>13.569827013242385</v>
      </c>
      <c r="I717" s="20">
        <v>11.4875219248788</v>
      </c>
      <c r="J717" s="18"/>
      <c r="K717" s="18">
        <v>8</v>
      </c>
      <c r="L717" s="20">
        <f t="shared" si="56"/>
        <v>100</v>
      </c>
      <c r="M717" s="20"/>
      <c r="N717" s="20"/>
      <c r="O717" s="18"/>
      <c r="P717" s="20">
        <f t="shared" si="58"/>
        <v>11.4875219248788</v>
      </c>
      <c r="Q717" s="20">
        <f t="shared" si="57"/>
        <v>11.4875219248788</v>
      </c>
      <c r="R717" s="20">
        <f t="shared" si="59"/>
        <v>11.4875219248788</v>
      </c>
    </row>
    <row r="718" spans="1:18">
      <c r="A718" s="17"/>
      <c r="B718" s="18"/>
      <c r="C718" s="18"/>
      <c r="D718" s="18">
        <v>50</v>
      </c>
      <c r="E718" s="18">
        <v>8</v>
      </c>
      <c r="F718" s="20">
        <v>49.140751381999998</v>
      </c>
      <c r="G718" s="29">
        <v>5.5163178678999998</v>
      </c>
      <c r="H718" s="20">
        <f t="shared" si="55"/>
        <v>11.225546441116483</v>
      </c>
      <c r="I718" s="20" t="s">
        <v>311</v>
      </c>
      <c r="J718" s="18"/>
      <c r="K718" s="18">
        <v>8</v>
      </c>
      <c r="L718" s="20">
        <f t="shared" si="56"/>
        <v>100</v>
      </c>
      <c r="M718" s="20"/>
      <c r="N718" s="20"/>
      <c r="O718" s="18"/>
      <c r="P718" s="20">
        <f t="shared" si="58"/>
        <v>16.537920967964201</v>
      </c>
      <c r="Q718" s="20">
        <f t="shared" si="57"/>
        <v>16.537920967964201</v>
      </c>
      <c r="R718" s="20" t="str">
        <f t="shared" si="59"/>
        <v/>
      </c>
    </row>
    <row r="719" spans="1:18">
      <c r="A719" s="17"/>
      <c r="B719" s="18"/>
      <c r="C719" s="18"/>
      <c r="D719" s="18">
        <v>100</v>
      </c>
      <c r="E719" s="18">
        <v>8</v>
      </c>
      <c r="F719" s="20">
        <v>93.818904747000005</v>
      </c>
      <c r="G719" s="29">
        <v>12.924697590999999</v>
      </c>
      <c r="H719" s="20">
        <f t="shared" si="55"/>
        <v>13.776218797111127</v>
      </c>
      <c r="I719" s="20" t="s">
        <v>311</v>
      </c>
      <c r="J719" s="18"/>
      <c r="K719" s="18">
        <v>8</v>
      </c>
      <c r="L719" s="20">
        <f t="shared" si="56"/>
        <v>100</v>
      </c>
      <c r="M719" s="20"/>
      <c r="N719" s="20"/>
      <c r="O719" s="18"/>
      <c r="P719" s="20">
        <f t="shared" si="58"/>
        <v>38.748243377818</v>
      </c>
      <c r="Q719" s="20">
        <f t="shared" si="57"/>
        <v>38.748243377818</v>
      </c>
      <c r="R719" s="20" t="str">
        <f t="shared" si="59"/>
        <v/>
      </c>
    </row>
    <row r="720" spans="1:18">
      <c r="A720" s="17" t="s">
        <v>294</v>
      </c>
      <c r="B720" s="18" t="s">
        <v>104</v>
      </c>
      <c r="C720" s="18">
        <v>68680</v>
      </c>
      <c r="D720" s="18">
        <v>5</v>
      </c>
      <c r="E720" s="18">
        <v>8</v>
      </c>
      <c r="F720" s="20">
        <v>3.5137215441</v>
      </c>
      <c r="G720" s="29">
        <v>0.60252497159999996</v>
      </c>
      <c r="H720" s="20">
        <f t="shared" si="55"/>
        <v>17.14777235582935</v>
      </c>
      <c r="I720" s="20">
        <v>1.8063698648568001</v>
      </c>
      <c r="J720" s="18"/>
      <c r="K720" s="18">
        <v>8</v>
      </c>
      <c r="L720" s="20">
        <f t="shared" si="56"/>
        <v>100</v>
      </c>
      <c r="M720" s="20">
        <v>1.7988</v>
      </c>
      <c r="N720" s="20">
        <v>0.93600000000000005</v>
      </c>
      <c r="O720" s="18"/>
      <c r="P720" s="20">
        <f t="shared" si="58"/>
        <v>1.8063698648568001</v>
      </c>
      <c r="Q720" s="20">
        <f t="shared" si="57"/>
        <v>1.8063698648568001</v>
      </c>
      <c r="R720" s="20">
        <f t="shared" si="59"/>
        <v>1.8063698648568001</v>
      </c>
    </row>
    <row r="721" spans="1:18">
      <c r="A721" s="17"/>
      <c r="B721" s="18"/>
      <c r="C721" s="18"/>
      <c r="D721" s="18">
        <v>10</v>
      </c>
      <c r="E721" s="18">
        <v>8</v>
      </c>
      <c r="F721" s="20">
        <v>8.8515983805000005</v>
      </c>
      <c r="G721" s="29">
        <v>0.75930140660000001</v>
      </c>
      <c r="H721" s="20">
        <f t="shared" si="55"/>
        <v>8.5781276325497871</v>
      </c>
      <c r="I721" s="20" t="s">
        <v>311</v>
      </c>
      <c r="J721" s="18"/>
      <c r="K721" s="18">
        <v>8</v>
      </c>
      <c r="L721" s="20">
        <f t="shared" si="56"/>
        <v>100</v>
      </c>
      <c r="M721" s="20"/>
      <c r="N721" s="20"/>
      <c r="O721" s="18"/>
      <c r="P721" s="20">
        <f t="shared" si="58"/>
        <v>2.2763856169868002</v>
      </c>
      <c r="Q721" s="20">
        <f t="shared" si="57"/>
        <v>2.2763856169868002</v>
      </c>
      <c r="R721" s="20" t="str">
        <f t="shared" si="59"/>
        <v/>
      </c>
    </row>
    <row r="722" spans="1:18">
      <c r="A722" s="17"/>
      <c r="B722" s="18"/>
      <c r="C722" s="18"/>
      <c r="D722" s="18">
        <v>25</v>
      </c>
      <c r="E722" s="18">
        <v>8</v>
      </c>
      <c r="F722" s="20">
        <v>24.715529962000002</v>
      </c>
      <c r="G722" s="29">
        <v>1.8094902396999999</v>
      </c>
      <c r="H722" s="20">
        <f t="shared" si="55"/>
        <v>7.3212682167126566</v>
      </c>
      <c r="I722" s="20" t="s">
        <v>311</v>
      </c>
      <c r="J722" s="18"/>
      <c r="K722" s="18">
        <v>8</v>
      </c>
      <c r="L722" s="20">
        <f t="shared" si="56"/>
        <v>100</v>
      </c>
      <c r="M722" s="20"/>
      <c r="N722" s="20"/>
      <c r="O722" s="18"/>
      <c r="P722" s="20">
        <f t="shared" si="58"/>
        <v>5.4248517386205997</v>
      </c>
      <c r="Q722" s="20">
        <f t="shared" si="57"/>
        <v>5.4248517386205997</v>
      </c>
      <c r="R722" s="20" t="str">
        <f t="shared" si="59"/>
        <v/>
      </c>
    </row>
    <row r="723" spans="1:18">
      <c r="A723" s="17"/>
      <c r="B723" s="18"/>
      <c r="C723" s="18"/>
      <c r="D723" s="18">
        <v>50</v>
      </c>
      <c r="E723" s="18">
        <v>8</v>
      </c>
      <c r="F723" s="20">
        <v>44.578822250999998</v>
      </c>
      <c r="G723" s="29">
        <v>2.1219276572000001</v>
      </c>
      <c r="H723" s="20">
        <f t="shared" si="55"/>
        <v>4.7599455303070526</v>
      </c>
      <c r="I723" s="20" t="s">
        <v>311</v>
      </c>
      <c r="J723" s="18"/>
      <c r="K723" s="18">
        <v>8</v>
      </c>
      <c r="L723" s="20">
        <f t="shared" si="56"/>
        <v>100</v>
      </c>
      <c r="M723" s="20"/>
      <c r="N723" s="20"/>
      <c r="O723" s="18"/>
      <c r="P723" s="20">
        <f t="shared" si="58"/>
        <v>6.3615391162856003</v>
      </c>
      <c r="Q723" s="20">
        <f t="shared" si="57"/>
        <v>6.3615391162856003</v>
      </c>
      <c r="R723" s="20" t="str">
        <f t="shared" si="59"/>
        <v/>
      </c>
    </row>
    <row r="724" spans="1:18">
      <c r="A724" s="17"/>
      <c r="B724" s="18"/>
      <c r="C724" s="18"/>
      <c r="D724" s="18">
        <v>100</v>
      </c>
      <c r="E724" s="18">
        <v>8</v>
      </c>
      <c r="F724" s="20">
        <v>99.196008305000007</v>
      </c>
      <c r="G724" s="29">
        <v>4.3712159345000003</v>
      </c>
      <c r="H724" s="20">
        <f t="shared" si="55"/>
        <v>4.4066449942821624</v>
      </c>
      <c r="I724" s="20" t="s">
        <v>311</v>
      </c>
      <c r="J724" s="18"/>
      <c r="K724" s="18">
        <v>8</v>
      </c>
      <c r="L724" s="20">
        <f t="shared" si="56"/>
        <v>100</v>
      </c>
      <c r="M724" s="20"/>
      <c r="N724" s="20"/>
      <c r="O724" s="18"/>
      <c r="P724" s="20">
        <f t="shared" si="58"/>
        <v>13.104905371631002</v>
      </c>
      <c r="Q724" s="20">
        <f t="shared" si="57"/>
        <v>13.104905371631002</v>
      </c>
      <c r="R724" s="20" t="str">
        <f t="shared" si="59"/>
        <v/>
      </c>
    </row>
    <row r="725" spans="1:18">
      <c r="A725" s="17" t="s">
        <v>294</v>
      </c>
      <c r="B725" s="18" t="s">
        <v>73</v>
      </c>
      <c r="C725" s="18">
        <v>66646</v>
      </c>
      <c r="D725" s="18">
        <v>5</v>
      </c>
      <c r="E725" s="18">
        <v>8</v>
      </c>
      <c r="F725" s="20">
        <v>4.5996631473000003</v>
      </c>
      <c r="G725" s="29">
        <v>0.62967219789999995</v>
      </c>
      <c r="H725" s="20">
        <f t="shared" si="55"/>
        <v>13.689528509704393</v>
      </c>
      <c r="I725" s="20">
        <v>1.8877572493042001</v>
      </c>
      <c r="J725" s="18"/>
      <c r="K725" s="18">
        <v>8</v>
      </c>
      <c r="L725" s="20">
        <f t="shared" si="56"/>
        <v>100</v>
      </c>
      <c r="M725" s="20">
        <v>1.7988</v>
      </c>
      <c r="N725" s="20">
        <v>1.1279999999999999</v>
      </c>
      <c r="O725" s="18"/>
      <c r="P725" s="20">
        <f t="shared" si="58"/>
        <v>1.8877572493042001</v>
      </c>
      <c r="Q725" s="20">
        <f t="shared" si="57"/>
        <v>1.8877572493042001</v>
      </c>
      <c r="R725" s="20">
        <f t="shared" si="59"/>
        <v>1.8877572493042001</v>
      </c>
    </row>
    <row r="726" spans="1:18">
      <c r="A726" s="17"/>
      <c r="B726" s="18"/>
      <c r="C726" s="18"/>
      <c r="D726" s="18">
        <v>10</v>
      </c>
      <c r="E726" s="18">
        <v>8</v>
      </c>
      <c r="F726" s="20">
        <v>8.7139790079000008</v>
      </c>
      <c r="G726" s="29">
        <v>1.0426252579999999</v>
      </c>
      <c r="H726" s="20">
        <f t="shared" si="55"/>
        <v>11.96497325796593</v>
      </c>
      <c r="I726" s="20" t="s">
        <v>311</v>
      </c>
      <c r="J726" s="18"/>
      <c r="K726" s="18">
        <v>8</v>
      </c>
      <c r="L726" s="20">
        <f t="shared" si="56"/>
        <v>100</v>
      </c>
      <c r="M726" s="20"/>
      <c r="N726" s="20"/>
      <c r="O726" s="18"/>
      <c r="P726" s="20">
        <f t="shared" si="58"/>
        <v>3.125790523484</v>
      </c>
      <c r="Q726" s="20">
        <f t="shared" si="57"/>
        <v>3.125790523484</v>
      </c>
      <c r="R726" s="20" t="str">
        <f t="shared" si="59"/>
        <v/>
      </c>
    </row>
    <row r="727" spans="1:18">
      <c r="A727" s="17"/>
      <c r="B727" s="18"/>
      <c r="C727" s="18"/>
      <c r="D727" s="18">
        <v>25</v>
      </c>
      <c r="E727" s="18">
        <v>8</v>
      </c>
      <c r="F727" s="20">
        <v>23.302232812</v>
      </c>
      <c r="G727" s="29">
        <v>1.2834508272</v>
      </c>
      <c r="H727" s="20">
        <f t="shared" si="55"/>
        <v>5.5078448385386425</v>
      </c>
      <c r="I727" s="20" t="s">
        <v>311</v>
      </c>
      <c r="J727" s="18"/>
      <c r="K727" s="18">
        <v>8</v>
      </c>
      <c r="L727" s="20">
        <f t="shared" si="56"/>
        <v>100</v>
      </c>
      <c r="M727" s="20"/>
      <c r="N727" s="20"/>
      <c r="O727" s="18"/>
      <c r="P727" s="20">
        <f t="shared" si="58"/>
        <v>3.8477855799456004</v>
      </c>
      <c r="Q727" s="20">
        <f t="shared" si="57"/>
        <v>3.8477855799456004</v>
      </c>
      <c r="R727" s="20" t="str">
        <f t="shared" si="59"/>
        <v/>
      </c>
    </row>
    <row r="728" spans="1:18">
      <c r="A728" s="17"/>
      <c r="B728" s="18"/>
      <c r="C728" s="18"/>
      <c r="D728" s="18">
        <v>50</v>
      </c>
      <c r="E728" s="18">
        <v>8</v>
      </c>
      <c r="F728" s="20">
        <v>42.145514069000001</v>
      </c>
      <c r="G728" s="29">
        <v>2.7626948846000001</v>
      </c>
      <c r="H728" s="20">
        <f t="shared" si="55"/>
        <v>6.5551339107572808</v>
      </c>
      <c r="I728" s="20" t="s">
        <v>311</v>
      </c>
      <c r="J728" s="18"/>
      <c r="K728" s="18">
        <v>8</v>
      </c>
      <c r="L728" s="20">
        <f t="shared" si="56"/>
        <v>100</v>
      </c>
      <c r="M728" s="20"/>
      <c r="N728" s="20"/>
      <c r="O728" s="18"/>
      <c r="P728" s="20">
        <f t="shared" si="58"/>
        <v>8.2825592640308017</v>
      </c>
      <c r="Q728" s="20">
        <f t="shared" si="57"/>
        <v>8.2825592640308017</v>
      </c>
      <c r="R728" s="20" t="str">
        <f t="shared" si="59"/>
        <v/>
      </c>
    </row>
    <row r="729" spans="1:18">
      <c r="A729" s="17"/>
      <c r="B729" s="18"/>
      <c r="C729" s="18"/>
      <c r="D729" s="18">
        <v>100</v>
      </c>
      <c r="E729" s="18">
        <v>8</v>
      </c>
      <c r="F729" s="20">
        <v>92.851052679000006</v>
      </c>
      <c r="G729" s="29">
        <v>5.8826642769999999</v>
      </c>
      <c r="H729" s="20">
        <f t="shared" si="55"/>
        <v>6.3355924432405217</v>
      </c>
      <c r="I729" s="20" t="s">
        <v>311</v>
      </c>
      <c r="J729" s="18"/>
      <c r="K729" s="18">
        <v>8</v>
      </c>
      <c r="L729" s="20">
        <f t="shared" si="56"/>
        <v>100</v>
      </c>
      <c r="M729" s="20"/>
      <c r="N729" s="20"/>
      <c r="O729" s="18"/>
      <c r="P729" s="20">
        <f t="shared" si="58"/>
        <v>17.636227502446001</v>
      </c>
      <c r="Q729" s="20">
        <f t="shared" si="57"/>
        <v>17.636227502446001</v>
      </c>
      <c r="R729" s="20" t="str">
        <f t="shared" si="59"/>
        <v/>
      </c>
    </row>
    <row r="730" spans="1:18">
      <c r="A730" s="17" t="s">
        <v>294</v>
      </c>
      <c r="B730" s="18" t="s">
        <v>105</v>
      </c>
      <c r="C730" s="18">
        <v>68682</v>
      </c>
      <c r="D730" s="18">
        <v>5</v>
      </c>
      <c r="E730" s="18">
        <v>8</v>
      </c>
      <c r="F730" s="20">
        <v>4.3089426715999997</v>
      </c>
      <c r="G730" s="29">
        <v>0.41839281389999999</v>
      </c>
      <c r="H730" s="20">
        <f t="shared" si="55"/>
        <v>9.7098719056441318</v>
      </c>
      <c r="I730" s="20">
        <v>1.2543416560722001</v>
      </c>
      <c r="J730" s="18"/>
      <c r="K730" s="18">
        <v>8</v>
      </c>
      <c r="L730" s="20">
        <f t="shared" si="56"/>
        <v>100</v>
      </c>
      <c r="M730" s="20">
        <v>1.1992000000000003</v>
      </c>
      <c r="N730" s="20">
        <v>1.08</v>
      </c>
      <c r="O730" s="18"/>
      <c r="P730" s="20">
        <f t="shared" si="58"/>
        <v>1.2543416560722001</v>
      </c>
      <c r="Q730" s="20">
        <f t="shared" si="57"/>
        <v>1.2543416560722001</v>
      </c>
      <c r="R730" s="20">
        <f t="shared" si="59"/>
        <v>1.2543416560722001</v>
      </c>
    </row>
    <row r="731" spans="1:18">
      <c r="A731" s="17"/>
      <c r="B731" s="18"/>
      <c r="C731" s="18"/>
      <c r="D731" s="18">
        <v>10</v>
      </c>
      <c r="E731" s="18">
        <v>8</v>
      </c>
      <c r="F731" s="20">
        <v>8.2681862032000009</v>
      </c>
      <c r="G731" s="29">
        <v>0.51988393970000002</v>
      </c>
      <c r="H731" s="20">
        <f t="shared" si="55"/>
        <v>6.2877628408851205</v>
      </c>
      <c r="I731" s="20" t="s">
        <v>311</v>
      </c>
      <c r="J731" s="18"/>
      <c r="K731" s="18">
        <v>8</v>
      </c>
      <c r="L731" s="20">
        <f t="shared" si="56"/>
        <v>100</v>
      </c>
      <c r="M731" s="20"/>
      <c r="N731" s="20"/>
      <c r="O731" s="18"/>
      <c r="P731" s="20">
        <f t="shared" si="58"/>
        <v>1.5586120512206001</v>
      </c>
      <c r="Q731" s="20">
        <f t="shared" si="57"/>
        <v>1.5586120512206001</v>
      </c>
      <c r="R731" s="20" t="str">
        <f t="shared" si="59"/>
        <v/>
      </c>
    </row>
    <row r="732" spans="1:18">
      <c r="A732" s="17"/>
      <c r="B732" s="18"/>
      <c r="C732" s="18"/>
      <c r="D732" s="18">
        <v>25</v>
      </c>
      <c r="E732" s="18">
        <v>8</v>
      </c>
      <c r="F732" s="20">
        <v>22.834707044000002</v>
      </c>
      <c r="G732" s="29">
        <v>0.72105568939999998</v>
      </c>
      <c r="H732" s="20">
        <f t="shared" si="55"/>
        <v>3.1577181525062006</v>
      </c>
      <c r="I732" s="20" t="s">
        <v>311</v>
      </c>
      <c r="J732" s="18"/>
      <c r="K732" s="18">
        <v>8</v>
      </c>
      <c r="L732" s="20">
        <f t="shared" si="56"/>
        <v>100</v>
      </c>
      <c r="M732" s="20"/>
      <c r="N732" s="20"/>
      <c r="O732" s="18"/>
      <c r="P732" s="20">
        <f t="shared" si="58"/>
        <v>2.1617249568212</v>
      </c>
      <c r="Q732" s="20">
        <f t="shared" si="57"/>
        <v>2.1617249568212</v>
      </c>
      <c r="R732" s="20" t="str">
        <f t="shared" si="59"/>
        <v/>
      </c>
    </row>
    <row r="733" spans="1:18">
      <c r="A733" s="17"/>
      <c r="B733" s="18"/>
      <c r="C733" s="18"/>
      <c r="D733" s="18">
        <v>50</v>
      </c>
      <c r="E733" s="18">
        <v>8</v>
      </c>
      <c r="F733" s="20">
        <v>43.457482093000003</v>
      </c>
      <c r="G733" s="29">
        <v>1.7913319593000001</v>
      </c>
      <c r="H733" s="20">
        <f t="shared" si="55"/>
        <v>4.1220334750791796</v>
      </c>
      <c r="I733" s="20" t="s">
        <v>311</v>
      </c>
      <c r="J733" s="18"/>
      <c r="K733" s="18">
        <v>8</v>
      </c>
      <c r="L733" s="20">
        <f t="shared" si="56"/>
        <v>100</v>
      </c>
      <c r="M733" s="20"/>
      <c r="N733" s="20"/>
      <c r="O733" s="18"/>
      <c r="P733" s="20">
        <f t="shared" si="58"/>
        <v>5.3704132139814007</v>
      </c>
      <c r="Q733" s="20">
        <f t="shared" si="57"/>
        <v>5.3704132139814007</v>
      </c>
      <c r="R733" s="20" t="str">
        <f t="shared" si="59"/>
        <v/>
      </c>
    </row>
    <row r="734" spans="1:18">
      <c r="A734" s="17"/>
      <c r="B734" s="18"/>
      <c r="C734" s="18"/>
      <c r="D734" s="18">
        <v>100</v>
      </c>
      <c r="E734" s="18">
        <v>8</v>
      </c>
      <c r="F734" s="20">
        <v>98.933498516</v>
      </c>
      <c r="G734" s="29">
        <v>2.6819308506000001</v>
      </c>
      <c r="H734" s="20">
        <f t="shared" si="55"/>
        <v>2.710842020982676</v>
      </c>
      <c r="I734" s="20" t="s">
        <v>311</v>
      </c>
      <c r="J734" s="18"/>
      <c r="K734" s="18">
        <v>8</v>
      </c>
      <c r="L734" s="20">
        <f t="shared" si="56"/>
        <v>100</v>
      </c>
      <c r="M734" s="20"/>
      <c r="N734" s="20"/>
      <c r="O734" s="18"/>
      <c r="P734" s="20">
        <f t="shared" si="58"/>
        <v>8.0404286900988016</v>
      </c>
      <c r="Q734" s="20">
        <f t="shared" si="57"/>
        <v>8.0404286900988016</v>
      </c>
      <c r="R734" s="20" t="str">
        <f t="shared" si="59"/>
        <v/>
      </c>
    </row>
    <row r="735" spans="1:18">
      <c r="A735" s="17" t="s">
        <v>294</v>
      </c>
      <c r="B735" s="18" t="s">
        <v>119</v>
      </c>
      <c r="C735" s="18">
        <v>68505</v>
      </c>
      <c r="D735" s="18">
        <v>5</v>
      </c>
      <c r="E735" s="18">
        <v>8</v>
      </c>
      <c r="F735" s="20">
        <v>4.9128709743999996</v>
      </c>
      <c r="G735" s="29">
        <v>1.5553314900999999</v>
      </c>
      <c r="H735" s="20">
        <f t="shared" si="55"/>
        <v>31.65830118894889</v>
      </c>
      <c r="I735" s="20">
        <v>4.6628838073198002</v>
      </c>
      <c r="J735" s="18"/>
      <c r="K735" s="18">
        <v>8</v>
      </c>
      <c r="L735" s="20">
        <f t="shared" si="56"/>
        <v>100</v>
      </c>
      <c r="M735" s="20">
        <v>4.7968000000000011</v>
      </c>
      <c r="N735" s="20">
        <v>9.8160000000000007</v>
      </c>
      <c r="O735" s="18"/>
      <c r="P735" s="20">
        <f t="shared" si="58"/>
        <v>4.6628838073198002</v>
      </c>
      <c r="Q735" s="20">
        <f t="shared" si="57"/>
        <v>4.6628838073198002</v>
      </c>
      <c r="R735" s="20">
        <f t="shared" si="59"/>
        <v>4.6628838073198002</v>
      </c>
    </row>
    <row r="736" spans="1:18">
      <c r="A736" s="17"/>
      <c r="B736" s="18"/>
      <c r="C736" s="18"/>
      <c r="D736" s="18">
        <v>10</v>
      </c>
      <c r="E736" s="18">
        <v>8</v>
      </c>
      <c r="F736" s="20">
        <v>8.8685005522000004</v>
      </c>
      <c r="G736" s="29">
        <v>1.7507379570999999</v>
      </c>
      <c r="H736" s="20">
        <f t="shared" si="55"/>
        <v>19.741081897612286</v>
      </c>
      <c r="I736" s="20" t="s">
        <v>311</v>
      </c>
      <c r="J736" s="18"/>
      <c r="K736" s="18">
        <v>8</v>
      </c>
      <c r="L736" s="20">
        <f t="shared" si="56"/>
        <v>100</v>
      </c>
      <c r="M736" s="20"/>
      <c r="N736" s="20"/>
      <c r="O736" s="18"/>
      <c r="P736" s="20">
        <f t="shared" si="58"/>
        <v>5.2487123953857999</v>
      </c>
      <c r="Q736" s="20">
        <f t="shared" si="57"/>
        <v>5.2487123953857999</v>
      </c>
      <c r="R736" s="20" t="str">
        <f t="shared" si="59"/>
        <v/>
      </c>
    </row>
    <row r="737" spans="1:18">
      <c r="A737" s="17"/>
      <c r="B737" s="18"/>
      <c r="C737" s="18"/>
      <c r="D737" s="18">
        <v>25</v>
      </c>
      <c r="E737" s="18">
        <v>8</v>
      </c>
      <c r="F737" s="20">
        <v>26.500585438000002</v>
      </c>
      <c r="G737" s="29">
        <v>2.5515129454999999</v>
      </c>
      <c r="H737" s="20">
        <f t="shared" si="55"/>
        <v>9.6281380329104245</v>
      </c>
      <c r="I737" s="20" t="s">
        <v>311</v>
      </c>
      <c r="J737" s="18"/>
      <c r="K737" s="18">
        <v>8</v>
      </c>
      <c r="L737" s="20">
        <f t="shared" si="56"/>
        <v>100</v>
      </c>
      <c r="M737" s="20"/>
      <c r="N737" s="20"/>
      <c r="O737" s="18"/>
      <c r="P737" s="20">
        <f t="shared" si="58"/>
        <v>7.6494358106089999</v>
      </c>
      <c r="Q737" s="20">
        <f t="shared" si="57"/>
        <v>7.6494358106089999</v>
      </c>
      <c r="R737" s="20" t="str">
        <f t="shared" si="59"/>
        <v/>
      </c>
    </row>
    <row r="738" spans="1:18">
      <c r="A738" s="17"/>
      <c r="B738" s="18"/>
      <c r="C738" s="18"/>
      <c r="D738" s="18">
        <v>50</v>
      </c>
      <c r="E738" s="18">
        <v>8</v>
      </c>
      <c r="F738" s="20">
        <v>46.137338389</v>
      </c>
      <c r="G738" s="29">
        <v>3.3573919732999999</v>
      </c>
      <c r="H738" s="20">
        <f t="shared" si="55"/>
        <v>7.2769520100892171</v>
      </c>
      <c r="I738" s="20" t="s">
        <v>311</v>
      </c>
      <c r="J738" s="18"/>
      <c r="K738" s="18">
        <v>8</v>
      </c>
      <c r="L738" s="20">
        <f t="shared" si="56"/>
        <v>100</v>
      </c>
      <c r="M738" s="20"/>
      <c r="N738" s="20"/>
      <c r="O738" s="18"/>
      <c r="P738" s="20">
        <f t="shared" si="58"/>
        <v>10.065461135953401</v>
      </c>
      <c r="Q738" s="20">
        <f t="shared" si="57"/>
        <v>10.065461135953401</v>
      </c>
      <c r="R738" s="20" t="str">
        <f t="shared" si="59"/>
        <v/>
      </c>
    </row>
    <row r="739" spans="1:18">
      <c r="A739" s="17"/>
      <c r="B739" s="18"/>
      <c r="C739" s="18"/>
      <c r="D739" s="18">
        <v>100</v>
      </c>
      <c r="E739" s="18">
        <v>8</v>
      </c>
      <c r="F739" s="20">
        <v>102.21272996</v>
      </c>
      <c r="G739" s="29">
        <v>6.4236490241000004</v>
      </c>
      <c r="H739" s="20">
        <f t="shared" si="55"/>
        <v>6.2845880612070877</v>
      </c>
      <c r="I739" s="20" t="s">
        <v>311</v>
      </c>
      <c r="J739" s="18"/>
      <c r="K739" s="18">
        <v>8</v>
      </c>
      <c r="L739" s="20">
        <f t="shared" si="56"/>
        <v>100</v>
      </c>
      <c r="M739" s="20"/>
      <c r="N739" s="20"/>
      <c r="O739" s="18"/>
      <c r="P739" s="20">
        <f t="shared" si="58"/>
        <v>19.258099774251804</v>
      </c>
      <c r="Q739" s="20">
        <f t="shared" si="57"/>
        <v>19.258099774251804</v>
      </c>
      <c r="R739" s="20" t="str">
        <f t="shared" si="59"/>
        <v/>
      </c>
    </row>
    <row r="740" spans="1:18">
      <c r="A740" s="17" t="s">
        <v>294</v>
      </c>
      <c r="B740" s="18" t="s">
        <v>106</v>
      </c>
      <c r="C740" s="18">
        <v>68683</v>
      </c>
      <c r="D740" s="18">
        <v>5</v>
      </c>
      <c r="E740" s="18">
        <v>8</v>
      </c>
      <c r="F740" s="20">
        <v>4.5123820762999998</v>
      </c>
      <c r="G740" s="29">
        <v>0.57439796679999999</v>
      </c>
      <c r="H740" s="20">
        <f t="shared" si="55"/>
        <v>12.729373468103722</v>
      </c>
      <c r="I740" s="20">
        <v>1.7220451044664</v>
      </c>
      <c r="J740" s="18"/>
      <c r="K740" s="18">
        <v>8</v>
      </c>
      <c r="L740" s="20">
        <f t="shared" si="56"/>
        <v>100</v>
      </c>
      <c r="M740" s="20">
        <v>1.7988</v>
      </c>
      <c r="N740" s="20">
        <v>1.248</v>
      </c>
      <c r="O740" s="18"/>
      <c r="P740" s="20">
        <f t="shared" si="58"/>
        <v>1.7220451044664</v>
      </c>
      <c r="Q740" s="20">
        <f t="shared" si="57"/>
        <v>1.7220451044664</v>
      </c>
      <c r="R740" s="20">
        <f t="shared" si="59"/>
        <v>1.7220451044664</v>
      </c>
    </row>
    <row r="741" spans="1:18">
      <c r="A741" s="17"/>
      <c r="B741" s="18"/>
      <c r="C741" s="18"/>
      <c r="D741" s="18">
        <v>10</v>
      </c>
      <c r="E741" s="18">
        <v>8</v>
      </c>
      <c r="F741" s="20">
        <v>8.6612803185999994</v>
      </c>
      <c r="G741" s="29">
        <v>0.51477601390000005</v>
      </c>
      <c r="H741" s="20">
        <f t="shared" si="55"/>
        <v>5.9434170811274232</v>
      </c>
      <c r="I741" s="20" t="s">
        <v>311</v>
      </c>
      <c r="J741" s="18"/>
      <c r="K741" s="18">
        <v>8</v>
      </c>
      <c r="L741" s="20">
        <f t="shared" si="56"/>
        <v>100</v>
      </c>
      <c r="M741" s="20"/>
      <c r="N741" s="20"/>
      <c r="O741" s="18"/>
      <c r="P741" s="20">
        <f t="shared" si="58"/>
        <v>1.5432984896722002</v>
      </c>
      <c r="Q741" s="20">
        <f t="shared" si="57"/>
        <v>1.5432984896722002</v>
      </c>
      <c r="R741" s="20" t="str">
        <f t="shared" si="59"/>
        <v/>
      </c>
    </row>
    <row r="742" spans="1:18">
      <c r="A742" s="17"/>
      <c r="B742" s="18"/>
      <c r="C742" s="18"/>
      <c r="D742" s="18">
        <v>25</v>
      </c>
      <c r="E742" s="18">
        <v>8</v>
      </c>
      <c r="F742" s="20">
        <v>23.895399050000002</v>
      </c>
      <c r="G742" s="29">
        <v>0.9085455871</v>
      </c>
      <c r="H742" s="20">
        <f t="shared" ref="H742:H805" si="60">100*(G742/F742)</f>
        <v>3.8021779221971181</v>
      </c>
      <c r="I742" s="20" t="s">
        <v>311</v>
      </c>
      <c r="J742" s="18"/>
      <c r="K742" s="18">
        <v>8</v>
      </c>
      <c r="L742" s="20">
        <f t="shared" si="56"/>
        <v>100</v>
      </c>
      <c r="M742" s="20"/>
      <c r="N742" s="20"/>
      <c r="O742" s="18"/>
      <c r="P742" s="20">
        <f t="shared" si="58"/>
        <v>2.7238196701258004</v>
      </c>
      <c r="Q742" s="20">
        <f t="shared" si="57"/>
        <v>2.7238196701258004</v>
      </c>
      <c r="R742" s="20" t="str">
        <f t="shared" si="59"/>
        <v/>
      </c>
    </row>
    <row r="743" spans="1:18">
      <c r="A743" s="17"/>
      <c r="B743" s="18"/>
      <c r="C743" s="18"/>
      <c r="D743" s="18">
        <v>50</v>
      </c>
      <c r="E743" s="18">
        <v>8</v>
      </c>
      <c r="F743" s="20">
        <v>44.070355915</v>
      </c>
      <c r="G743" s="29">
        <v>2.0217117559000002</v>
      </c>
      <c r="H743" s="20">
        <f t="shared" si="60"/>
        <v>4.5874640989951265</v>
      </c>
      <c r="I743" s="20" t="s">
        <v>311</v>
      </c>
      <c r="J743" s="18"/>
      <c r="K743" s="18">
        <v>8</v>
      </c>
      <c r="L743" s="20">
        <f t="shared" si="56"/>
        <v>100</v>
      </c>
      <c r="M743" s="20"/>
      <c r="N743" s="20"/>
      <c r="O743" s="18"/>
      <c r="P743" s="20">
        <f t="shared" si="58"/>
        <v>6.0610918441882013</v>
      </c>
      <c r="Q743" s="20">
        <f t="shared" si="57"/>
        <v>6.0610918441882013</v>
      </c>
      <c r="R743" s="20" t="str">
        <f t="shared" si="59"/>
        <v/>
      </c>
    </row>
    <row r="744" spans="1:18">
      <c r="A744" s="17"/>
      <c r="B744" s="18"/>
      <c r="C744" s="18"/>
      <c r="D744" s="18">
        <v>100</v>
      </c>
      <c r="E744" s="18">
        <v>8</v>
      </c>
      <c r="F744" s="20">
        <v>99.522648943999997</v>
      </c>
      <c r="G744" s="29">
        <v>4.1975824078999997</v>
      </c>
      <c r="H744" s="20">
        <f t="shared" si="60"/>
        <v>4.2177157184209602</v>
      </c>
      <c r="I744" s="20" t="s">
        <v>311</v>
      </c>
      <c r="J744" s="18"/>
      <c r="K744" s="18">
        <v>8</v>
      </c>
      <c r="L744" s="20">
        <f t="shared" si="56"/>
        <v>100</v>
      </c>
      <c r="M744" s="20"/>
      <c r="N744" s="20"/>
      <c r="O744" s="18"/>
      <c r="P744" s="20">
        <f t="shared" si="58"/>
        <v>12.5843520588842</v>
      </c>
      <c r="Q744" s="20">
        <f t="shared" si="57"/>
        <v>12.5843520588842</v>
      </c>
      <c r="R744" s="20" t="str">
        <f t="shared" si="59"/>
        <v/>
      </c>
    </row>
    <row r="745" spans="1:18">
      <c r="A745" s="17" t="s">
        <v>294</v>
      </c>
      <c r="B745" s="18" t="s">
        <v>191</v>
      </c>
      <c r="C745" s="18">
        <v>68686</v>
      </c>
      <c r="D745" s="18">
        <v>5</v>
      </c>
      <c r="E745" s="18">
        <v>8</v>
      </c>
      <c r="F745" s="20">
        <v>7.1014285177999996</v>
      </c>
      <c r="G745" s="29">
        <v>1.5262832757</v>
      </c>
      <c r="H745" s="20">
        <f t="shared" si="60"/>
        <v>21.492623235935042</v>
      </c>
      <c r="I745" s="20">
        <v>4.5757972605486001</v>
      </c>
      <c r="J745" s="18"/>
      <c r="K745" s="18">
        <v>8</v>
      </c>
      <c r="L745" s="20">
        <f t="shared" si="56"/>
        <v>100</v>
      </c>
      <c r="M745" s="20">
        <v>4.4969999999999999</v>
      </c>
      <c r="N745" s="20">
        <v>2.2799999999999998</v>
      </c>
      <c r="O745" s="18"/>
      <c r="P745" s="20">
        <f t="shared" si="58"/>
        <v>4.5757972605486001</v>
      </c>
      <c r="Q745" s="20">
        <f t="shared" si="57"/>
        <v>4.5757972605486001</v>
      </c>
      <c r="R745" s="20">
        <f t="shared" si="59"/>
        <v>4.5757972605486001</v>
      </c>
    </row>
    <row r="746" spans="1:18">
      <c r="A746" s="17"/>
      <c r="B746" s="18"/>
      <c r="C746" s="18"/>
      <c r="D746" s="18">
        <v>10</v>
      </c>
      <c r="E746" s="18">
        <v>8</v>
      </c>
      <c r="F746" s="20">
        <v>12.520085395000001</v>
      </c>
      <c r="G746" s="29">
        <v>1.3223501365000001</v>
      </c>
      <c r="H746" s="20">
        <f t="shared" si="60"/>
        <v>10.561830009786446</v>
      </c>
      <c r="I746" s="20" t="s">
        <v>311</v>
      </c>
      <c r="J746" s="18"/>
      <c r="K746" s="18">
        <v>8</v>
      </c>
      <c r="L746" s="20">
        <f t="shared" si="56"/>
        <v>100</v>
      </c>
      <c r="M746" s="20"/>
      <c r="N746" s="20"/>
      <c r="O746" s="18"/>
      <c r="P746" s="20">
        <f t="shared" si="58"/>
        <v>3.9644057092270004</v>
      </c>
      <c r="Q746" s="20">
        <f t="shared" si="57"/>
        <v>3.9644057092270004</v>
      </c>
      <c r="R746" s="20" t="str">
        <f t="shared" si="59"/>
        <v/>
      </c>
    </row>
    <row r="747" spans="1:18">
      <c r="A747" s="17"/>
      <c r="B747" s="18"/>
      <c r="C747" s="18"/>
      <c r="D747" s="18">
        <v>25</v>
      </c>
      <c r="E747" s="18">
        <v>8</v>
      </c>
      <c r="F747" s="20">
        <v>26.410448447</v>
      </c>
      <c r="G747" s="29">
        <v>3.2088404278999998</v>
      </c>
      <c r="H747" s="20">
        <f t="shared" si="60"/>
        <v>12.149889973808818</v>
      </c>
      <c r="I747" s="20" t="s">
        <v>311</v>
      </c>
      <c r="J747" s="18"/>
      <c r="K747" s="18">
        <v>8</v>
      </c>
      <c r="L747" s="20">
        <f t="shared" si="56"/>
        <v>100</v>
      </c>
      <c r="M747" s="20"/>
      <c r="N747" s="20"/>
      <c r="O747" s="18"/>
      <c r="P747" s="20">
        <f t="shared" si="58"/>
        <v>9.6201036028441997</v>
      </c>
      <c r="Q747" s="20">
        <f t="shared" si="57"/>
        <v>9.6201036028441997</v>
      </c>
      <c r="R747" s="20" t="str">
        <f t="shared" si="59"/>
        <v/>
      </c>
    </row>
    <row r="748" spans="1:18">
      <c r="A748" s="17"/>
      <c r="B748" s="18"/>
      <c r="C748" s="18"/>
      <c r="D748" s="18">
        <v>50</v>
      </c>
      <c r="E748" s="18">
        <v>8</v>
      </c>
      <c r="F748" s="20">
        <v>44.576245004999997</v>
      </c>
      <c r="G748" s="29">
        <v>4.1705974373999997</v>
      </c>
      <c r="H748" s="20">
        <f t="shared" si="60"/>
        <v>9.3560986057309119</v>
      </c>
      <c r="I748" s="20" t="s">
        <v>311</v>
      </c>
      <c r="J748" s="18"/>
      <c r="K748" s="18">
        <v>8</v>
      </c>
      <c r="L748" s="20">
        <f t="shared" si="56"/>
        <v>100</v>
      </c>
      <c r="M748" s="20"/>
      <c r="N748" s="20"/>
      <c r="O748" s="18"/>
      <c r="P748" s="20">
        <f t="shared" si="58"/>
        <v>12.5034511173252</v>
      </c>
      <c r="Q748" s="20">
        <f t="shared" si="57"/>
        <v>12.5034511173252</v>
      </c>
      <c r="R748" s="20" t="str">
        <f t="shared" si="59"/>
        <v/>
      </c>
    </row>
    <row r="749" spans="1:18">
      <c r="A749" s="17"/>
      <c r="B749" s="18"/>
      <c r="C749" s="18"/>
      <c r="D749" s="18">
        <v>100</v>
      </c>
      <c r="E749" s="18">
        <v>8</v>
      </c>
      <c r="F749" s="20">
        <v>102.73568761999999</v>
      </c>
      <c r="G749" s="29">
        <v>7.5426196456000003</v>
      </c>
      <c r="H749" s="20">
        <f t="shared" si="60"/>
        <v>7.3417717059516194</v>
      </c>
      <c r="I749" s="20" t="s">
        <v>311</v>
      </c>
      <c r="J749" s="18"/>
      <c r="K749" s="18">
        <v>8</v>
      </c>
      <c r="L749" s="20">
        <f t="shared" si="56"/>
        <v>100</v>
      </c>
      <c r="M749" s="20"/>
      <c r="N749" s="20"/>
      <c r="O749" s="18"/>
      <c r="P749" s="20">
        <f t="shared" si="58"/>
        <v>22.612773697508803</v>
      </c>
      <c r="Q749" s="20">
        <f t="shared" si="57"/>
        <v>22.612773697508803</v>
      </c>
      <c r="R749" s="20" t="str">
        <f t="shared" si="59"/>
        <v/>
      </c>
    </row>
    <row r="750" spans="1:18">
      <c r="A750" s="17" t="s">
        <v>294</v>
      </c>
      <c r="B750" s="18" t="s">
        <v>224</v>
      </c>
      <c r="C750" s="18">
        <v>65105</v>
      </c>
      <c r="D750" s="18">
        <v>5</v>
      </c>
      <c r="E750" s="18">
        <v>8</v>
      </c>
      <c r="F750" s="20">
        <v>6.9562384046999997</v>
      </c>
      <c r="G750" s="29">
        <v>2.9278560089000001</v>
      </c>
      <c r="H750" s="20">
        <f t="shared" si="60"/>
        <v>42.089644410717533</v>
      </c>
      <c r="I750" s="20" t="s">
        <v>311</v>
      </c>
      <c r="J750" s="18"/>
      <c r="K750" s="18">
        <v>8</v>
      </c>
      <c r="L750" s="20">
        <f t="shared" si="56"/>
        <v>100</v>
      </c>
      <c r="M750" s="20">
        <v>10.792800000000002</v>
      </c>
      <c r="N750" s="20">
        <v>4.6319999999999997</v>
      </c>
      <c r="O750" s="18"/>
      <c r="P750" s="20">
        <f t="shared" si="58"/>
        <v>8.7777123146822014</v>
      </c>
      <c r="Q750" s="20" t="str">
        <f t="shared" si="57"/>
        <v/>
      </c>
      <c r="R750" s="20" t="str">
        <f t="shared" si="59"/>
        <v/>
      </c>
    </row>
    <row r="751" spans="1:18">
      <c r="A751" s="17"/>
      <c r="B751" s="18"/>
      <c r="C751" s="18"/>
      <c r="D751" s="18">
        <v>10</v>
      </c>
      <c r="E751" s="18">
        <v>8</v>
      </c>
      <c r="F751" s="20">
        <v>11.339218511</v>
      </c>
      <c r="G751" s="29">
        <v>3.5644190541</v>
      </c>
      <c r="H751" s="20">
        <f t="shared" si="60"/>
        <v>31.434433075279504</v>
      </c>
      <c r="I751" s="20">
        <v>10.686128324191801</v>
      </c>
      <c r="J751" s="18"/>
      <c r="K751" s="18">
        <v>8</v>
      </c>
      <c r="L751" s="20">
        <f t="shared" si="56"/>
        <v>100</v>
      </c>
      <c r="M751" s="20"/>
      <c r="N751" s="20"/>
      <c r="O751" s="18"/>
      <c r="P751" s="20">
        <f t="shared" si="58"/>
        <v>10.686128324191801</v>
      </c>
      <c r="Q751" s="20">
        <f t="shared" si="57"/>
        <v>10.686128324191801</v>
      </c>
      <c r="R751" s="20">
        <f t="shared" si="59"/>
        <v>10.686128324191801</v>
      </c>
    </row>
    <row r="752" spans="1:18">
      <c r="A752" s="17"/>
      <c r="B752" s="18"/>
      <c r="C752" s="18"/>
      <c r="D752" s="18">
        <v>25</v>
      </c>
      <c r="E752" s="18">
        <v>8</v>
      </c>
      <c r="F752" s="20">
        <v>29.487004377000002</v>
      </c>
      <c r="G752" s="29">
        <v>7.2802859002</v>
      </c>
      <c r="H752" s="20">
        <f t="shared" si="60"/>
        <v>24.689811847685199</v>
      </c>
      <c r="I752" s="20" t="s">
        <v>311</v>
      </c>
      <c r="J752" s="18"/>
      <c r="K752" s="18">
        <v>8</v>
      </c>
      <c r="L752" s="20">
        <f t="shared" si="56"/>
        <v>100</v>
      </c>
      <c r="M752" s="20"/>
      <c r="N752" s="20"/>
      <c r="O752" s="18"/>
      <c r="P752" s="20">
        <f t="shared" si="58"/>
        <v>21.826297128799602</v>
      </c>
      <c r="Q752" s="20">
        <f t="shared" si="57"/>
        <v>21.826297128799602</v>
      </c>
      <c r="R752" s="20" t="str">
        <f t="shared" si="59"/>
        <v/>
      </c>
    </row>
    <row r="753" spans="1:18">
      <c r="A753" s="17"/>
      <c r="B753" s="18"/>
      <c r="C753" s="18"/>
      <c r="D753" s="18">
        <v>50</v>
      </c>
      <c r="E753" s="18">
        <v>8</v>
      </c>
      <c r="F753" s="20">
        <v>50.207086783999998</v>
      </c>
      <c r="G753" s="29">
        <v>9.4317907043999991</v>
      </c>
      <c r="H753" s="20">
        <f t="shared" si="60"/>
        <v>18.785775691342689</v>
      </c>
      <c r="I753" s="20" t="s">
        <v>311</v>
      </c>
      <c r="J753" s="18"/>
      <c r="K753" s="18">
        <v>8</v>
      </c>
      <c r="L753" s="20">
        <f t="shared" si="56"/>
        <v>100</v>
      </c>
      <c r="M753" s="20"/>
      <c r="N753" s="20"/>
      <c r="O753" s="18"/>
      <c r="P753" s="20">
        <f t="shared" si="58"/>
        <v>28.276508531791201</v>
      </c>
      <c r="Q753" s="20">
        <f t="shared" si="57"/>
        <v>28.276508531791201</v>
      </c>
      <c r="R753" s="20" t="str">
        <f t="shared" si="59"/>
        <v/>
      </c>
    </row>
    <row r="754" spans="1:18">
      <c r="A754" s="17"/>
      <c r="B754" s="18"/>
      <c r="C754" s="18"/>
      <c r="D754" s="18">
        <v>100</v>
      </c>
      <c r="E754" s="18">
        <v>8</v>
      </c>
      <c r="F754" s="20">
        <v>104.67937018000001</v>
      </c>
      <c r="G754" s="29">
        <v>12.382009756</v>
      </c>
      <c r="H754" s="20">
        <f t="shared" si="60"/>
        <v>11.828509986933129</v>
      </c>
      <c r="I754" s="20" t="s">
        <v>311</v>
      </c>
      <c r="J754" s="18"/>
      <c r="K754" s="18">
        <v>8</v>
      </c>
      <c r="L754" s="20">
        <f t="shared" si="56"/>
        <v>100</v>
      </c>
      <c r="M754" s="20"/>
      <c r="N754" s="20"/>
      <c r="O754" s="18"/>
      <c r="P754" s="20">
        <f t="shared" si="58"/>
        <v>37.121265248488001</v>
      </c>
      <c r="Q754" s="20">
        <f t="shared" si="57"/>
        <v>37.121265248488001</v>
      </c>
      <c r="R754" s="20" t="str">
        <f t="shared" si="59"/>
        <v/>
      </c>
    </row>
    <row r="755" spans="1:18">
      <c r="A755" s="17" t="s">
        <v>294</v>
      </c>
      <c r="B755" s="18" t="s">
        <v>192</v>
      </c>
      <c r="C755" s="18">
        <v>68688</v>
      </c>
      <c r="D755" s="18">
        <v>5</v>
      </c>
      <c r="E755" s="18">
        <v>8</v>
      </c>
      <c r="F755" s="20">
        <v>3.9732146190000002</v>
      </c>
      <c r="G755" s="29">
        <v>0.61567512670000002</v>
      </c>
      <c r="H755" s="20">
        <f t="shared" si="60"/>
        <v>15.495642338468905</v>
      </c>
      <c r="I755" s="20">
        <v>1.8457940298466002</v>
      </c>
      <c r="J755" s="18"/>
      <c r="K755" s="18">
        <v>8</v>
      </c>
      <c r="L755" s="20">
        <f t="shared" si="56"/>
        <v>100</v>
      </c>
      <c r="M755" s="20">
        <v>1.7988</v>
      </c>
      <c r="N755" s="20">
        <v>1.8240000000000001</v>
      </c>
      <c r="O755" s="18"/>
      <c r="P755" s="20">
        <f t="shared" si="58"/>
        <v>1.8457940298466002</v>
      </c>
      <c r="Q755" s="20">
        <f t="shared" si="57"/>
        <v>1.8457940298466002</v>
      </c>
      <c r="R755" s="20">
        <f t="shared" si="59"/>
        <v>1.8457940298466002</v>
      </c>
    </row>
    <row r="756" spans="1:18">
      <c r="A756" s="17"/>
      <c r="B756" s="18"/>
      <c r="C756" s="18"/>
      <c r="D756" s="18">
        <v>10</v>
      </c>
      <c r="E756" s="18">
        <v>8</v>
      </c>
      <c r="F756" s="20">
        <v>9.3052230845999997</v>
      </c>
      <c r="G756" s="29">
        <v>0.64013466500000005</v>
      </c>
      <c r="H756" s="20">
        <f t="shared" si="60"/>
        <v>6.8793048718994498</v>
      </c>
      <c r="I756" s="20" t="s">
        <v>311</v>
      </c>
      <c r="J756" s="18"/>
      <c r="K756" s="18">
        <v>8</v>
      </c>
      <c r="L756" s="20">
        <f t="shared" si="56"/>
        <v>100</v>
      </c>
      <c r="M756" s="20"/>
      <c r="N756" s="20"/>
      <c r="O756" s="18"/>
      <c r="P756" s="20">
        <f t="shared" si="58"/>
        <v>1.9191237256700002</v>
      </c>
      <c r="Q756" s="20">
        <f t="shared" si="57"/>
        <v>1.9191237256700002</v>
      </c>
      <c r="R756" s="20" t="str">
        <f t="shared" si="59"/>
        <v/>
      </c>
    </row>
    <row r="757" spans="1:18">
      <c r="A757" s="17"/>
      <c r="B757" s="18"/>
      <c r="C757" s="18"/>
      <c r="D757" s="18">
        <v>25</v>
      </c>
      <c r="E757" s="18">
        <v>8</v>
      </c>
      <c r="F757" s="20">
        <v>24.462654796999999</v>
      </c>
      <c r="G757" s="29">
        <v>1.9466553378</v>
      </c>
      <c r="H757" s="20">
        <f t="shared" si="60"/>
        <v>7.9576618071671019</v>
      </c>
      <c r="I757" s="20" t="s">
        <v>311</v>
      </c>
      <c r="J757" s="18"/>
      <c r="K757" s="18">
        <v>8</v>
      </c>
      <c r="L757" s="20">
        <f t="shared" si="56"/>
        <v>100</v>
      </c>
      <c r="M757" s="20"/>
      <c r="N757" s="20"/>
      <c r="O757" s="18"/>
      <c r="P757" s="20">
        <f t="shared" si="58"/>
        <v>5.8360727027244002</v>
      </c>
      <c r="Q757" s="20">
        <f t="shared" si="57"/>
        <v>5.8360727027244002</v>
      </c>
      <c r="R757" s="20" t="str">
        <f t="shared" si="59"/>
        <v/>
      </c>
    </row>
    <row r="758" spans="1:18">
      <c r="A758" s="17"/>
      <c r="B758" s="18"/>
      <c r="C758" s="18"/>
      <c r="D758" s="18">
        <v>50</v>
      </c>
      <c r="E758" s="18">
        <v>8</v>
      </c>
      <c r="F758" s="20">
        <v>43.867355130999997</v>
      </c>
      <c r="G758" s="29">
        <v>2.6295323467</v>
      </c>
      <c r="H758" s="20">
        <f t="shared" si="60"/>
        <v>5.9942805734412126</v>
      </c>
      <c r="I758" s="20" t="s">
        <v>311</v>
      </c>
      <c r="J758" s="18"/>
      <c r="K758" s="18">
        <v>8</v>
      </c>
      <c r="L758" s="20">
        <f t="shared" si="56"/>
        <v>100</v>
      </c>
      <c r="M758" s="20"/>
      <c r="N758" s="20"/>
      <c r="O758" s="18"/>
      <c r="P758" s="20">
        <f t="shared" si="58"/>
        <v>7.8833379754066009</v>
      </c>
      <c r="Q758" s="20">
        <f t="shared" si="57"/>
        <v>7.8833379754066009</v>
      </c>
      <c r="R758" s="20" t="str">
        <f t="shared" si="59"/>
        <v/>
      </c>
    </row>
    <row r="759" spans="1:18">
      <c r="A759" s="17"/>
      <c r="B759" s="18"/>
      <c r="C759" s="18"/>
      <c r="D759" s="18">
        <v>100</v>
      </c>
      <c r="E759" s="18">
        <v>8</v>
      </c>
      <c r="F759" s="20">
        <v>100.14521252</v>
      </c>
      <c r="G759" s="29">
        <v>5.9875727893999997</v>
      </c>
      <c r="H759" s="20">
        <f t="shared" si="60"/>
        <v>5.9788906915587416</v>
      </c>
      <c r="I759" s="20" t="s">
        <v>311</v>
      </c>
      <c r="J759" s="18"/>
      <c r="K759" s="18">
        <v>8</v>
      </c>
      <c r="L759" s="20">
        <f t="shared" si="56"/>
        <v>100</v>
      </c>
      <c r="M759" s="20"/>
      <c r="N759" s="20"/>
      <c r="O759" s="18"/>
      <c r="P759" s="20">
        <f t="shared" si="58"/>
        <v>17.950743222621199</v>
      </c>
      <c r="Q759" s="20">
        <f t="shared" si="57"/>
        <v>17.950743222621199</v>
      </c>
      <c r="R759" s="20" t="str">
        <f t="shared" si="59"/>
        <v/>
      </c>
    </row>
    <row r="760" spans="1:18">
      <c r="A760" s="17" t="s">
        <v>294</v>
      </c>
      <c r="B760" s="18" t="s">
        <v>193</v>
      </c>
      <c r="C760" s="18">
        <v>68689</v>
      </c>
      <c r="D760" s="18">
        <v>5</v>
      </c>
      <c r="E760" s="18">
        <v>8</v>
      </c>
      <c r="F760" s="20">
        <v>5.3210355590000002</v>
      </c>
      <c r="G760" s="29">
        <v>1.9291616216</v>
      </c>
      <c r="H760" s="20">
        <f t="shared" si="60"/>
        <v>36.255379243557499</v>
      </c>
      <c r="I760" s="20" t="s">
        <v>311</v>
      </c>
      <c r="J760" s="18"/>
      <c r="K760" s="18">
        <v>8</v>
      </c>
      <c r="L760" s="20">
        <f t="shared" si="56"/>
        <v>100</v>
      </c>
      <c r="M760" s="20">
        <v>5.6962000000000002</v>
      </c>
      <c r="N760" s="20">
        <v>4.3920000000000003</v>
      </c>
      <c r="O760" s="18"/>
      <c r="P760" s="20">
        <f t="shared" si="58"/>
        <v>5.7836265415568002</v>
      </c>
      <c r="Q760" s="20" t="str">
        <f t="shared" si="57"/>
        <v/>
      </c>
      <c r="R760" s="20" t="str">
        <f t="shared" si="59"/>
        <v/>
      </c>
    </row>
    <row r="761" spans="1:18">
      <c r="A761" s="17"/>
      <c r="B761" s="18"/>
      <c r="C761" s="18"/>
      <c r="D761" s="18">
        <v>10</v>
      </c>
      <c r="E761" s="18">
        <v>8</v>
      </c>
      <c r="F761" s="20">
        <v>11.558659861000001</v>
      </c>
      <c r="G761" s="29">
        <v>2.7825364684</v>
      </c>
      <c r="H761" s="20">
        <f t="shared" si="60"/>
        <v>24.07317545339783</v>
      </c>
      <c r="I761" s="20">
        <v>8.3420443322632014</v>
      </c>
      <c r="J761" s="18"/>
      <c r="K761" s="18">
        <v>8</v>
      </c>
      <c r="L761" s="20">
        <f t="shared" si="56"/>
        <v>100</v>
      </c>
      <c r="M761" s="20"/>
      <c r="N761" s="20"/>
      <c r="O761" s="18"/>
      <c r="P761" s="20">
        <f t="shared" si="58"/>
        <v>8.3420443322632014</v>
      </c>
      <c r="Q761" s="20">
        <f t="shared" si="57"/>
        <v>8.3420443322632014</v>
      </c>
      <c r="R761" s="20">
        <f t="shared" si="59"/>
        <v>8.3420443322632014</v>
      </c>
    </row>
    <row r="762" spans="1:18">
      <c r="A762" s="17"/>
      <c r="B762" s="18"/>
      <c r="C762" s="18"/>
      <c r="D762" s="18">
        <v>25</v>
      </c>
      <c r="E762" s="18">
        <v>8</v>
      </c>
      <c r="F762" s="20">
        <v>24.866729671000002</v>
      </c>
      <c r="G762" s="29">
        <v>4.5723069173999997</v>
      </c>
      <c r="H762" s="20">
        <f t="shared" si="60"/>
        <v>18.387246645996644</v>
      </c>
      <c r="I762" s="20" t="s">
        <v>311</v>
      </c>
      <c r="J762" s="18"/>
      <c r="K762" s="18">
        <v>8</v>
      </c>
      <c r="L762" s="20">
        <f t="shared" si="56"/>
        <v>100</v>
      </c>
      <c r="M762" s="20"/>
      <c r="N762" s="20"/>
      <c r="O762" s="18"/>
      <c r="P762" s="20">
        <f t="shared" si="58"/>
        <v>13.707776138365201</v>
      </c>
      <c r="Q762" s="20">
        <f t="shared" si="57"/>
        <v>13.707776138365201</v>
      </c>
      <c r="R762" s="20" t="str">
        <f t="shared" si="59"/>
        <v/>
      </c>
    </row>
    <row r="763" spans="1:18">
      <c r="A763" s="17"/>
      <c r="B763" s="18"/>
      <c r="C763" s="18"/>
      <c r="D763" s="18">
        <v>50</v>
      </c>
      <c r="E763" s="18">
        <v>8</v>
      </c>
      <c r="F763" s="20">
        <v>43.986037170000003</v>
      </c>
      <c r="G763" s="29">
        <v>5.4778441163</v>
      </c>
      <c r="H763" s="20">
        <f t="shared" si="60"/>
        <v>12.45359770676518</v>
      </c>
      <c r="I763" s="20" t="s">
        <v>311</v>
      </c>
      <c r="J763" s="18"/>
      <c r="K763" s="18">
        <v>8</v>
      </c>
      <c r="L763" s="20">
        <f t="shared" si="56"/>
        <v>100</v>
      </c>
      <c r="M763" s="20"/>
      <c r="N763" s="20"/>
      <c r="O763" s="18"/>
      <c r="P763" s="20">
        <f t="shared" si="58"/>
        <v>16.422576660667403</v>
      </c>
      <c r="Q763" s="20">
        <f t="shared" si="57"/>
        <v>16.422576660667403</v>
      </c>
      <c r="R763" s="20" t="str">
        <f t="shared" si="59"/>
        <v/>
      </c>
    </row>
    <row r="764" spans="1:18">
      <c r="A764" s="17"/>
      <c r="B764" s="18"/>
      <c r="C764" s="18"/>
      <c r="D764" s="18">
        <v>100</v>
      </c>
      <c r="E764" s="18">
        <v>8</v>
      </c>
      <c r="F764" s="20">
        <v>95.753659627000005</v>
      </c>
      <c r="G764" s="29">
        <v>10.960238910999999</v>
      </c>
      <c r="H764" s="20">
        <f t="shared" si="60"/>
        <v>11.446287226717653</v>
      </c>
      <c r="I764" s="20" t="s">
        <v>311</v>
      </c>
      <c r="J764" s="18"/>
      <c r="K764" s="18">
        <v>8</v>
      </c>
      <c r="L764" s="20">
        <f t="shared" si="56"/>
        <v>100</v>
      </c>
      <c r="M764" s="20"/>
      <c r="N764" s="20"/>
      <c r="O764" s="18"/>
      <c r="P764" s="20">
        <f t="shared" si="58"/>
        <v>32.858796255178</v>
      </c>
      <c r="Q764" s="20">
        <f t="shared" si="57"/>
        <v>32.858796255178</v>
      </c>
      <c r="R764" s="20" t="str">
        <f t="shared" si="59"/>
        <v/>
      </c>
    </row>
    <row r="765" spans="1:18">
      <c r="A765" s="17" t="s">
        <v>294</v>
      </c>
      <c r="B765" s="18" t="s">
        <v>194</v>
      </c>
      <c r="C765" s="18">
        <v>68690</v>
      </c>
      <c r="D765" s="18">
        <v>5</v>
      </c>
      <c r="E765" s="18">
        <v>8</v>
      </c>
      <c r="F765" s="20">
        <v>4.6915381080999996</v>
      </c>
      <c r="G765" s="29">
        <v>0.69333897909999997</v>
      </c>
      <c r="H765" s="20">
        <f t="shared" si="60"/>
        <v>14.778500421917954</v>
      </c>
      <c r="I765" s="20">
        <v>2.0786302593418</v>
      </c>
      <c r="J765" s="18"/>
      <c r="K765" s="18">
        <v>8</v>
      </c>
      <c r="L765" s="20">
        <f t="shared" si="56"/>
        <v>100</v>
      </c>
      <c r="M765" s="20">
        <v>2.0986000000000002</v>
      </c>
      <c r="N765" s="20">
        <v>1.08</v>
      </c>
      <c r="O765" s="18"/>
      <c r="P765" s="20">
        <f t="shared" si="58"/>
        <v>2.0786302593418</v>
      </c>
      <c r="Q765" s="20">
        <f t="shared" si="57"/>
        <v>2.0786302593418</v>
      </c>
      <c r="R765" s="20">
        <f t="shared" si="59"/>
        <v>2.0786302593418</v>
      </c>
    </row>
    <row r="766" spans="1:18">
      <c r="A766" s="17"/>
      <c r="B766" s="18"/>
      <c r="C766" s="18"/>
      <c r="D766" s="18">
        <v>10</v>
      </c>
      <c r="E766" s="18">
        <v>8</v>
      </c>
      <c r="F766" s="20">
        <v>9.9104581464999999</v>
      </c>
      <c r="G766" s="29">
        <v>0.61192382089999997</v>
      </c>
      <c r="H766" s="20">
        <f t="shared" si="60"/>
        <v>6.1745260597877447</v>
      </c>
      <c r="I766" s="20" t="s">
        <v>311</v>
      </c>
      <c r="J766" s="18"/>
      <c r="K766" s="18">
        <v>8</v>
      </c>
      <c r="L766" s="20">
        <f t="shared" si="56"/>
        <v>100</v>
      </c>
      <c r="M766" s="20"/>
      <c r="N766" s="20"/>
      <c r="O766" s="18"/>
      <c r="P766" s="20">
        <f t="shared" si="58"/>
        <v>1.8345476150582001</v>
      </c>
      <c r="Q766" s="20">
        <f t="shared" si="57"/>
        <v>1.8345476150582001</v>
      </c>
      <c r="R766" s="20" t="str">
        <f t="shared" si="59"/>
        <v/>
      </c>
    </row>
    <row r="767" spans="1:18">
      <c r="A767" s="17"/>
      <c r="B767" s="18"/>
      <c r="C767" s="18"/>
      <c r="D767" s="18">
        <v>25</v>
      </c>
      <c r="E767" s="18">
        <v>8</v>
      </c>
      <c r="F767" s="20">
        <v>24.514356128999999</v>
      </c>
      <c r="G767" s="29">
        <v>1.6440219563</v>
      </c>
      <c r="H767" s="20">
        <f t="shared" si="60"/>
        <v>6.7063640082928977</v>
      </c>
      <c r="I767" s="20" t="s">
        <v>311</v>
      </c>
      <c r="J767" s="18"/>
      <c r="K767" s="18">
        <v>8</v>
      </c>
      <c r="L767" s="20">
        <f t="shared" si="56"/>
        <v>100</v>
      </c>
      <c r="M767" s="20"/>
      <c r="N767" s="20"/>
      <c r="O767" s="18"/>
      <c r="P767" s="20">
        <f t="shared" si="58"/>
        <v>4.9287778249874004</v>
      </c>
      <c r="Q767" s="20">
        <f t="shared" si="57"/>
        <v>4.9287778249874004</v>
      </c>
      <c r="R767" s="20" t="str">
        <f t="shared" si="59"/>
        <v/>
      </c>
    </row>
    <row r="768" spans="1:18">
      <c r="A768" s="17"/>
      <c r="B768" s="18"/>
      <c r="C768" s="18"/>
      <c r="D768" s="18">
        <v>50</v>
      </c>
      <c r="E768" s="18">
        <v>8</v>
      </c>
      <c r="F768" s="20">
        <v>46.896983333000001</v>
      </c>
      <c r="G768" s="29">
        <v>2.7456892039</v>
      </c>
      <c r="H768" s="20">
        <f t="shared" si="60"/>
        <v>5.854724565978513</v>
      </c>
      <c r="I768" s="20" t="s">
        <v>311</v>
      </c>
      <c r="J768" s="18"/>
      <c r="K768" s="18">
        <v>8</v>
      </c>
      <c r="L768" s="20">
        <f t="shared" si="56"/>
        <v>100</v>
      </c>
      <c r="M768" s="20"/>
      <c r="N768" s="20"/>
      <c r="O768" s="18"/>
      <c r="P768" s="20">
        <f t="shared" si="58"/>
        <v>8.2315762332922002</v>
      </c>
      <c r="Q768" s="20">
        <f t="shared" si="57"/>
        <v>8.2315762332922002</v>
      </c>
      <c r="R768" s="20" t="str">
        <f t="shared" si="59"/>
        <v/>
      </c>
    </row>
    <row r="769" spans="1:18">
      <c r="A769" s="17"/>
      <c r="B769" s="18"/>
      <c r="C769" s="18"/>
      <c r="D769" s="18">
        <v>100</v>
      </c>
      <c r="E769" s="18">
        <v>8</v>
      </c>
      <c r="F769" s="20">
        <v>103.81311698</v>
      </c>
      <c r="G769" s="29">
        <v>7.9275375330999998</v>
      </c>
      <c r="H769" s="20">
        <f t="shared" si="60"/>
        <v>7.6363544065700966</v>
      </c>
      <c r="I769" s="20" t="s">
        <v>311</v>
      </c>
      <c r="J769" s="18"/>
      <c r="K769" s="18">
        <v>8</v>
      </c>
      <c r="L769" s="20">
        <f t="shared" si="56"/>
        <v>100</v>
      </c>
      <c r="M769" s="20"/>
      <c r="N769" s="20"/>
      <c r="O769" s="18"/>
      <c r="P769" s="20">
        <f t="shared" si="58"/>
        <v>23.7667575242338</v>
      </c>
      <c r="Q769" s="20">
        <f t="shared" si="57"/>
        <v>23.7667575242338</v>
      </c>
      <c r="R769" s="20" t="str">
        <f t="shared" si="59"/>
        <v/>
      </c>
    </row>
    <row r="770" spans="1:18">
      <c r="A770" s="17" t="s">
        <v>294</v>
      </c>
      <c r="B770" s="18" t="s">
        <v>75</v>
      </c>
      <c r="C770" s="18">
        <v>66649</v>
      </c>
      <c r="D770" s="18">
        <v>5</v>
      </c>
      <c r="E770" s="18">
        <v>8</v>
      </c>
      <c r="F770" s="20">
        <v>4.5504590934999998</v>
      </c>
      <c r="G770" s="29">
        <v>0.69405620379999999</v>
      </c>
      <c r="H770" s="20">
        <f t="shared" si="60"/>
        <v>15.252443534574542</v>
      </c>
      <c r="I770" s="20">
        <v>2.0807804989924001</v>
      </c>
      <c r="J770" s="18"/>
      <c r="K770" s="18">
        <v>8</v>
      </c>
      <c r="L770" s="20">
        <f t="shared" si="56"/>
        <v>100</v>
      </c>
      <c r="M770" s="20">
        <v>2.0986000000000002</v>
      </c>
      <c r="N770" s="20">
        <v>2.472</v>
      </c>
      <c r="O770" s="18"/>
      <c r="P770" s="20">
        <f t="shared" si="58"/>
        <v>2.0807804989924001</v>
      </c>
      <c r="Q770" s="20">
        <f t="shared" si="57"/>
        <v>2.0807804989924001</v>
      </c>
      <c r="R770" s="20">
        <f t="shared" si="59"/>
        <v>2.0807804989924001</v>
      </c>
    </row>
    <row r="771" spans="1:18">
      <c r="A771" s="17"/>
      <c r="B771" s="18"/>
      <c r="C771" s="18"/>
      <c r="D771" s="18">
        <v>10</v>
      </c>
      <c r="E771" s="18">
        <v>8</v>
      </c>
      <c r="F771" s="20">
        <v>9.1572714697999995</v>
      </c>
      <c r="G771" s="29">
        <v>0.86863193869999999</v>
      </c>
      <c r="H771" s="20">
        <f t="shared" si="60"/>
        <v>9.485706976850949</v>
      </c>
      <c r="I771" s="20" t="s">
        <v>311</v>
      </c>
      <c r="J771" s="18"/>
      <c r="K771" s="18">
        <v>8</v>
      </c>
      <c r="L771" s="20">
        <f t="shared" si="56"/>
        <v>100</v>
      </c>
      <c r="M771" s="20"/>
      <c r="N771" s="20"/>
      <c r="O771" s="18"/>
      <c r="P771" s="20">
        <f t="shared" si="58"/>
        <v>2.6041585522226001</v>
      </c>
      <c r="Q771" s="20">
        <f t="shared" si="57"/>
        <v>2.6041585522226001</v>
      </c>
      <c r="R771" s="20" t="str">
        <f t="shared" si="59"/>
        <v/>
      </c>
    </row>
    <row r="772" spans="1:18">
      <c r="A772" s="17"/>
      <c r="B772" s="18"/>
      <c r="C772" s="18"/>
      <c r="D772" s="18">
        <v>25</v>
      </c>
      <c r="E772" s="18">
        <v>8</v>
      </c>
      <c r="F772" s="20">
        <v>23.666177863000001</v>
      </c>
      <c r="G772" s="29">
        <v>2.0528728128</v>
      </c>
      <c r="H772" s="20">
        <f t="shared" si="60"/>
        <v>8.6742896325878078</v>
      </c>
      <c r="I772" s="20" t="s">
        <v>311</v>
      </c>
      <c r="J772" s="18"/>
      <c r="K772" s="18">
        <v>8</v>
      </c>
      <c r="L772" s="20">
        <f t="shared" ref="L772:L835" si="61">(K772/E772)*100</f>
        <v>100</v>
      </c>
      <c r="M772" s="20"/>
      <c r="N772" s="20"/>
      <c r="O772" s="18"/>
      <c r="P772" s="20">
        <f t="shared" si="58"/>
        <v>6.1545126927744001</v>
      </c>
      <c r="Q772" s="20">
        <f t="shared" ref="Q772:Q835" si="62">IF(AND((G772*2.998)&lt;+(D772+D772*0.1),L772&gt;50),(G772*2.998),"")</f>
        <v>6.1545126927744001</v>
      </c>
      <c r="R772" s="20" t="str">
        <f t="shared" si="59"/>
        <v/>
      </c>
    </row>
    <row r="773" spans="1:18">
      <c r="A773" s="17"/>
      <c r="B773" s="18"/>
      <c r="C773" s="18"/>
      <c r="D773" s="18">
        <v>50</v>
      </c>
      <c r="E773" s="18">
        <v>8</v>
      </c>
      <c r="F773" s="20">
        <v>43.959551705999999</v>
      </c>
      <c r="G773" s="29">
        <v>4.1985332890000002</v>
      </c>
      <c r="H773" s="20">
        <f t="shared" si="60"/>
        <v>9.5509010580445608</v>
      </c>
      <c r="I773" s="20" t="s">
        <v>311</v>
      </c>
      <c r="J773" s="18"/>
      <c r="K773" s="18">
        <v>8</v>
      </c>
      <c r="L773" s="20">
        <f t="shared" si="61"/>
        <v>100</v>
      </c>
      <c r="M773" s="20"/>
      <c r="N773" s="20"/>
      <c r="O773" s="18"/>
      <c r="P773" s="20">
        <f t="shared" ref="P773:P836" si="63">G773*2.998</f>
        <v>12.587202800422002</v>
      </c>
      <c r="Q773" s="20">
        <f t="shared" si="62"/>
        <v>12.587202800422002</v>
      </c>
      <c r="R773" s="20" t="str">
        <f t="shared" ref="R773:R836" si="64">IF(AND(ISNUMBER(Q773),ISNUMBER(Q772),D773&gt;5),"",Q773)</f>
        <v/>
      </c>
    </row>
    <row r="774" spans="1:18">
      <c r="A774" s="17"/>
      <c r="B774" s="18"/>
      <c r="C774" s="18"/>
      <c r="D774" s="18">
        <v>100</v>
      </c>
      <c r="E774" s="18">
        <v>8</v>
      </c>
      <c r="F774" s="20">
        <v>96.927590314</v>
      </c>
      <c r="G774" s="29">
        <v>3.5033302292999999</v>
      </c>
      <c r="H774" s="20">
        <f t="shared" si="60"/>
        <v>3.6143787521704094</v>
      </c>
      <c r="I774" s="20" t="s">
        <v>311</v>
      </c>
      <c r="J774" s="18"/>
      <c r="K774" s="18">
        <v>8</v>
      </c>
      <c r="L774" s="20">
        <f t="shared" si="61"/>
        <v>100</v>
      </c>
      <c r="M774" s="20"/>
      <c r="N774" s="20"/>
      <c r="O774" s="18"/>
      <c r="P774" s="20">
        <f t="shared" si="63"/>
        <v>10.5029840274414</v>
      </c>
      <c r="Q774" s="20">
        <f t="shared" si="62"/>
        <v>10.5029840274414</v>
      </c>
      <c r="R774" s="20" t="str">
        <f t="shared" si="64"/>
        <v/>
      </c>
    </row>
    <row r="775" spans="1:18">
      <c r="A775" s="17" t="s">
        <v>294</v>
      </c>
      <c r="B775" s="18" t="s">
        <v>108</v>
      </c>
      <c r="C775" s="18">
        <v>68692</v>
      </c>
      <c r="D775" s="18">
        <v>5</v>
      </c>
      <c r="E775" s="18">
        <v>8</v>
      </c>
      <c r="F775" s="20">
        <v>4.5518003056999996</v>
      </c>
      <c r="G775" s="29">
        <v>0.28220158789999999</v>
      </c>
      <c r="H775" s="20">
        <f t="shared" si="60"/>
        <v>6.1997796244842416</v>
      </c>
      <c r="I775" s="20">
        <v>0.84604036052420006</v>
      </c>
      <c r="J775" s="18"/>
      <c r="K775" s="18">
        <v>8</v>
      </c>
      <c r="L775" s="20">
        <f t="shared" si="61"/>
        <v>100</v>
      </c>
      <c r="M775" s="20">
        <v>0.89939999999999998</v>
      </c>
      <c r="N775" s="20">
        <v>0.79200000000000004</v>
      </c>
      <c r="O775" s="18"/>
      <c r="P775" s="20">
        <f t="shared" si="63"/>
        <v>0.84604036052420006</v>
      </c>
      <c r="Q775" s="20">
        <f t="shared" si="62"/>
        <v>0.84604036052420006</v>
      </c>
      <c r="R775" s="20">
        <f t="shared" si="64"/>
        <v>0.84604036052420006</v>
      </c>
    </row>
    <row r="776" spans="1:18">
      <c r="A776" s="17"/>
      <c r="B776" s="18"/>
      <c r="C776" s="18"/>
      <c r="D776" s="18">
        <v>10</v>
      </c>
      <c r="E776" s="18">
        <v>8</v>
      </c>
      <c r="F776" s="20">
        <v>8.6839656730999994</v>
      </c>
      <c r="G776" s="29">
        <v>0.4287512584</v>
      </c>
      <c r="H776" s="20">
        <f t="shared" si="60"/>
        <v>4.9372749103341915</v>
      </c>
      <c r="I776" s="20" t="s">
        <v>311</v>
      </c>
      <c r="J776" s="18"/>
      <c r="K776" s="18">
        <v>8</v>
      </c>
      <c r="L776" s="20">
        <f t="shared" si="61"/>
        <v>100</v>
      </c>
      <c r="M776" s="20"/>
      <c r="N776" s="20"/>
      <c r="O776" s="18"/>
      <c r="P776" s="20">
        <f t="shared" si="63"/>
        <v>1.2853962726832</v>
      </c>
      <c r="Q776" s="20">
        <f t="shared" si="62"/>
        <v>1.2853962726832</v>
      </c>
      <c r="R776" s="20" t="str">
        <f t="shared" si="64"/>
        <v/>
      </c>
    </row>
    <row r="777" spans="1:18">
      <c r="A777" s="17"/>
      <c r="B777" s="18"/>
      <c r="C777" s="18"/>
      <c r="D777" s="18">
        <v>25</v>
      </c>
      <c r="E777" s="18">
        <v>8</v>
      </c>
      <c r="F777" s="20">
        <v>23.628086631999999</v>
      </c>
      <c r="G777" s="29">
        <v>1.0751419216</v>
      </c>
      <c r="H777" s="20">
        <f t="shared" si="60"/>
        <v>4.5502707787769552</v>
      </c>
      <c r="I777" s="20" t="s">
        <v>311</v>
      </c>
      <c r="J777" s="18"/>
      <c r="K777" s="18">
        <v>8</v>
      </c>
      <c r="L777" s="20">
        <f t="shared" si="61"/>
        <v>100</v>
      </c>
      <c r="M777" s="20"/>
      <c r="N777" s="20"/>
      <c r="O777" s="18"/>
      <c r="P777" s="20">
        <f t="shared" si="63"/>
        <v>3.2232754809568003</v>
      </c>
      <c r="Q777" s="20">
        <f t="shared" si="62"/>
        <v>3.2232754809568003</v>
      </c>
      <c r="R777" s="20" t="str">
        <f t="shared" si="64"/>
        <v/>
      </c>
    </row>
    <row r="778" spans="1:18">
      <c r="A778" s="17"/>
      <c r="B778" s="18"/>
      <c r="C778" s="18"/>
      <c r="D778" s="18">
        <v>50</v>
      </c>
      <c r="E778" s="18">
        <v>8</v>
      </c>
      <c r="F778" s="20">
        <v>43.561776103</v>
      </c>
      <c r="G778" s="29">
        <v>2.0847097428999999</v>
      </c>
      <c r="H778" s="20">
        <f t="shared" si="60"/>
        <v>4.7856399104820495</v>
      </c>
      <c r="I778" s="20" t="s">
        <v>311</v>
      </c>
      <c r="J778" s="18"/>
      <c r="K778" s="18">
        <v>8</v>
      </c>
      <c r="L778" s="20">
        <f t="shared" si="61"/>
        <v>100</v>
      </c>
      <c r="M778" s="20"/>
      <c r="N778" s="20"/>
      <c r="O778" s="18"/>
      <c r="P778" s="20">
        <f t="shared" si="63"/>
        <v>6.2499598092142001</v>
      </c>
      <c r="Q778" s="20">
        <f t="shared" si="62"/>
        <v>6.2499598092142001</v>
      </c>
      <c r="R778" s="20" t="str">
        <f t="shared" si="64"/>
        <v/>
      </c>
    </row>
    <row r="779" spans="1:18">
      <c r="A779" s="17"/>
      <c r="B779" s="18"/>
      <c r="C779" s="18"/>
      <c r="D779" s="18">
        <v>100</v>
      </c>
      <c r="E779" s="18">
        <v>8</v>
      </c>
      <c r="F779" s="20">
        <v>94.124508371000005</v>
      </c>
      <c r="G779" s="29">
        <v>4.4035806814000003</v>
      </c>
      <c r="H779" s="20">
        <f t="shared" si="60"/>
        <v>4.6784634072593514</v>
      </c>
      <c r="I779" s="20" t="s">
        <v>311</v>
      </c>
      <c r="J779" s="18"/>
      <c r="K779" s="18">
        <v>8</v>
      </c>
      <c r="L779" s="20">
        <f t="shared" si="61"/>
        <v>100</v>
      </c>
      <c r="M779" s="20"/>
      <c r="N779" s="20"/>
      <c r="O779" s="18"/>
      <c r="P779" s="20">
        <f t="shared" si="63"/>
        <v>13.201934882837202</v>
      </c>
      <c r="Q779" s="20">
        <f t="shared" si="62"/>
        <v>13.201934882837202</v>
      </c>
      <c r="R779" s="20" t="str">
        <f t="shared" si="64"/>
        <v/>
      </c>
    </row>
    <row r="780" spans="1:18">
      <c r="A780" s="17" t="s">
        <v>294</v>
      </c>
      <c r="B780" s="18" t="s">
        <v>154</v>
      </c>
      <c r="C780" s="18">
        <v>68693</v>
      </c>
      <c r="D780" s="18">
        <v>5</v>
      </c>
      <c r="E780" s="18">
        <v>8</v>
      </c>
      <c r="F780" s="20">
        <v>4.5642263842000004</v>
      </c>
      <c r="G780" s="29">
        <v>0.30679601220000002</v>
      </c>
      <c r="H780" s="20">
        <f t="shared" si="60"/>
        <v>6.721752743510641</v>
      </c>
      <c r="I780" s="20">
        <v>0.91977444457560009</v>
      </c>
      <c r="J780" s="18"/>
      <c r="K780" s="18">
        <v>8</v>
      </c>
      <c r="L780" s="20">
        <f t="shared" si="61"/>
        <v>100</v>
      </c>
      <c r="M780" s="20">
        <v>0.89939999999999998</v>
      </c>
      <c r="N780" s="20">
        <v>0.84</v>
      </c>
      <c r="O780" s="18"/>
      <c r="P780" s="20">
        <f t="shared" si="63"/>
        <v>0.91977444457560009</v>
      </c>
      <c r="Q780" s="20">
        <f t="shared" si="62"/>
        <v>0.91977444457560009</v>
      </c>
      <c r="R780" s="20">
        <f t="shared" si="64"/>
        <v>0.91977444457560009</v>
      </c>
    </row>
    <row r="781" spans="1:18">
      <c r="A781" s="17"/>
      <c r="B781" s="18"/>
      <c r="C781" s="18"/>
      <c r="D781" s="18">
        <v>10</v>
      </c>
      <c r="E781" s="18">
        <v>8</v>
      </c>
      <c r="F781" s="20">
        <v>9.0019463858000002</v>
      </c>
      <c r="G781" s="29">
        <v>0.51166287320000003</v>
      </c>
      <c r="H781" s="20">
        <f t="shared" si="60"/>
        <v>5.6839138034316203</v>
      </c>
      <c r="I781" s="20" t="s">
        <v>311</v>
      </c>
      <c r="J781" s="18"/>
      <c r="K781" s="18">
        <v>8</v>
      </c>
      <c r="L781" s="20">
        <f t="shared" si="61"/>
        <v>100</v>
      </c>
      <c r="M781" s="20"/>
      <c r="N781" s="20"/>
      <c r="O781" s="18"/>
      <c r="P781" s="20">
        <f t="shared" si="63"/>
        <v>1.5339652938536001</v>
      </c>
      <c r="Q781" s="20">
        <f t="shared" si="62"/>
        <v>1.5339652938536001</v>
      </c>
      <c r="R781" s="20" t="str">
        <f t="shared" si="64"/>
        <v/>
      </c>
    </row>
    <row r="782" spans="1:18">
      <c r="A782" s="17"/>
      <c r="B782" s="18"/>
      <c r="C782" s="18"/>
      <c r="D782" s="18">
        <v>25</v>
      </c>
      <c r="E782" s="18">
        <v>8</v>
      </c>
      <c r="F782" s="20">
        <v>25.111721344999999</v>
      </c>
      <c r="G782" s="29">
        <v>1.4938609218000001</v>
      </c>
      <c r="H782" s="20">
        <f t="shared" si="60"/>
        <v>5.9488591055803637</v>
      </c>
      <c r="I782" s="20" t="s">
        <v>311</v>
      </c>
      <c r="J782" s="18"/>
      <c r="K782" s="18">
        <v>8</v>
      </c>
      <c r="L782" s="20">
        <f t="shared" si="61"/>
        <v>100</v>
      </c>
      <c r="M782" s="20"/>
      <c r="N782" s="20"/>
      <c r="O782" s="18"/>
      <c r="P782" s="20">
        <f t="shared" si="63"/>
        <v>4.4785950435564006</v>
      </c>
      <c r="Q782" s="20">
        <f t="shared" si="62"/>
        <v>4.4785950435564006</v>
      </c>
      <c r="R782" s="20" t="str">
        <f t="shared" si="64"/>
        <v/>
      </c>
    </row>
    <row r="783" spans="1:18">
      <c r="A783" s="17"/>
      <c r="B783" s="18"/>
      <c r="C783" s="18"/>
      <c r="D783" s="18">
        <v>50</v>
      </c>
      <c r="E783" s="18">
        <v>8</v>
      </c>
      <c r="F783" s="20">
        <v>46.040793153000003</v>
      </c>
      <c r="G783" s="29">
        <v>2.5711900541000001</v>
      </c>
      <c r="H783" s="20">
        <f t="shared" si="60"/>
        <v>5.5845911375930806</v>
      </c>
      <c r="I783" s="20" t="s">
        <v>311</v>
      </c>
      <c r="J783" s="18"/>
      <c r="K783" s="18">
        <v>8</v>
      </c>
      <c r="L783" s="20">
        <f t="shared" si="61"/>
        <v>100</v>
      </c>
      <c r="M783" s="20"/>
      <c r="N783" s="20"/>
      <c r="O783" s="18"/>
      <c r="P783" s="20">
        <f t="shared" si="63"/>
        <v>7.7084277821918006</v>
      </c>
      <c r="Q783" s="20">
        <f t="shared" si="62"/>
        <v>7.7084277821918006</v>
      </c>
      <c r="R783" s="20" t="str">
        <f t="shared" si="64"/>
        <v/>
      </c>
    </row>
    <row r="784" spans="1:18">
      <c r="A784" s="17"/>
      <c r="B784" s="18"/>
      <c r="C784" s="18"/>
      <c r="D784" s="18">
        <v>100</v>
      </c>
      <c r="E784" s="18">
        <v>8</v>
      </c>
      <c r="F784" s="20">
        <v>101.97397839</v>
      </c>
      <c r="G784" s="29">
        <v>5.4979261240000001</v>
      </c>
      <c r="H784" s="20">
        <f t="shared" si="60"/>
        <v>5.3914990969295653</v>
      </c>
      <c r="I784" s="20" t="s">
        <v>311</v>
      </c>
      <c r="J784" s="18"/>
      <c r="K784" s="18">
        <v>8</v>
      </c>
      <c r="L784" s="20">
        <f t="shared" si="61"/>
        <v>100</v>
      </c>
      <c r="M784" s="20"/>
      <c r="N784" s="20"/>
      <c r="O784" s="18"/>
      <c r="P784" s="20">
        <f t="shared" si="63"/>
        <v>16.482782519752</v>
      </c>
      <c r="Q784" s="20">
        <f t="shared" si="62"/>
        <v>16.482782519752</v>
      </c>
      <c r="R784" s="20" t="str">
        <f t="shared" si="64"/>
        <v/>
      </c>
    </row>
    <row r="785" spans="1:18">
      <c r="A785" s="17" t="s">
        <v>294</v>
      </c>
      <c r="B785" s="18" t="s">
        <v>155</v>
      </c>
      <c r="C785" s="18">
        <v>68694</v>
      </c>
      <c r="D785" s="18">
        <v>5</v>
      </c>
      <c r="E785" s="18">
        <v>8</v>
      </c>
      <c r="F785" s="20">
        <v>4.3570769966</v>
      </c>
      <c r="G785" s="29">
        <v>0.3124805289</v>
      </c>
      <c r="H785" s="20">
        <f t="shared" si="60"/>
        <v>7.1717926753151477</v>
      </c>
      <c r="I785" s="20">
        <v>0.93681662564220003</v>
      </c>
      <c r="J785" s="18"/>
      <c r="K785" s="18">
        <v>8</v>
      </c>
      <c r="L785" s="20">
        <f t="shared" si="61"/>
        <v>100</v>
      </c>
      <c r="M785" s="20">
        <v>0.89939999999999998</v>
      </c>
      <c r="N785" s="20">
        <v>0.76800000000000002</v>
      </c>
      <c r="O785" s="18"/>
      <c r="P785" s="20">
        <f t="shared" si="63"/>
        <v>0.93681662564220003</v>
      </c>
      <c r="Q785" s="20">
        <f t="shared" si="62"/>
        <v>0.93681662564220003</v>
      </c>
      <c r="R785" s="20">
        <f t="shared" si="64"/>
        <v>0.93681662564220003</v>
      </c>
    </row>
    <row r="786" spans="1:18">
      <c r="A786" s="17"/>
      <c r="B786" s="18"/>
      <c r="C786" s="18"/>
      <c r="D786" s="18">
        <v>10</v>
      </c>
      <c r="E786" s="18">
        <v>8</v>
      </c>
      <c r="F786" s="20">
        <v>9.4222205486000004</v>
      </c>
      <c r="G786" s="29">
        <v>0.48294616340000002</v>
      </c>
      <c r="H786" s="20">
        <f t="shared" si="60"/>
        <v>5.1256087767098437</v>
      </c>
      <c r="I786" s="20" t="s">
        <v>311</v>
      </c>
      <c r="J786" s="18"/>
      <c r="K786" s="18">
        <v>8</v>
      </c>
      <c r="L786" s="20">
        <f t="shared" si="61"/>
        <v>100</v>
      </c>
      <c r="M786" s="20"/>
      <c r="N786" s="20"/>
      <c r="O786" s="18"/>
      <c r="P786" s="20">
        <f t="shared" si="63"/>
        <v>1.4478725978732001</v>
      </c>
      <c r="Q786" s="20">
        <f t="shared" si="62"/>
        <v>1.4478725978732001</v>
      </c>
      <c r="R786" s="20" t="str">
        <f t="shared" si="64"/>
        <v/>
      </c>
    </row>
    <row r="787" spans="1:18">
      <c r="A787" s="17"/>
      <c r="B787" s="18"/>
      <c r="C787" s="18"/>
      <c r="D787" s="18">
        <v>25</v>
      </c>
      <c r="E787" s="18">
        <v>8</v>
      </c>
      <c r="F787" s="20">
        <v>24.995842493000001</v>
      </c>
      <c r="G787" s="29">
        <v>1.8839733117999999</v>
      </c>
      <c r="H787" s="20">
        <f t="shared" si="60"/>
        <v>7.5371466768027524</v>
      </c>
      <c r="I787" s="20" t="s">
        <v>311</v>
      </c>
      <c r="J787" s="18"/>
      <c r="K787" s="18">
        <v>8</v>
      </c>
      <c r="L787" s="20">
        <f t="shared" si="61"/>
        <v>100</v>
      </c>
      <c r="M787" s="20"/>
      <c r="N787" s="20"/>
      <c r="O787" s="18"/>
      <c r="P787" s="20">
        <f t="shared" si="63"/>
        <v>5.6481519887763998</v>
      </c>
      <c r="Q787" s="20">
        <f t="shared" si="62"/>
        <v>5.6481519887763998</v>
      </c>
      <c r="R787" s="20" t="str">
        <f t="shared" si="64"/>
        <v/>
      </c>
    </row>
    <row r="788" spans="1:18">
      <c r="A788" s="17"/>
      <c r="B788" s="18"/>
      <c r="C788" s="18"/>
      <c r="D788" s="18">
        <v>50</v>
      </c>
      <c r="E788" s="18">
        <v>8</v>
      </c>
      <c r="F788" s="20">
        <v>46.977845709999997</v>
      </c>
      <c r="G788" s="29">
        <v>2.5128663483000002</v>
      </c>
      <c r="H788" s="20">
        <f t="shared" si="60"/>
        <v>5.3490455135219106</v>
      </c>
      <c r="I788" s="20" t="s">
        <v>311</v>
      </c>
      <c r="J788" s="18"/>
      <c r="K788" s="18">
        <v>8</v>
      </c>
      <c r="L788" s="20">
        <f t="shared" si="61"/>
        <v>100</v>
      </c>
      <c r="M788" s="20"/>
      <c r="N788" s="20"/>
      <c r="O788" s="18"/>
      <c r="P788" s="20">
        <f t="shared" si="63"/>
        <v>7.5335733122034014</v>
      </c>
      <c r="Q788" s="20">
        <f t="shared" si="62"/>
        <v>7.5335733122034014</v>
      </c>
      <c r="R788" s="20" t="str">
        <f t="shared" si="64"/>
        <v/>
      </c>
    </row>
    <row r="789" spans="1:18">
      <c r="A789" s="17"/>
      <c r="B789" s="18"/>
      <c r="C789" s="18"/>
      <c r="D789" s="18">
        <v>100</v>
      </c>
      <c r="E789" s="18">
        <v>8</v>
      </c>
      <c r="F789" s="20">
        <v>102.63591842</v>
      </c>
      <c r="G789" s="29">
        <v>6.5930136797000003</v>
      </c>
      <c r="H789" s="20">
        <f t="shared" si="60"/>
        <v>6.4236904401444539</v>
      </c>
      <c r="I789" s="20" t="s">
        <v>311</v>
      </c>
      <c r="J789" s="18"/>
      <c r="K789" s="18">
        <v>8</v>
      </c>
      <c r="L789" s="20">
        <f t="shared" si="61"/>
        <v>100</v>
      </c>
      <c r="M789" s="20"/>
      <c r="N789" s="20"/>
      <c r="O789" s="18"/>
      <c r="P789" s="20">
        <f t="shared" si="63"/>
        <v>19.765855011740602</v>
      </c>
      <c r="Q789" s="20">
        <f t="shared" si="62"/>
        <v>19.765855011740602</v>
      </c>
      <c r="R789" s="20" t="str">
        <f t="shared" si="64"/>
        <v/>
      </c>
    </row>
    <row r="790" spans="1:18">
      <c r="A790" s="17" t="s">
        <v>294</v>
      </c>
      <c r="B790" s="18" t="s">
        <v>195</v>
      </c>
      <c r="C790" s="18">
        <v>68695</v>
      </c>
      <c r="D790" s="18">
        <v>5</v>
      </c>
      <c r="E790" s="18">
        <v>8</v>
      </c>
      <c r="F790" s="20">
        <v>3.7171224362999999</v>
      </c>
      <c r="G790" s="29">
        <v>0.86711505629999996</v>
      </c>
      <c r="H790" s="20">
        <f t="shared" si="60"/>
        <v>23.327589315651405</v>
      </c>
      <c r="I790" s="20">
        <v>2.5996109387874</v>
      </c>
      <c r="J790" s="18"/>
      <c r="K790" s="18">
        <v>8</v>
      </c>
      <c r="L790" s="20">
        <f t="shared" si="61"/>
        <v>100</v>
      </c>
      <c r="M790" s="20">
        <v>2.6982000000000004</v>
      </c>
      <c r="N790" s="20">
        <v>1.44</v>
      </c>
      <c r="O790" s="18"/>
      <c r="P790" s="20">
        <f t="shared" si="63"/>
        <v>2.5996109387874</v>
      </c>
      <c r="Q790" s="20">
        <f t="shared" si="62"/>
        <v>2.5996109387874</v>
      </c>
      <c r="R790" s="20">
        <f t="shared" si="64"/>
        <v>2.5996109387874</v>
      </c>
    </row>
    <row r="791" spans="1:18">
      <c r="A791" s="17"/>
      <c r="B791" s="18"/>
      <c r="C791" s="18"/>
      <c r="D791" s="18">
        <v>10</v>
      </c>
      <c r="E791" s="18">
        <v>8</v>
      </c>
      <c r="F791" s="20">
        <v>9.2737067044000003</v>
      </c>
      <c r="G791" s="29">
        <v>0.89423965989999998</v>
      </c>
      <c r="H791" s="20">
        <f t="shared" si="60"/>
        <v>9.6427425236094564</v>
      </c>
      <c r="I791" s="20" t="s">
        <v>311</v>
      </c>
      <c r="J791" s="18"/>
      <c r="K791" s="18">
        <v>8</v>
      </c>
      <c r="L791" s="20">
        <f t="shared" si="61"/>
        <v>100</v>
      </c>
      <c r="M791" s="20"/>
      <c r="N791" s="20"/>
      <c r="O791" s="18"/>
      <c r="P791" s="20">
        <f t="shared" si="63"/>
        <v>2.6809305003802</v>
      </c>
      <c r="Q791" s="20">
        <f t="shared" si="62"/>
        <v>2.6809305003802</v>
      </c>
      <c r="R791" s="20" t="str">
        <f t="shared" si="64"/>
        <v/>
      </c>
    </row>
    <row r="792" spans="1:18">
      <c r="A792" s="17"/>
      <c r="B792" s="18"/>
      <c r="C792" s="18"/>
      <c r="D792" s="18">
        <v>25</v>
      </c>
      <c r="E792" s="18">
        <v>8</v>
      </c>
      <c r="F792" s="20">
        <v>23.492593460999998</v>
      </c>
      <c r="G792" s="29">
        <v>2.2838207484000002</v>
      </c>
      <c r="H792" s="20">
        <f t="shared" si="60"/>
        <v>9.7214500910313113</v>
      </c>
      <c r="I792" s="20" t="s">
        <v>311</v>
      </c>
      <c r="J792" s="18"/>
      <c r="K792" s="18">
        <v>8</v>
      </c>
      <c r="L792" s="20">
        <f t="shared" si="61"/>
        <v>100</v>
      </c>
      <c r="M792" s="20"/>
      <c r="N792" s="20"/>
      <c r="O792" s="18"/>
      <c r="P792" s="20">
        <f t="shared" si="63"/>
        <v>6.846894603703201</v>
      </c>
      <c r="Q792" s="20">
        <f t="shared" si="62"/>
        <v>6.846894603703201</v>
      </c>
      <c r="R792" s="20" t="str">
        <f t="shared" si="64"/>
        <v/>
      </c>
    </row>
    <row r="793" spans="1:18">
      <c r="A793" s="17"/>
      <c r="B793" s="18"/>
      <c r="C793" s="18"/>
      <c r="D793" s="18">
        <v>50</v>
      </c>
      <c r="E793" s="18">
        <v>8</v>
      </c>
      <c r="F793" s="20">
        <v>47.516443012000003</v>
      </c>
      <c r="G793" s="29">
        <v>5.3713242535000001</v>
      </c>
      <c r="H793" s="20">
        <f t="shared" si="60"/>
        <v>11.304137921568547</v>
      </c>
      <c r="I793" s="20" t="s">
        <v>311</v>
      </c>
      <c r="J793" s="18"/>
      <c r="K793" s="18">
        <v>8</v>
      </c>
      <c r="L793" s="20">
        <f t="shared" si="61"/>
        <v>100</v>
      </c>
      <c r="M793" s="20"/>
      <c r="N793" s="20"/>
      <c r="O793" s="18"/>
      <c r="P793" s="20">
        <f t="shared" si="63"/>
        <v>16.103230111993</v>
      </c>
      <c r="Q793" s="20">
        <f t="shared" si="62"/>
        <v>16.103230111993</v>
      </c>
      <c r="R793" s="20" t="str">
        <f t="shared" si="64"/>
        <v/>
      </c>
    </row>
    <row r="794" spans="1:18">
      <c r="A794" s="17"/>
      <c r="B794" s="18"/>
      <c r="C794" s="18"/>
      <c r="D794" s="18">
        <v>100</v>
      </c>
      <c r="E794" s="18">
        <v>8</v>
      </c>
      <c r="F794" s="20">
        <v>103.65916566999999</v>
      </c>
      <c r="G794" s="29">
        <v>7.2811694989999998</v>
      </c>
      <c r="H794" s="20">
        <f t="shared" si="60"/>
        <v>7.024144417850783</v>
      </c>
      <c r="I794" s="20" t="s">
        <v>311</v>
      </c>
      <c r="J794" s="18"/>
      <c r="K794" s="18">
        <v>8</v>
      </c>
      <c r="L794" s="20">
        <f t="shared" si="61"/>
        <v>100</v>
      </c>
      <c r="M794" s="20"/>
      <c r="N794" s="20"/>
      <c r="O794" s="18"/>
      <c r="P794" s="20">
        <f t="shared" si="63"/>
        <v>21.828946158002001</v>
      </c>
      <c r="Q794" s="20">
        <f t="shared" si="62"/>
        <v>21.828946158002001</v>
      </c>
      <c r="R794" s="20" t="str">
        <f t="shared" si="64"/>
        <v/>
      </c>
    </row>
    <row r="795" spans="1:18">
      <c r="A795" s="17" t="s">
        <v>294</v>
      </c>
      <c r="B795" s="18" t="s">
        <v>197</v>
      </c>
      <c r="C795" s="18">
        <v>68575</v>
      </c>
      <c r="D795" s="18">
        <v>5</v>
      </c>
      <c r="E795" s="18">
        <v>8</v>
      </c>
      <c r="F795" s="20">
        <v>3.9521088808</v>
      </c>
      <c r="G795" s="29">
        <v>0.51020919519999997</v>
      </c>
      <c r="H795" s="20">
        <f t="shared" si="60"/>
        <v>12.90979602507109</v>
      </c>
      <c r="I795" s="20">
        <v>1.5296071672096001</v>
      </c>
      <c r="J795" s="18"/>
      <c r="K795" s="18">
        <v>8</v>
      </c>
      <c r="L795" s="20">
        <f t="shared" si="61"/>
        <v>100</v>
      </c>
      <c r="M795" s="20">
        <v>1.4990000000000001</v>
      </c>
      <c r="N795" s="20">
        <v>2.7360000000000002</v>
      </c>
      <c r="O795" s="18"/>
      <c r="P795" s="20">
        <f t="shared" si="63"/>
        <v>1.5296071672096001</v>
      </c>
      <c r="Q795" s="20">
        <f t="shared" si="62"/>
        <v>1.5296071672096001</v>
      </c>
      <c r="R795" s="20">
        <f t="shared" si="64"/>
        <v>1.5296071672096001</v>
      </c>
    </row>
    <row r="796" spans="1:18">
      <c r="A796" s="17"/>
      <c r="B796" s="18"/>
      <c r="C796" s="18"/>
      <c r="D796" s="18">
        <v>10</v>
      </c>
      <c r="E796" s="18">
        <v>8</v>
      </c>
      <c r="F796" s="20">
        <v>9.4227633389999994</v>
      </c>
      <c r="G796" s="29">
        <v>2.1546881519999999</v>
      </c>
      <c r="H796" s="20">
        <f t="shared" si="60"/>
        <v>22.866839317527297</v>
      </c>
      <c r="I796" s="20" t="s">
        <v>311</v>
      </c>
      <c r="J796" s="18"/>
      <c r="K796" s="18">
        <v>8</v>
      </c>
      <c r="L796" s="20">
        <f t="shared" si="61"/>
        <v>100</v>
      </c>
      <c r="M796" s="20"/>
      <c r="N796" s="20"/>
      <c r="O796" s="18"/>
      <c r="P796" s="20">
        <f t="shared" si="63"/>
        <v>6.4597550796960004</v>
      </c>
      <c r="Q796" s="20">
        <f t="shared" si="62"/>
        <v>6.4597550796960004</v>
      </c>
      <c r="R796" s="20" t="str">
        <f t="shared" si="64"/>
        <v/>
      </c>
    </row>
    <row r="797" spans="1:18">
      <c r="A797" s="17"/>
      <c r="B797" s="18"/>
      <c r="C797" s="18"/>
      <c r="D797" s="18">
        <v>25</v>
      </c>
      <c r="E797" s="18">
        <v>8</v>
      </c>
      <c r="F797" s="20">
        <v>23.686111188000002</v>
      </c>
      <c r="G797" s="29">
        <v>2.5828780536</v>
      </c>
      <c r="H797" s="20">
        <f t="shared" si="60"/>
        <v>10.904610018501277</v>
      </c>
      <c r="I797" s="20" t="s">
        <v>311</v>
      </c>
      <c r="J797" s="18"/>
      <c r="K797" s="18">
        <v>8</v>
      </c>
      <c r="L797" s="20">
        <f t="shared" si="61"/>
        <v>100</v>
      </c>
      <c r="M797" s="20"/>
      <c r="N797" s="20"/>
      <c r="O797" s="18"/>
      <c r="P797" s="20">
        <f t="shared" si="63"/>
        <v>7.7434684046928002</v>
      </c>
      <c r="Q797" s="20">
        <f t="shared" si="62"/>
        <v>7.7434684046928002</v>
      </c>
      <c r="R797" s="20" t="str">
        <f t="shared" si="64"/>
        <v/>
      </c>
    </row>
    <row r="798" spans="1:18">
      <c r="A798" s="17"/>
      <c r="B798" s="18"/>
      <c r="C798" s="18"/>
      <c r="D798" s="18">
        <v>50</v>
      </c>
      <c r="E798" s="18">
        <v>8</v>
      </c>
      <c r="F798" s="20">
        <v>47.750513261999998</v>
      </c>
      <c r="G798" s="29">
        <v>5.8212056356000002</v>
      </c>
      <c r="H798" s="20">
        <f t="shared" si="60"/>
        <v>12.190875527682616</v>
      </c>
      <c r="I798" s="20" t="s">
        <v>311</v>
      </c>
      <c r="J798" s="18"/>
      <c r="K798" s="18">
        <v>8</v>
      </c>
      <c r="L798" s="20">
        <f t="shared" si="61"/>
        <v>100</v>
      </c>
      <c r="M798" s="20"/>
      <c r="N798" s="20"/>
      <c r="O798" s="18"/>
      <c r="P798" s="20">
        <f t="shared" si="63"/>
        <v>17.451974495528802</v>
      </c>
      <c r="Q798" s="20">
        <f t="shared" si="62"/>
        <v>17.451974495528802</v>
      </c>
      <c r="R798" s="20" t="str">
        <f t="shared" si="64"/>
        <v/>
      </c>
    </row>
    <row r="799" spans="1:18">
      <c r="A799" s="17"/>
      <c r="B799" s="18"/>
      <c r="C799" s="18"/>
      <c r="D799" s="18">
        <v>100</v>
      </c>
      <c r="E799" s="18">
        <v>8</v>
      </c>
      <c r="F799" s="20">
        <v>95.104879412000003</v>
      </c>
      <c r="G799" s="29">
        <v>7.0524263111999996</v>
      </c>
      <c r="H799" s="20">
        <f t="shared" si="60"/>
        <v>7.4154200655136409</v>
      </c>
      <c r="I799" s="20" t="s">
        <v>311</v>
      </c>
      <c r="J799" s="18"/>
      <c r="K799" s="18">
        <v>8</v>
      </c>
      <c r="L799" s="20">
        <f t="shared" si="61"/>
        <v>100</v>
      </c>
      <c r="M799" s="20"/>
      <c r="N799" s="20"/>
      <c r="O799" s="18"/>
      <c r="P799" s="20">
        <f t="shared" si="63"/>
        <v>21.143174080977602</v>
      </c>
      <c r="Q799" s="20">
        <f t="shared" si="62"/>
        <v>21.143174080977602</v>
      </c>
      <c r="R799" s="20" t="str">
        <f t="shared" si="64"/>
        <v/>
      </c>
    </row>
    <row r="800" spans="1:18">
      <c r="A800" s="17" t="s">
        <v>294</v>
      </c>
      <c r="B800" s="19" t="s">
        <v>198</v>
      </c>
      <c r="C800" s="18">
        <v>68714</v>
      </c>
      <c r="D800" s="18">
        <v>5</v>
      </c>
      <c r="E800" s="18">
        <v>7</v>
      </c>
      <c r="F800" s="20">
        <v>4.7089869075999999</v>
      </c>
      <c r="G800" s="29">
        <v>5.9058939144</v>
      </c>
      <c r="H800" s="20">
        <f t="shared" si="60"/>
        <v>125.41750551202998</v>
      </c>
      <c r="I800" s="20" t="s">
        <v>311</v>
      </c>
      <c r="J800" s="18"/>
      <c r="K800" s="18">
        <v>3</v>
      </c>
      <c r="L800" s="20">
        <f t="shared" si="61"/>
        <v>42.857142857142854</v>
      </c>
      <c r="M800" s="20">
        <v>37.774799999999999</v>
      </c>
      <c r="N800" s="20">
        <v>38</v>
      </c>
      <c r="O800" s="18"/>
      <c r="P800" s="20">
        <f t="shared" si="63"/>
        <v>17.705869955371202</v>
      </c>
      <c r="Q800" s="20" t="str">
        <f t="shared" si="62"/>
        <v/>
      </c>
      <c r="R800" s="20" t="str">
        <f t="shared" si="64"/>
        <v/>
      </c>
    </row>
    <row r="801" spans="1:18">
      <c r="A801" s="17"/>
      <c r="B801" s="18"/>
      <c r="C801" s="18"/>
      <c r="D801" s="18">
        <v>10</v>
      </c>
      <c r="E801" s="18">
        <v>8</v>
      </c>
      <c r="F801" s="20">
        <v>11.027429849000001</v>
      </c>
      <c r="G801" s="29">
        <v>6.2649169173999999</v>
      </c>
      <c r="H801" s="20">
        <f t="shared" si="60"/>
        <v>56.812122164332976</v>
      </c>
      <c r="I801" s="20" t="s">
        <v>311</v>
      </c>
      <c r="J801" s="18"/>
      <c r="K801" s="18">
        <v>7</v>
      </c>
      <c r="L801" s="20">
        <f t="shared" si="61"/>
        <v>87.5</v>
      </c>
      <c r="M801" s="20"/>
      <c r="N801" s="20"/>
      <c r="O801" s="18"/>
      <c r="P801" s="20">
        <f t="shared" si="63"/>
        <v>18.782220918365201</v>
      </c>
      <c r="Q801" s="20" t="str">
        <f t="shared" si="62"/>
        <v/>
      </c>
      <c r="R801" s="20" t="str">
        <f t="shared" si="64"/>
        <v/>
      </c>
    </row>
    <row r="802" spans="1:18">
      <c r="A802" s="17"/>
      <c r="B802" s="18"/>
      <c r="C802" s="18"/>
      <c r="D802" s="18">
        <v>25</v>
      </c>
      <c r="E802" s="18">
        <v>8</v>
      </c>
      <c r="F802" s="20">
        <v>33.167188906</v>
      </c>
      <c r="G802" s="29">
        <v>11.064290171</v>
      </c>
      <c r="H802" s="20">
        <f t="shared" si="60"/>
        <v>33.359143587228921</v>
      </c>
      <c r="I802" s="20" t="s">
        <v>311</v>
      </c>
      <c r="J802" s="18"/>
      <c r="K802" s="18">
        <v>8</v>
      </c>
      <c r="L802" s="20">
        <f t="shared" si="61"/>
        <v>100</v>
      </c>
      <c r="M802" s="20"/>
      <c r="N802" s="20"/>
      <c r="O802" s="18"/>
      <c r="P802" s="20">
        <f t="shared" si="63"/>
        <v>33.170741932658004</v>
      </c>
      <c r="Q802" s="20" t="str">
        <f t="shared" si="62"/>
        <v/>
      </c>
      <c r="R802" s="20" t="str">
        <f t="shared" si="64"/>
        <v/>
      </c>
    </row>
    <row r="803" spans="1:18">
      <c r="A803" s="17"/>
      <c r="B803" s="18"/>
      <c r="C803" s="18"/>
      <c r="D803" s="18">
        <v>50</v>
      </c>
      <c r="E803" s="18">
        <v>8</v>
      </c>
      <c r="F803" s="20">
        <v>54.997839651</v>
      </c>
      <c r="G803" s="29">
        <v>12.571346863</v>
      </c>
      <c r="H803" s="20">
        <f t="shared" si="60"/>
        <v>22.857892133171127</v>
      </c>
      <c r="I803" s="20">
        <v>37.688897895274003</v>
      </c>
      <c r="J803" s="18"/>
      <c r="K803" s="18">
        <v>8</v>
      </c>
      <c r="L803" s="20">
        <f t="shared" si="61"/>
        <v>100</v>
      </c>
      <c r="M803" s="20"/>
      <c r="N803" s="20"/>
      <c r="O803" s="18"/>
      <c r="P803" s="20">
        <f t="shared" si="63"/>
        <v>37.688897895274003</v>
      </c>
      <c r="Q803" s="20">
        <f t="shared" si="62"/>
        <v>37.688897895274003</v>
      </c>
      <c r="R803" s="20">
        <f t="shared" si="64"/>
        <v>37.688897895274003</v>
      </c>
    </row>
    <row r="804" spans="1:18">
      <c r="A804" s="17"/>
      <c r="B804" s="18"/>
      <c r="C804" s="18"/>
      <c r="D804" s="18">
        <v>100</v>
      </c>
      <c r="E804" s="18">
        <v>8</v>
      </c>
      <c r="F804" s="20">
        <v>104.68194721</v>
      </c>
      <c r="G804" s="29">
        <v>16.900110885</v>
      </c>
      <c r="H804" s="20">
        <f t="shared" si="60"/>
        <v>16.144245818333015</v>
      </c>
      <c r="I804" s="20" t="s">
        <v>311</v>
      </c>
      <c r="J804" s="18"/>
      <c r="K804" s="18">
        <v>8</v>
      </c>
      <c r="L804" s="20">
        <f t="shared" si="61"/>
        <v>100</v>
      </c>
      <c r="M804" s="20"/>
      <c r="N804" s="20"/>
      <c r="O804" s="18"/>
      <c r="P804" s="20">
        <f t="shared" si="63"/>
        <v>50.666532433230003</v>
      </c>
      <c r="Q804" s="20">
        <f t="shared" si="62"/>
        <v>50.666532433230003</v>
      </c>
      <c r="R804" s="20" t="str">
        <f t="shared" si="64"/>
        <v/>
      </c>
    </row>
    <row r="805" spans="1:18">
      <c r="A805" s="17" t="s">
        <v>294</v>
      </c>
      <c r="B805" s="18" t="s">
        <v>199</v>
      </c>
      <c r="C805" s="18">
        <v>68696</v>
      </c>
      <c r="D805" s="18">
        <v>5</v>
      </c>
      <c r="E805" s="18">
        <v>8</v>
      </c>
      <c r="F805" s="20">
        <v>4.9024585455</v>
      </c>
      <c r="G805" s="29">
        <v>1.0703088326000001</v>
      </c>
      <c r="H805" s="20">
        <f t="shared" si="60"/>
        <v>21.832083283650483</v>
      </c>
      <c r="I805" s="20">
        <v>3.2087858801348004</v>
      </c>
      <c r="J805" s="18"/>
      <c r="K805" s="18">
        <v>8</v>
      </c>
      <c r="L805" s="20">
        <f t="shared" si="61"/>
        <v>100</v>
      </c>
      <c r="M805" s="20">
        <v>3.2978000000000005</v>
      </c>
      <c r="N805" s="20">
        <v>4.5359999999999996</v>
      </c>
      <c r="O805" s="18"/>
      <c r="P805" s="20">
        <f t="shared" si="63"/>
        <v>3.2087858801348004</v>
      </c>
      <c r="Q805" s="20">
        <f t="shared" si="62"/>
        <v>3.2087858801348004</v>
      </c>
      <c r="R805" s="20">
        <f t="shared" si="64"/>
        <v>3.2087858801348004</v>
      </c>
    </row>
    <row r="806" spans="1:18">
      <c r="A806" s="17"/>
      <c r="B806" s="18"/>
      <c r="C806" s="18"/>
      <c r="D806" s="18">
        <v>10</v>
      </c>
      <c r="E806" s="18">
        <v>8</v>
      </c>
      <c r="F806" s="20">
        <v>9.2986925346000007</v>
      </c>
      <c r="G806" s="29">
        <v>1.4168171561</v>
      </c>
      <c r="H806" s="20">
        <f t="shared" ref="H806:H869" si="65">100*(G806/F806)</f>
        <v>15.236735173553589</v>
      </c>
      <c r="I806" s="20" t="s">
        <v>311</v>
      </c>
      <c r="J806" s="18"/>
      <c r="K806" s="18">
        <v>8</v>
      </c>
      <c r="L806" s="20">
        <f t="shared" si="61"/>
        <v>100</v>
      </c>
      <c r="M806" s="20"/>
      <c r="N806" s="20"/>
      <c r="O806" s="18"/>
      <c r="P806" s="20">
        <f t="shared" si="63"/>
        <v>4.2476178339878006</v>
      </c>
      <c r="Q806" s="20">
        <f t="shared" si="62"/>
        <v>4.2476178339878006</v>
      </c>
      <c r="R806" s="20" t="str">
        <f t="shared" si="64"/>
        <v/>
      </c>
    </row>
    <row r="807" spans="1:18">
      <c r="A807" s="17"/>
      <c r="B807" s="18"/>
      <c r="C807" s="18"/>
      <c r="D807" s="18">
        <v>25</v>
      </c>
      <c r="E807" s="18">
        <v>8</v>
      </c>
      <c r="F807" s="20">
        <v>25.436991280000001</v>
      </c>
      <c r="G807" s="29">
        <v>2.6580446638000002</v>
      </c>
      <c r="H807" s="20">
        <f t="shared" si="65"/>
        <v>10.449524609814624</v>
      </c>
      <c r="I807" s="20" t="s">
        <v>311</v>
      </c>
      <c r="J807" s="18"/>
      <c r="K807" s="18">
        <v>8</v>
      </c>
      <c r="L807" s="20">
        <f t="shared" si="61"/>
        <v>100</v>
      </c>
      <c r="M807" s="20"/>
      <c r="N807" s="20"/>
      <c r="O807" s="18"/>
      <c r="P807" s="20">
        <f t="shared" si="63"/>
        <v>7.9688179020724013</v>
      </c>
      <c r="Q807" s="20">
        <f t="shared" si="62"/>
        <v>7.9688179020724013</v>
      </c>
      <c r="R807" s="20" t="str">
        <f t="shared" si="64"/>
        <v/>
      </c>
    </row>
    <row r="808" spans="1:18">
      <c r="A808" s="17"/>
      <c r="B808" s="18"/>
      <c r="C808" s="18"/>
      <c r="D808" s="18">
        <v>50</v>
      </c>
      <c r="E808" s="18">
        <v>8</v>
      </c>
      <c r="F808" s="20">
        <v>46.018721812000003</v>
      </c>
      <c r="G808" s="29">
        <v>6.1554435194000003</v>
      </c>
      <c r="H808" s="20">
        <f t="shared" si="65"/>
        <v>13.375954996200884</v>
      </c>
      <c r="I808" s="20" t="s">
        <v>311</v>
      </c>
      <c r="J808" s="18"/>
      <c r="K808" s="18">
        <v>8</v>
      </c>
      <c r="L808" s="20">
        <f t="shared" si="61"/>
        <v>100</v>
      </c>
      <c r="M808" s="20"/>
      <c r="N808" s="20"/>
      <c r="O808" s="18"/>
      <c r="P808" s="20">
        <f t="shared" si="63"/>
        <v>18.454019671161202</v>
      </c>
      <c r="Q808" s="20">
        <f t="shared" si="62"/>
        <v>18.454019671161202</v>
      </c>
      <c r="R808" s="20" t="str">
        <f t="shared" si="64"/>
        <v/>
      </c>
    </row>
    <row r="809" spans="1:18">
      <c r="A809" s="17"/>
      <c r="B809" s="18"/>
      <c r="C809" s="18"/>
      <c r="D809" s="18">
        <v>100</v>
      </c>
      <c r="E809" s="18">
        <v>8</v>
      </c>
      <c r="F809" s="20">
        <v>98.061171883</v>
      </c>
      <c r="G809" s="29">
        <v>8.6823704962000008</v>
      </c>
      <c r="H809" s="20">
        <f t="shared" si="65"/>
        <v>8.8540350165906858</v>
      </c>
      <c r="I809" s="20" t="s">
        <v>311</v>
      </c>
      <c r="J809" s="18"/>
      <c r="K809" s="18">
        <v>8</v>
      </c>
      <c r="L809" s="20">
        <f t="shared" si="61"/>
        <v>100</v>
      </c>
      <c r="M809" s="20"/>
      <c r="N809" s="20"/>
      <c r="O809" s="18"/>
      <c r="P809" s="20">
        <f t="shared" si="63"/>
        <v>26.029746747607604</v>
      </c>
      <c r="Q809" s="20">
        <f t="shared" si="62"/>
        <v>26.029746747607604</v>
      </c>
      <c r="R809" s="20" t="str">
        <f t="shared" si="64"/>
        <v/>
      </c>
    </row>
    <row r="810" spans="1:18">
      <c r="A810" s="17" t="s">
        <v>294</v>
      </c>
      <c r="B810" s="18" t="s">
        <v>200</v>
      </c>
      <c r="C810" s="18">
        <v>68697</v>
      </c>
      <c r="D810" s="18">
        <v>5</v>
      </c>
      <c r="E810" s="18">
        <v>7</v>
      </c>
      <c r="F810" s="20">
        <v>1.8918080379</v>
      </c>
      <c r="G810" s="29">
        <v>1.2541280884999999</v>
      </c>
      <c r="H810" s="20">
        <f t="shared" si="65"/>
        <v>66.292565808745792</v>
      </c>
      <c r="I810" s="20">
        <v>3.7598760093229999</v>
      </c>
      <c r="J810" s="18"/>
      <c r="K810" s="18">
        <v>6</v>
      </c>
      <c r="L810" s="20">
        <f t="shared" si="61"/>
        <v>85.714285714285708</v>
      </c>
      <c r="M810" s="20">
        <v>18.587600000000002</v>
      </c>
      <c r="N810" s="20">
        <v>8.3279999999999994</v>
      </c>
      <c r="O810" s="18"/>
      <c r="P810" s="20">
        <f t="shared" si="63"/>
        <v>3.7598760093229999</v>
      </c>
      <c r="Q810" s="20">
        <f t="shared" si="62"/>
        <v>3.7598760093229999</v>
      </c>
      <c r="R810" s="20">
        <f t="shared" si="64"/>
        <v>3.7598760093229999</v>
      </c>
    </row>
    <row r="811" spans="1:18">
      <c r="A811" s="17"/>
      <c r="B811" s="18"/>
      <c r="C811" s="18"/>
      <c r="D811" s="18">
        <v>10</v>
      </c>
      <c r="E811" s="18">
        <v>8</v>
      </c>
      <c r="F811" s="20">
        <v>8.1052502991999997</v>
      </c>
      <c r="G811" s="29">
        <v>4.8781001167999998</v>
      </c>
      <c r="H811" s="20">
        <f t="shared" si="65"/>
        <v>60.184447570748986</v>
      </c>
      <c r="I811" s="20" t="s">
        <v>311</v>
      </c>
      <c r="J811" s="18"/>
      <c r="K811" s="18">
        <v>8</v>
      </c>
      <c r="L811" s="20">
        <f t="shared" si="61"/>
        <v>100</v>
      </c>
      <c r="M811" s="20"/>
      <c r="N811" s="20"/>
      <c r="O811" s="18"/>
      <c r="P811" s="20">
        <f t="shared" si="63"/>
        <v>14.6245441501664</v>
      </c>
      <c r="Q811" s="20" t="str">
        <f t="shared" si="62"/>
        <v/>
      </c>
      <c r="R811" s="20" t="str">
        <f t="shared" si="64"/>
        <v/>
      </c>
    </row>
    <row r="812" spans="1:18">
      <c r="A812" s="17"/>
      <c r="B812" s="18"/>
      <c r="C812" s="18"/>
      <c r="D812" s="18">
        <v>25</v>
      </c>
      <c r="E812" s="18">
        <v>8</v>
      </c>
      <c r="F812" s="20">
        <v>21.908711166</v>
      </c>
      <c r="G812" s="29">
        <v>6.2437164163999999</v>
      </c>
      <c r="H812" s="20">
        <f t="shared" si="65"/>
        <v>28.498784657353955</v>
      </c>
      <c r="I812" s="20">
        <v>18.718661816367202</v>
      </c>
      <c r="J812" s="18"/>
      <c r="K812" s="18">
        <v>8</v>
      </c>
      <c r="L812" s="20">
        <f t="shared" si="61"/>
        <v>100</v>
      </c>
      <c r="M812" s="20"/>
      <c r="N812" s="20"/>
      <c r="O812" s="18"/>
      <c r="P812" s="20">
        <f t="shared" si="63"/>
        <v>18.718661816367202</v>
      </c>
      <c r="Q812" s="20">
        <f t="shared" si="62"/>
        <v>18.718661816367202</v>
      </c>
      <c r="R812" s="20">
        <f t="shared" si="64"/>
        <v>18.718661816367202</v>
      </c>
    </row>
    <row r="813" spans="1:18">
      <c r="A813" s="17"/>
      <c r="B813" s="18"/>
      <c r="C813" s="18"/>
      <c r="D813" s="18">
        <v>50</v>
      </c>
      <c r="E813" s="18">
        <v>8</v>
      </c>
      <c r="F813" s="20">
        <v>41.477387385</v>
      </c>
      <c r="G813" s="29">
        <v>9.7311006628999994</v>
      </c>
      <c r="H813" s="20">
        <f t="shared" si="65"/>
        <v>23.461218934968848</v>
      </c>
      <c r="I813" s="20" t="s">
        <v>311</v>
      </c>
      <c r="J813" s="18"/>
      <c r="K813" s="18">
        <v>8</v>
      </c>
      <c r="L813" s="20">
        <f t="shared" si="61"/>
        <v>100</v>
      </c>
      <c r="M813" s="20"/>
      <c r="N813" s="20"/>
      <c r="O813" s="18"/>
      <c r="P813" s="20">
        <f t="shared" si="63"/>
        <v>29.173839787374199</v>
      </c>
      <c r="Q813" s="20">
        <f t="shared" si="62"/>
        <v>29.173839787374199</v>
      </c>
      <c r="R813" s="20" t="str">
        <f t="shared" si="64"/>
        <v/>
      </c>
    </row>
    <row r="814" spans="1:18">
      <c r="A814" s="17"/>
      <c r="B814" s="18"/>
      <c r="C814" s="18"/>
      <c r="D814" s="18">
        <v>100</v>
      </c>
      <c r="E814" s="18">
        <v>8</v>
      </c>
      <c r="F814" s="20">
        <v>97.094957980000004</v>
      </c>
      <c r="G814" s="29">
        <v>21.430167104999999</v>
      </c>
      <c r="H814" s="20">
        <f t="shared" si="65"/>
        <v>22.071349069860318</v>
      </c>
      <c r="I814" s="20" t="s">
        <v>311</v>
      </c>
      <c r="J814" s="18"/>
      <c r="K814" s="18">
        <v>8</v>
      </c>
      <c r="L814" s="20">
        <f t="shared" si="61"/>
        <v>100</v>
      </c>
      <c r="M814" s="20"/>
      <c r="N814" s="20"/>
      <c r="O814" s="18"/>
      <c r="P814" s="20">
        <f t="shared" si="63"/>
        <v>64.247640980789996</v>
      </c>
      <c r="Q814" s="20">
        <f t="shared" si="62"/>
        <v>64.247640980789996</v>
      </c>
      <c r="R814" s="20" t="str">
        <f t="shared" si="64"/>
        <v/>
      </c>
    </row>
    <row r="815" spans="1:18">
      <c r="A815" s="17" t="s">
        <v>294</v>
      </c>
      <c r="B815" s="18" t="s">
        <v>109</v>
      </c>
      <c r="C815" s="18">
        <v>68698</v>
      </c>
      <c r="D815" s="18">
        <v>25</v>
      </c>
      <c r="E815" s="18">
        <v>8</v>
      </c>
      <c r="F815" s="20">
        <v>32.821829780999998</v>
      </c>
      <c r="G815" s="29">
        <v>10.827780337</v>
      </c>
      <c r="H815" s="20">
        <f t="shared" si="65"/>
        <v>32.989569470218932</v>
      </c>
      <c r="I815" s="20" t="s">
        <v>311</v>
      </c>
      <c r="J815" s="18"/>
      <c r="K815" s="18">
        <v>8</v>
      </c>
      <c r="L815" s="20">
        <f t="shared" si="61"/>
        <v>100</v>
      </c>
      <c r="M815" s="20">
        <v>15.8894</v>
      </c>
      <c r="N815" s="20">
        <v>10.44</v>
      </c>
      <c r="O815" s="18"/>
      <c r="P815" s="20">
        <f t="shared" si="63"/>
        <v>32.461685450326002</v>
      </c>
      <c r="Q815" s="20" t="str">
        <f t="shared" si="62"/>
        <v/>
      </c>
      <c r="R815" s="20" t="str">
        <f t="shared" si="64"/>
        <v/>
      </c>
    </row>
    <row r="816" spans="1:18">
      <c r="A816" s="17"/>
      <c r="B816" s="18"/>
      <c r="C816" s="18"/>
      <c r="D816" s="18">
        <v>50</v>
      </c>
      <c r="E816" s="18">
        <v>8</v>
      </c>
      <c r="F816" s="20">
        <v>50.110320135000002</v>
      </c>
      <c r="G816" s="29">
        <v>5.2528010447</v>
      </c>
      <c r="H816" s="20">
        <f t="shared" si="65"/>
        <v>10.482473531497426</v>
      </c>
      <c r="I816" s="20">
        <v>15.747897532010601</v>
      </c>
      <c r="J816" s="18"/>
      <c r="K816" s="18">
        <v>8</v>
      </c>
      <c r="L816" s="20">
        <f t="shared" si="61"/>
        <v>100</v>
      </c>
      <c r="M816" s="20"/>
      <c r="N816" s="20"/>
      <c r="O816" s="18"/>
      <c r="P816" s="20">
        <f t="shared" si="63"/>
        <v>15.747897532010601</v>
      </c>
      <c r="Q816" s="20">
        <f t="shared" si="62"/>
        <v>15.747897532010601</v>
      </c>
      <c r="R816" s="20">
        <f t="shared" si="64"/>
        <v>15.747897532010601</v>
      </c>
    </row>
    <row r="817" spans="1:18">
      <c r="A817" s="17"/>
      <c r="B817" s="18"/>
      <c r="C817" s="18"/>
      <c r="D817" s="18">
        <v>100</v>
      </c>
      <c r="E817" s="18">
        <v>8</v>
      </c>
      <c r="F817" s="20">
        <v>105.11996945999999</v>
      </c>
      <c r="G817" s="29">
        <v>16.632069136999998</v>
      </c>
      <c r="H817" s="20">
        <f t="shared" si="65"/>
        <v>15.821988174500751</v>
      </c>
      <c r="I817" s="20" t="s">
        <v>311</v>
      </c>
      <c r="J817" s="18"/>
      <c r="K817" s="18">
        <v>8</v>
      </c>
      <c r="L817" s="20">
        <f t="shared" si="61"/>
        <v>100</v>
      </c>
      <c r="M817" s="20"/>
      <c r="N817" s="20"/>
      <c r="O817" s="18"/>
      <c r="P817" s="20">
        <f t="shared" si="63"/>
        <v>49.862943272726</v>
      </c>
      <c r="Q817" s="20">
        <f t="shared" si="62"/>
        <v>49.862943272726</v>
      </c>
      <c r="R817" s="20" t="str">
        <f t="shared" si="64"/>
        <v/>
      </c>
    </row>
    <row r="818" spans="1:18">
      <c r="A818" s="17" t="s">
        <v>294</v>
      </c>
      <c r="B818" s="18" t="s">
        <v>156</v>
      </c>
      <c r="C818" s="18">
        <v>68699</v>
      </c>
      <c r="D818" s="18">
        <v>5</v>
      </c>
      <c r="E818" s="18">
        <v>8</v>
      </c>
      <c r="F818" s="20">
        <v>4.1762888902000004</v>
      </c>
      <c r="G818" s="29">
        <v>0.60406668969999999</v>
      </c>
      <c r="H818" s="20">
        <f t="shared" si="65"/>
        <v>14.464197893912257</v>
      </c>
      <c r="I818" s="20">
        <v>1.8109919357206001</v>
      </c>
      <c r="J818" s="18"/>
      <c r="K818" s="18">
        <v>8</v>
      </c>
      <c r="L818" s="20">
        <f t="shared" si="61"/>
        <v>100</v>
      </c>
      <c r="M818" s="20">
        <v>1.7988</v>
      </c>
      <c r="N818" s="20">
        <v>1.6319999999999999</v>
      </c>
      <c r="O818" s="18"/>
      <c r="P818" s="20">
        <f t="shared" si="63"/>
        <v>1.8109919357206001</v>
      </c>
      <c r="Q818" s="20">
        <f t="shared" si="62"/>
        <v>1.8109919357206001</v>
      </c>
      <c r="R818" s="20">
        <f t="shared" si="64"/>
        <v>1.8109919357206001</v>
      </c>
    </row>
    <row r="819" spans="1:18">
      <c r="A819" s="17"/>
      <c r="B819" s="18"/>
      <c r="C819" s="18"/>
      <c r="D819" s="18">
        <v>10</v>
      </c>
      <c r="E819" s="18">
        <v>8</v>
      </c>
      <c r="F819" s="20">
        <v>8.5472681994999995</v>
      </c>
      <c r="G819" s="29">
        <v>0.93855010080000001</v>
      </c>
      <c r="H819" s="20">
        <f t="shared" si="65"/>
        <v>10.980702592846022</v>
      </c>
      <c r="I819" s="20" t="s">
        <v>311</v>
      </c>
      <c r="J819" s="18"/>
      <c r="K819" s="18">
        <v>8</v>
      </c>
      <c r="L819" s="20">
        <f t="shared" si="61"/>
        <v>100</v>
      </c>
      <c r="M819" s="20"/>
      <c r="N819" s="20"/>
      <c r="O819" s="18"/>
      <c r="P819" s="20">
        <f t="shared" si="63"/>
        <v>2.8137732021984001</v>
      </c>
      <c r="Q819" s="20">
        <f t="shared" si="62"/>
        <v>2.8137732021984001</v>
      </c>
      <c r="R819" s="20" t="str">
        <f t="shared" si="64"/>
        <v/>
      </c>
    </row>
    <row r="820" spans="1:18">
      <c r="A820" s="17"/>
      <c r="B820" s="18"/>
      <c r="C820" s="18"/>
      <c r="D820" s="18">
        <v>25</v>
      </c>
      <c r="E820" s="18">
        <v>8</v>
      </c>
      <c r="F820" s="20">
        <v>21.59778532</v>
      </c>
      <c r="G820" s="29">
        <v>1.1495052348000001</v>
      </c>
      <c r="H820" s="20">
        <f t="shared" si="65"/>
        <v>5.3223292007423293</v>
      </c>
      <c r="I820" s="20" t="s">
        <v>311</v>
      </c>
      <c r="J820" s="18"/>
      <c r="K820" s="18">
        <v>8</v>
      </c>
      <c r="L820" s="20">
        <f t="shared" si="61"/>
        <v>100</v>
      </c>
      <c r="M820" s="20"/>
      <c r="N820" s="20"/>
      <c r="O820" s="18"/>
      <c r="P820" s="20">
        <f t="shared" si="63"/>
        <v>3.4462166939304004</v>
      </c>
      <c r="Q820" s="20">
        <f t="shared" si="62"/>
        <v>3.4462166939304004</v>
      </c>
      <c r="R820" s="20" t="str">
        <f t="shared" si="64"/>
        <v/>
      </c>
    </row>
    <row r="821" spans="1:18">
      <c r="A821" s="17"/>
      <c r="B821" s="18"/>
      <c r="C821" s="18"/>
      <c r="D821" s="18">
        <v>50</v>
      </c>
      <c r="E821" s="18">
        <v>8</v>
      </c>
      <c r="F821" s="20">
        <v>39.6666794</v>
      </c>
      <c r="G821" s="29">
        <v>3.9359156625999998</v>
      </c>
      <c r="H821" s="20">
        <f t="shared" si="65"/>
        <v>9.9224732751388309</v>
      </c>
      <c r="I821" s="20" t="s">
        <v>311</v>
      </c>
      <c r="J821" s="18"/>
      <c r="K821" s="18">
        <v>8</v>
      </c>
      <c r="L821" s="20">
        <f t="shared" si="61"/>
        <v>100</v>
      </c>
      <c r="M821" s="20"/>
      <c r="N821" s="20"/>
      <c r="O821" s="18"/>
      <c r="P821" s="20">
        <f t="shared" si="63"/>
        <v>11.799875156474799</v>
      </c>
      <c r="Q821" s="20">
        <f t="shared" si="62"/>
        <v>11.799875156474799</v>
      </c>
      <c r="R821" s="20" t="str">
        <f t="shared" si="64"/>
        <v/>
      </c>
    </row>
    <row r="822" spans="1:18">
      <c r="A822" s="17"/>
      <c r="B822" s="18"/>
      <c r="C822" s="18"/>
      <c r="D822" s="18">
        <v>100</v>
      </c>
      <c r="E822" s="18">
        <v>8</v>
      </c>
      <c r="F822" s="20">
        <v>91.183411098999997</v>
      </c>
      <c r="G822" s="29">
        <v>8.6600236831000004</v>
      </c>
      <c r="H822" s="20">
        <f t="shared" si="65"/>
        <v>9.4973675350855284</v>
      </c>
      <c r="I822" s="20" t="s">
        <v>311</v>
      </c>
      <c r="J822" s="18"/>
      <c r="K822" s="18">
        <v>8</v>
      </c>
      <c r="L822" s="20">
        <f t="shared" si="61"/>
        <v>100</v>
      </c>
      <c r="M822" s="20"/>
      <c r="N822" s="20"/>
      <c r="O822" s="18"/>
      <c r="P822" s="20">
        <f t="shared" si="63"/>
        <v>25.962751001933803</v>
      </c>
      <c r="Q822" s="20">
        <f t="shared" si="62"/>
        <v>25.962751001933803</v>
      </c>
      <c r="R822" s="20" t="str">
        <f t="shared" si="64"/>
        <v/>
      </c>
    </row>
    <row r="823" spans="1:18">
      <c r="A823" s="17" t="s">
        <v>294</v>
      </c>
      <c r="B823" s="18" t="s">
        <v>157</v>
      </c>
      <c r="C823" s="18">
        <v>68700</v>
      </c>
      <c r="D823" s="18">
        <v>5</v>
      </c>
      <c r="E823" s="18">
        <v>8</v>
      </c>
      <c r="F823" s="20">
        <v>4.3547895514999997</v>
      </c>
      <c r="G823" s="29">
        <v>0.32646814369999999</v>
      </c>
      <c r="H823" s="20">
        <f t="shared" si="65"/>
        <v>7.4967605171080791</v>
      </c>
      <c r="I823" s="20">
        <v>0.97875149481260004</v>
      </c>
      <c r="J823" s="18"/>
      <c r="K823" s="18">
        <v>8</v>
      </c>
      <c r="L823" s="20">
        <f t="shared" si="61"/>
        <v>100</v>
      </c>
      <c r="M823" s="20">
        <v>0.89939999999999998</v>
      </c>
      <c r="N823" s="20">
        <v>1.512</v>
      </c>
      <c r="O823" s="18"/>
      <c r="P823" s="20">
        <f t="shared" si="63"/>
        <v>0.97875149481260004</v>
      </c>
      <c r="Q823" s="20">
        <f t="shared" si="62"/>
        <v>0.97875149481260004</v>
      </c>
      <c r="R823" s="20">
        <f t="shared" si="64"/>
        <v>0.97875149481260004</v>
      </c>
    </row>
    <row r="824" spans="1:18">
      <c r="A824" s="17"/>
      <c r="B824" s="18"/>
      <c r="C824" s="18"/>
      <c r="D824" s="18">
        <v>10</v>
      </c>
      <c r="E824" s="18">
        <v>8</v>
      </c>
      <c r="F824" s="20">
        <v>8.4221127807999991</v>
      </c>
      <c r="G824" s="29">
        <v>0.81033114110000004</v>
      </c>
      <c r="H824" s="20">
        <f t="shared" si="65"/>
        <v>9.6214710274044606</v>
      </c>
      <c r="I824" s="20" t="s">
        <v>311</v>
      </c>
      <c r="J824" s="18"/>
      <c r="K824" s="18">
        <v>8</v>
      </c>
      <c r="L824" s="20">
        <f t="shared" si="61"/>
        <v>100</v>
      </c>
      <c r="M824" s="20"/>
      <c r="N824" s="20"/>
      <c r="O824" s="18"/>
      <c r="P824" s="20">
        <f t="shared" si="63"/>
        <v>2.4293727610178002</v>
      </c>
      <c r="Q824" s="20">
        <f t="shared" si="62"/>
        <v>2.4293727610178002</v>
      </c>
      <c r="R824" s="20" t="str">
        <f t="shared" si="64"/>
        <v/>
      </c>
    </row>
    <row r="825" spans="1:18">
      <c r="A825" s="17"/>
      <c r="B825" s="18"/>
      <c r="C825" s="18"/>
      <c r="D825" s="18">
        <v>25</v>
      </c>
      <c r="E825" s="18">
        <v>8</v>
      </c>
      <c r="F825" s="20">
        <v>22.574506537000001</v>
      </c>
      <c r="G825" s="29">
        <v>2.1112418812999998</v>
      </c>
      <c r="H825" s="20">
        <f t="shared" si="65"/>
        <v>9.3523279361151843</v>
      </c>
      <c r="I825" s="20" t="s">
        <v>311</v>
      </c>
      <c r="J825" s="18"/>
      <c r="K825" s="18">
        <v>8</v>
      </c>
      <c r="L825" s="20">
        <f t="shared" si="61"/>
        <v>100</v>
      </c>
      <c r="M825" s="20"/>
      <c r="N825" s="20"/>
      <c r="O825" s="18"/>
      <c r="P825" s="20">
        <f t="shared" si="63"/>
        <v>6.3295031601374001</v>
      </c>
      <c r="Q825" s="20">
        <f t="shared" si="62"/>
        <v>6.3295031601374001</v>
      </c>
      <c r="R825" s="20" t="str">
        <f t="shared" si="64"/>
        <v/>
      </c>
    </row>
    <row r="826" spans="1:18">
      <c r="A826" s="17"/>
      <c r="B826" s="18"/>
      <c r="C826" s="18"/>
      <c r="D826" s="18">
        <v>50</v>
      </c>
      <c r="E826" s="18">
        <v>8</v>
      </c>
      <c r="F826" s="20">
        <v>42.205360802000001</v>
      </c>
      <c r="G826" s="29">
        <v>3.6673676262999999</v>
      </c>
      <c r="H826" s="20">
        <f t="shared" si="65"/>
        <v>8.6893407771228262</v>
      </c>
      <c r="I826" s="20" t="s">
        <v>311</v>
      </c>
      <c r="J826" s="18"/>
      <c r="K826" s="18">
        <v>8</v>
      </c>
      <c r="L826" s="20">
        <f t="shared" si="61"/>
        <v>100</v>
      </c>
      <c r="M826" s="20"/>
      <c r="N826" s="20"/>
      <c r="O826" s="18"/>
      <c r="P826" s="20">
        <f t="shared" si="63"/>
        <v>10.9947681436474</v>
      </c>
      <c r="Q826" s="20">
        <f t="shared" si="62"/>
        <v>10.9947681436474</v>
      </c>
      <c r="R826" s="20" t="str">
        <f t="shared" si="64"/>
        <v/>
      </c>
    </row>
    <row r="827" spans="1:18">
      <c r="A827" s="17"/>
      <c r="B827" s="18"/>
      <c r="C827" s="18"/>
      <c r="D827" s="18">
        <v>100</v>
      </c>
      <c r="E827" s="18">
        <v>8</v>
      </c>
      <c r="F827" s="20">
        <v>93.943038533000006</v>
      </c>
      <c r="G827" s="29">
        <v>7.7663818974999996</v>
      </c>
      <c r="H827" s="20">
        <f t="shared" si="65"/>
        <v>8.2671180523630294</v>
      </c>
      <c r="I827" s="20" t="s">
        <v>311</v>
      </c>
      <c r="J827" s="18"/>
      <c r="K827" s="18">
        <v>8</v>
      </c>
      <c r="L827" s="20">
        <f t="shared" si="61"/>
        <v>100</v>
      </c>
      <c r="M827" s="20"/>
      <c r="N827" s="20"/>
      <c r="O827" s="18"/>
      <c r="P827" s="20">
        <f t="shared" si="63"/>
        <v>23.283612928705001</v>
      </c>
      <c r="Q827" s="20">
        <f t="shared" si="62"/>
        <v>23.283612928705001</v>
      </c>
      <c r="R827" s="20" t="str">
        <f t="shared" si="64"/>
        <v/>
      </c>
    </row>
    <row r="828" spans="1:18">
      <c r="A828" s="17" t="s">
        <v>294</v>
      </c>
      <c r="B828" s="18" t="s">
        <v>158</v>
      </c>
      <c r="C828" s="18">
        <v>68701</v>
      </c>
      <c r="D828" s="18">
        <v>5</v>
      </c>
      <c r="E828" s="18">
        <v>8</v>
      </c>
      <c r="F828" s="20">
        <v>5.0441507718</v>
      </c>
      <c r="G828" s="29">
        <v>1.6379446644</v>
      </c>
      <c r="H828" s="20">
        <f t="shared" si="65"/>
        <v>32.472159110650473</v>
      </c>
      <c r="I828" s="20">
        <v>4.9105581038712005</v>
      </c>
      <c r="J828" s="18"/>
      <c r="K828" s="18">
        <v>8</v>
      </c>
      <c r="L828" s="20">
        <f t="shared" si="61"/>
        <v>100</v>
      </c>
      <c r="M828" s="20">
        <v>4.7968000000000011</v>
      </c>
      <c r="N828" s="20">
        <v>5.016</v>
      </c>
      <c r="O828" s="18"/>
      <c r="P828" s="20">
        <f t="shared" si="63"/>
        <v>4.9105581038712005</v>
      </c>
      <c r="Q828" s="20">
        <f t="shared" si="62"/>
        <v>4.9105581038712005</v>
      </c>
      <c r="R828" s="20">
        <f t="shared" si="64"/>
        <v>4.9105581038712005</v>
      </c>
    </row>
    <row r="829" spans="1:18">
      <c r="A829" s="17"/>
      <c r="B829" s="18"/>
      <c r="C829" s="18"/>
      <c r="D829" s="18">
        <v>10</v>
      </c>
      <c r="E829" s="18">
        <v>8</v>
      </c>
      <c r="F829" s="20">
        <v>10.12079389</v>
      </c>
      <c r="G829" s="29">
        <v>2.6107260587000001</v>
      </c>
      <c r="H829" s="20">
        <f t="shared" si="65"/>
        <v>25.795664718353432</v>
      </c>
      <c r="I829" s="20" t="s">
        <v>311</v>
      </c>
      <c r="J829" s="18"/>
      <c r="K829" s="18">
        <v>8</v>
      </c>
      <c r="L829" s="20">
        <f t="shared" si="61"/>
        <v>100</v>
      </c>
      <c r="M829" s="20"/>
      <c r="N829" s="20"/>
      <c r="O829" s="18"/>
      <c r="P829" s="20">
        <f t="shared" si="63"/>
        <v>7.826956723982601</v>
      </c>
      <c r="Q829" s="20">
        <f t="shared" si="62"/>
        <v>7.826956723982601</v>
      </c>
      <c r="R829" s="20" t="str">
        <f t="shared" si="64"/>
        <v/>
      </c>
    </row>
    <row r="830" spans="1:18">
      <c r="A830" s="17"/>
      <c r="B830" s="18"/>
      <c r="C830" s="18"/>
      <c r="D830" s="18">
        <v>25</v>
      </c>
      <c r="E830" s="18">
        <v>8</v>
      </c>
      <c r="F830" s="20">
        <v>25.649023323000002</v>
      </c>
      <c r="G830" s="29">
        <v>3.8543923728</v>
      </c>
      <c r="H830" s="20">
        <f t="shared" si="65"/>
        <v>15.027443050214268</v>
      </c>
      <c r="I830" s="20" t="s">
        <v>311</v>
      </c>
      <c r="J830" s="18"/>
      <c r="K830" s="18">
        <v>8</v>
      </c>
      <c r="L830" s="20">
        <f t="shared" si="61"/>
        <v>100</v>
      </c>
      <c r="M830" s="20"/>
      <c r="N830" s="20"/>
      <c r="O830" s="18"/>
      <c r="P830" s="20">
        <f t="shared" si="63"/>
        <v>11.555468333654401</v>
      </c>
      <c r="Q830" s="20">
        <f t="shared" si="62"/>
        <v>11.555468333654401</v>
      </c>
      <c r="R830" s="20" t="str">
        <f t="shared" si="64"/>
        <v/>
      </c>
    </row>
    <row r="831" spans="1:18">
      <c r="A831" s="17"/>
      <c r="B831" s="18"/>
      <c r="C831" s="18"/>
      <c r="D831" s="18">
        <v>50</v>
      </c>
      <c r="E831" s="18">
        <v>8</v>
      </c>
      <c r="F831" s="20">
        <v>45.372211342999996</v>
      </c>
      <c r="G831" s="29">
        <v>6.6275361504000001</v>
      </c>
      <c r="H831" s="20">
        <f t="shared" si="65"/>
        <v>14.607037995785262</v>
      </c>
      <c r="I831" s="20" t="s">
        <v>311</v>
      </c>
      <c r="J831" s="18"/>
      <c r="K831" s="18">
        <v>8</v>
      </c>
      <c r="L831" s="20">
        <f t="shared" si="61"/>
        <v>100</v>
      </c>
      <c r="M831" s="20"/>
      <c r="N831" s="20"/>
      <c r="O831" s="18"/>
      <c r="P831" s="20">
        <f t="shared" si="63"/>
        <v>19.869353378899202</v>
      </c>
      <c r="Q831" s="20">
        <f t="shared" si="62"/>
        <v>19.869353378899202</v>
      </c>
      <c r="R831" s="20" t="str">
        <f t="shared" si="64"/>
        <v/>
      </c>
    </row>
    <row r="832" spans="1:18">
      <c r="A832" s="17"/>
      <c r="B832" s="18"/>
      <c r="C832" s="18"/>
      <c r="D832" s="18">
        <v>100</v>
      </c>
      <c r="E832" s="18">
        <v>8</v>
      </c>
      <c r="F832" s="20">
        <v>99.337067325999996</v>
      </c>
      <c r="G832" s="29">
        <v>10.15603801</v>
      </c>
      <c r="H832" s="20">
        <f t="shared" si="65"/>
        <v>10.223815020298881</v>
      </c>
      <c r="I832" s="20" t="s">
        <v>311</v>
      </c>
      <c r="J832" s="18"/>
      <c r="K832" s="18">
        <v>8</v>
      </c>
      <c r="L832" s="20">
        <f t="shared" si="61"/>
        <v>100</v>
      </c>
      <c r="M832" s="20"/>
      <c r="N832" s="20"/>
      <c r="O832" s="18"/>
      <c r="P832" s="20">
        <f t="shared" si="63"/>
        <v>30.447801953980001</v>
      </c>
      <c r="Q832" s="20">
        <f t="shared" si="62"/>
        <v>30.447801953980001</v>
      </c>
      <c r="R832" s="20" t="str">
        <f t="shared" si="64"/>
        <v/>
      </c>
    </row>
    <row r="833" spans="1:18">
      <c r="A833" s="17" t="s">
        <v>294</v>
      </c>
      <c r="B833" s="18" t="s">
        <v>159</v>
      </c>
      <c r="C833" s="18">
        <v>68702</v>
      </c>
      <c r="D833" s="18">
        <v>5</v>
      </c>
      <c r="E833" s="18">
        <v>8</v>
      </c>
      <c r="F833" s="20">
        <v>4.5356885129000002</v>
      </c>
      <c r="G833" s="29">
        <v>1.0231935443</v>
      </c>
      <c r="H833" s="20">
        <f t="shared" si="65"/>
        <v>22.558726010172972</v>
      </c>
      <c r="I833" s="20">
        <v>3.0675342458114003</v>
      </c>
      <c r="J833" s="18"/>
      <c r="K833" s="18">
        <v>8</v>
      </c>
      <c r="L833" s="20">
        <f t="shared" si="61"/>
        <v>100</v>
      </c>
      <c r="M833" s="20">
        <v>2.9980000000000002</v>
      </c>
      <c r="N833" s="20">
        <v>1.8720000000000001</v>
      </c>
      <c r="O833" s="18"/>
      <c r="P833" s="20">
        <f t="shared" si="63"/>
        <v>3.0675342458114003</v>
      </c>
      <c r="Q833" s="20">
        <f t="shared" si="62"/>
        <v>3.0675342458114003</v>
      </c>
      <c r="R833" s="20">
        <f t="shared" si="64"/>
        <v>3.0675342458114003</v>
      </c>
    </row>
    <row r="834" spans="1:18">
      <c r="A834" s="17"/>
      <c r="B834" s="18"/>
      <c r="C834" s="18"/>
      <c r="D834" s="18">
        <v>10</v>
      </c>
      <c r="E834" s="18">
        <v>8</v>
      </c>
      <c r="F834" s="20">
        <v>9.3560266927000004</v>
      </c>
      <c r="G834" s="29">
        <v>1.1545714522999999</v>
      </c>
      <c r="H834" s="20">
        <f t="shared" si="65"/>
        <v>12.340403573248132</v>
      </c>
      <c r="I834" s="20" t="s">
        <v>311</v>
      </c>
      <c r="J834" s="18"/>
      <c r="K834" s="18">
        <v>8</v>
      </c>
      <c r="L834" s="20">
        <f t="shared" si="61"/>
        <v>100</v>
      </c>
      <c r="M834" s="20"/>
      <c r="N834" s="20"/>
      <c r="O834" s="18"/>
      <c r="P834" s="20">
        <f t="shared" si="63"/>
        <v>3.4614052139954001</v>
      </c>
      <c r="Q834" s="20">
        <f t="shared" si="62"/>
        <v>3.4614052139954001</v>
      </c>
      <c r="R834" s="20" t="str">
        <f t="shared" si="64"/>
        <v/>
      </c>
    </row>
    <row r="835" spans="1:18">
      <c r="A835" s="17"/>
      <c r="B835" s="18"/>
      <c r="C835" s="18"/>
      <c r="D835" s="18">
        <v>25</v>
      </c>
      <c r="E835" s="18">
        <v>8</v>
      </c>
      <c r="F835" s="20">
        <v>25.184492131999999</v>
      </c>
      <c r="G835" s="29">
        <v>1.7950340471999999</v>
      </c>
      <c r="H835" s="20">
        <f t="shared" si="65"/>
        <v>7.1275372073879861</v>
      </c>
      <c r="I835" s="20" t="s">
        <v>311</v>
      </c>
      <c r="J835" s="18"/>
      <c r="K835" s="18">
        <v>8</v>
      </c>
      <c r="L835" s="20">
        <f t="shared" si="61"/>
        <v>100</v>
      </c>
      <c r="M835" s="20"/>
      <c r="N835" s="20"/>
      <c r="O835" s="18"/>
      <c r="P835" s="20">
        <f t="shared" si="63"/>
        <v>5.3815120735056006</v>
      </c>
      <c r="Q835" s="20">
        <f t="shared" si="62"/>
        <v>5.3815120735056006</v>
      </c>
      <c r="R835" s="20" t="str">
        <f t="shared" si="64"/>
        <v/>
      </c>
    </row>
    <row r="836" spans="1:18">
      <c r="A836" s="17"/>
      <c r="B836" s="18"/>
      <c r="C836" s="18"/>
      <c r="D836" s="18">
        <v>50</v>
      </c>
      <c r="E836" s="18">
        <v>8</v>
      </c>
      <c r="F836" s="20">
        <v>48.499346535999997</v>
      </c>
      <c r="G836" s="29">
        <v>3.6851711792000001</v>
      </c>
      <c r="H836" s="20">
        <f t="shared" si="65"/>
        <v>7.5983934679709115</v>
      </c>
      <c r="I836" s="20" t="s">
        <v>311</v>
      </c>
      <c r="J836" s="18"/>
      <c r="K836" s="18">
        <v>8</v>
      </c>
      <c r="L836" s="20">
        <f t="shared" ref="L836:L882" si="66">(K836/E836)*100</f>
        <v>100</v>
      </c>
      <c r="M836" s="20"/>
      <c r="N836" s="20"/>
      <c r="O836" s="18"/>
      <c r="P836" s="20">
        <f t="shared" si="63"/>
        <v>11.048143195241602</v>
      </c>
      <c r="Q836" s="20">
        <f t="shared" ref="Q836:Q899" si="67">IF(AND((G836*2.998)&lt;+(D836+D836*0.1),L836&gt;50),(G836*2.998),"")</f>
        <v>11.048143195241602</v>
      </c>
      <c r="R836" s="20" t="str">
        <f t="shared" si="64"/>
        <v/>
      </c>
    </row>
    <row r="837" spans="1:18">
      <c r="A837" s="17"/>
      <c r="B837" s="18"/>
      <c r="C837" s="18"/>
      <c r="D837" s="18">
        <v>100</v>
      </c>
      <c r="E837" s="18">
        <v>8</v>
      </c>
      <c r="F837" s="20">
        <v>101.72193799</v>
      </c>
      <c r="G837" s="29">
        <v>6.2787580239</v>
      </c>
      <c r="H837" s="20">
        <f t="shared" si="65"/>
        <v>6.1724718855801264</v>
      </c>
      <c r="I837" s="20" t="s">
        <v>311</v>
      </c>
      <c r="J837" s="18"/>
      <c r="K837" s="18">
        <v>8</v>
      </c>
      <c r="L837" s="20">
        <f t="shared" si="66"/>
        <v>100</v>
      </c>
      <c r="M837" s="20"/>
      <c r="N837" s="20"/>
      <c r="O837" s="18"/>
      <c r="P837" s="20">
        <f t="shared" ref="P837:P900" si="68">G837*2.998</f>
        <v>18.823716555652201</v>
      </c>
      <c r="Q837" s="20">
        <f t="shared" si="67"/>
        <v>18.823716555652201</v>
      </c>
      <c r="R837" s="20" t="str">
        <f t="shared" ref="R837:R900" si="69">IF(AND(ISNUMBER(Q837),ISNUMBER(Q836),D837&gt;5),"",Q837)</f>
        <v/>
      </c>
    </row>
    <row r="838" spans="1:18">
      <c r="A838" s="17" t="s">
        <v>294</v>
      </c>
      <c r="B838" s="18" t="s">
        <v>160</v>
      </c>
      <c r="C838" s="18">
        <v>68703</v>
      </c>
      <c r="D838" s="18">
        <v>5</v>
      </c>
      <c r="E838" s="18">
        <v>8</v>
      </c>
      <c r="F838" s="20">
        <v>4.4540856067999997</v>
      </c>
      <c r="G838" s="29">
        <v>3.2727737621999999</v>
      </c>
      <c r="H838" s="20">
        <f t="shared" si="65"/>
        <v>73.47801661475691</v>
      </c>
      <c r="I838" s="20" t="s">
        <v>311</v>
      </c>
      <c r="J838" s="18"/>
      <c r="K838" s="18">
        <v>7</v>
      </c>
      <c r="L838" s="20">
        <f t="shared" si="66"/>
        <v>87.5</v>
      </c>
      <c r="M838" s="20">
        <v>7.1951999999999998</v>
      </c>
      <c r="N838" s="20">
        <v>5.3520000000000003</v>
      </c>
      <c r="O838" s="18"/>
      <c r="P838" s="20">
        <f t="shared" si="68"/>
        <v>9.8117757390755997</v>
      </c>
      <c r="Q838" s="20" t="str">
        <f t="shared" si="67"/>
        <v/>
      </c>
      <c r="R838" s="20" t="str">
        <f t="shared" si="69"/>
        <v/>
      </c>
    </row>
    <row r="839" spans="1:18">
      <c r="A839" s="17"/>
      <c r="B839" s="18"/>
      <c r="C839" s="18"/>
      <c r="D839" s="18">
        <v>10</v>
      </c>
      <c r="E839" s="18">
        <v>8</v>
      </c>
      <c r="F839" s="20">
        <v>9.7136004096999997</v>
      </c>
      <c r="G839" s="29">
        <v>2.4191520199999998</v>
      </c>
      <c r="H839" s="20">
        <f t="shared" si="65"/>
        <v>24.904792434988732</v>
      </c>
      <c r="I839" s="20">
        <v>7.2526177559600002</v>
      </c>
      <c r="J839" s="18"/>
      <c r="K839" s="18">
        <v>8</v>
      </c>
      <c r="L839" s="20">
        <f t="shared" si="66"/>
        <v>100</v>
      </c>
      <c r="M839" s="20"/>
      <c r="N839" s="20"/>
      <c r="O839" s="18"/>
      <c r="P839" s="20">
        <f t="shared" si="68"/>
        <v>7.2526177559600002</v>
      </c>
      <c r="Q839" s="20">
        <f t="shared" si="67"/>
        <v>7.2526177559600002</v>
      </c>
      <c r="R839" s="20">
        <f t="shared" si="69"/>
        <v>7.2526177559600002</v>
      </c>
    </row>
    <row r="840" spans="1:18">
      <c r="A840" s="17"/>
      <c r="B840" s="18"/>
      <c r="C840" s="18"/>
      <c r="D840" s="18">
        <v>25</v>
      </c>
      <c r="E840" s="18">
        <v>8</v>
      </c>
      <c r="F840" s="20">
        <v>29.511153558</v>
      </c>
      <c r="G840" s="29">
        <v>6.4707920124999996</v>
      </c>
      <c r="H840" s="20">
        <f t="shared" si="65"/>
        <v>21.926598022617355</v>
      </c>
      <c r="I840" s="20" t="s">
        <v>311</v>
      </c>
      <c r="J840" s="18"/>
      <c r="K840" s="18">
        <v>8</v>
      </c>
      <c r="L840" s="20">
        <f t="shared" si="66"/>
        <v>100</v>
      </c>
      <c r="M840" s="20"/>
      <c r="N840" s="20"/>
      <c r="O840" s="18"/>
      <c r="P840" s="20">
        <f t="shared" si="68"/>
        <v>19.399434453474999</v>
      </c>
      <c r="Q840" s="20">
        <f t="shared" si="67"/>
        <v>19.399434453474999</v>
      </c>
      <c r="R840" s="20" t="str">
        <f t="shared" si="69"/>
        <v/>
      </c>
    </row>
    <row r="841" spans="1:18">
      <c r="A841" s="17"/>
      <c r="B841" s="18"/>
      <c r="C841" s="18"/>
      <c r="D841" s="18">
        <v>50</v>
      </c>
      <c r="E841" s="18">
        <v>8</v>
      </c>
      <c r="F841" s="20">
        <v>49.158699599000002</v>
      </c>
      <c r="G841" s="29">
        <v>7.1788509907</v>
      </c>
      <c r="H841" s="20">
        <f t="shared" si="65"/>
        <v>14.603419230491674</v>
      </c>
      <c r="I841" s="20" t="s">
        <v>311</v>
      </c>
      <c r="J841" s="18"/>
      <c r="K841" s="18">
        <v>8</v>
      </c>
      <c r="L841" s="20">
        <f t="shared" si="66"/>
        <v>100</v>
      </c>
      <c r="M841" s="20"/>
      <c r="N841" s="20"/>
      <c r="O841" s="18"/>
      <c r="P841" s="20">
        <f t="shared" si="68"/>
        <v>21.522195270118601</v>
      </c>
      <c r="Q841" s="20">
        <f t="shared" si="67"/>
        <v>21.522195270118601</v>
      </c>
      <c r="R841" s="20" t="str">
        <f t="shared" si="69"/>
        <v/>
      </c>
    </row>
    <row r="842" spans="1:18">
      <c r="A842" s="17"/>
      <c r="B842" s="18"/>
      <c r="C842" s="18"/>
      <c r="D842" s="18">
        <v>100</v>
      </c>
      <c r="E842" s="18">
        <v>8</v>
      </c>
      <c r="F842" s="20">
        <v>105.34318690000001</v>
      </c>
      <c r="G842" s="29">
        <v>17.458448259000001</v>
      </c>
      <c r="H842" s="20">
        <f t="shared" si="65"/>
        <v>16.572925855729924</v>
      </c>
      <c r="I842" s="20" t="s">
        <v>311</v>
      </c>
      <c r="J842" s="18"/>
      <c r="K842" s="18">
        <v>8</v>
      </c>
      <c r="L842" s="20">
        <f t="shared" si="66"/>
        <v>100</v>
      </c>
      <c r="M842" s="20"/>
      <c r="N842" s="20"/>
      <c r="O842" s="18"/>
      <c r="P842" s="20">
        <f t="shared" si="68"/>
        <v>52.340427880482004</v>
      </c>
      <c r="Q842" s="20">
        <f t="shared" si="67"/>
        <v>52.340427880482004</v>
      </c>
      <c r="R842" s="20" t="str">
        <f t="shared" si="69"/>
        <v/>
      </c>
    </row>
    <row r="843" spans="1:18">
      <c r="A843" s="17" t="s">
        <v>294</v>
      </c>
      <c r="B843" s="18" t="s">
        <v>161</v>
      </c>
      <c r="C843" s="18">
        <v>68704</v>
      </c>
      <c r="D843" s="18">
        <v>5</v>
      </c>
      <c r="E843" s="18">
        <v>8</v>
      </c>
      <c r="F843" s="20">
        <v>4.5615428974999999</v>
      </c>
      <c r="G843" s="29">
        <v>0.57734189309999995</v>
      </c>
      <c r="H843" s="20">
        <f t="shared" si="65"/>
        <v>12.656723965402541</v>
      </c>
      <c r="I843" s="20">
        <v>1.7308709955138</v>
      </c>
      <c r="J843" s="18"/>
      <c r="K843" s="18">
        <v>8</v>
      </c>
      <c r="L843" s="20">
        <f t="shared" si="66"/>
        <v>100</v>
      </c>
      <c r="M843" s="20">
        <v>1.7988</v>
      </c>
      <c r="N843" s="20">
        <v>1.032</v>
      </c>
      <c r="O843" s="18"/>
      <c r="P843" s="20">
        <f t="shared" si="68"/>
        <v>1.7308709955138</v>
      </c>
      <c r="Q843" s="20">
        <f t="shared" si="67"/>
        <v>1.7308709955138</v>
      </c>
      <c r="R843" s="20">
        <f t="shared" si="69"/>
        <v>1.7308709955138</v>
      </c>
    </row>
    <row r="844" spans="1:18">
      <c r="A844" s="17"/>
      <c r="B844" s="18"/>
      <c r="C844" s="18"/>
      <c r="D844" s="18">
        <v>10</v>
      </c>
      <c r="E844" s="18">
        <v>8</v>
      </c>
      <c r="F844" s="20">
        <v>8.7092766963999999</v>
      </c>
      <c r="G844" s="29">
        <v>0.41051157970000002</v>
      </c>
      <c r="H844" s="20">
        <f t="shared" si="65"/>
        <v>4.7134979632658354</v>
      </c>
      <c r="I844" s="20" t="s">
        <v>311</v>
      </c>
      <c r="J844" s="18"/>
      <c r="K844" s="18">
        <v>8</v>
      </c>
      <c r="L844" s="20">
        <f t="shared" si="66"/>
        <v>100</v>
      </c>
      <c r="M844" s="20"/>
      <c r="N844" s="20"/>
      <c r="O844" s="18"/>
      <c r="P844" s="20">
        <f t="shared" si="68"/>
        <v>1.2307137159406001</v>
      </c>
      <c r="Q844" s="20">
        <f t="shared" si="67"/>
        <v>1.2307137159406001</v>
      </c>
      <c r="R844" s="20" t="str">
        <f t="shared" si="69"/>
        <v/>
      </c>
    </row>
    <row r="845" spans="1:18">
      <c r="A845" s="17"/>
      <c r="B845" s="18"/>
      <c r="C845" s="18"/>
      <c r="D845" s="18">
        <v>25</v>
      </c>
      <c r="E845" s="18">
        <v>8</v>
      </c>
      <c r="F845" s="20">
        <v>25.599792543</v>
      </c>
      <c r="G845" s="29">
        <v>1.6052718982</v>
      </c>
      <c r="H845" s="20">
        <f t="shared" si="65"/>
        <v>6.2706441683213763</v>
      </c>
      <c r="I845" s="20" t="s">
        <v>311</v>
      </c>
      <c r="J845" s="18"/>
      <c r="K845" s="18">
        <v>8</v>
      </c>
      <c r="L845" s="20">
        <f t="shared" si="66"/>
        <v>100</v>
      </c>
      <c r="M845" s="20"/>
      <c r="N845" s="20"/>
      <c r="O845" s="18"/>
      <c r="P845" s="20">
        <f t="shared" si="68"/>
        <v>4.8126051508036003</v>
      </c>
      <c r="Q845" s="20">
        <f t="shared" si="67"/>
        <v>4.8126051508036003</v>
      </c>
      <c r="R845" s="20" t="str">
        <f t="shared" si="69"/>
        <v/>
      </c>
    </row>
    <row r="846" spans="1:18">
      <c r="A846" s="17"/>
      <c r="B846" s="18"/>
      <c r="C846" s="18"/>
      <c r="D846" s="18">
        <v>50</v>
      </c>
      <c r="E846" s="18">
        <v>8</v>
      </c>
      <c r="F846" s="20">
        <v>47.313989511000003</v>
      </c>
      <c r="G846" s="29">
        <v>2.5713431795999999</v>
      </c>
      <c r="H846" s="20">
        <f t="shared" si="65"/>
        <v>5.4346361534408123</v>
      </c>
      <c r="I846" s="20" t="s">
        <v>311</v>
      </c>
      <c r="J846" s="18"/>
      <c r="K846" s="18">
        <v>8</v>
      </c>
      <c r="L846" s="20">
        <f t="shared" si="66"/>
        <v>100</v>
      </c>
      <c r="M846" s="20"/>
      <c r="N846" s="20"/>
      <c r="O846" s="18"/>
      <c r="P846" s="20">
        <f t="shared" si="68"/>
        <v>7.7088868524408003</v>
      </c>
      <c r="Q846" s="20">
        <f t="shared" si="67"/>
        <v>7.7088868524408003</v>
      </c>
      <c r="R846" s="20" t="str">
        <f t="shared" si="69"/>
        <v/>
      </c>
    </row>
    <row r="847" spans="1:18">
      <c r="A847" s="17"/>
      <c r="B847" s="18"/>
      <c r="C847" s="18"/>
      <c r="D847" s="18">
        <v>100</v>
      </c>
      <c r="E847" s="18">
        <v>8</v>
      </c>
      <c r="F847" s="20">
        <v>102.88145455999999</v>
      </c>
      <c r="G847" s="29">
        <v>4.8204236300999996</v>
      </c>
      <c r="H847" s="20">
        <f t="shared" si="65"/>
        <v>4.6854155111976477</v>
      </c>
      <c r="I847" s="20" t="s">
        <v>311</v>
      </c>
      <c r="J847" s="18"/>
      <c r="K847" s="18">
        <v>8</v>
      </c>
      <c r="L847" s="20">
        <f t="shared" si="66"/>
        <v>100</v>
      </c>
      <c r="M847" s="20"/>
      <c r="N847" s="20"/>
      <c r="O847" s="18"/>
      <c r="P847" s="20">
        <f t="shared" si="68"/>
        <v>14.451630043039801</v>
      </c>
      <c r="Q847" s="20">
        <f t="shared" si="67"/>
        <v>14.451630043039801</v>
      </c>
      <c r="R847" s="20" t="str">
        <f t="shared" si="69"/>
        <v/>
      </c>
    </row>
    <row r="848" spans="1:18">
      <c r="A848" s="17" t="s">
        <v>294</v>
      </c>
      <c r="B848" s="18" t="s">
        <v>226</v>
      </c>
      <c r="C848" s="18">
        <v>66651</v>
      </c>
      <c r="D848" s="18">
        <v>5</v>
      </c>
      <c r="E848" s="18">
        <v>8</v>
      </c>
      <c r="F848" s="20">
        <v>5.4166150070999999</v>
      </c>
      <c r="G848" s="29">
        <v>0.4904889932</v>
      </c>
      <c r="H848" s="20">
        <f t="shared" si="65"/>
        <v>9.0552677743770982</v>
      </c>
      <c r="I848" s="20">
        <v>1.4704860016136001</v>
      </c>
      <c r="J848" s="18"/>
      <c r="K848" s="18">
        <v>8</v>
      </c>
      <c r="L848" s="20">
        <f t="shared" si="66"/>
        <v>100</v>
      </c>
      <c r="M848" s="20">
        <v>1.4990000000000001</v>
      </c>
      <c r="N848" s="20">
        <v>1.032</v>
      </c>
      <c r="O848" s="18"/>
      <c r="P848" s="20">
        <f t="shared" si="68"/>
        <v>1.4704860016136001</v>
      </c>
      <c r="Q848" s="20">
        <f t="shared" si="67"/>
        <v>1.4704860016136001</v>
      </c>
      <c r="R848" s="20">
        <f t="shared" si="69"/>
        <v>1.4704860016136001</v>
      </c>
    </row>
    <row r="849" spans="1:18">
      <c r="A849" s="17"/>
      <c r="B849" s="18"/>
      <c r="C849" s="18"/>
      <c r="D849" s="18">
        <v>10</v>
      </c>
      <c r="E849" s="18">
        <v>8</v>
      </c>
      <c r="F849" s="20">
        <v>9.4857059309</v>
      </c>
      <c r="G849" s="29">
        <v>1.1865127237999999</v>
      </c>
      <c r="H849" s="20">
        <f t="shared" si="65"/>
        <v>12.508428286132037</v>
      </c>
      <c r="I849" s="20" t="s">
        <v>311</v>
      </c>
      <c r="J849" s="18"/>
      <c r="K849" s="18">
        <v>8</v>
      </c>
      <c r="L849" s="20">
        <f t="shared" si="66"/>
        <v>100</v>
      </c>
      <c r="M849" s="20"/>
      <c r="N849" s="20"/>
      <c r="O849" s="18"/>
      <c r="P849" s="20">
        <f t="shared" si="68"/>
        <v>3.5571651459524003</v>
      </c>
      <c r="Q849" s="20">
        <f t="shared" si="67"/>
        <v>3.5571651459524003</v>
      </c>
      <c r="R849" s="20" t="str">
        <f t="shared" si="69"/>
        <v/>
      </c>
    </row>
    <row r="850" spans="1:18">
      <c r="A850" s="17"/>
      <c r="B850" s="18"/>
      <c r="C850" s="18"/>
      <c r="D850" s="18">
        <v>25</v>
      </c>
      <c r="E850" s="18">
        <v>8</v>
      </c>
      <c r="F850" s="20">
        <v>24.570497016000001</v>
      </c>
      <c r="G850" s="29">
        <v>1.6276536946</v>
      </c>
      <c r="H850" s="20">
        <f t="shared" si="65"/>
        <v>6.6244231589621174</v>
      </c>
      <c r="I850" s="20" t="s">
        <v>311</v>
      </c>
      <c r="J850" s="18"/>
      <c r="K850" s="18">
        <v>8</v>
      </c>
      <c r="L850" s="20">
        <f t="shared" si="66"/>
        <v>100</v>
      </c>
      <c r="M850" s="20"/>
      <c r="N850" s="20"/>
      <c r="O850" s="18"/>
      <c r="P850" s="20">
        <f t="shared" si="68"/>
        <v>4.8797057764108001</v>
      </c>
      <c r="Q850" s="20">
        <f t="shared" si="67"/>
        <v>4.8797057764108001</v>
      </c>
      <c r="R850" s="20" t="str">
        <f t="shared" si="69"/>
        <v/>
      </c>
    </row>
    <row r="851" spans="1:18">
      <c r="A851" s="17"/>
      <c r="B851" s="18"/>
      <c r="C851" s="18"/>
      <c r="D851" s="18">
        <v>50</v>
      </c>
      <c r="E851" s="18">
        <v>8</v>
      </c>
      <c r="F851" s="20">
        <v>43.995209719000002</v>
      </c>
      <c r="G851" s="29">
        <v>3.7742131124</v>
      </c>
      <c r="H851" s="20">
        <f t="shared" si="65"/>
        <v>8.5786910359244146</v>
      </c>
      <c r="I851" s="20" t="s">
        <v>311</v>
      </c>
      <c r="J851" s="18"/>
      <c r="K851" s="18">
        <v>8</v>
      </c>
      <c r="L851" s="20">
        <f t="shared" si="66"/>
        <v>100</v>
      </c>
      <c r="M851" s="20"/>
      <c r="N851" s="20"/>
      <c r="O851" s="18"/>
      <c r="P851" s="20">
        <f t="shared" si="68"/>
        <v>11.315090910975201</v>
      </c>
      <c r="Q851" s="20">
        <f t="shared" si="67"/>
        <v>11.315090910975201</v>
      </c>
      <c r="R851" s="20" t="str">
        <f t="shared" si="69"/>
        <v/>
      </c>
    </row>
    <row r="852" spans="1:18">
      <c r="A852" s="17"/>
      <c r="B852" s="18"/>
      <c r="C852" s="18"/>
      <c r="D852" s="18">
        <v>100</v>
      </c>
      <c r="E852" s="18">
        <v>8</v>
      </c>
      <c r="F852" s="20">
        <v>96.448483078999999</v>
      </c>
      <c r="G852" s="29">
        <v>6.5996089076000004</v>
      </c>
      <c r="H852" s="20">
        <f t="shared" si="65"/>
        <v>6.8426259251732606</v>
      </c>
      <c r="I852" s="20" t="s">
        <v>311</v>
      </c>
      <c r="J852" s="18"/>
      <c r="K852" s="18">
        <v>8</v>
      </c>
      <c r="L852" s="20">
        <f t="shared" si="66"/>
        <v>100</v>
      </c>
      <c r="M852" s="20"/>
      <c r="N852" s="20"/>
      <c r="O852" s="18"/>
      <c r="P852" s="20">
        <f t="shared" si="68"/>
        <v>19.785627504984802</v>
      </c>
      <c r="Q852" s="20">
        <f t="shared" si="67"/>
        <v>19.785627504984802</v>
      </c>
      <c r="R852" s="20" t="str">
        <f t="shared" si="69"/>
        <v/>
      </c>
    </row>
    <row r="853" spans="1:18">
      <c r="A853" s="17" t="s">
        <v>294</v>
      </c>
      <c r="B853" s="18" t="s">
        <v>76</v>
      </c>
      <c r="C853" s="18">
        <v>66654</v>
      </c>
      <c r="D853" s="18">
        <v>5</v>
      </c>
      <c r="E853" s="18">
        <v>8</v>
      </c>
      <c r="F853" s="20">
        <v>4.7032223256999997</v>
      </c>
      <c r="G853" s="29">
        <v>0.84735654309999997</v>
      </c>
      <c r="H853" s="20">
        <f t="shared" si="65"/>
        <v>18.016510477715606</v>
      </c>
      <c r="I853" s="20">
        <v>2.5403749162138003</v>
      </c>
      <c r="J853" s="18"/>
      <c r="K853" s="18">
        <v>8</v>
      </c>
      <c r="L853" s="20">
        <f t="shared" si="66"/>
        <v>100</v>
      </c>
      <c r="M853" s="20">
        <v>2.3984000000000005</v>
      </c>
      <c r="N853" s="20">
        <v>2.9279999999999999</v>
      </c>
      <c r="O853" s="18"/>
      <c r="P853" s="20">
        <f t="shared" si="68"/>
        <v>2.5403749162138003</v>
      </c>
      <c r="Q853" s="20">
        <f t="shared" si="67"/>
        <v>2.5403749162138003</v>
      </c>
      <c r="R853" s="20">
        <f t="shared" si="69"/>
        <v>2.5403749162138003</v>
      </c>
    </row>
    <row r="854" spans="1:18">
      <c r="A854" s="17"/>
      <c r="B854" s="18"/>
      <c r="C854" s="18"/>
      <c r="D854" s="18">
        <v>10</v>
      </c>
      <c r="E854" s="18">
        <v>8</v>
      </c>
      <c r="F854" s="20">
        <v>10.516020637</v>
      </c>
      <c r="G854" s="29">
        <v>2.0100293173999999</v>
      </c>
      <c r="H854" s="20">
        <f t="shared" si="65"/>
        <v>19.113972735350384</v>
      </c>
      <c r="I854" s="20" t="s">
        <v>311</v>
      </c>
      <c r="J854" s="18"/>
      <c r="K854" s="18">
        <v>8</v>
      </c>
      <c r="L854" s="20">
        <f t="shared" si="66"/>
        <v>100</v>
      </c>
      <c r="M854" s="20"/>
      <c r="N854" s="20"/>
      <c r="O854" s="18"/>
      <c r="P854" s="20">
        <f t="shared" si="68"/>
        <v>6.0260678935651999</v>
      </c>
      <c r="Q854" s="20">
        <f t="shared" si="67"/>
        <v>6.0260678935651999</v>
      </c>
      <c r="R854" s="20" t="str">
        <f t="shared" si="69"/>
        <v/>
      </c>
    </row>
    <row r="855" spans="1:18">
      <c r="A855" s="17"/>
      <c r="B855" s="18"/>
      <c r="C855" s="18"/>
      <c r="D855" s="18">
        <v>25</v>
      </c>
      <c r="E855" s="18">
        <v>8</v>
      </c>
      <c r="F855" s="20">
        <v>23.378175935000002</v>
      </c>
      <c r="G855" s="29">
        <v>3.1122811280999998</v>
      </c>
      <c r="H855" s="20">
        <f t="shared" si="65"/>
        <v>13.312762880873578</v>
      </c>
      <c r="I855" s="20" t="s">
        <v>311</v>
      </c>
      <c r="J855" s="18"/>
      <c r="K855" s="18">
        <v>8</v>
      </c>
      <c r="L855" s="20">
        <f t="shared" si="66"/>
        <v>100</v>
      </c>
      <c r="M855" s="20"/>
      <c r="N855" s="20"/>
      <c r="O855" s="18"/>
      <c r="P855" s="20">
        <f t="shared" si="68"/>
        <v>9.3306188220437996</v>
      </c>
      <c r="Q855" s="20">
        <f t="shared" si="67"/>
        <v>9.3306188220437996</v>
      </c>
      <c r="R855" s="20" t="str">
        <f t="shared" si="69"/>
        <v/>
      </c>
    </row>
    <row r="856" spans="1:18">
      <c r="A856" s="17"/>
      <c r="B856" s="18"/>
      <c r="C856" s="18"/>
      <c r="D856" s="18">
        <v>50</v>
      </c>
      <c r="E856" s="18">
        <v>8</v>
      </c>
      <c r="F856" s="20">
        <v>40.238425290000002</v>
      </c>
      <c r="G856" s="29">
        <v>3.1799498812000002</v>
      </c>
      <c r="H856" s="20">
        <f t="shared" si="65"/>
        <v>7.9027692020300728</v>
      </c>
      <c r="I856" s="20" t="s">
        <v>311</v>
      </c>
      <c r="J856" s="18"/>
      <c r="K856" s="18">
        <v>8</v>
      </c>
      <c r="L856" s="20">
        <f t="shared" si="66"/>
        <v>100</v>
      </c>
      <c r="M856" s="20"/>
      <c r="N856" s="20"/>
      <c r="O856" s="18"/>
      <c r="P856" s="20">
        <f t="shared" si="68"/>
        <v>9.5334897438376007</v>
      </c>
      <c r="Q856" s="20">
        <f t="shared" si="67"/>
        <v>9.5334897438376007</v>
      </c>
      <c r="R856" s="20" t="str">
        <f t="shared" si="69"/>
        <v/>
      </c>
    </row>
    <row r="857" spans="1:18">
      <c r="A857" s="17"/>
      <c r="B857" s="18"/>
      <c r="C857" s="18"/>
      <c r="D857" s="18">
        <v>100</v>
      </c>
      <c r="E857" s="18">
        <v>8</v>
      </c>
      <c r="F857" s="20">
        <v>88.721455765000002</v>
      </c>
      <c r="G857" s="29">
        <v>4.6119963975999996</v>
      </c>
      <c r="H857" s="20">
        <f t="shared" si="65"/>
        <v>5.1982875594557143</v>
      </c>
      <c r="I857" s="20" t="s">
        <v>311</v>
      </c>
      <c r="J857" s="18"/>
      <c r="K857" s="18">
        <v>8</v>
      </c>
      <c r="L857" s="20">
        <f t="shared" si="66"/>
        <v>100</v>
      </c>
      <c r="M857" s="20"/>
      <c r="N857" s="20"/>
      <c r="O857" s="18"/>
      <c r="P857" s="20">
        <f t="shared" si="68"/>
        <v>13.8267652000048</v>
      </c>
      <c r="Q857" s="20">
        <f t="shared" si="67"/>
        <v>13.8267652000048</v>
      </c>
      <c r="R857" s="20" t="str">
        <f t="shared" si="69"/>
        <v/>
      </c>
    </row>
    <row r="858" spans="1:18">
      <c r="A858" s="17" t="s">
        <v>294</v>
      </c>
      <c r="B858" s="18" t="s">
        <v>56</v>
      </c>
      <c r="C858" s="18">
        <v>65107</v>
      </c>
      <c r="D858" s="18">
        <v>5</v>
      </c>
      <c r="E858" s="18">
        <v>8</v>
      </c>
      <c r="F858" s="20">
        <v>4.6658058957000001</v>
      </c>
      <c r="G858" s="29">
        <v>0.50817951110000004</v>
      </c>
      <c r="H858" s="20">
        <f t="shared" si="65"/>
        <v>10.891569912248976</v>
      </c>
      <c r="I858" s="20">
        <v>1.5235221742778002</v>
      </c>
      <c r="J858" s="18"/>
      <c r="K858" s="18">
        <v>8</v>
      </c>
      <c r="L858" s="20">
        <f t="shared" si="66"/>
        <v>100</v>
      </c>
      <c r="M858" s="20">
        <v>1.4990000000000001</v>
      </c>
      <c r="N858" s="20">
        <v>0.76800000000000002</v>
      </c>
      <c r="O858" s="18"/>
      <c r="P858" s="20">
        <f t="shared" si="68"/>
        <v>1.5235221742778002</v>
      </c>
      <c r="Q858" s="20">
        <f t="shared" si="67"/>
        <v>1.5235221742778002</v>
      </c>
      <c r="R858" s="20">
        <f t="shared" si="69"/>
        <v>1.5235221742778002</v>
      </c>
    </row>
    <row r="859" spans="1:18">
      <c r="A859" s="17"/>
      <c r="B859" s="18"/>
      <c r="C859" s="18"/>
      <c r="D859" s="18">
        <v>10</v>
      </c>
      <c r="E859" s="18">
        <v>8</v>
      </c>
      <c r="F859" s="20">
        <v>8.4716886056000007</v>
      </c>
      <c r="G859" s="29">
        <v>0.66184087020000004</v>
      </c>
      <c r="H859" s="20">
        <f t="shared" si="65"/>
        <v>7.8123842956468739</v>
      </c>
      <c r="I859" s="20" t="s">
        <v>311</v>
      </c>
      <c r="J859" s="18"/>
      <c r="K859" s="18">
        <v>8</v>
      </c>
      <c r="L859" s="20">
        <f t="shared" si="66"/>
        <v>100</v>
      </c>
      <c r="M859" s="20"/>
      <c r="N859" s="20"/>
      <c r="O859" s="18"/>
      <c r="P859" s="20">
        <f t="shared" si="68"/>
        <v>1.9841989288596003</v>
      </c>
      <c r="Q859" s="20">
        <f t="shared" si="67"/>
        <v>1.9841989288596003</v>
      </c>
      <c r="R859" s="20" t="str">
        <f t="shared" si="69"/>
        <v/>
      </c>
    </row>
    <row r="860" spans="1:18">
      <c r="A860" s="17"/>
      <c r="B860" s="18"/>
      <c r="C860" s="18"/>
      <c r="D860" s="18">
        <v>25</v>
      </c>
      <c r="E860" s="18">
        <v>8</v>
      </c>
      <c r="F860" s="20">
        <v>22.986131106999999</v>
      </c>
      <c r="G860" s="29">
        <v>1.0702154602</v>
      </c>
      <c r="H860" s="20">
        <f t="shared" si="65"/>
        <v>4.6559181935322984</v>
      </c>
      <c r="I860" s="20" t="s">
        <v>311</v>
      </c>
      <c r="J860" s="18"/>
      <c r="K860" s="18">
        <v>8</v>
      </c>
      <c r="L860" s="20">
        <f t="shared" si="66"/>
        <v>100</v>
      </c>
      <c r="M860" s="20"/>
      <c r="N860" s="20"/>
      <c r="O860" s="18"/>
      <c r="P860" s="20">
        <f t="shared" si="68"/>
        <v>3.2085059496796005</v>
      </c>
      <c r="Q860" s="20">
        <f t="shared" si="67"/>
        <v>3.2085059496796005</v>
      </c>
      <c r="R860" s="20" t="str">
        <f t="shared" si="69"/>
        <v/>
      </c>
    </row>
    <row r="861" spans="1:18">
      <c r="A861" s="17"/>
      <c r="B861" s="18"/>
      <c r="C861" s="18"/>
      <c r="D861" s="18">
        <v>50</v>
      </c>
      <c r="E861" s="18">
        <v>8</v>
      </c>
      <c r="F861" s="20">
        <v>42.737668784999997</v>
      </c>
      <c r="G861" s="29">
        <v>1.9330722602999999</v>
      </c>
      <c r="H861" s="20">
        <f t="shared" si="65"/>
        <v>4.5231111458715469</v>
      </c>
      <c r="I861" s="20" t="s">
        <v>311</v>
      </c>
      <c r="J861" s="18"/>
      <c r="K861" s="18">
        <v>8</v>
      </c>
      <c r="L861" s="20">
        <f t="shared" si="66"/>
        <v>100</v>
      </c>
      <c r="M861" s="20"/>
      <c r="N861" s="20"/>
      <c r="O861" s="18"/>
      <c r="P861" s="20">
        <f t="shared" si="68"/>
        <v>5.7953506363793998</v>
      </c>
      <c r="Q861" s="20">
        <f t="shared" si="67"/>
        <v>5.7953506363793998</v>
      </c>
      <c r="R861" s="20" t="str">
        <f t="shared" si="69"/>
        <v/>
      </c>
    </row>
    <row r="862" spans="1:18">
      <c r="A862" s="17"/>
      <c r="B862" s="18"/>
      <c r="C862" s="18"/>
      <c r="D862" s="18">
        <v>100</v>
      </c>
      <c r="E862" s="18">
        <v>8</v>
      </c>
      <c r="F862" s="20">
        <v>96.051896369000005</v>
      </c>
      <c r="G862" s="29">
        <v>4.7057156627000003</v>
      </c>
      <c r="H862" s="20">
        <f t="shared" si="65"/>
        <v>4.8991387370658233</v>
      </c>
      <c r="I862" s="20" t="s">
        <v>311</v>
      </c>
      <c r="J862" s="18"/>
      <c r="K862" s="18">
        <v>8</v>
      </c>
      <c r="L862" s="20">
        <f t="shared" si="66"/>
        <v>100</v>
      </c>
      <c r="M862" s="20"/>
      <c r="N862" s="20"/>
      <c r="O862" s="18"/>
      <c r="P862" s="20">
        <f t="shared" si="68"/>
        <v>14.107735556774601</v>
      </c>
      <c r="Q862" s="20">
        <f t="shared" si="67"/>
        <v>14.107735556774601</v>
      </c>
      <c r="R862" s="20" t="str">
        <f t="shared" si="69"/>
        <v/>
      </c>
    </row>
    <row r="863" spans="1:18">
      <c r="A863" s="17" t="s">
        <v>294</v>
      </c>
      <c r="B863" s="18" t="s">
        <v>169</v>
      </c>
      <c r="C863" s="18">
        <v>68708</v>
      </c>
      <c r="D863" s="18">
        <v>5</v>
      </c>
      <c r="E863" s="18">
        <v>8</v>
      </c>
      <c r="F863" s="20">
        <v>4.2417207601999998</v>
      </c>
      <c r="G863" s="29">
        <v>0.75307174840000002</v>
      </c>
      <c r="H863" s="20">
        <f t="shared" si="65"/>
        <v>17.753920896115101</v>
      </c>
      <c r="I863" s="20">
        <v>2.2577091017032003</v>
      </c>
      <c r="J863" s="18"/>
      <c r="K863" s="18">
        <v>8</v>
      </c>
      <c r="L863" s="20">
        <f t="shared" si="66"/>
        <v>100</v>
      </c>
      <c r="M863" s="20">
        <v>2.3984000000000005</v>
      </c>
      <c r="N863" s="20">
        <v>2</v>
      </c>
      <c r="O863" s="18"/>
      <c r="P863" s="20">
        <f t="shared" si="68"/>
        <v>2.2577091017032003</v>
      </c>
      <c r="Q863" s="20">
        <f t="shared" si="67"/>
        <v>2.2577091017032003</v>
      </c>
      <c r="R863" s="20">
        <f t="shared" si="69"/>
        <v>2.2577091017032003</v>
      </c>
    </row>
    <row r="864" spans="1:18">
      <c r="A864" s="17"/>
      <c r="B864" s="18"/>
      <c r="C864" s="18"/>
      <c r="D864" s="18">
        <v>10</v>
      </c>
      <c r="E864" s="18">
        <v>8</v>
      </c>
      <c r="F864" s="20">
        <v>8.4260375711000002</v>
      </c>
      <c r="G864" s="29">
        <v>0.62312087979999997</v>
      </c>
      <c r="H864" s="20">
        <f t="shared" si="65"/>
        <v>7.3951827836278321</v>
      </c>
      <c r="I864" s="20" t="s">
        <v>311</v>
      </c>
      <c r="J864" s="18"/>
      <c r="K864" s="18">
        <v>8</v>
      </c>
      <c r="L864" s="20">
        <f t="shared" si="66"/>
        <v>100</v>
      </c>
      <c r="M864" s="20"/>
      <c r="N864" s="20"/>
      <c r="O864" s="18"/>
      <c r="P864" s="20">
        <f t="shared" si="68"/>
        <v>1.8681163976404001</v>
      </c>
      <c r="Q864" s="20">
        <f t="shared" si="67"/>
        <v>1.8681163976404001</v>
      </c>
      <c r="R864" s="20" t="str">
        <f t="shared" si="69"/>
        <v/>
      </c>
    </row>
    <row r="865" spans="1:18">
      <c r="A865" s="17"/>
      <c r="B865" s="18"/>
      <c r="C865" s="18"/>
      <c r="D865" s="18">
        <v>25</v>
      </c>
      <c r="E865" s="18">
        <v>8</v>
      </c>
      <c r="F865" s="20">
        <v>24.901714447</v>
      </c>
      <c r="G865" s="29">
        <v>1.492501273</v>
      </c>
      <c r="H865" s="20">
        <f t="shared" si="65"/>
        <v>5.9935683391462513</v>
      </c>
      <c r="I865" s="20" t="s">
        <v>311</v>
      </c>
      <c r="J865" s="18"/>
      <c r="K865" s="18">
        <v>8</v>
      </c>
      <c r="L865" s="20">
        <f t="shared" si="66"/>
        <v>100</v>
      </c>
      <c r="M865" s="20"/>
      <c r="N865" s="20"/>
      <c r="O865" s="18"/>
      <c r="P865" s="20">
        <f t="shared" si="68"/>
        <v>4.4745188164540002</v>
      </c>
      <c r="Q865" s="20">
        <f t="shared" si="67"/>
        <v>4.4745188164540002</v>
      </c>
      <c r="R865" s="20" t="str">
        <f t="shared" si="69"/>
        <v/>
      </c>
    </row>
    <row r="866" spans="1:18">
      <c r="A866" s="17"/>
      <c r="B866" s="18"/>
      <c r="C866" s="18"/>
      <c r="D866" s="18">
        <v>50</v>
      </c>
      <c r="E866" s="18">
        <v>8</v>
      </c>
      <c r="F866" s="20">
        <v>44.557701148</v>
      </c>
      <c r="G866" s="29">
        <v>2.1045690258</v>
      </c>
      <c r="H866" s="20">
        <f t="shared" si="65"/>
        <v>4.7232441790692903</v>
      </c>
      <c r="I866" s="20" t="s">
        <v>311</v>
      </c>
      <c r="J866" s="18"/>
      <c r="K866" s="18">
        <v>8</v>
      </c>
      <c r="L866" s="20">
        <f t="shared" si="66"/>
        <v>100</v>
      </c>
      <c r="M866" s="20"/>
      <c r="N866" s="20"/>
      <c r="O866" s="18"/>
      <c r="P866" s="20">
        <f t="shared" si="68"/>
        <v>6.3094979393484003</v>
      </c>
      <c r="Q866" s="20">
        <f t="shared" si="67"/>
        <v>6.3094979393484003</v>
      </c>
      <c r="R866" s="20" t="str">
        <f t="shared" si="69"/>
        <v/>
      </c>
    </row>
    <row r="867" spans="1:18">
      <c r="A867" s="17"/>
      <c r="B867" s="18"/>
      <c r="C867" s="18"/>
      <c r="D867" s="18">
        <v>100</v>
      </c>
      <c r="E867" s="18">
        <v>8</v>
      </c>
      <c r="F867" s="20">
        <v>93.713037049999997</v>
      </c>
      <c r="G867" s="29">
        <v>2.6035053679</v>
      </c>
      <c r="H867" s="20">
        <f t="shared" si="65"/>
        <v>2.7781677446980146</v>
      </c>
      <c r="I867" s="20" t="s">
        <v>311</v>
      </c>
      <c r="J867" s="18"/>
      <c r="K867" s="18">
        <v>8</v>
      </c>
      <c r="L867" s="20">
        <f t="shared" si="66"/>
        <v>100</v>
      </c>
      <c r="M867" s="20"/>
      <c r="N867" s="20"/>
      <c r="O867" s="18"/>
      <c r="P867" s="20">
        <f t="shared" si="68"/>
        <v>7.8053090929642002</v>
      </c>
      <c r="Q867" s="20">
        <f t="shared" si="67"/>
        <v>7.8053090929642002</v>
      </c>
      <c r="R867" s="20" t="str">
        <f t="shared" si="69"/>
        <v/>
      </c>
    </row>
    <row r="868" spans="1:18">
      <c r="A868" s="17" t="s">
        <v>294</v>
      </c>
      <c r="B868" s="18" t="s">
        <v>57</v>
      </c>
      <c r="C868" s="18">
        <v>68710</v>
      </c>
      <c r="D868" s="18">
        <v>5</v>
      </c>
      <c r="E868" s="18">
        <v>8</v>
      </c>
      <c r="F868" s="20">
        <v>5.1497031709999996</v>
      </c>
      <c r="G868" s="29">
        <v>0.7081949287</v>
      </c>
      <c r="H868" s="20">
        <f t="shared" si="65"/>
        <v>13.752150467392447</v>
      </c>
      <c r="I868" s="20">
        <v>2.1231683962426002</v>
      </c>
      <c r="J868" s="18"/>
      <c r="K868" s="18">
        <v>8</v>
      </c>
      <c r="L868" s="20">
        <f t="shared" si="66"/>
        <v>100</v>
      </c>
      <c r="M868" s="20">
        <v>2.0986000000000002</v>
      </c>
      <c r="N868" s="20">
        <v>7.5119999999999996</v>
      </c>
      <c r="O868" s="18"/>
      <c r="P868" s="20">
        <f t="shared" si="68"/>
        <v>2.1231683962426002</v>
      </c>
      <c r="Q868" s="20">
        <f t="shared" si="67"/>
        <v>2.1231683962426002</v>
      </c>
      <c r="R868" s="20">
        <f t="shared" si="69"/>
        <v>2.1231683962426002</v>
      </c>
    </row>
    <row r="869" spans="1:18">
      <c r="A869" s="17"/>
      <c r="B869" s="18"/>
      <c r="C869" s="18"/>
      <c r="D869" s="18">
        <v>10</v>
      </c>
      <c r="E869" s="18">
        <v>8</v>
      </c>
      <c r="F869" s="20">
        <v>9.8817904972000008</v>
      </c>
      <c r="G869" s="29">
        <v>1.9994444307999999</v>
      </c>
      <c r="H869" s="20">
        <f t="shared" si="65"/>
        <v>20.233624982907109</v>
      </c>
      <c r="I869" s="20" t="s">
        <v>311</v>
      </c>
      <c r="J869" s="18"/>
      <c r="K869" s="18">
        <v>8</v>
      </c>
      <c r="L869" s="20">
        <f t="shared" si="66"/>
        <v>100</v>
      </c>
      <c r="M869" s="20"/>
      <c r="N869" s="20"/>
      <c r="O869" s="18"/>
      <c r="P869" s="20">
        <f t="shared" si="68"/>
        <v>5.9943344035384003</v>
      </c>
      <c r="Q869" s="20">
        <f t="shared" si="67"/>
        <v>5.9943344035384003</v>
      </c>
      <c r="R869" s="20" t="str">
        <f t="shared" si="69"/>
        <v/>
      </c>
    </row>
    <row r="870" spans="1:18">
      <c r="A870" s="17"/>
      <c r="B870" s="18"/>
      <c r="C870" s="18"/>
      <c r="D870" s="18">
        <v>25</v>
      </c>
      <c r="E870" s="18">
        <v>8</v>
      </c>
      <c r="F870" s="20">
        <v>23.817277872999998</v>
      </c>
      <c r="G870" s="29">
        <v>1.8562901940000001</v>
      </c>
      <c r="H870" s="20">
        <f t="shared" ref="H870:H882" si="70">100*(G870/F870)</f>
        <v>7.7938805765219206</v>
      </c>
      <c r="I870" s="20" t="s">
        <v>311</v>
      </c>
      <c r="J870" s="18"/>
      <c r="K870" s="18">
        <v>8</v>
      </c>
      <c r="L870" s="20">
        <f t="shared" si="66"/>
        <v>100</v>
      </c>
      <c r="M870" s="20"/>
      <c r="N870" s="20"/>
      <c r="O870" s="18"/>
      <c r="P870" s="20">
        <f t="shared" si="68"/>
        <v>5.5651580016120006</v>
      </c>
      <c r="Q870" s="20">
        <f t="shared" si="67"/>
        <v>5.5651580016120006</v>
      </c>
      <c r="R870" s="20" t="str">
        <f t="shared" si="69"/>
        <v/>
      </c>
    </row>
    <row r="871" spans="1:18">
      <c r="A871" s="17"/>
      <c r="B871" s="18"/>
      <c r="C871" s="18"/>
      <c r="D871" s="18">
        <v>50</v>
      </c>
      <c r="E871" s="18">
        <v>8</v>
      </c>
      <c r="F871" s="20">
        <v>42.976626832999997</v>
      </c>
      <c r="G871" s="29">
        <v>3.984831808</v>
      </c>
      <c r="H871" s="20">
        <f t="shared" si="70"/>
        <v>9.2720906726449037</v>
      </c>
      <c r="I871" s="20" t="s">
        <v>311</v>
      </c>
      <c r="J871" s="18"/>
      <c r="K871" s="18">
        <v>8</v>
      </c>
      <c r="L871" s="20">
        <f t="shared" si="66"/>
        <v>100</v>
      </c>
      <c r="M871" s="20"/>
      <c r="N871" s="20"/>
      <c r="O871" s="18"/>
      <c r="P871" s="20">
        <f t="shared" si="68"/>
        <v>11.946525760384</v>
      </c>
      <c r="Q871" s="20">
        <f t="shared" si="67"/>
        <v>11.946525760384</v>
      </c>
      <c r="R871" s="20" t="str">
        <f t="shared" si="69"/>
        <v/>
      </c>
    </row>
    <row r="872" spans="1:18">
      <c r="A872" s="17"/>
      <c r="B872" s="18"/>
      <c r="C872" s="18"/>
      <c r="D872" s="18">
        <v>100</v>
      </c>
      <c r="E872" s="18">
        <v>8</v>
      </c>
      <c r="F872" s="20">
        <v>96.086375505999996</v>
      </c>
      <c r="G872" s="29">
        <v>7.6685040255999999</v>
      </c>
      <c r="H872" s="20">
        <f t="shared" si="70"/>
        <v>7.9808443030730718</v>
      </c>
      <c r="I872" s="20" t="s">
        <v>311</v>
      </c>
      <c r="J872" s="18"/>
      <c r="K872" s="18">
        <v>8</v>
      </c>
      <c r="L872" s="20">
        <f t="shared" si="66"/>
        <v>100</v>
      </c>
      <c r="M872" s="20"/>
      <c r="N872" s="20"/>
      <c r="O872" s="18"/>
      <c r="P872" s="20">
        <f t="shared" si="68"/>
        <v>22.990175068748801</v>
      </c>
      <c r="Q872" s="20">
        <f t="shared" si="67"/>
        <v>22.990175068748801</v>
      </c>
      <c r="R872" s="20" t="str">
        <f t="shared" si="69"/>
        <v/>
      </c>
    </row>
    <row r="873" spans="1:18">
      <c r="A873" s="17" t="s">
        <v>294</v>
      </c>
      <c r="B873" s="18" t="s">
        <v>388</v>
      </c>
      <c r="C873" s="18">
        <v>68711</v>
      </c>
      <c r="D873" s="18">
        <v>5</v>
      </c>
      <c r="E873" s="18">
        <v>8</v>
      </c>
      <c r="F873" s="20">
        <v>4.4672569526999997</v>
      </c>
      <c r="G873" s="29">
        <v>0.3661114271</v>
      </c>
      <c r="H873" s="20">
        <f t="shared" si="70"/>
        <v>8.1954414303104528</v>
      </c>
      <c r="I873" s="20">
        <v>1.0976020584458002</v>
      </c>
      <c r="J873" s="18"/>
      <c r="K873" s="18">
        <v>8</v>
      </c>
      <c r="L873" s="20">
        <f t="shared" si="66"/>
        <v>100</v>
      </c>
      <c r="M873" s="20">
        <v>1.1992000000000003</v>
      </c>
      <c r="N873" s="20">
        <v>0.81599999999999995</v>
      </c>
      <c r="O873" s="18"/>
      <c r="P873" s="20">
        <f t="shared" si="68"/>
        <v>1.0976020584458002</v>
      </c>
      <c r="Q873" s="20">
        <f t="shared" si="67"/>
        <v>1.0976020584458002</v>
      </c>
      <c r="R873" s="20">
        <f t="shared" si="69"/>
        <v>1.0976020584458002</v>
      </c>
    </row>
    <row r="874" spans="1:18">
      <c r="A874" s="17"/>
      <c r="B874" s="18"/>
      <c r="C874" s="18"/>
      <c r="D874" s="18">
        <v>10</v>
      </c>
      <c r="E874" s="18">
        <v>8</v>
      </c>
      <c r="F874" s="20">
        <v>8.9425366573999998</v>
      </c>
      <c r="G874" s="29">
        <v>0.32863985639999999</v>
      </c>
      <c r="H874" s="20">
        <f t="shared" si="70"/>
        <v>3.6750182749102698</v>
      </c>
      <c r="I874" s="20" t="s">
        <v>311</v>
      </c>
      <c r="J874" s="18"/>
      <c r="K874" s="18">
        <v>8</v>
      </c>
      <c r="L874" s="20">
        <f t="shared" si="66"/>
        <v>100</v>
      </c>
      <c r="M874" s="20"/>
      <c r="N874" s="20"/>
      <c r="O874" s="18"/>
      <c r="P874" s="20">
        <f t="shared" si="68"/>
        <v>0.98526228948720007</v>
      </c>
      <c r="Q874" s="20">
        <f t="shared" si="67"/>
        <v>0.98526228948720007</v>
      </c>
      <c r="R874" s="20" t="str">
        <f t="shared" si="69"/>
        <v/>
      </c>
    </row>
    <row r="875" spans="1:18">
      <c r="A875" s="17"/>
      <c r="B875" s="18"/>
      <c r="C875" s="18"/>
      <c r="D875" s="18">
        <v>25</v>
      </c>
      <c r="E875" s="18">
        <v>8</v>
      </c>
      <c r="F875" s="20">
        <v>24.314404041</v>
      </c>
      <c r="G875" s="29">
        <v>0.74961450039999999</v>
      </c>
      <c r="H875" s="20">
        <f t="shared" si="70"/>
        <v>3.08300585585387</v>
      </c>
      <c r="I875" s="20" t="s">
        <v>311</v>
      </c>
      <c r="J875" s="18"/>
      <c r="K875" s="18">
        <v>8</v>
      </c>
      <c r="L875" s="20">
        <f t="shared" si="66"/>
        <v>100</v>
      </c>
      <c r="M875" s="20"/>
      <c r="N875" s="20"/>
      <c r="O875" s="18"/>
      <c r="P875" s="20">
        <f t="shared" si="68"/>
        <v>2.2473442721992001</v>
      </c>
      <c r="Q875" s="20">
        <f t="shared" si="67"/>
        <v>2.2473442721992001</v>
      </c>
      <c r="R875" s="20" t="str">
        <f t="shared" si="69"/>
        <v/>
      </c>
    </row>
    <row r="876" spans="1:18">
      <c r="A876" s="17"/>
      <c r="B876" s="18"/>
      <c r="C876" s="18"/>
      <c r="D876" s="18">
        <v>50</v>
      </c>
      <c r="E876" s="18">
        <v>8</v>
      </c>
      <c r="F876" s="20">
        <v>45.740334859999997</v>
      </c>
      <c r="G876" s="29">
        <v>2.5989187852</v>
      </c>
      <c r="H876" s="20">
        <f t="shared" si="70"/>
        <v>5.6818971552234068</v>
      </c>
      <c r="I876" s="20" t="s">
        <v>311</v>
      </c>
      <c r="J876" s="18"/>
      <c r="K876" s="18">
        <v>8</v>
      </c>
      <c r="L876" s="20">
        <f t="shared" si="66"/>
        <v>100</v>
      </c>
      <c r="M876" s="20"/>
      <c r="N876" s="20"/>
      <c r="O876" s="18"/>
      <c r="P876" s="20">
        <f t="shared" si="68"/>
        <v>7.7915585180296008</v>
      </c>
      <c r="Q876" s="20">
        <f t="shared" si="67"/>
        <v>7.7915585180296008</v>
      </c>
      <c r="R876" s="20" t="str">
        <f t="shared" si="69"/>
        <v/>
      </c>
    </row>
    <row r="877" spans="1:18">
      <c r="A877" s="17"/>
      <c r="B877" s="18"/>
      <c r="C877" s="18"/>
      <c r="D877" s="18">
        <v>100</v>
      </c>
      <c r="E877" s="18">
        <v>8</v>
      </c>
      <c r="F877" s="20">
        <v>101.4855048</v>
      </c>
      <c r="G877" s="29">
        <v>5.4619614203999998</v>
      </c>
      <c r="H877" s="20">
        <f t="shared" si="70"/>
        <v>5.3820113829694423</v>
      </c>
      <c r="I877" s="20" t="s">
        <v>311</v>
      </c>
      <c r="J877" s="18"/>
      <c r="K877" s="18">
        <v>8</v>
      </c>
      <c r="L877" s="20">
        <f t="shared" si="66"/>
        <v>100</v>
      </c>
      <c r="M877" s="20"/>
      <c r="N877" s="20"/>
      <c r="O877" s="18"/>
      <c r="P877" s="20">
        <f t="shared" si="68"/>
        <v>16.374960338359202</v>
      </c>
      <c r="Q877" s="20">
        <f t="shared" si="67"/>
        <v>16.374960338359202</v>
      </c>
      <c r="R877" s="20" t="str">
        <f t="shared" si="69"/>
        <v/>
      </c>
    </row>
    <row r="878" spans="1:18">
      <c r="A878" s="17" t="s">
        <v>294</v>
      </c>
      <c r="B878" s="18" t="s">
        <v>77</v>
      </c>
      <c r="C878" s="18">
        <v>66660</v>
      </c>
      <c r="D878" s="18">
        <v>5</v>
      </c>
      <c r="E878" s="18">
        <v>8</v>
      </c>
      <c r="F878" s="20">
        <v>4.4116503321999998</v>
      </c>
      <c r="G878" s="29">
        <v>0.28771171039999999</v>
      </c>
      <c r="H878" s="20">
        <f t="shared" si="70"/>
        <v>6.5216345071601376</v>
      </c>
      <c r="I878" s="20">
        <v>0.86255970777919999</v>
      </c>
      <c r="J878" s="18"/>
      <c r="K878" s="18">
        <v>8</v>
      </c>
      <c r="L878" s="20">
        <f t="shared" si="66"/>
        <v>100</v>
      </c>
      <c r="M878" s="20">
        <v>0.89939999999999998</v>
      </c>
      <c r="N878" s="20">
        <v>0.84</v>
      </c>
      <c r="O878" s="18"/>
      <c r="P878" s="20">
        <f t="shared" si="68"/>
        <v>0.86255970777919999</v>
      </c>
      <c r="Q878" s="20">
        <f t="shared" si="67"/>
        <v>0.86255970777919999</v>
      </c>
      <c r="R878" s="20">
        <f t="shared" si="69"/>
        <v>0.86255970777919999</v>
      </c>
    </row>
    <row r="879" spans="1:18">
      <c r="A879" s="17"/>
      <c r="B879" s="18"/>
      <c r="C879" s="18"/>
      <c r="D879" s="18">
        <v>10</v>
      </c>
      <c r="E879" s="18">
        <v>8</v>
      </c>
      <c r="F879" s="20">
        <v>8.8151814812999998</v>
      </c>
      <c r="G879" s="29">
        <v>0.44214317440000001</v>
      </c>
      <c r="H879" s="20">
        <f t="shared" si="70"/>
        <v>5.0157013254682976</v>
      </c>
      <c r="I879" s="20" t="s">
        <v>311</v>
      </c>
      <c r="J879" s="18"/>
      <c r="K879" s="18">
        <v>8</v>
      </c>
      <c r="L879" s="20">
        <f t="shared" si="66"/>
        <v>100</v>
      </c>
      <c r="M879" s="20"/>
      <c r="N879" s="20"/>
      <c r="O879" s="18"/>
      <c r="P879" s="20">
        <f t="shared" si="68"/>
        <v>1.3255452368512002</v>
      </c>
      <c r="Q879" s="20">
        <f t="shared" si="67"/>
        <v>1.3255452368512002</v>
      </c>
      <c r="R879" s="20" t="str">
        <f t="shared" si="69"/>
        <v/>
      </c>
    </row>
    <row r="880" spans="1:18">
      <c r="A880" s="17"/>
      <c r="B880" s="18"/>
      <c r="C880" s="18"/>
      <c r="D880" s="18">
        <v>25</v>
      </c>
      <c r="E880" s="18">
        <v>8</v>
      </c>
      <c r="F880" s="20">
        <v>23.853387767000001</v>
      </c>
      <c r="G880" s="29">
        <v>0.95665782749999995</v>
      </c>
      <c r="H880" s="20">
        <f t="shared" si="70"/>
        <v>4.0105742498492791</v>
      </c>
      <c r="I880" s="20" t="s">
        <v>311</v>
      </c>
      <c r="J880" s="18"/>
      <c r="K880" s="18">
        <v>8</v>
      </c>
      <c r="L880" s="20">
        <f t="shared" si="66"/>
        <v>100</v>
      </c>
      <c r="M880" s="20"/>
      <c r="N880" s="20"/>
      <c r="O880" s="18"/>
      <c r="P880" s="20">
        <f t="shared" si="68"/>
        <v>2.8680601668449999</v>
      </c>
      <c r="Q880" s="20">
        <f t="shared" si="67"/>
        <v>2.8680601668449999</v>
      </c>
      <c r="R880" s="20" t="str">
        <f t="shared" si="69"/>
        <v/>
      </c>
    </row>
    <row r="881" spans="1:18">
      <c r="A881" s="17"/>
      <c r="B881" s="18"/>
      <c r="C881" s="18"/>
      <c r="D881" s="18">
        <v>50</v>
      </c>
      <c r="E881" s="18">
        <v>8</v>
      </c>
      <c r="F881" s="20">
        <v>43.842864058000004</v>
      </c>
      <c r="G881" s="29">
        <v>2.3571169211999998</v>
      </c>
      <c r="H881" s="20">
        <f t="shared" si="70"/>
        <v>5.3762840814453972</v>
      </c>
      <c r="I881" s="20" t="s">
        <v>311</v>
      </c>
      <c r="J881" s="18"/>
      <c r="K881" s="18">
        <v>8</v>
      </c>
      <c r="L881" s="20">
        <f t="shared" si="66"/>
        <v>100</v>
      </c>
      <c r="M881" s="20"/>
      <c r="N881" s="20"/>
      <c r="O881" s="18"/>
      <c r="P881" s="20">
        <f t="shared" si="68"/>
        <v>7.0666365297576004</v>
      </c>
      <c r="Q881" s="20">
        <f t="shared" si="67"/>
        <v>7.0666365297576004</v>
      </c>
      <c r="R881" s="20" t="str">
        <f t="shared" si="69"/>
        <v/>
      </c>
    </row>
    <row r="882" spans="1:18">
      <c r="A882" s="21"/>
      <c r="B882" s="22"/>
      <c r="C882" s="22"/>
      <c r="D882" s="22">
        <v>100</v>
      </c>
      <c r="E882" s="22">
        <v>8</v>
      </c>
      <c r="F882" s="30">
        <v>96.770630849</v>
      </c>
      <c r="G882" s="31">
        <v>4.7933885306999997</v>
      </c>
      <c r="H882" s="30">
        <f t="shared" si="70"/>
        <v>4.9533505038109746</v>
      </c>
      <c r="I882" s="20" t="s">
        <v>311</v>
      </c>
      <c r="J882" s="22"/>
      <c r="K882" s="22">
        <v>8</v>
      </c>
      <c r="L882" s="30">
        <f t="shared" si="66"/>
        <v>100</v>
      </c>
      <c r="M882" s="20"/>
      <c r="N882" s="20"/>
      <c r="O882" s="18"/>
      <c r="P882" s="20">
        <f t="shared" si="68"/>
        <v>14.3705788150386</v>
      </c>
      <c r="Q882" s="20">
        <f t="shared" si="67"/>
        <v>14.3705788150386</v>
      </c>
      <c r="R882" s="20" t="str">
        <f t="shared" si="69"/>
        <v/>
      </c>
    </row>
    <row r="883" spans="1:18">
      <c r="A883" s="32" t="s">
        <v>297</v>
      </c>
      <c r="B883" s="24"/>
      <c r="C883" s="24"/>
      <c r="D883" s="24"/>
      <c r="E883" s="24"/>
      <c r="F883" s="24"/>
      <c r="G883" s="24"/>
      <c r="H883" s="24"/>
      <c r="I883" s="20" t="s">
        <v>311</v>
      </c>
      <c r="J883" s="24"/>
      <c r="K883" s="24"/>
      <c r="L883" s="24"/>
      <c r="M883" s="20"/>
      <c r="N883" s="20"/>
      <c r="O883" s="18"/>
      <c r="P883" s="20">
        <f t="shared" si="68"/>
        <v>0</v>
      </c>
      <c r="Q883" s="20" t="str">
        <f t="shared" si="67"/>
        <v/>
      </c>
      <c r="R883" s="20" t="str">
        <f t="shared" si="69"/>
        <v/>
      </c>
    </row>
    <row r="884" spans="1:18">
      <c r="A884" s="17" t="s">
        <v>296</v>
      </c>
      <c r="B884" s="18" t="s">
        <v>43</v>
      </c>
      <c r="C884" s="18">
        <v>68509</v>
      </c>
      <c r="D884" s="18">
        <v>100</v>
      </c>
      <c r="E884" s="18">
        <v>8</v>
      </c>
      <c r="F884" s="20">
        <v>76.730602328000003</v>
      </c>
      <c r="G884" s="29">
        <v>29.21612258</v>
      </c>
      <c r="H884" s="20">
        <f t="shared" ref="H884:H914" si="71">100*(G884/F884)</f>
        <v>38.076232550749381</v>
      </c>
      <c r="I884" s="20">
        <v>87.589935494840006</v>
      </c>
      <c r="J884" s="18"/>
      <c r="K884" s="18">
        <v>8</v>
      </c>
      <c r="L884" s="20">
        <f t="shared" ref="L884:L914" si="72">(K884/E884)*100</f>
        <v>100</v>
      </c>
      <c r="M884" s="20">
        <v>87.541600000000003</v>
      </c>
      <c r="N884" s="20"/>
      <c r="O884" s="18"/>
      <c r="P884" s="20">
        <f t="shared" si="68"/>
        <v>87.589935494840006</v>
      </c>
      <c r="Q884" s="20">
        <f t="shared" si="67"/>
        <v>87.589935494840006</v>
      </c>
      <c r="R884" s="20">
        <f t="shared" si="69"/>
        <v>87.589935494840006</v>
      </c>
    </row>
    <row r="885" spans="1:18">
      <c r="A885" s="17" t="s">
        <v>296</v>
      </c>
      <c r="B885" s="18" t="s">
        <v>39</v>
      </c>
      <c r="C885" s="18">
        <v>68518</v>
      </c>
      <c r="D885" s="18">
        <v>100</v>
      </c>
      <c r="E885" s="18">
        <v>8</v>
      </c>
      <c r="F885" s="20">
        <v>150.41120354</v>
      </c>
      <c r="G885" s="29">
        <v>73.286919026999996</v>
      </c>
      <c r="H885" s="20">
        <f t="shared" si="71"/>
        <v>48.724375114457644</v>
      </c>
      <c r="I885" s="20" t="s">
        <v>311</v>
      </c>
      <c r="J885" s="18"/>
      <c r="K885" s="18">
        <v>8</v>
      </c>
      <c r="L885" s="20">
        <f t="shared" si="72"/>
        <v>100</v>
      </c>
      <c r="M885" s="20" t="s">
        <v>311</v>
      </c>
      <c r="N885" s="20">
        <v>250</v>
      </c>
      <c r="O885" s="18"/>
      <c r="P885" s="20">
        <f t="shared" si="68"/>
        <v>219.71418324294601</v>
      </c>
      <c r="Q885" s="20" t="str">
        <f t="shared" si="67"/>
        <v/>
      </c>
      <c r="R885" s="20" t="str">
        <f t="shared" si="69"/>
        <v/>
      </c>
    </row>
    <row r="886" spans="1:18">
      <c r="A886" s="17" t="s">
        <v>296</v>
      </c>
      <c r="B886" s="18" t="s">
        <v>79</v>
      </c>
      <c r="C886" s="18">
        <v>68534</v>
      </c>
      <c r="D886" s="18">
        <v>100</v>
      </c>
      <c r="E886" s="18">
        <v>8</v>
      </c>
      <c r="F886" s="20">
        <v>32.092316760000003</v>
      </c>
      <c r="G886" s="29">
        <v>22.820921562999999</v>
      </c>
      <c r="H886" s="20">
        <f t="shared" si="71"/>
        <v>71.110234059025899</v>
      </c>
      <c r="I886" s="20">
        <v>68.417122845874005</v>
      </c>
      <c r="J886" s="18"/>
      <c r="K886" s="18">
        <v>6</v>
      </c>
      <c r="L886" s="20">
        <f t="shared" si="72"/>
        <v>75</v>
      </c>
      <c r="M886" s="20" t="s">
        <v>311</v>
      </c>
      <c r="N886" s="20"/>
      <c r="O886" s="18"/>
      <c r="P886" s="20">
        <f t="shared" si="68"/>
        <v>68.417122845874005</v>
      </c>
      <c r="Q886" s="20">
        <f t="shared" si="67"/>
        <v>68.417122845874005</v>
      </c>
      <c r="R886" s="20">
        <f t="shared" si="69"/>
        <v>68.417122845874005</v>
      </c>
    </row>
    <row r="887" spans="1:18">
      <c r="A887" s="17" t="s">
        <v>296</v>
      </c>
      <c r="B887" s="18" t="s">
        <v>80</v>
      </c>
      <c r="C887" s="18">
        <v>68540</v>
      </c>
      <c r="D887" s="18">
        <v>5</v>
      </c>
      <c r="E887" s="18">
        <v>8</v>
      </c>
      <c r="F887" s="20">
        <v>3.8311833594000002</v>
      </c>
      <c r="G887" s="29">
        <v>0.76214296439999996</v>
      </c>
      <c r="H887" s="20">
        <f t="shared" si="71"/>
        <v>19.893147701480903</v>
      </c>
      <c r="I887" s="20">
        <v>2.2849046072712</v>
      </c>
      <c r="J887" s="18"/>
      <c r="K887" s="18">
        <v>8</v>
      </c>
      <c r="L887" s="20">
        <f t="shared" si="72"/>
        <v>100</v>
      </c>
      <c r="M887" s="20">
        <v>2.3984000000000005</v>
      </c>
      <c r="N887" s="20"/>
      <c r="O887" s="18"/>
      <c r="P887" s="20">
        <f t="shared" si="68"/>
        <v>2.2849046072712</v>
      </c>
      <c r="Q887" s="20">
        <f t="shared" si="67"/>
        <v>2.2849046072712</v>
      </c>
      <c r="R887" s="20">
        <f t="shared" si="69"/>
        <v>2.2849046072712</v>
      </c>
    </row>
    <row r="888" spans="1:18">
      <c r="A888" s="17"/>
      <c r="B888" s="18"/>
      <c r="C888" s="18"/>
      <c r="D888" s="18">
        <v>10</v>
      </c>
      <c r="E888" s="18">
        <v>8</v>
      </c>
      <c r="F888" s="20">
        <v>4.5468909328000002</v>
      </c>
      <c r="G888" s="29">
        <v>1.4012359657</v>
      </c>
      <c r="H888" s="20">
        <f t="shared" si="71"/>
        <v>30.817452769580978</v>
      </c>
      <c r="I888" s="20" t="s">
        <v>311</v>
      </c>
      <c r="J888" s="18"/>
      <c r="K888" s="18">
        <v>8</v>
      </c>
      <c r="L888" s="20">
        <f t="shared" si="72"/>
        <v>100</v>
      </c>
      <c r="M888" s="20"/>
      <c r="N888" s="20"/>
      <c r="O888" s="18"/>
      <c r="P888" s="20">
        <f t="shared" si="68"/>
        <v>4.2009054251686004</v>
      </c>
      <c r="Q888" s="20">
        <f t="shared" si="67"/>
        <v>4.2009054251686004</v>
      </c>
      <c r="R888" s="20" t="str">
        <f t="shared" si="69"/>
        <v/>
      </c>
    </row>
    <row r="889" spans="1:18">
      <c r="A889" s="17"/>
      <c r="B889" s="18"/>
      <c r="C889" s="18"/>
      <c r="D889" s="18">
        <v>25</v>
      </c>
      <c r="E889" s="18">
        <v>8</v>
      </c>
      <c r="F889" s="20">
        <v>17.375142187000002</v>
      </c>
      <c r="G889" s="29">
        <v>4.9066751703999998</v>
      </c>
      <c r="H889" s="20">
        <f t="shared" si="71"/>
        <v>28.239625998981182</v>
      </c>
      <c r="I889" s="20" t="s">
        <v>311</v>
      </c>
      <c r="J889" s="18"/>
      <c r="K889" s="18">
        <v>8</v>
      </c>
      <c r="L889" s="20">
        <f t="shared" si="72"/>
        <v>100</v>
      </c>
      <c r="M889" s="20"/>
      <c r="N889" s="20"/>
      <c r="O889" s="18"/>
      <c r="P889" s="20">
        <f t="shared" si="68"/>
        <v>14.7102121608592</v>
      </c>
      <c r="Q889" s="20">
        <f t="shared" si="67"/>
        <v>14.7102121608592</v>
      </c>
      <c r="R889" s="20" t="str">
        <f t="shared" si="69"/>
        <v/>
      </c>
    </row>
    <row r="890" spans="1:18">
      <c r="A890" s="17"/>
      <c r="B890" s="18"/>
      <c r="C890" s="18"/>
      <c r="D890" s="18">
        <v>50</v>
      </c>
      <c r="E890" s="18">
        <v>8</v>
      </c>
      <c r="F890" s="20">
        <v>27.062882348999999</v>
      </c>
      <c r="G890" s="29">
        <v>6.3681690845999999</v>
      </c>
      <c r="H890" s="20">
        <f t="shared" si="71"/>
        <v>23.531008273534141</v>
      </c>
      <c r="I890" s="20" t="s">
        <v>311</v>
      </c>
      <c r="J890" s="18"/>
      <c r="K890" s="18">
        <v>8</v>
      </c>
      <c r="L890" s="20">
        <f t="shared" si="72"/>
        <v>100</v>
      </c>
      <c r="M890" s="20"/>
      <c r="N890" s="20"/>
      <c r="O890" s="18"/>
      <c r="P890" s="20">
        <f t="shared" si="68"/>
        <v>19.0917709156308</v>
      </c>
      <c r="Q890" s="20">
        <f t="shared" si="67"/>
        <v>19.0917709156308</v>
      </c>
      <c r="R890" s="20" t="str">
        <f t="shared" si="69"/>
        <v/>
      </c>
    </row>
    <row r="891" spans="1:18">
      <c r="A891" s="17"/>
      <c r="B891" s="18"/>
      <c r="C891" s="18"/>
      <c r="D891" s="18">
        <v>100</v>
      </c>
      <c r="E891" s="18">
        <v>8</v>
      </c>
      <c r="F891" s="20">
        <v>64.247293718999998</v>
      </c>
      <c r="G891" s="29">
        <v>14.09990043</v>
      </c>
      <c r="H891" s="20">
        <f t="shared" si="71"/>
        <v>21.946294721251743</v>
      </c>
      <c r="I891" s="20" t="s">
        <v>311</v>
      </c>
      <c r="J891" s="18"/>
      <c r="K891" s="18">
        <v>8</v>
      </c>
      <c r="L891" s="20">
        <f t="shared" si="72"/>
        <v>100</v>
      </c>
      <c r="M891" s="20"/>
      <c r="N891" s="20"/>
      <c r="O891" s="18"/>
      <c r="P891" s="20">
        <f t="shared" si="68"/>
        <v>42.27150148914</v>
      </c>
      <c r="Q891" s="20">
        <f t="shared" si="67"/>
        <v>42.27150148914</v>
      </c>
      <c r="R891" s="20" t="str">
        <f t="shared" si="69"/>
        <v/>
      </c>
    </row>
    <row r="892" spans="1:18">
      <c r="A892" s="17" t="s">
        <v>296</v>
      </c>
      <c r="B892" s="18" t="s">
        <v>81</v>
      </c>
      <c r="C892" s="18">
        <v>68541</v>
      </c>
      <c r="D892" s="18">
        <v>5</v>
      </c>
      <c r="E892" s="18">
        <v>8</v>
      </c>
      <c r="F892" s="20">
        <v>4.7744711816000001</v>
      </c>
      <c r="G892" s="29">
        <v>0.90494701330000005</v>
      </c>
      <c r="H892" s="20">
        <f t="shared" si="71"/>
        <v>18.953869002027112</v>
      </c>
      <c r="I892" s="20">
        <v>2.7130311458734004</v>
      </c>
      <c r="J892" s="18"/>
      <c r="K892" s="18">
        <v>8</v>
      </c>
      <c r="L892" s="20">
        <f t="shared" si="72"/>
        <v>100</v>
      </c>
      <c r="M892" s="20">
        <v>2.6982000000000004</v>
      </c>
      <c r="N892" s="20"/>
      <c r="O892" s="18"/>
      <c r="P892" s="20">
        <f t="shared" si="68"/>
        <v>2.7130311458734004</v>
      </c>
      <c r="Q892" s="20">
        <f t="shared" si="67"/>
        <v>2.7130311458734004</v>
      </c>
      <c r="R892" s="20">
        <f t="shared" si="69"/>
        <v>2.7130311458734004</v>
      </c>
    </row>
    <row r="893" spans="1:18">
      <c r="A893" s="17"/>
      <c r="B893" s="18"/>
      <c r="C893" s="18"/>
      <c r="D893" s="18">
        <v>10</v>
      </c>
      <c r="E893" s="18">
        <v>8</v>
      </c>
      <c r="F893" s="20">
        <v>12.320272399</v>
      </c>
      <c r="G893" s="29">
        <v>1.2393504966</v>
      </c>
      <c r="H893" s="20">
        <f t="shared" si="71"/>
        <v>10.059440704416522</v>
      </c>
      <c r="I893" s="20" t="s">
        <v>311</v>
      </c>
      <c r="J893" s="18"/>
      <c r="K893" s="18">
        <v>8</v>
      </c>
      <c r="L893" s="20">
        <f t="shared" si="72"/>
        <v>100</v>
      </c>
      <c r="M893" s="20"/>
      <c r="N893" s="20"/>
      <c r="O893" s="18"/>
      <c r="P893" s="20">
        <f t="shared" si="68"/>
        <v>3.7155727888068002</v>
      </c>
      <c r="Q893" s="20">
        <f t="shared" si="67"/>
        <v>3.7155727888068002</v>
      </c>
      <c r="R893" s="20" t="str">
        <f t="shared" si="69"/>
        <v/>
      </c>
    </row>
    <row r="894" spans="1:18">
      <c r="A894" s="17"/>
      <c r="B894" s="18"/>
      <c r="C894" s="18"/>
      <c r="D894" s="18">
        <v>25</v>
      </c>
      <c r="E894" s="18">
        <v>8</v>
      </c>
      <c r="F894" s="20">
        <v>24.522744216</v>
      </c>
      <c r="G894" s="29">
        <v>5.8528730416999997</v>
      </c>
      <c r="H894" s="20">
        <f t="shared" si="71"/>
        <v>23.867121029143469</v>
      </c>
      <c r="I894" s="20" t="s">
        <v>311</v>
      </c>
      <c r="J894" s="18"/>
      <c r="K894" s="18">
        <v>8</v>
      </c>
      <c r="L894" s="20">
        <f t="shared" si="72"/>
        <v>100</v>
      </c>
      <c r="M894" s="20"/>
      <c r="N894" s="20"/>
      <c r="O894" s="18"/>
      <c r="P894" s="20">
        <f t="shared" si="68"/>
        <v>17.546913379016601</v>
      </c>
      <c r="Q894" s="20">
        <f t="shared" si="67"/>
        <v>17.546913379016601</v>
      </c>
      <c r="R894" s="20" t="str">
        <f t="shared" si="69"/>
        <v/>
      </c>
    </row>
    <row r="895" spans="1:18">
      <c r="A895" s="17"/>
      <c r="B895" s="18"/>
      <c r="C895" s="18"/>
      <c r="D895" s="18">
        <v>50</v>
      </c>
      <c r="E895" s="18">
        <v>8</v>
      </c>
      <c r="F895" s="20">
        <v>54.732646477999999</v>
      </c>
      <c r="G895" s="29">
        <v>7.7881651081000003</v>
      </c>
      <c r="H895" s="20">
        <f t="shared" si="71"/>
        <v>14.22946926425435</v>
      </c>
      <c r="I895" s="20" t="s">
        <v>311</v>
      </c>
      <c r="J895" s="18"/>
      <c r="K895" s="18">
        <v>8</v>
      </c>
      <c r="L895" s="20">
        <f t="shared" si="72"/>
        <v>100</v>
      </c>
      <c r="M895" s="20"/>
      <c r="N895" s="20"/>
      <c r="O895" s="18"/>
      <c r="P895" s="20">
        <f t="shared" si="68"/>
        <v>23.348918994083803</v>
      </c>
      <c r="Q895" s="20">
        <f t="shared" si="67"/>
        <v>23.348918994083803</v>
      </c>
      <c r="R895" s="20" t="str">
        <f t="shared" si="69"/>
        <v/>
      </c>
    </row>
    <row r="896" spans="1:18">
      <c r="A896" s="17"/>
      <c r="B896" s="18"/>
      <c r="C896" s="18"/>
      <c r="D896" s="18">
        <v>100</v>
      </c>
      <c r="E896" s="18">
        <v>8</v>
      </c>
      <c r="F896" s="20">
        <v>103.13024914</v>
      </c>
      <c r="G896" s="29">
        <v>37.601131358000004</v>
      </c>
      <c r="H896" s="20">
        <f t="shared" si="71"/>
        <v>36.45984730140254</v>
      </c>
      <c r="I896" s="20" t="s">
        <v>311</v>
      </c>
      <c r="J896" s="18"/>
      <c r="K896" s="18">
        <v>8</v>
      </c>
      <c r="L896" s="20">
        <f t="shared" si="72"/>
        <v>100</v>
      </c>
      <c r="M896" s="20"/>
      <c r="N896" s="20"/>
      <c r="O896" s="18"/>
      <c r="P896" s="20">
        <f t="shared" si="68"/>
        <v>112.72819181128402</v>
      </c>
      <c r="Q896" s="20" t="str">
        <f t="shared" si="67"/>
        <v/>
      </c>
      <c r="R896" s="20" t="str">
        <f t="shared" si="69"/>
        <v/>
      </c>
    </row>
    <row r="897" spans="1:18">
      <c r="A897" s="17">
        <v>9031</v>
      </c>
      <c r="B897" s="18" t="s">
        <v>21</v>
      </c>
      <c r="C897" s="18">
        <v>68583</v>
      </c>
      <c r="D897" s="18">
        <v>100</v>
      </c>
      <c r="E897" s="18">
        <v>8</v>
      </c>
      <c r="F897" s="20">
        <v>98.475707671999999</v>
      </c>
      <c r="G897" s="29">
        <v>28.832600776</v>
      </c>
      <c r="H897" s="20">
        <f t="shared" si="71"/>
        <v>29.27889675292792</v>
      </c>
      <c r="I897" s="20">
        <v>86.440137126448008</v>
      </c>
      <c r="J897" s="18"/>
      <c r="K897" s="18">
        <v>8</v>
      </c>
      <c r="L897" s="20">
        <f t="shared" si="72"/>
        <v>100</v>
      </c>
      <c r="M897" s="20">
        <v>86.342400000000012</v>
      </c>
      <c r="N897" s="20">
        <v>94.463999999999999</v>
      </c>
      <c r="O897" s="18"/>
      <c r="P897" s="20">
        <f t="shared" si="68"/>
        <v>86.440137126448008</v>
      </c>
      <c r="Q897" s="20">
        <f t="shared" si="67"/>
        <v>86.440137126448008</v>
      </c>
      <c r="R897" s="20">
        <f t="shared" si="69"/>
        <v>86.440137126448008</v>
      </c>
    </row>
    <row r="898" spans="1:18">
      <c r="A898" s="17">
        <v>9031</v>
      </c>
      <c r="B898" s="18" t="s">
        <v>62</v>
      </c>
      <c r="C898" s="18">
        <v>67609</v>
      </c>
      <c r="D898" s="18">
        <v>25</v>
      </c>
      <c r="E898" s="18">
        <v>8</v>
      </c>
      <c r="F898" s="20">
        <v>28.630870987000002</v>
      </c>
      <c r="G898" s="29">
        <v>10.020381802999999</v>
      </c>
      <c r="H898" s="20">
        <f t="shared" si="71"/>
        <v>34.998522425495914</v>
      </c>
      <c r="I898" s="20" t="s">
        <v>311</v>
      </c>
      <c r="J898" s="18"/>
      <c r="K898" s="18">
        <v>8</v>
      </c>
      <c r="L898" s="20">
        <f t="shared" si="72"/>
        <v>100</v>
      </c>
      <c r="M898" s="20">
        <v>29.980000000000004</v>
      </c>
      <c r="N898" s="20">
        <v>30</v>
      </c>
      <c r="O898" s="18"/>
      <c r="P898" s="20">
        <f t="shared" si="68"/>
        <v>30.041104645394</v>
      </c>
      <c r="Q898" s="20" t="str">
        <f t="shared" si="67"/>
        <v/>
      </c>
      <c r="R898" s="20" t="str">
        <f t="shared" si="69"/>
        <v/>
      </c>
    </row>
    <row r="899" spans="1:18">
      <c r="A899" s="17"/>
      <c r="B899" s="18"/>
      <c r="C899" s="18"/>
      <c r="D899" s="18">
        <v>50</v>
      </c>
      <c r="E899" s="18">
        <v>8</v>
      </c>
      <c r="F899" s="20">
        <v>49.113116234000003</v>
      </c>
      <c r="G899" s="29">
        <v>13.251316694</v>
      </c>
      <c r="H899" s="20">
        <f t="shared" si="71"/>
        <v>26.981217463098755</v>
      </c>
      <c r="I899" s="20">
        <v>39.727447448612004</v>
      </c>
      <c r="J899" s="18"/>
      <c r="K899" s="18">
        <v>8</v>
      </c>
      <c r="L899" s="20">
        <f t="shared" si="72"/>
        <v>100</v>
      </c>
      <c r="M899" s="20"/>
      <c r="N899" s="20"/>
      <c r="O899" s="18"/>
      <c r="P899" s="20">
        <f t="shared" si="68"/>
        <v>39.727447448612004</v>
      </c>
      <c r="Q899" s="20">
        <f t="shared" si="67"/>
        <v>39.727447448612004</v>
      </c>
      <c r="R899" s="20">
        <f t="shared" si="69"/>
        <v>39.727447448612004</v>
      </c>
    </row>
    <row r="900" spans="1:18">
      <c r="A900" s="17"/>
      <c r="B900" s="18"/>
      <c r="C900" s="18"/>
      <c r="D900" s="18">
        <v>100</v>
      </c>
      <c r="E900" s="18">
        <v>8</v>
      </c>
      <c r="F900" s="20">
        <v>100.42295301999999</v>
      </c>
      <c r="G900" s="29">
        <v>16.370634553999999</v>
      </c>
      <c r="H900" s="20">
        <f t="shared" si="71"/>
        <v>16.301686080411979</v>
      </c>
      <c r="I900" s="20" t="s">
        <v>311</v>
      </c>
      <c r="J900" s="18"/>
      <c r="K900" s="18">
        <v>8</v>
      </c>
      <c r="L900" s="20">
        <f t="shared" si="72"/>
        <v>100</v>
      </c>
      <c r="M900" s="20"/>
      <c r="N900" s="20"/>
      <c r="O900" s="18"/>
      <c r="P900" s="20">
        <f t="shared" si="68"/>
        <v>49.079162392892002</v>
      </c>
      <c r="Q900" s="20">
        <f t="shared" ref="Q900:Q914" si="73">IF(AND((G900*2.998)&lt;+(D900+D900*0.1),L900&gt;50),(G900*2.998),"")</f>
        <v>49.079162392892002</v>
      </c>
      <c r="R900" s="20" t="str">
        <f t="shared" si="69"/>
        <v/>
      </c>
    </row>
    <row r="901" spans="1:18">
      <c r="A901" s="17" t="s">
        <v>296</v>
      </c>
      <c r="B901" s="18" t="s">
        <v>46</v>
      </c>
      <c r="C901" s="18">
        <v>68609</v>
      </c>
      <c r="D901" s="18">
        <v>5</v>
      </c>
      <c r="E901" s="18">
        <v>8</v>
      </c>
      <c r="F901" s="20">
        <v>3.9371194571000001</v>
      </c>
      <c r="G901" s="29">
        <v>0.39109460639999999</v>
      </c>
      <c r="H901" s="20">
        <f t="shared" si="71"/>
        <v>9.9335214656674928</v>
      </c>
      <c r="I901" s="20">
        <v>1.1725016299872</v>
      </c>
      <c r="J901" s="18"/>
      <c r="K901" s="18">
        <v>8</v>
      </c>
      <c r="L901" s="20">
        <f t="shared" si="72"/>
        <v>100</v>
      </c>
      <c r="M901" s="20">
        <v>1.1992000000000003</v>
      </c>
      <c r="N901" s="20"/>
      <c r="O901" s="18"/>
      <c r="P901" s="20">
        <f t="shared" ref="P901:P914" si="74">G901*2.998</f>
        <v>1.1725016299872</v>
      </c>
      <c r="Q901" s="20">
        <f t="shared" si="73"/>
        <v>1.1725016299872</v>
      </c>
      <c r="R901" s="20">
        <f t="shared" ref="R901:R914" si="75">IF(AND(ISNUMBER(Q901),ISNUMBER(Q900),D901&gt;5),"",Q901)</f>
        <v>1.1725016299872</v>
      </c>
    </row>
    <row r="902" spans="1:18">
      <c r="A902" s="17"/>
      <c r="B902" s="18"/>
      <c r="C902" s="18"/>
      <c r="D902" s="18">
        <v>10</v>
      </c>
      <c r="E902" s="18">
        <v>8</v>
      </c>
      <c r="F902" s="20">
        <v>7.9112648591000001</v>
      </c>
      <c r="G902" s="29">
        <v>0.89735588899999996</v>
      </c>
      <c r="H902" s="20">
        <f t="shared" si="71"/>
        <v>11.342761302799877</v>
      </c>
      <c r="I902" s="20" t="s">
        <v>311</v>
      </c>
      <c r="J902" s="18"/>
      <c r="K902" s="18">
        <v>8</v>
      </c>
      <c r="L902" s="20">
        <f t="shared" si="72"/>
        <v>100</v>
      </c>
      <c r="M902" s="20"/>
      <c r="N902" s="20"/>
      <c r="O902" s="18"/>
      <c r="P902" s="20">
        <f t="shared" si="74"/>
        <v>2.6902729552219999</v>
      </c>
      <c r="Q902" s="20">
        <f t="shared" si="73"/>
        <v>2.6902729552219999</v>
      </c>
      <c r="R902" s="20" t="str">
        <f t="shared" si="75"/>
        <v/>
      </c>
    </row>
    <row r="903" spans="1:18">
      <c r="A903" s="17"/>
      <c r="B903" s="18"/>
      <c r="C903" s="18"/>
      <c r="D903" s="18">
        <v>25</v>
      </c>
      <c r="E903" s="18">
        <v>8</v>
      </c>
      <c r="F903" s="20">
        <v>19.869373736</v>
      </c>
      <c r="G903" s="29">
        <v>1.8243951544999999</v>
      </c>
      <c r="H903" s="20">
        <f t="shared" si="71"/>
        <v>9.1819459372013288</v>
      </c>
      <c r="I903" s="20" t="s">
        <v>311</v>
      </c>
      <c r="J903" s="18"/>
      <c r="K903" s="18">
        <v>8</v>
      </c>
      <c r="L903" s="20">
        <f t="shared" si="72"/>
        <v>100</v>
      </c>
      <c r="M903" s="20"/>
      <c r="N903" s="20"/>
      <c r="O903" s="18"/>
      <c r="P903" s="20">
        <f t="shared" si="74"/>
        <v>5.4695366731910005</v>
      </c>
      <c r="Q903" s="20">
        <f t="shared" si="73"/>
        <v>5.4695366731910005</v>
      </c>
      <c r="R903" s="20" t="str">
        <f t="shared" si="75"/>
        <v/>
      </c>
    </row>
    <row r="904" spans="1:18">
      <c r="A904" s="17"/>
      <c r="B904" s="18"/>
      <c r="C904" s="18"/>
      <c r="D904" s="18">
        <v>50</v>
      </c>
      <c r="E904" s="18">
        <v>8</v>
      </c>
      <c r="F904" s="20">
        <v>39.995699780000002</v>
      </c>
      <c r="G904" s="29">
        <v>2.0360628846000002</v>
      </c>
      <c r="H904" s="20">
        <f t="shared" si="71"/>
        <v>5.090704490231575</v>
      </c>
      <c r="I904" s="20" t="s">
        <v>311</v>
      </c>
      <c r="J904" s="18"/>
      <c r="K904" s="18">
        <v>8</v>
      </c>
      <c r="L904" s="20">
        <f t="shared" si="72"/>
        <v>100</v>
      </c>
      <c r="M904" s="20"/>
      <c r="N904" s="20"/>
      <c r="O904" s="18"/>
      <c r="P904" s="20">
        <f t="shared" si="74"/>
        <v>6.1041165280308007</v>
      </c>
      <c r="Q904" s="20">
        <f t="shared" si="73"/>
        <v>6.1041165280308007</v>
      </c>
      <c r="R904" s="20" t="str">
        <f t="shared" si="75"/>
        <v/>
      </c>
    </row>
    <row r="905" spans="1:18">
      <c r="A905" s="17"/>
      <c r="B905" s="18"/>
      <c r="C905" s="18"/>
      <c r="D905" s="18">
        <v>100</v>
      </c>
      <c r="E905" s="18">
        <v>8</v>
      </c>
      <c r="F905" s="20">
        <v>82.816126014000005</v>
      </c>
      <c r="G905" s="29">
        <v>10.632855817999999</v>
      </c>
      <c r="H905" s="20">
        <f t="shared" si="71"/>
        <v>12.839112778835519</v>
      </c>
      <c r="I905" s="20" t="s">
        <v>311</v>
      </c>
      <c r="J905" s="18"/>
      <c r="K905" s="18">
        <v>8</v>
      </c>
      <c r="L905" s="20">
        <f t="shared" si="72"/>
        <v>100</v>
      </c>
      <c r="M905" s="20"/>
      <c r="N905" s="20"/>
      <c r="O905" s="18"/>
      <c r="P905" s="20">
        <f t="shared" si="74"/>
        <v>31.877301742364001</v>
      </c>
      <c r="Q905" s="20">
        <f t="shared" si="73"/>
        <v>31.877301742364001</v>
      </c>
      <c r="R905" s="20" t="str">
        <f t="shared" si="75"/>
        <v/>
      </c>
    </row>
    <row r="906" spans="1:18">
      <c r="A906" s="17">
        <v>9031</v>
      </c>
      <c r="B906" s="18" t="s">
        <v>219</v>
      </c>
      <c r="C906" s="18">
        <v>68653</v>
      </c>
      <c r="D906" s="18">
        <v>5</v>
      </c>
      <c r="E906" s="18">
        <v>8</v>
      </c>
      <c r="F906" s="20">
        <v>1812.3345646</v>
      </c>
      <c r="G906" s="29">
        <v>2270.2709460000001</v>
      </c>
      <c r="H906" s="20">
        <f t="shared" si="71"/>
        <v>125.26776183298536</v>
      </c>
      <c r="I906" s="20" t="s">
        <v>311</v>
      </c>
      <c r="J906" s="18"/>
      <c r="K906" s="18">
        <v>8</v>
      </c>
      <c r="L906" s="20">
        <f t="shared" si="72"/>
        <v>100</v>
      </c>
      <c r="M906" s="20" t="s">
        <v>311</v>
      </c>
      <c r="N906" s="20">
        <v>100</v>
      </c>
      <c r="O906" s="18"/>
      <c r="P906" s="20">
        <f t="shared" si="74"/>
        <v>6806.2722961080008</v>
      </c>
      <c r="Q906" s="20" t="str">
        <f t="shared" si="73"/>
        <v/>
      </c>
      <c r="R906" s="20" t="str">
        <f t="shared" si="75"/>
        <v/>
      </c>
    </row>
    <row r="907" spans="1:18">
      <c r="A907" s="17"/>
      <c r="B907" s="18"/>
      <c r="C907" s="18"/>
      <c r="D907" s="18">
        <v>10</v>
      </c>
      <c r="E907" s="18">
        <v>7</v>
      </c>
      <c r="F907" s="20">
        <v>1840.4953760999999</v>
      </c>
      <c r="G907" s="29">
        <v>2685.3527242</v>
      </c>
      <c r="H907" s="20">
        <f t="shared" si="71"/>
        <v>145.90380171941797</v>
      </c>
      <c r="I907" s="20" t="s">
        <v>311</v>
      </c>
      <c r="J907" s="18"/>
      <c r="K907" s="18">
        <v>7</v>
      </c>
      <c r="L907" s="20">
        <f t="shared" si="72"/>
        <v>100</v>
      </c>
      <c r="M907" s="20"/>
      <c r="N907" s="20"/>
      <c r="O907" s="18"/>
      <c r="P907" s="20">
        <f t="shared" si="74"/>
        <v>8050.6874671516007</v>
      </c>
      <c r="Q907" s="20" t="str">
        <f t="shared" si="73"/>
        <v/>
      </c>
      <c r="R907" s="20" t="str">
        <f t="shared" si="75"/>
        <v/>
      </c>
    </row>
    <row r="908" spans="1:18">
      <c r="A908" s="17"/>
      <c r="B908" s="18"/>
      <c r="C908" s="18"/>
      <c r="D908" s="18">
        <v>50</v>
      </c>
      <c r="E908" s="18">
        <v>7</v>
      </c>
      <c r="F908" s="20">
        <v>2132.9965702999998</v>
      </c>
      <c r="G908" s="29">
        <v>2389.1362210000002</v>
      </c>
      <c r="H908" s="20">
        <f t="shared" si="71"/>
        <v>112.00844175122022</v>
      </c>
      <c r="I908" s="20" t="s">
        <v>311</v>
      </c>
      <c r="J908" s="18"/>
      <c r="K908" s="18">
        <v>7</v>
      </c>
      <c r="L908" s="20">
        <f t="shared" si="72"/>
        <v>100</v>
      </c>
      <c r="M908" s="20"/>
      <c r="N908" s="20"/>
      <c r="O908" s="18"/>
      <c r="P908" s="20">
        <f t="shared" si="74"/>
        <v>7162.6303905580007</v>
      </c>
      <c r="Q908" s="20" t="str">
        <f t="shared" si="73"/>
        <v/>
      </c>
      <c r="R908" s="20" t="str">
        <f t="shared" si="75"/>
        <v/>
      </c>
    </row>
    <row r="909" spans="1:18">
      <c r="A909" s="17"/>
      <c r="B909" s="18"/>
      <c r="C909" s="18"/>
      <c r="D909" s="18">
        <v>100</v>
      </c>
      <c r="E909" s="18">
        <v>7</v>
      </c>
      <c r="F909" s="20">
        <v>1510.8446767999999</v>
      </c>
      <c r="G909" s="29">
        <v>2249.8392663999998</v>
      </c>
      <c r="H909" s="20">
        <f t="shared" si="71"/>
        <v>148.91267785151851</v>
      </c>
      <c r="I909" s="20" t="s">
        <v>311</v>
      </c>
      <c r="J909" s="18"/>
      <c r="K909" s="18">
        <v>7</v>
      </c>
      <c r="L909" s="20">
        <f t="shared" si="72"/>
        <v>100</v>
      </c>
      <c r="M909" s="20"/>
      <c r="N909" s="20"/>
      <c r="O909" s="18"/>
      <c r="P909" s="20">
        <f t="shared" si="74"/>
        <v>6745.0181206671996</v>
      </c>
      <c r="Q909" s="20" t="str">
        <f t="shared" si="73"/>
        <v/>
      </c>
      <c r="R909" s="20" t="str">
        <f t="shared" si="75"/>
        <v/>
      </c>
    </row>
    <row r="910" spans="1:18">
      <c r="A910" s="17" t="s">
        <v>296</v>
      </c>
      <c r="B910" s="18" t="s">
        <v>152</v>
      </c>
      <c r="C910" s="18">
        <v>68674</v>
      </c>
      <c r="D910" s="18">
        <v>5</v>
      </c>
      <c r="E910" s="18">
        <v>8</v>
      </c>
      <c r="F910" s="20">
        <v>3.1778680624</v>
      </c>
      <c r="G910" s="29">
        <v>1.3019839039000001</v>
      </c>
      <c r="H910" s="20">
        <f t="shared" si="71"/>
        <v>40.970357432545882</v>
      </c>
      <c r="I910" s="20">
        <v>3.9033477438922004</v>
      </c>
      <c r="J910" s="18"/>
      <c r="K910" s="18">
        <v>8</v>
      </c>
      <c r="L910" s="20">
        <f t="shared" si="72"/>
        <v>100</v>
      </c>
      <c r="M910" s="20">
        <v>3.8974000000000002</v>
      </c>
      <c r="N910" s="20"/>
      <c r="O910" s="18"/>
      <c r="P910" s="20">
        <f t="shared" si="74"/>
        <v>3.9033477438922004</v>
      </c>
      <c r="Q910" s="20">
        <f t="shared" si="73"/>
        <v>3.9033477438922004</v>
      </c>
      <c r="R910" s="20">
        <f t="shared" si="75"/>
        <v>3.9033477438922004</v>
      </c>
    </row>
    <row r="911" spans="1:18">
      <c r="A911" s="17"/>
      <c r="B911" s="18"/>
      <c r="C911" s="18"/>
      <c r="D911" s="18">
        <v>10</v>
      </c>
      <c r="E911" s="18">
        <v>8</v>
      </c>
      <c r="F911" s="20">
        <v>8.0033455139999994</v>
      </c>
      <c r="G911" s="29">
        <v>1.0422296016000001</v>
      </c>
      <c r="H911" s="20">
        <f t="shared" si="71"/>
        <v>13.022424182198067</v>
      </c>
      <c r="I911" s="20" t="s">
        <v>311</v>
      </c>
      <c r="J911" s="18"/>
      <c r="K911" s="18">
        <v>8</v>
      </c>
      <c r="L911" s="20">
        <f t="shared" si="72"/>
        <v>100</v>
      </c>
      <c r="M911" s="20"/>
      <c r="N911" s="20"/>
      <c r="O911" s="18"/>
      <c r="P911" s="20">
        <f t="shared" si="74"/>
        <v>3.1246043455968007</v>
      </c>
      <c r="Q911" s="20">
        <f t="shared" si="73"/>
        <v>3.1246043455968007</v>
      </c>
      <c r="R911" s="20" t="str">
        <f t="shared" si="75"/>
        <v/>
      </c>
    </row>
    <row r="912" spans="1:18">
      <c r="A912" s="17"/>
      <c r="B912" s="18"/>
      <c r="C912" s="18"/>
      <c r="D912" s="18">
        <v>25</v>
      </c>
      <c r="E912" s="18">
        <v>7</v>
      </c>
      <c r="F912" s="20">
        <v>9.7021097475999998</v>
      </c>
      <c r="G912" s="29">
        <v>6.3080738116999999</v>
      </c>
      <c r="H912" s="20">
        <f t="shared" si="71"/>
        <v>65.0175474799223</v>
      </c>
      <c r="I912" s="20" t="s">
        <v>311</v>
      </c>
      <c r="J912" s="18"/>
      <c r="K912" s="18">
        <v>7</v>
      </c>
      <c r="L912" s="20">
        <f t="shared" si="72"/>
        <v>100</v>
      </c>
      <c r="M912" s="20"/>
      <c r="N912" s="20"/>
      <c r="O912" s="18"/>
      <c r="P912" s="20">
        <f t="shared" si="74"/>
        <v>18.911605287476601</v>
      </c>
      <c r="Q912" s="20">
        <f t="shared" si="73"/>
        <v>18.911605287476601</v>
      </c>
      <c r="R912" s="20" t="str">
        <f t="shared" si="75"/>
        <v/>
      </c>
    </row>
    <row r="913" spans="1:18">
      <c r="A913" s="17"/>
      <c r="B913" s="18"/>
      <c r="C913" s="18"/>
      <c r="D913" s="18">
        <v>50</v>
      </c>
      <c r="E913" s="18">
        <v>8</v>
      </c>
      <c r="F913" s="20">
        <v>33.747825585999998</v>
      </c>
      <c r="G913" s="29">
        <v>5.7124733596999997</v>
      </c>
      <c r="H913" s="20">
        <f t="shared" si="71"/>
        <v>16.926937544888141</v>
      </c>
      <c r="I913" s="20" t="s">
        <v>311</v>
      </c>
      <c r="J913" s="18"/>
      <c r="K913" s="18">
        <v>8</v>
      </c>
      <c r="L913" s="20">
        <f t="shared" si="72"/>
        <v>100</v>
      </c>
      <c r="M913" s="20"/>
      <c r="N913" s="20"/>
      <c r="O913" s="18"/>
      <c r="P913" s="20">
        <f t="shared" si="74"/>
        <v>17.125995132380602</v>
      </c>
      <c r="Q913" s="20">
        <f t="shared" si="73"/>
        <v>17.125995132380602</v>
      </c>
      <c r="R913" s="20" t="str">
        <f t="shared" si="75"/>
        <v/>
      </c>
    </row>
    <row r="914" spans="1:18">
      <c r="A914" s="25"/>
      <c r="B914" s="26"/>
      <c r="C914" s="26"/>
      <c r="D914" s="26">
        <v>100</v>
      </c>
      <c r="E914" s="26">
        <v>8</v>
      </c>
      <c r="F914" s="27">
        <v>42.713378315</v>
      </c>
      <c r="G914" s="33">
        <v>42.434784563000001</v>
      </c>
      <c r="H914" s="27">
        <f t="shared" si="71"/>
        <v>99.347759968913152</v>
      </c>
      <c r="I914" s="27" t="s">
        <v>311</v>
      </c>
      <c r="J914" s="26"/>
      <c r="K914" s="26">
        <v>7</v>
      </c>
      <c r="L914" s="27">
        <f t="shared" si="72"/>
        <v>87.5</v>
      </c>
      <c r="M914" s="20"/>
      <c r="N914" s="20"/>
      <c r="O914" s="18"/>
      <c r="P914" s="20">
        <f t="shared" si="74"/>
        <v>127.21948411987401</v>
      </c>
      <c r="Q914" s="20" t="str">
        <f t="shared" si="73"/>
        <v/>
      </c>
      <c r="R914" s="20" t="str">
        <f t="shared" si="75"/>
        <v/>
      </c>
    </row>
    <row r="915" spans="1:18">
      <c r="A915" s="17" t="s">
        <v>295</v>
      </c>
      <c r="B915" s="34" t="s">
        <v>100</v>
      </c>
      <c r="C915" s="18" t="s">
        <v>308</v>
      </c>
      <c r="D915" s="18">
        <v>100</v>
      </c>
      <c r="E915" s="18">
        <v>8</v>
      </c>
      <c r="F915" s="20">
        <v>3.7</v>
      </c>
      <c r="G915" s="18">
        <v>10.3</v>
      </c>
      <c r="H915" s="18">
        <v>282.8</v>
      </c>
      <c r="I915" s="20">
        <f t="shared" ref="I915:I916" si="76">G915*2.998</f>
        <v>30.879400000000004</v>
      </c>
      <c r="J915" s="18"/>
      <c r="K915" s="18"/>
      <c r="L915" s="18"/>
      <c r="M915" s="18"/>
      <c r="N915" s="18"/>
      <c r="O915" s="18"/>
      <c r="P915" s="18"/>
      <c r="Q915" s="18"/>
      <c r="R915" s="18"/>
    </row>
    <row r="916" spans="1:18">
      <c r="A916" s="17" t="s">
        <v>295</v>
      </c>
      <c r="B916" s="34" t="s">
        <v>144</v>
      </c>
      <c r="C916" s="18" t="s">
        <v>309</v>
      </c>
      <c r="D916" s="18">
        <v>100</v>
      </c>
      <c r="E916" s="18">
        <v>8</v>
      </c>
      <c r="F916" s="20">
        <v>79.8</v>
      </c>
      <c r="G916" s="18">
        <v>115.5</v>
      </c>
      <c r="H916" s="18">
        <v>39.299999999999997</v>
      </c>
      <c r="I916" s="20">
        <f t="shared" si="76"/>
        <v>346.26900000000001</v>
      </c>
      <c r="J916" s="18"/>
      <c r="K916" s="18"/>
      <c r="L916" s="18"/>
      <c r="M916" s="18"/>
      <c r="N916" s="18"/>
      <c r="O916" s="18"/>
      <c r="P916" s="18"/>
      <c r="Q916" s="18"/>
      <c r="R916" s="18"/>
    </row>
    <row r="917" spans="1:18">
      <c r="A917" s="18"/>
      <c r="B917" s="18"/>
      <c r="C917" s="18"/>
      <c r="D917" s="18"/>
      <c r="E917" s="18"/>
      <c r="F917" s="18"/>
      <c r="G917" s="18"/>
      <c r="H917" s="18"/>
      <c r="I917" s="18"/>
      <c r="J917" s="18"/>
      <c r="K917" s="18"/>
      <c r="L917" s="18"/>
      <c r="M917" s="18"/>
      <c r="N917" s="18"/>
      <c r="O917" s="18"/>
      <c r="P917" s="18"/>
      <c r="Q917" s="18"/>
      <c r="R917" s="18"/>
    </row>
    <row r="918" spans="1:18">
      <c r="A918" s="35" t="s">
        <v>310</v>
      </c>
      <c r="B918" s="18"/>
      <c r="C918" s="18"/>
      <c r="D918" s="18"/>
      <c r="E918" s="18"/>
      <c r="F918" s="18"/>
      <c r="G918" s="18"/>
      <c r="H918" s="18"/>
      <c r="I918" s="18"/>
      <c r="J918" s="18"/>
      <c r="K918" s="18"/>
      <c r="L918" s="18"/>
      <c r="M918" s="18"/>
      <c r="N918" s="18"/>
      <c r="O918" s="18"/>
      <c r="P918" s="18"/>
      <c r="Q918" s="18"/>
      <c r="R918" s="18"/>
    </row>
  </sheetData>
  <mergeCells count="3">
    <mergeCell ref="A1:L1"/>
    <mergeCell ref="F2:I2"/>
    <mergeCell ref="K2:L2"/>
  </mergeCells>
  <phoneticPr fontId="12" type="noConversion"/>
  <pageMargins left="0.75" right="0.75" top="1" bottom="1" header="0.5" footer="0.5"/>
  <pageSetup scale="74" fitToHeight="99" orientation="portrait" horizontalDpi="4294967292" verticalDpi="4294967292"/>
  <headerFooter>
    <oddFooter>&amp;C&amp;P&amp;R&amp;F</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S211"/>
  <sheetViews>
    <sheetView workbookViewId="0">
      <pane ySplit="5060" topLeftCell="A52"/>
      <selection activeCell="N1" sqref="N1"/>
      <selection pane="bottomLeft" activeCell="A41" sqref="A41"/>
    </sheetView>
  </sheetViews>
  <sheetFormatPr baseColWidth="10" defaultRowHeight="15" x14ac:dyDescent="0"/>
  <cols>
    <col min="1" max="1" width="8" customWidth="1"/>
    <col min="2" max="2" width="23.1640625" bestFit="1" customWidth="1"/>
    <col min="3" max="3" width="8.6640625" bestFit="1" customWidth="1"/>
    <col min="4" max="4" width="11.1640625" bestFit="1" customWidth="1"/>
    <col min="5" max="5" width="3.1640625" bestFit="1" customWidth="1"/>
    <col min="6" max="6" width="5.5" bestFit="1" customWidth="1"/>
    <col min="7" max="7" width="5.83203125" bestFit="1" customWidth="1"/>
    <col min="8" max="8" width="5.83203125" customWidth="1"/>
    <col min="9" max="9" width="5.5" bestFit="1" customWidth="1"/>
    <col min="10" max="10" width="2.1640625" customWidth="1"/>
    <col min="11" max="11" width="3.1640625" bestFit="1" customWidth="1"/>
    <col min="12" max="12" width="4.6640625" bestFit="1" customWidth="1"/>
    <col min="13" max="13" width="8.5" bestFit="1" customWidth="1"/>
    <col min="14" max="14" width="2.33203125" customWidth="1"/>
    <col min="15" max="15" width="4.6640625" bestFit="1" customWidth="1"/>
    <col min="16" max="16" width="7.5" bestFit="1" customWidth="1"/>
    <col min="17" max="17" width="7.1640625" customWidth="1"/>
    <col min="18" max="18" width="5.5" bestFit="1" customWidth="1"/>
  </cols>
  <sheetData>
    <row r="1" spans="1:19" ht="120" customHeight="1">
      <c r="A1" s="52" t="s">
        <v>395</v>
      </c>
      <c r="B1" s="52"/>
      <c r="C1" s="52"/>
      <c r="D1" s="52"/>
      <c r="E1" s="52"/>
      <c r="F1" s="52"/>
      <c r="G1" s="52"/>
      <c r="H1" s="52"/>
      <c r="I1" s="52"/>
      <c r="J1" s="52"/>
      <c r="K1" s="52"/>
      <c r="L1" s="52"/>
      <c r="M1" s="52"/>
      <c r="Q1" t="s">
        <v>317</v>
      </c>
    </row>
    <row r="2" spans="1:19" ht="45" customHeight="1">
      <c r="A2" s="42"/>
      <c r="B2" s="42"/>
      <c r="C2" s="42"/>
      <c r="D2" s="42"/>
      <c r="E2" s="42"/>
      <c r="F2" s="57" t="s">
        <v>278</v>
      </c>
      <c r="G2" s="57"/>
      <c r="H2" s="57"/>
      <c r="I2" s="57"/>
      <c r="J2" s="42"/>
      <c r="K2" s="58" t="s">
        <v>279</v>
      </c>
      <c r="L2" s="58"/>
      <c r="M2" s="58"/>
      <c r="N2" s="47"/>
      <c r="O2" s="47"/>
      <c r="P2" s="47"/>
      <c r="Q2" s="18"/>
      <c r="R2" s="18"/>
    </row>
    <row r="3" spans="1:19" ht="34">
      <c r="A3" s="43" t="s">
        <v>391</v>
      </c>
      <c r="B3" s="43" t="s">
        <v>299</v>
      </c>
      <c r="C3" s="43" t="s">
        <v>273</v>
      </c>
      <c r="D3" s="43" t="s">
        <v>280</v>
      </c>
      <c r="E3" s="43" t="s">
        <v>2</v>
      </c>
      <c r="F3" s="44" t="s">
        <v>281</v>
      </c>
      <c r="G3" s="44" t="s">
        <v>282</v>
      </c>
      <c r="H3" s="46" t="s">
        <v>302</v>
      </c>
      <c r="I3" s="44" t="s">
        <v>274</v>
      </c>
      <c r="J3" s="43"/>
      <c r="K3" s="45" t="s">
        <v>2</v>
      </c>
      <c r="L3" s="45" t="s">
        <v>283</v>
      </c>
      <c r="M3" s="45" t="s">
        <v>284</v>
      </c>
      <c r="N3" s="43"/>
      <c r="O3" s="43" t="s">
        <v>286</v>
      </c>
      <c r="P3" s="43" t="s">
        <v>287</v>
      </c>
      <c r="Q3" s="44" t="s">
        <v>274</v>
      </c>
      <c r="R3" s="44" t="s">
        <v>301</v>
      </c>
    </row>
    <row r="4" spans="1:19">
      <c r="A4" s="17" t="s">
        <v>294</v>
      </c>
      <c r="B4" s="18" t="s">
        <v>247</v>
      </c>
      <c r="C4" s="18">
        <v>68691</v>
      </c>
      <c r="D4" s="18">
        <v>5</v>
      </c>
      <c r="E4" s="18">
        <v>49</v>
      </c>
      <c r="F4" s="18">
        <v>2</v>
      </c>
      <c r="G4" s="29">
        <v>3.05</v>
      </c>
      <c r="H4" s="20">
        <f>100*(G4/F4)</f>
        <v>152.5</v>
      </c>
      <c r="I4" s="20" t="s">
        <v>311</v>
      </c>
      <c r="J4" s="20"/>
      <c r="K4" s="18">
        <v>49</v>
      </c>
      <c r="L4" s="18">
        <v>18</v>
      </c>
      <c r="M4" s="20">
        <f t="shared" ref="M4:M67" si="0">(L4/K4)*100</f>
        <v>36.734693877551024</v>
      </c>
      <c r="N4" s="20"/>
      <c r="O4" s="18" t="str">
        <f t="shared" ref="O4:O67" si="1">IF(AND(I4&lt;=(D4+D4*0.1),M4&gt;50),I4,"")</f>
        <v/>
      </c>
      <c r="P4" s="18"/>
      <c r="Q4" s="20">
        <f>G4*2.4</f>
        <v>7.3199999999999994</v>
      </c>
      <c r="R4" s="20" t="str">
        <f>IF(AND((G4*2.4)&lt;+(D4+D4*0.1),M4&gt;50),(G4*2.4),"")</f>
        <v/>
      </c>
      <c r="S4" s="1" t="str">
        <f>IF(AND(ISNUMBER(R4),ISNUMBER(R3)),"",R4)</f>
        <v/>
      </c>
    </row>
    <row r="5" spans="1:19">
      <c r="A5" s="17"/>
      <c r="B5" s="18" t="s">
        <v>288</v>
      </c>
      <c r="C5" s="18"/>
      <c r="D5" s="18">
        <v>10</v>
      </c>
      <c r="E5" s="18">
        <v>57</v>
      </c>
      <c r="F5" s="20">
        <v>9.5</v>
      </c>
      <c r="G5" s="29">
        <v>5.58</v>
      </c>
      <c r="H5" s="20">
        <f t="shared" ref="H5:H68" si="2">100*(G5/F5)</f>
        <v>58.73684210526315</v>
      </c>
      <c r="I5" s="20" t="s">
        <v>311</v>
      </c>
      <c r="J5" s="20"/>
      <c r="K5" s="18">
        <v>57</v>
      </c>
      <c r="L5" s="18">
        <v>49</v>
      </c>
      <c r="M5" s="20">
        <f t="shared" si="0"/>
        <v>85.964912280701753</v>
      </c>
      <c r="N5" s="20"/>
      <c r="O5" s="18" t="str">
        <f t="shared" si="1"/>
        <v/>
      </c>
      <c r="P5" s="18"/>
      <c r="Q5" s="20">
        <f t="shared" ref="Q5:Q68" si="3">G5*2.4</f>
        <v>13.391999999999999</v>
      </c>
      <c r="R5" s="20" t="str">
        <f t="shared" ref="R5:R68" si="4">IF(AND((G5*2.4)&lt;+(D5+D5*0.1),M5&gt;50),(G5*2.4),"")</f>
        <v/>
      </c>
      <c r="S5" s="1" t="str">
        <f t="shared" ref="S5" si="5">IF(AND(ISNUMBER(R5),ISNUMBER(R4),D5&gt;5),"",R5)</f>
        <v/>
      </c>
    </row>
    <row r="6" spans="1:19">
      <c r="A6" s="17"/>
      <c r="B6" s="18"/>
      <c r="C6" s="18"/>
      <c r="D6" s="18">
        <v>50</v>
      </c>
      <c r="E6" s="18">
        <v>48</v>
      </c>
      <c r="F6" s="20">
        <v>47.4</v>
      </c>
      <c r="G6" s="29">
        <v>11.08</v>
      </c>
      <c r="H6" s="20">
        <f t="shared" si="2"/>
        <v>23.375527426160339</v>
      </c>
      <c r="I6" s="20">
        <v>26.591999999999999</v>
      </c>
      <c r="J6" s="20"/>
      <c r="K6" s="18">
        <v>48</v>
      </c>
      <c r="L6" s="18">
        <v>48</v>
      </c>
      <c r="M6" s="20">
        <f t="shared" si="0"/>
        <v>100</v>
      </c>
      <c r="N6" s="20"/>
      <c r="O6" s="20">
        <f t="shared" si="1"/>
        <v>26.591999999999999</v>
      </c>
      <c r="P6" s="20">
        <f>O6</f>
        <v>26.591999999999999</v>
      </c>
      <c r="Q6" s="20">
        <f t="shared" si="3"/>
        <v>26.591999999999999</v>
      </c>
      <c r="R6" s="20">
        <f t="shared" si="4"/>
        <v>26.591999999999999</v>
      </c>
    </row>
    <row r="7" spans="1:19">
      <c r="A7" s="17"/>
      <c r="B7" s="18"/>
      <c r="C7" s="18"/>
      <c r="D7" s="18">
        <v>100</v>
      </c>
      <c r="E7" s="18">
        <v>49</v>
      </c>
      <c r="F7" s="20">
        <v>107.9</v>
      </c>
      <c r="G7" s="29">
        <v>19.37</v>
      </c>
      <c r="H7" s="20">
        <f t="shared" si="2"/>
        <v>17.951807228915662</v>
      </c>
      <c r="I7" s="20">
        <v>46.488</v>
      </c>
      <c r="J7" s="20"/>
      <c r="K7" s="18">
        <v>49</v>
      </c>
      <c r="L7" s="18">
        <v>49</v>
      </c>
      <c r="M7" s="20">
        <f t="shared" si="0"/>
        <v>100</v>
      </c>
      <c r="N7" s="20"/>
      <c r="O7" s="20">
        <f t="shared" si="1"/>
        <v>46.488</v>
      </c>
      <c r="P7" s="18"/>
      <c r="Q7" s="20">
        <f t="shared" si="3"/>
        <v>46.488</v>
      </c>
      <c r="R7" s="20">
        <f t="shared" si="4"/>
        <v>46.488</v>
      </c>
    </row>
    <row r="8" spans="1:19">
      <c r="A8" s="17" t="s">
        <v>294</v>
      </c>
      <c r="B8" s="18" t="s">
        <v>241</v>
      </c>
      <c r="C8" s="18">
        <v>68500</v>
      </c>
      <c r="D8" s="18">
        <v>5</v>
      </c>
      <c r="E8" s="18">
        <v>49</v>
      </c>
      <c r="F8" s="20">
        <v>3</v>
      </c>
      <c r="G8" s="29">
        <v>5.85</v>
      </c>
      <c r="H8" s="20">
        <f t="shared" si="2"/>
        <v>195</v>
      </c>
      <c r="I8" s="20" t="s">
        <v>311</v>
      </c>
      <c r="J8" s="20"/>
      <c r="K8" s="18">
        <v>49</v>
      </c>
      <c r="L8" s="18">
        <v>17</v>
      </c>
      <c r="M8" s="20">
        <f t="shared" si="0"/>
        <v>34.693877551020407</v>
      </c>
      <c r="N8" s="20"/>
      <c r="O8" s="20" t="str">
        <f t="shared" si="1"/>
        <v/>
      </c>
      <c r="P8" s="18"/>
      <c r="Q8" s="20">
        <f t="shared" si="3"/>
        <v>14.04</v>
      </c>
      <c r="R8" s="20" t="str">
        <f t="shared" si="4"/>
        <v/>
      </c>
    </row>
    <row r="9" spans="1:19">
      <c r="A9" s="17"/>
      <c r="B9" s="18"/>
      <c r="C9" s="18"/>
      <c r="D9" s="18">
        <v>10</v>
      </c>
      <c r="E9" s="18">
        <v>57</v>
      </c>
      <c r="F9" s="20">
        <v>12</v>
      </c>
      <c r="G9" s="29">
        <v>8.6</v>
      </c>
      <c r="H9" s="20">
        <f t="shared" si="2"/>
        <v>71.666666666666671</v>
      </c>
      <c r="I9" s="20" t="s">
        <v>311</v>
      </c>
      <c r="J9" s="20"/>
      <c r="K9" s="18">
        <v>57</v>
      </c>
      <c r="L9" s="18">
        <v>45</v>
      </c>
      <c r="M9" s="20">
        <f t="shared" si="0"/>
        <v>78.94736842105263</v>
      </c>
      <c r="N9" s="20"/>
      <c r="O9" s="20" t="str">
        <f t="shared" si="1"/>
        <v/>
      </c>
      <c r="P9" s="18"/>
      <c r="Q9" s="20">
        <f t="shared" si="3"/>
        <v>20.639999999999997</v>
      </c>
      <c r="R9" s="20" t="str">
        <f t="shared" si="4"/>
        <v/>
      </c>
    </row>
    <row r="10" spans="1:19">
      <c r="A10" s="17"/>
      <c r="B10" s="18"/>
      <c r="C10" s="18"/>
      <c r="D10" s="18">
        <v>50</v>
      </c>
      <c r="E10" s="18">
        <v>48</v>
      </c>
      <c r="F10" s="20">
        <v>52</v>
      </c>
      <c r="G10" s="29">
        <v>12.82</v>
      </c>
      <c r="H10" s="20">
        <f t="shared" si="2"/>
        <v>24.653846153846153</v>
      </c>
      <c r="I10" s="20">
        <v>30.768000000000001</v>
      </c>
      <c r="J10" s="20"/>
      <c r="K10" s="18">
        <v>48</v>
      </c>
      <c r="L10" s="18">
        <v>48</v>
      </c>
      <c r="M10" s="20">
        <f t="shared" si="0"/>
        <v>100</v>
      </c>
      <c r="N10" s="20"/>
      <c r="O10" s="20">
        <f t="shared" si="1"/>
        <v>30.768000000000001</v>
      </c>
      <c r="P10" s="20">
        <f>O10</f>
        <v>30.768000000000001</v>
      </c>
      <c r="Q10" s="20">
        <f t="shared" si="3"/>
        <v>30.768000000000001</v>
      </c>
      <c r="R10" s="20">
        <f t="shared" si="4"/>
        <v>30.768000000000001</v>
      </c>
    </row>
    <row r="11" spans="1:19">
      <c r="A11" s="17"/>
      <c r="B11" s="18"/>
      <c r="C11" s="18"/>
      <c r="D11" s="18">
        <v>100</v>
      </c>
      <c r="E11" s="18">
        <v>49</v>
      </c>
      <c r="F11" s="20">
        <v>111.2</v>
      </c>
      <c r="G11" s="29">
        <v>22.21</v>
      </c>
      <c r="H11" s="20">
        <f t="shared" si="2"/>
        <v>19.973021582733814</v>
      </c>
      <c r="I11" s="20">
        <v>53.304000000000002</v>
      </c>
      <c r="J11" s="20"/>
      <c r="K11" s="18">
        <v>49</v>
      </c>
      <c r="L11" s="18">
        <v>49</v>
      </c>
      <c r="M11" s="20">
        <f t="shared" si="0"/>
        <v>100</v>
      </c>
      <c r="N11" s="20"/>
      <c r="O11" s="20">
        <f t="shared" si="1"/>
        <v>53.304000000000002</v>
      </c>
      <c r="P11" s="18"/>
      <c r="Q11" s="20">
        <f t="shared" si="3"/>
        <v>53.304000000000002</v>
      </c>
      <c r="R11" s="20">
        <f t="shared" si="4"/>
        <v>53.304000000000002</v>
      </c>
    </row>
    <row r="12" spans="1:19">
      <c r="A12" s="17" t="s">
        <v>294</v>
      </c>
      <c r="B12" s="18" t="s">
        <v>263</v>
      </c>
      <c r="C12" s="18">
        <v>68873</v>
      </c>
      <c r="D12" s="18">
        <v>5</v>
      </c>
      <c r="E12" s="18">
        <v>48</v>
      </c>
      <c r="F12" s="20">
        <v>3.4</v>
      </c>
      <c r="G12" s="29">
        <v>7.39</v>
      </c>
      <c r="H12" s="20">
        <f t="shared" si="2"/>
        <v>217.35294117647058</v>
      </c>
      <c r="I12" s="20" t="s">
        <v>311</v>
      </c>
      <c r="J12" s="20"/>
      <c r="K12" s="18">
        <v>48</v>
      </c>
      <c r="L12" s="18">
        <v>20</v>
      </c>
      <c r="M12" s="20">
        <f t="shared" si="0"/>
        <v>41.666666666666671</v>
      </c>
      <c r="N12" s="20"/>
      <c r="O12" s="20" t="str">
        <f t="shared" si="1"/>
        <v/>
      </c>
      <c r="P12" s="18"/>
      <c r="Q12" s="20">
        <f t="shared" si="3"/>
        <v>17.735999999999997</v>
      </c>
      <c r="R12" s="20" t="str">
        <f t="shared" si="4"/>
        <v/>
      </c>
    </row>
    <row r="13" spans="1:19">
      <c r="A13" s="17"/>
      <c r="B13" s="18"/>
      <c r="C13" s="18"/>
      <c r="D13" s="18">
        <v>10</v>
      </c>
      <c r="E13" s="18">
        <v>56</v>
      </c>
      <c r="F13" s="20">
        <v>9.4</v>
      </c>
      <c r="G13" s="29">
        <v>8.9700000000000006</v>
      </c>
      <c r="H13" s="20">
        <f t="shared" si="2"/>
        <v>95.425531914893625</v>
      </c>
      <c r="I13" s="20" t="s">
        <v>311</v>
      </c>
      <c r="J13" s="20"/>
      <c r="K13" s="18">
        <v>56</v>
      </c>
      <c r="L13" s="18">
        <v>38</v>
      </c>
      <c r="M13" s="20">
        <f t="shared" si="0"/>
        <v>67.857142857142861</v>
      </c>
      <c r="N13" s="20"/>
      <c r="O13" s="20" t="str">
        <f t="shared" si="1"/>
        <v/>
      </c>
      <c r="P13" s="18"/>
      <c r="Q13" s="20">
        <f t="shared" si="3"/>
        <v>21.528000000000002</v>
      </c>
      <c r="R13" s="20" t="str">
        <f t="shared" si="4"/>
        <v/>
      </c>
    </row>
    <row r="14" spans="1:19">
      <c r="A14" s="17"/>
      <c r="B14" s="18"/>
      <c r="C14" s="18"/>
      <c r="D14" s="18">
        <v>50</v>
      </c>
      <c r="E14" s="18">
        <v>48</v>
      </c>
      <c r="F14" s="20">
        <v>44.6</v>
      </c>
      <c r="G14" s="29">
        <v>12.54</v>
      </c>
      <c r="H14" s="20">
        <f t="shared" si="2"/>
        <v>28.116591928251118</v>
      </c>
      <c r="I14" s="20">
        <v>30.095999999999997</v>
      </c>
      <c r="J14" s="20"/>
      <c r="K14" s="18">
        <v>48</v>
      </c>
      <c r="L14" s="18">
        <v>48</v>
      </c>
      <c r="M14" s="20">
        <f t="shared" si="0"/>
        <v>100</v>
      </c>
      <c r="N14" s="20"/>
      <c r="O14" s="20">
        <f t="shared" si="1"/>
        <v>30.095999999999997</v>
      </c>
      <c r="P14" s="20">
        <f>O14</f>
        <v>30.095999999999997</v>
      </c>
      <c r="Q14" s="20">
        <f t="shared" si="3"/>
        <v>30.095999999999997</v>
      </c>
      <c r="R14" s="20">
        <f t="shared" si="4"/>
        <v>30.095999999999997</v>
      </c>
    </row>
    <row r="15" spans="1:19">
      <c r="A15" s="17"/>
      <c r="B15" s="18"/>
      <c r="C15" s="18"/>
      <c r="D15" s="18">
        <v>100</v>
      </c>
      <c r="E15" s="18">
        <v>49</v>
      </c>
      <c r="F15" s="20">
        <v>107.1</v>
      </c>
      <c r="G15" s="29">
        <v>21</v>
      </c>
      <c r="H15" s="20">
        <f t="shared" si="2"/>
        <v>19.607843137254903</v>
      </c>
      <c r="I15" s="20">
        <v>50.4</v>
      </c>
      <c r="J15" s="20"/>
      <c r="K15" s="18">
        <v>49</v>
      </c>
      <c r="L15" s="18">
        <v>49</v>
      </c>
      <c r="M15" s="20">
        <f t="shared" si="0"/>
        <v>100</v>
      </c>
      <c r="N15" s="20"/>
      <c r="O15" s="20">
        <f t="shared" si="1"/>
        <v>50.4</v>
      </c>
      <c r="P15" s="18"/>
      <c r="Q15" s="20">
        <f t="shared" si="3"/>
        <v>50.4</v>
      </c>
      <c r="R15" s="20">
        <f t="shared" si="4"/>
        <v>50.4</v>
      </c>
    </row>
    <row r="16" spans="1:19">
      <c r="A16" s="17" t="s">
        <v>294</v>
      </c>
      <c r="B16" s="18" t="s">
        <v>254</v>
      </c>
      <c r="C16" s="18">
        <v>68511</v>
      </c>
      <c r="D16" s="18">
        <v>5</v>
      </c>
      <c r="E16" s="18">
        <v>49</v>
      </c>
      <c r="F16" s="20">
        <v>1.7</v>
      </c>
      <c r="G16" s="29">
        <v>6.51</v>
      </c>
      <c r="H16" s="20">
        <f t="shared" si="2"/>
        <v>382.94117647058823</v>
      </c>
      <c r="I16" s="20" t="s">
        <v>311</v>
      </c>
      <c r="J16" s="20"/>
      <c r="K16" s="18">
        <v>49</v>
      </c>
      <c r="L16" s="18">
        <v>6</v>
      </c>
      <c r="M16" s="20">
        <f t="shared" si="0"/>
        <v>12.244897959183673</v>
      </c>
      <c r="N16" s="20"/>
      <c r="O16" s="20" t="str">
        <f t="shared" si="1"/>
        <v/>
      </c>
      <c r="P16" s="18"/>
      <c r="Q16" s="20">
        <f t="shared" si="3"/>
        <v>15.623999999999999</v>
      </c>
      <c r="R16" s="20" t="str">
        <f t="shared" si="4"/>
        <v/>
      </c>
    </row>
    <row r="17" spans="1:18">
      <c r="A17" s="17"/>
      <c r="B17" s="18"/>
      <c r="C17" s="18"/>
      <c r="D17" s="18">
        <v>10</v>
      </c>
      <c r="E17" s="18">
        <v>57</v>
      </c>
      <c r="F17" s="20">
        <v>5.9</v>
      </c>
      <c r="G17" s="29">
        <v>20.92</v>
      </c>
      <c r="H17" s="20">
        <f t="shared" si="2"/>
        <v>354.57627118644069</v>
      </c>
      <c r="I17" s="20" t="s">
        <v>311</v>
      </c>
      <c r="J17" s="20"/>
      <c r="K17" s="18">
        <v>57</v>
      </c>
      <c r="L17" s="18">
        <v>7</v>
      </c>
      <c r="M17" s="20">
        <f t="shared" si="0"/>
        <v>12.280701754385964</v>
      </c>
      <c r="N17" s="20"/>
      <c r="O17" s="20" t="str">
        <f t="shared" si="1"/>
        <v/>
      </c>
      <c r="P17" s="18"/>
      <c r="Q17" s="20">
        <f t="shared" si="3"/>
        <v>50.208000000000006</v>
      </c>
      <c r="R17" s="20" t="str">
        <f t="shared" si="4"/>
        <v/>
      </c>
    </row>
    <row r="18" spans="1:18">
      <c r="A18" s="17"/>
      <c r="B18" s="18"/>
      <c r="C18" s="18"/>
      <c r="D18" s="18">
        <v>50</v>
      </c>
      <c r="E18" s="18">
        <v>48</v>
      </c>
      <c r="F18" s="20">
        <v>36.1</v>
      </c>
      <c r="G18" s="29">
        <v>29.77</v>
      </c>
      <c r="H18" s="20">
        <f t="shared" si="2"/>
        <v>82.46537396121883</v>
      </c>
      <c r="I18" s="20" t="s">
        <v>311</v>
      </c>
      <c r="J18" s="20"/>
      <c r="K18" s="18">
        <v>48</v>
      </c>
      <c r="L18" s="18">
        <v>37</v>
      </c>
      <c r="M18" s="20">
        <f t="shared" si="0"/>
        <v>77.083333333333343</v>
      </c>
      <c r="N18" s="20"/>
      <c r="O18" s="20" t="str">
        <f t="shared" si="1"/>
        <v/>
      </c>
      <c r="P18" s="18"/>
      <c r="Q18" s="20">
        <f t="shared" si="3"/>
        <v>71.447999999999993</v>
      </c>
      <c r="R18" s="20" t="str">
        <f t="shared" si="4"/>
        <v/>
      </c>
    </row>
    <row r="19" spans="1:18">
      <c r="A19" s="17"/>
      <c r="B19" s="18"/>
      <c r="C19" s="18"/>
      <c r="D19" s="18">
        <v>100</v>
      </c>
      <c r="E19" s="18">
        <v>49</v>
      </c>
      <c r="F19" s="20">
        <v>96.6</v>
      </c>
      <c r="G19" s="29">
        <v>44.29</v>
      </c>
      <c r="H19" s="20">
        <f t="shared" si="2"/>
        <v>45.848861283643892</v>
      </c>
      <c r="I19" s="20">
        <v>106.29599999999999</v>
      </c>
      <c r="J19" s="20"/>
      <c r="K19" s="18">
        <v>49</v>
      </c>
      <c r="L19" s="18">
        <v>45</v>
      </c>
      <c r="M19" s="20">
        <f t="shared" si="0"/>
        <v>91.83673469387756</v>
      </c>
      <c r="N19" s="20"/>
      <c r="O19" s="20">
        <f t="shared" si="1"/>
        <v>106.29599999999999</v>
      </c>
      <c r="P19" s="20">
        <f>O19</f>
        <v>106.29599999999999</v>
      </c>
      <c r="Q19" s="20">
        <f t="shared" si="3"/>
        <v>106.29599999999999</v>
      </c>
      <c r="R19" s="20">
        <f t="shared" si="4"/>
        <v>106.29599999999999</v>
      </c>
    </row>
    <row r="20" spans="1:18">
      <c r="A20" s="17" t="s">
        <v>294</v>
      </c>
      <c r="B20" s="18" t="s">
        <v>249</v>
      </c>
      <c r="C20" s="18">
        <v>68336</v>
      </c>
      <c r="D20" s="18">
        <v>5</v>
      </c>
      <c r="E20" s="18">
        <v>49</v>
      </c>
      <c r="F20" s="20">
        <v>6.4</v>
      </c>
      <c r="G20" s="29">
        <v>9.1300000000000008</v>
      </c>
      <c r="H20" s="20">
        <f t="shared" si="2"/>
        <v>142.65625</v>
      </c>
      <c r="I20" s="20" t="s">
        <v>311</v>
      </c>
      <c r="J20" s="20"/>
      <c r="K20" s="18">
        <v>49</v>
      </c>
      <c r="L20" s="18">
        <v>25</v>
      </c>
      <c r="M20" s="20">
        <f t="shared" si="0"/>
        <v>51.020408163265309</v>
      </c>
      <c r="N20" s="20"/>
      <c r="O20" s="20" t="str">
        <f t="shared" si="1"/>
        <v/>
      </c>
      <c r="P20" s="18"/>
      <c r="Q20" s="20">
        <f t="shared" si="3"/>
        <v>21.912000000000003</v>
      </c>
      <c r="R20" s="20" t="str">
        <f t="shared" si="4"/>
        <v/>
      </c>
    </row>
    <row r="21" spans="1:18">
      <c r="A21" s="17"/>
      <c r="B21" s="18"/>
      <c r="C21" s="18"/>
      <c r="D21" s="18">
        <v>10</v>
      </c>
      <c r="E21" s="18">
        <v>57</v>
      </c>
      <c r="F21" s="20">
        <v>14.7</v>
      </c>
      <c r="G21" s="29">
        <v>13.39</v>
      </c>
      <c r="H21" s="20">
        <f t="shared" si="2"/>
        <v>91.088435374149668</v>
      </c>
      <c r="I21" s="20" t="s">
        <v>311</v>
      </c>
      <c r="J21" s="20"/>
      <c r="K21" s="18">
        <v>57</v>
      </c>
      <c r="L21" s="18">
        <v>37</v>
      </c>
      <c r="M21" s="20">
        <f t="shared" si="0"/>
        <v>64.912280701754383</v>
      </c>
      <c r="N21" s="20"/>
      <c r="O21" s="20" t="str">
        <f t="shared" si="1"/>
        <v/>
      </c>
      <c r="P21" s="18"/>
      <c r="Q21" s="20">
        <f t="shared" si="3"/>
        <v>32.136000000000003</v>
      </c>
      <c r="R21" s="20" t="str">
        <f t="shared" si="4"/>
        <v/>
      </c>
    </row>
    <row r="22" spans="1:18">
      <c r="A22" s="17"/>
      <c r="B22" s="18"/>
      <c r="C22" s="18"/>
      <c r="D22" s="18">
        <v>50</v>
      </c>
      <c r="E22" s="18">
        <v>48</v>
      </c>
      <c r="F22" s="20">
        <v>57.1</v>
      </c>
      <c r="G22" s="29">
        <v>20.34</v>
      </c>
      <c r="H22" s="20">
        <f t="shared" si="2"/>
        <v>35.621716287215413</v>
      </c>
      <c r="I22" s="20">
        <v>48.815999999999995</v>
      </c>
      <c r="J22" s="20"/>
      <c r="K22" s="18">
        <v>48</v>
      </c>
      <c r="L22" s="18">
        <v>48</v>
      </c>
      <c r="M22" s="20">
        <f t="shared" si="0"/>
        <v>100</v>
      </c>
      <c r="N22" s="20"/>
      <c r="O22" s="20">
        <f t="shared" si="1"/>
        <v>48.815999999999995</v>
      </c>
      <c r="P22" s="20">
        <f>O22</f>
        <v>48.815999999999995</v>
      </c>
      <c r="Q22" s="20">
        <f t="shared" si="3"/>
        <v>48.815999999999995</v>
      </c>
      <c r="R22" s="20">
        <f t="shared" si="4"/>
        <v>48.815999999999995</v>
      </c>
    </row>
    <row r="23" spans="1:18">
      <c r="A23" s="17"/>
      <c r="B23" s="18"/>
      <c r="C23" s="18"/>
      <c r="D23" s="18">
        <v>100</v>
      </c>
      <c r="E23" s="18">
        <v>49</v>
      </c>
      <c r="F23" s="20">
        <v>114.6</v>
      </c>
      <c r="G23" s="29">
        <v>30.9</v>
      </c>
      <c r="H23" s="20">
        <f t="shared" si="2"/>
        <v>26.96335078534031</v>
      </c>
      <c r="I23" s="20">
        <v>74.16</v>
      </c>
      <c r="J23" s="20"/>
      <c r="K23" s="18">
        <v>49</v>
      </c>
      <c r="L23" s="18">
        <v>49</v>
      </c>
      <c r="M23" s="20">
        <f t="shared" si="0"/>
        <v>100</v>
      </c>
      <c r="N23" s="20"/>
      <c r="O23" s="20">
        <f t="shared" si="1"/>
        <v>74.16</v>
      </c>
      <c r="P23" s="18"/>
      <c r="Q23" s="20">
        <f t="shared" si="3"/>
        <v>74.16</v>
      </c>
      <c r="R23" s="20">
        <f t="shared" si="4"/>
        <v>74.16</v>
      </c>
    </row>
    <row r="24" spans="1:18">
      <c r="A24" s="17" t="s">
        <v>294</v>
      </c>
      <c r="B24" s="18" t="s">
        <v>230</v>
      </c>
      <c r="C24" s="18">
        <v>68522</v>
      </c>
      <c r="D24" s="18">
        <v>5</v>
      </c>
      <c r="E24" s="18">
        <v>49</v>
      </c>
      <c r="F24" s="20">
        <v>0.6</v>
      </c>
      <c r="G24" s="29">
        <v>2.5499999999999998</v>
      </c>
      <c r="H24" s="20">
        <f t="shared" si="2"/>
        <v>425</v>
      </c>
      <c r="I24" s="20" t="s">
        <v>311</v>
      </c>
      <c r="J24" s="20"/>
      <c r="K24" s="18">
        <v>49</v>
      </c>
      <c r="L24" s="18">
        <v>4</v>
      </c>
      <c r="M24" s="20">
        <f t="shared" si="0"/>
        <v>8.1632653061224492</v>
      </c>
      <c r="N24" s="20"/>
      <c r="O24" s="20" t="str">
        <f t="shared" si="1"/>
        <v/>
      </c>
      <c r="P24" s="18"/>
      <c r="Q24" s="20">
        <f t="shared" si="3"/>
        <v>6.1199999999999992</v>
      </c>
      <c r="R24" s="20" t="str">
        <f t="shared" si="4"/>
        <v/>
      </c>
    </row>
    <row r="25" spans="1:18">
      <c r="A25" s="17"/>
      <c r="B25" s="18"/>
      <c r="C25" s="18"/>
      <c r="D25" s="18">
        <v>10</v>
      </c>
      <c r="E25" s="18">
        <v>57</v>
      </c>
      <c r="F25" s="20">
        <v>6.3</v>
      </c>
      <c r="G25" s="29">
        <v>8.11</v>
      </c>
      <c r="H25" s="20">
        <f t="shared" si="2"/>
        <v>128.73015873015871</v>
      </c>
      <c r="I25" s="20" t="s">
        <v>311</v>
      </c>
      <c r="J25" s="20"/>
      <c r="K25" s="18">
        <v>57</v>
      </c>
      <c r="L25" s="18">
        <v>30</v>
      </c>
      <c r="M25" s="20">
        <f t="shared" si="0"/>
        <v>52.631578947368418</v>
      </c>
      <c r="N25" s="20"/>
      <c r="O25" s="20" t="str">
        <f t="shared" si="1"/>
        <v/>
      </c>
      <c r="P25" s="18"/>
      <c r="Q25" s="20">
        <f t="shared" si="3"/>
        <v>19.463999999999999</v>
      </c>
      <c r="R25" s="20" t="str">
        <f t="shared" si="4"/>
        <v/>
      </c>
    </row>
    <row r="26" spans="1:18">
      <c r="A26" s="17"/>
      <c r="B26" s="18"/>
      <c r="C26" s="18"/>
      <c r="D26" s="18">
        <v>50</v>
      </c>
      <c r="E26" s="18">
        <v>48</v>
      </c>
      <c r="F26" s="20">
        <v>46.2</v>
      </c>
      <c r="G26" s="29">
        <v>18.739999999999998</v>
      </c>
      <c r="H26" s="20">
        <f t="shared" si="2"/>
        <v>40.562770562770552</v>
      </c>
      <c r="I26" s="20">
        <v>44.975999999999992</v>
      </c>
      <c r="J26" s="20"/>
      <c r="K26" s="18">
        <v>48</v>
      </c>
      <c r="L26" s="18">
        <v>48</v>
      </c>
      <c r="M26" s="20">
        <f t="shared" si="0"/>
        <v>100</v>
      </c>
      <c r="N26" s="20"/>
      <c r="O26" s="20">
        <f t="shared" si="1"/>
        <v>44.975999999999992</v>
      </c>
      <c r="P26" s="20">
        <f>O26</f>
        <v>44.975999999999992</v>
      </c>
      <c r="Q26" s="20">
        <f t="shared" si="3"/>
        <v>44.975999999999992</v>
      </c>
      <c r="R26" s="20">
        <f t="shared" si="4"/>
        <v>44.975999999999992</v>
      </c>
    </row>
    <row r="27" spans="1:18">
      <c r="A27" s="17"/>
      <c r="B27" s="18"/>
      <c r="C27" s="18"/>
      <c r="D27" s="18">
        <v>100</v>
      </c>
      <c r="E27" s="18">
        <v>49</v>
      </c>
      <c r="F27" s="20">
        <v>107.6</v>
      </c>
      <c r="G27" s="29">
        <v>25.11</v>
      </c>
      <c r="H27" s="20">
        <f t="shared" si="2"/>
        <v>23.3364312267658</v>
      </c>
      <c r="I27" s="20">
        <v>60.263999999999996</v>
      </c>
      <c r="J27" s="20"/>
      <c r="K27" s="18">
        <v>49</v>
      </c>
      <c r="L27" s="18">
        <v>49</v>
      </c>
      <c r="M27" s="20">
        <f t="shared" si="0"/>
        <v>100</v>
      </c>
      <c r="N27" s="20"/>
      <c r="O27" s="20">
        <f t="shared" si="1"/>
        <v>60.263999999999996</v>
      </c>
      <c r="P27" s="18"/>
      <c r="Q27" s="20">
        <f t="shared" si="3"/>
        <v>60.263999999999996</v>
      </c>
      <c r="R27" s="20">
        <f t="shared" si="4"/>
        <v>60.263999999999996</v>
      </c>
    </row>
    <row r="28" spans="1:18">
      <c r="A28" s="17" t="s">
        <v>294</v>
      </c>
      <c r="B28" s="18" t="s">
        <v>231</v>
      </c>
      <c r="C28" s="18">
        <v>68523</v>
      </c>
      <c r="D28" s="18">
        <v>5</v>
      </c>
      <c r="E28" s="18">
        <v>49</v>
      </c>
      <c r="F28" s="20">
        <v>5.6</v>
      </c>
      <c r="G28" s="29">
        <v>2.9</v>
      </c>
      <c r="H28" s="20">
        <f t="shared" si="2"/>
        <v>51.785714285714292</v>
      </c>
      <c r="I28" s="20" t="s">
        <v>311</v>
      </c>
      <c r="J28" s="20"/>
      <c r="K28" s="18">
        <v>49</v>
      </c>
      <c r="L28" s="18">
        <v>46</v>
      </c>
      <c r="M28" s="20">
        <f t="shared" si="0"/>
        <v>93.877551020408163</v>
      </c>
      <c r="N28" s="20"/>
      <c r="O28" s="20" t="str">
        <f t="shared" si="1"/>
        <v/>
      </c>
      <c r="P28" s="18"/>
      <c r="Q28" s="20">
        <f t="shared" si="3"/>
        <v>6.96</v>
      </c>
      <c r="R28" s="20" t="str">
        <f t="shared" si="4"/>
        <v/>
      </c>
    </row>
    <row r="29" spans="1:18">
      <c r="A29" s="17"/>
      <c r="B29" s="18"/>
      <c r="C29" s="18"/>
      <c r="D29" s="18">
        <v>10</v>
      </c>
      <c r="E29" s="18">
        <v>57</v>
      </c>
      <c r="F29" s="20">
        <v>11.8</v>
      </c>
      <c r="G29" s="29">
        <v>5.4</v>
      </c>
      <c r="H29" s="20">
        <f t="shared" si="2"/>
        <v>45.762711864406782</v>
      </c>
      <c r="I29" s="20" t="s">
        <v>311</v>
      </c>
      <c r="J29" s="20"/>
      <c r="K29" s="18">
        <v>57</v>
      </c>
      <c r="L29" s="18">
        <v>53</v>
      </c>
      <c r="M29" s="20">
        <f t="shared" si="0"/>
        <v>92.982456140350877</v>
      </c>
      <c r="N29" s="20"/>
      <c r="O29" s="20" t="str">
        <f t="shared" si="1"/>
        <v/>
      </c>
      <c r="P29" s="18"/>
      <c r="Q29" s="20">
        <f t="shared" si="3"/>
        <v>12.96</v>
      </c>
      <c r="R29" s="20" t="str">
        <f t="shared" si="4"/>
        <v/>
      </c>
    </row>
    <row r="30" spans="1:18">
      <c r="A30" s="17"/>
      <c r="B30" s="18"/>
      <c r="C30" s="18"/>
      <c r="D30" s="18">
        <v>50</v>
      </c>
      <c r="E30" s="18">
        <v>48</v>
      </c>
      <c r="F30" s="20">
        <v>54.4</v>
      </c>
      <c r="G30" s="29">
        <v>14.88</v>
      </c>
      <c r="H30" s="20">
        <f t="shared" si="2"/>
        <v>27.352941176470591</v>
      </c>
      <c r="I30" s="20">
        <v>35.712000000000003</v>
      </c>
      <c r="J30" s="20"/>
      <c r="K30" s="18">
        <v>48</v>
      </c>
      <c r="L30" s="18">
        <v>48</v>
      </c>
      <c r="M30" s="20">
        <f t="shared" si="0"/>
        <v>100</v>
      </c>
      <c r="N30" s="20"/>
      <c r="O30" s="20">
        <f t="shared" si="1"/>
        <v>35.712000000000003</v>
      </c>
      <c r="P30" s="20">
        <f>O30</f>
        <v>35.712000000000003</v>
      </c>
      <c r="Q30" s="20">
        <f t="shared" si="3"/>
        <v>35.712000000000003</v>
      </c>
      <c r="R30" s="20">
        <f t="shared" si="4"/>
        <v>35.712000000000003</v>
      </c>
    </row>
    <row r="31" spans="1:18">
      <c r="A31" s="17"/>
      <c r="B31" s="18"/>
      <c r="C31" s="18"/>
      <c r="D31" s="18">
        <v>100</v>
      </c>
      <c r="E31" s="18">
        <v>49</v>
      </c>
      <c r="F31" s="20">
        <v>114</v>
      </c>
      <c r="G31" s="29">
        <v>23.63</v>
      </c>
      <c r="H31" s="20">
        <f t="shared" si="2"/>
        <v>20.728070175438596</v>
      </c>
      <c r="I31" s="20">
        <v>56.711999999999996</v>
      </c>
      <c r="J31" s="20"/>
      <c r="K31" s="18">
        <v>49</v>
      </c>
      <c r="L31" s="18">
        <v>49</v>
      </c>
      <c r="M31" s="20">
        <f t="shared" si="0"/>
        <v>100</v>
      </c>
      <c r="N31" s="20"/>
      <c r="O31" s="20">
        <f t="shared" si="1"/>
        <v>56.711999999999996</v>
      </c>
      <c r="P31" s="18"/>
      <c r="Q31" s="20">
        <f t="shared" si="3"/>
        <v>56.711999999999996</v>
      </c>
      <c r="R31" s="20">
        <f t="shared" si="4"/>
        <v>56.711999999999996</v>
      </c>
    </row>
    <row r="32" spans="1:18">
      <c r="A32" s="17" t="s">
        <v>294</v>
      </c>
      <c r="B32" s="18" t="s">
        <v>232</v>
      </c>
      <c r="C32" s="18">
        <v>68524</v>
      </c>
      <c r="D32" s="18">
        <v>5</v>
      </c>
      <c r="E32" s="18">
        <v>49</v>
      </c>
      <c r="F32" s="20">
        <v>3.5</v>
      </c>
      <c r="G32" s="29">
        <v>5.56</v>
      </c>
      <c r="H32" s="20">
        <f t="shared" si="2"/>
        <v>158.85714285714286</v>
      </c>
      <c r="I32" s="20" t="s">
        <v>311</v>
      </c>
      <c r="J32" s="20"/>
      <c r="K32" s="18">
        <v>49</v>
      </c>
      <c r="L32" s="18">
        <v>19</v>
      </c>
      <c r="M32" s="20">
        <f t="shared" si="0"/>
        <v>38.775510204081634</v>
      </c>
      <c r="N32" s="20"/>
      <c r="O32" s="20" t="str">
        <f t="shared" si="1"/>
        <v/>
      </c>
      <c r="P32" s="18"/>
      <c r="Q32" s="20">
        <f t="shared" si="3"/>
        <v>13.343999999999999</v>
      </c>
      <c r="R32" s="20" t="str">
        <f t="shared" si="4"/>
        <v/>
      </c>
    </row>
    <row r="33" spans="1:18">
      <c r="A33" s="17"/>
      <c r="B33" s="18"/>
      <c r="C33" s="18"/>
      <c r="D33" s="18">
        <v>10</v>
      </c>
      <c r="E33" s="18">
        <v>57</v>
      </c>
      <c r="F33" s="20">
        <v>11.4</v>
      </c>
      <c r="G33" s="29">
        <v>8.98</v>
      </c>
      <c r="H33" s="20">
        <f t="shared" si="2"/>
        <v>78.771929824561397</v>
      </c>
      <c r="I33" s="20" t="s">
        <v>311</v>
      </c>
      <c r="J33" s="20"/>
      <c r="K33" s="18">
        <v>57</v>
      </c>
      <c r="L33" s="18">
        <v>44</v>
      </c>
      <c r="M33" s="20">
        <f t="shared" si="0"/>
        <v>77.192982456140342</v>
      </c>
      <c r="N33" s="20"/>
      <c r="O33" s="20" t="str">
        <f t="shared" si="1"/>
        <v/>
      </c>
      <c r="P33" s="18"/>
      <c r="Q33" s="20">
        <f t="shared" si="3"/>
        <v>21.552</v>
      </c>
      <c r="R33" s="20" t="str">
        <f t="shared" si="4"/>
        <v/>
      </c>
    </row>
    <row r="34" spans="1:18">
      <c r="A34" s="17"/>
      <c r="B34" s="18"/>
      <c r="C34" s="18"/>
      <c r="D34" s="18">
        <v>50</v>
      </c>
      <c r="E34" s="18">
        <v>48</v>
      </c>
      <c r="F34" s="20">
        <v>48.6</v>
      </c>
      <c r="G34" s="29">
        <v>23.82</v>
      </c>
      <c r="H34" s="20">
        <f t="shared" si="2"/>
        <v>49.012345679012341</v>
      </c>
      <c r="I34" s="20" t="s">
        <v>311</v>
      </c>
      <c r="J34" s="20"/>
      <c r="K34" s="18">
        <v>48</v>
      </c>
      <c r="L34" s="18">
        <v>48</v>
      </c>
      <c r="M34" s="20">
        <f t="shared" si="0"/>
        <v>100</v>
      </c>
      <c r="N34" s="20"/>
      <c r="O34" s="20" t="str">
        <f t="shared" si="1"/>
        <v/>
      </c>
      <c r="P34" s="18"/>
      <c r="Q34" s="20">
        <f t="shared" si="3"/>
        <v>57.167999999999999</v>
      </c>
      <c r="R34" s="20" t="str">
        <f t="shared" si="4"/>
        <v/>
      </c>
    </row>
    <row r="35" spans="1:18">
      <c r="A35" s="17"/>
      <c r="B35" s="18"/>
      <c r="C35" s="18"/>
      <c r="D35" s="18">
        <v>100</v>
      </c>
      <c r="E35" s="18">
        <v>49</v>
      </c>
      <c r="F35" s="20">
        <v>112</v>
      </c>
      <c r="G35" s="29">
        <v>36.56</v>
      </c>
      <c r="H35" s="20">
        <f t="shared" si="2"/>
        <v>32.642857142857146</v>
      </c>
      <c r="I35" s="20">
        <v>87.744</v>
      </c>
      <c r="J35" s="20"/>
      <c r="K35" s="18">
        <v>49</v>
      </c>
      <c r="L35" s="18">
        <v>49</v>
      </c>
      <c r="M35" s="20">
        <f t="shared" si="0"/>
        <v>100</v>
      </c>
      <c r="N35" s="20"/>
      <c r="O35" s="20">
        <f t="shared" si="1"/>
        <v>87.744</v>
      </c>
      <c r="P35" s="20">
        <f>O35</f>
        <v>87.744</v>
      </c>
      <c r="Q35" s="20">
        <f t="shared" si="3"/>
        <v>87.744</v>
      </c>
      <c r="R35" s="20">
        <f t="shared" si="4"/>
        <v>87.744</v>
      </c>
    </row>
    <row r="36" spans="1:18">
      <c r="A36" s="17" t="s">
        <v>294</v>
      </c>
      <c r="B36" s="18" t="s">
        <v>234</v>
      </c>
      <c r="C36" s="18">
        <v>68526</v>
      </c>
      <c r="D36" s="18">
        <v>5</v>
      </c>
      <c r="E36" s="18">
        <v>49</v>
      </c>
      <c r="F36" s="20">
        <v>0.8</v>
      </c>
      <c r="G36" s="29">
        <v>2.0299999999999998</v>
      </c>
      <c r="H36" s="20">
        <f t="shared" si="2"/>
        <v>253.74999999999997</v>
      </c>
      <c r="I36" s="20" t="s">
        <v>311</v>
      </c>
      <c r="J36" s="20"/>
      <c r="K36" s="18">
        <v>49</v>
      </c>
      <c r="L36" s="18">
        <v>9</v>
      </c>
      <c r="M36" s="20">
        <f t="shared" si="0"/>
        <v>18.367346938775512</v>
      </c>
      <c r="N36" s="20"/>
      <c r="O36" s="20" t="str">
        <f t="shared" si="1"/>
        <v/>
      </c>
      <c r="P36" s="18"/>
      <c r="Q36" s="20">
        <f t="shared" si="3"/>
        <v>4.871999999999999</v>
      </c>
      <c r="R36" s="20" t="str">
        <f t="shared" si="4"/>
        <v/>
      </c>
    </row>
    <row r="37" spans="1:18">
      <c r="A37" s="17"/>
      <c r="B37" s="18"/>
      <c r="C37" s="18"/>
      <c r="D37" s="18">
        <v>10</v>
      </c>
      <c r="E37" s="18">
        <v>57</v>
      </c>
      <c r="F37" s="20">
        <v>8.6</v>
      </c>
      <c r="G37" s="29">
        <v>8.2899999999999991</v>
      </c>
      <c r="H37" s="20">
        <f t="shared" si="2"/>
        <v>96.395348837209298</v>
      </c>
      <c r="I37" s="20" t="s">
        <v>311</v>
      </c>
      <c r="J37" s="20"/>
      <c r="K37" s="18">
        <v>57</v>
      </c>
      <c r="L37" s="18">
        <v>41</v>
      </c>
      <c r="M37" s="20">
        <f t="shared" si="0"/>
        <v>71.929824561403507</v>
      </c>
      <c r="N37" s="20"/>
      <c r="O37" s="20" t="str">
        <f t="shared" si="1"/>
        <v/>
      </c>
      <c r="P37" s="18"/>
      <c r="Q37" s="20">
        <f t="shared" si="3"/>
        <v>19.895999999999997</v>
      </c>
      <c r="R37" s="20" t="str">
        <f t="shared" si="4"/>
        <v/>
      </c>
    </row>
    <row r="38" spans="1:18">
      <c r="A38" s="17"/>
      <c r="B38" s="18"/>
      <c r="C38" s="18"/>
      <c r="D38" s="18">
        <v>50</v>
      </c>
      <c r="E38" s="18">
        <v>48</v>
      </c>
      <c r="F38" s="20">
        <v>51.3</v>
      </c>
      <c r="G38" s="29">
        <v>17.38</v>
      </c>
      <c r="H38" s="20">
        <f t="shared" si="2"/>
        <v>33.879142300194928</v>
      </c>
      <c r="I38" s="20">
        <v>41.711999999999996</v>
      </c>
      <c r="J38" s="20"/>
      <c r="K38" s="18">
        <v>48</v>
      </c>
      <c r="L38" s="18">
        <v>48</v>
      </c>
      <c r="M38" s="20">
        <f t="shared" si="0"/>
        <v>100</v>
      </c>
      <c r="N38" s="20"/>
      <c r="O38" s="20">
        <f t="shared" si="1"/>
        <v>41.711999999999996</v>
      </c>
      <c r="P38" s="20">
        <f>O38</f>
        <v>41.711999999999996</v>
      </c>
      <c r="Q38" s="20">
        <f t="shared" si="3"/>
        <v>41.711999999999996</v>
      </c>
      <c r="R38" s="20">
        <f t="shared" si="4"/>
        <v>41.711999999999996</v>
      </c>
    </row>
    <row r="39" spans="1:18">
      <c r="A39" s="17"/>
      <c r="B39" s="18"/>
      <c r="C39" s="18"/>
      <c r="D39" s="18">
        <v>100</v>
      </c>
      <c r="E39" s="18">
        <v>49</v>
      </c>
      <c r="F39" s="20">
        <v>110.2</v>
      </c>
      <c r="G39" s="29">
        <v>25.27</v>
      </c>
      <c r="H39" s="20">
        <f t="shared" si="2"/>
        <v>22.931034482758619</v>
      </c>
      <c r="I39" s="20">
        <v>60.647999999999996</v>
      </c>
      <c r="J39" s="20"/>
      <c r="K39" s="18">
        <v>49</v>
      </c>
      <c r="L39" s="18">
        <v>49</v>
      </c>
      <c r="M39" s="20">
        <f t="shared" si="0"/>
        <v>100</v>
      </c>
      <c r="N39" s="20"/>
      <c r="O39" s="20">
        <f t="shared" si="1"/>
        <v>60.647999999999996</v>
      </c>
      <c r="P39" s="18"/>
      <c r="Q39" s="20">
        <f t="shared" si="3"/>
        <v>60.647999999999996</v>
      </c>
      <c r="R39" s="20">
        <f t="shared" si="4"/>
        <v>60.647999999999996</v>
      </c>
    </row>
    <row r="40" spans="1:18">
      <c r="A40" s="17" t="s">
        <v>295</v>
      </c>
      <c r="B40" s="18" t="s">
        <v>235</v>
      </c>
      <c r="C40" s="18">
        <v>68871</v>
      </c>
      <c r="D40" s="18">
        <v>5</v>
      </c>
      <c r="E40" s="18">
        <v>49</v>
      </c>
      <c r="F40" s="20">
        <v>4.5</v>
      </c>
      <c r="G40" s="29">
        <v>2.8</v>
      </c>
      <c r="H40" s="20">
        <f t="shared" si="2"/>
        <v>62.222222222222221</v>
      </c>
      <c r="I40" s="20" t="s">
        <v>311</v>
      </c>
      <c r="J40" s="20"/>
      <c r="K40" s="18">
        <v>49</v>
      </c>
      <c r="L40" s="18">
        <v>44</v>
      </c>
      <c r="M40" s="20">
        <f t="shared" si="0"/>
        <v>89.795918367346943</v>
      </c>
      <c r="N40" s="20"/>
      <c r="O40" s="20" t="str">
        <f t="shared" si="1"/>
        <v/>
      </c>
      <c r="P40" s="18"/>
      <c r="Q40" s="20">
        <f t="shared" si="3"/>
        <v>6.72</v>
      </c>
      <c r="R40" s="20" t="str">
        <f t="shared" si="4"/>
        <v/>
      </c>
    </row>
    <row r="41" spans="1:18">
      <c r="A41" s="17"/>
      <c r="B41" s="18"/>
      <c r="C41" s="18"/>
      <c r="D41" s="18">
        <v>10</v>
      </c>
      <c r="E41" s="18">
        <v>57</v>
      </c>
      <c r="F41" s="20">
        <v>11.2</v>
      </c>
      <c r="G41" s="29">
        <v>5.25</v>
      </c>
      <c r="H41" s="20">
        <f t="shared" si="2"/>
        <v>46.875000000000007</v>
      </c>
      <c r="I41" s="20" t="s">
        <v>311</v>
      </c>
      <c r="J41" s="20"/>
      <c r="K41" s="18">
        <v>57</v>
      </c>
      <c r="L41" s="18">
        <v>53</v>
      </c>
      <c r="M41" s="20">
        <f t="shared" si="0"/>
        <v>92.982456140350877</v>
      </c>
      <c r="N41" s="20"/>
      <c r="O41" s="20" t="str">
        <f t="shared" si="1"/>
        <v/>
      </c>
      <c r="P41" s="18"/>
      <c r="Q41" s="20">
        <f t="shared" si="3"/>
        <v>12.6</v>
      </c>
      <c r="R41" s="20" t="str">
        <f t="shared" si="4"/>
        <v/>
      </c>
    </row>
    <row r="42" spans="1:18">
      <c r="A42" s="17"/>
      <c r="B42" s="18"/>
      <c r="C42" s="18"/>
      <c r="D42" s="18">
        <v>50</v>
      </c>
      <c r="E42" s="18">
        <v>48</v>
      </c>
      <c r="F42" s="20">
        <v>53.6</v>
      </c>
      <c r="G42" s="29">
        <v>14.79</v>
      </c>
      <c r="H42" s="20">
        <f t="shared" si="2"/>
        <v>27.593283582089551</v>
      </c>
      <c r="I42" s="20">
        <v>35.495999999999995</v>
      </c>
      <c r="J42" s="20"/>
      <c r="K42" s="18">
        <v>48</v>
      </c>
      <c r="L42" s="18">
        <v>48</v>
      </c>
      <c r="M42" s="20">
        <f t="shared" si="0"/>
        <v>100</v>
      </c>
      <c r="N42" s="20"/>
      <c r="O42" s="20">
        <f t="shared" si="1"/>
        <v>35.495999999999995</v>
      </c>
      <c r="P42" s="20">
        <f>O42</f>
        <v>35.495999999999995</v>
      </c>
      <c r="Q42" s="20">
        <f t="shared" si="3"/>
        <v>35.495999999999995</v>
      </c>
      <c r="R42" s="20">
        <f t="shared" si="4"/>
        <v>35.495999999999995</v>
      </c>
    </row>
    <row r="43" spans="1:18">
      <c r="A43" s="17"/>
      <c r="B43" s="18"/>
      <c r="C43" s="18"/>
      <c r="D43" s="18">
        <v>100</v>
      </c>
      <c r="E43" s="18">
        <v>49</v>
      </c>
      <c r="F43" s="20">
        <v>113.3</v>
      </c>
      <c r="G43" s="29">
        <v>23.29</v>
      </c>
      <c r="H43" s="20">
        <f t="shared" si="2"/>
        <v>20.556045895851721</v>
      </c>
      <c r="I43" s="20">
        <v>55.895999999999994</v>
      </c>
      <c r="J43" s="20"/>
      <c r="K43" s="18">
        <v>49</v>
      </c>
      <c r="L43" s="18">
        <v>49</v>
      </c>
      <c r="M43" s="20">
        <f t="shared" si="0"/>
        <v>100</v>
      </c>
      <c r="N43" s="20"/>
      <c r="O43" s="20">
        <f t="shared" si="1"/>
        <v>55.895999999999994</v>
      </c>
      <c r="P43" s="18"/>
      <c r="Q43" s="20">
        <f t="shared" si="3"/>
        <v>55.895999999999994</v>
      </c>
      <c r="R43" s="20">
        <f t="shared" si="4"/>
        <v>55.895999999999994</v>
      </c>
    </row>
    <row r="44" spans="1:18">
      <c r="A44" s="17" t="s">
        <v>294</v>
      </c>
      <c r="B44" s="18" t="s">
        <v>236</v>
      </c>
      <c r="C44" s="18">
        <v>68527</v>
      </c>
      <c r="D44" s="18">
        <v>5</v>
      </c>
      <c r="E44" s="18">
        <v>49</v>
      </c>
      <c r="F44" s="20">
        <v>3.6</v>
      </c>
      <c r="G44" s="29">
        <v>7.63</v>
      </c>
      <c r="H44" s="20">
        <f t="shared" si="2"/>
        <v>211.94444444444446</v>
      </c>
      <c r="I44" s="20" t="s">
        <v>311</v>
      </c>
      <c r="J44" s="20"/>
      <c r="K44" s="18">
        <v>49</v>
      </c>
      <c r="L44" s="18">
        <v>14</v>
      </c>
      <c r="M44" s="20">
        <f t="shared" si="0"/>
        <v>28.571428571428569</v>
      </c>
      <c r="N44" s="20"/>
      <c r="O44" s="20" t="str">
        <f t="shared" si="1"/>
        <v/>
      </c>
      <c r="P44" s="18"/>
      <c r="Q44" s="20">
        <f t="shared" si="3"/>
        <v>18.311999999999998</v>
      </c>
      <c r="R44" s="20" t="str">
        <f t="shared" si="4"/>
        <v/>
      </c>
    </row>
    <row r="45" spans="1:18">
      <c r="A45" s="17"/>
      <c r="B45" s="18"/>
      <c r="C45" s="18"/>
      <c r="D45" s="18">
        <v>10</v>
      </c>
      <c r="E45" s="18">
        <v>56</v>
      </c>
      <c r="F45" s="20">
        <v>11.2</v>
      </c>
      <c r="G45" s="29">
        <v>12.77</v>
      </c>
      <c r="H45" s="20">
        <f t="shared" si="2"/>
        <v>114.01785714285715</v>
      </c>
      <c r="I45" s="20" t="s">
        <v>311</v>
      </c>
      <c r="J45" s="20"/>
      <c r="K45" s="18">
        <v>56</v>
      </c>
      <c r="L45" s="18">
        <v>35</v>
      </c>
      <c r="M45" s="20">
        <f t="shared" si="0"/>
        <v>62.5</v>
      </c>
      <c r="N45" s="20"/>
      <c r="O45" s="20" t="str">
        <f t="shared" si="1"/>
        <v/>
      </c>
      <c r="P45" s="18"/>
      <c r="Q45" s="20">
        <f t="shared" si="3"/>
        <v>30.647999999999996</v>
      </c>
      <c r="R45" s="20" t="str">
        <f t="shared" si="4"/>
        <v/>
      </c>
    </row>
    <row r="46" spans="1:18">
      <c r="A46" s="17"/>
      <c r="B46" s="18"/>
      <c r="C46" s="18"/>
      <c r="D46" s="18">
        <v>50</v>
      </c>
      <c r="E46" s="18">
        <v>48</v>
      </c>
      <c r="F46" s="20">
        <v>60</v>
      </c>
      <c r="G46" s="29">
        <v>24.74</v>
      </c>
      <c r="H46" s="20">
        <f t="shared" si="2"/>
        <v>41.233333333333334</v>
      </c>
      <c r="I46" s="20" t="s">
        <v>311</v>
      </c>
      <c r="J46" s="20"/>
      <c r="K46" s="18">
        <v>48</v>
      </c>
      <c r="L46" s="18">
        <v>48</v>
      </c>
      <c r="M46" s="20">
        <f t="shared" si="0"/>
        <v>100</v>
      </c>
      <c r="N46" s="20"/>
      <c r="O46" s="20" t="str">
        <f t="shared" si="1"/>
        <v/>
      </c>
      <c r="P46" s="18"/>
      <c r="Q46" s="20">
        <f t="shared" si="3"/>
        <v>59.375999999999991</v>
      </c>
      <c r="R46" s="20" t="str">
        <f t="shared" si="4"/>
        <v/>
      </c>
    </row>
    <row r="47" spans="1:18">
      <c r="A47" s="17"/>
      <c r="B47" s="18"/>
      <c r="C47" s="18"/>
      <c r="D47" s="18">
        <v>100</v>
      </c>
      <c r="E47" s="18">
        <v>49</v>
      </c>
      <c r="F47" s="20">
        <v>120.5</v>
      </c>
      <c r="G47" s="29">
        <v>35.17</v>
      </c>
      <c r="H47" s="20">
        <f t="shared" si="2"/>
        <v>29.186721991701248</v>
      </c>
      <c r="I47" s="20">
        <v>84.408000000000001</v>
      </c>
      <c r="J47" s="20"/>
      <c r="K47" s="18">
        <v>49</v>
      </c>
      <c r="L47" s="18">
        <v>49</v>
      </c>
      <c r="M47" s="20">
        <f t="shared" si="0"/>
        <v>100</v>
      </c>
      <c r="N47" s="20"/>
      <c r="O47" s="20">
        <f t="shared" si="1"/>
        <v>84.408000000000001</v>
      </c>
      <c r="P47" s="20">
        <f>O47</f>
        <v>84.408000000000001</v>
      </c>
      <c r="Q47" s="20">
        <f t="shared" si="3"/>
        <v>84.408000000000001</v>
      </c>
      <c r="R47" s="20">
        <f t="shared" si="4"/>
        <v>84.408000000000001</v>
      </c>
    </row>
    <row r="48" spans="1:18">
      <c r="A48" s="17" t="s">
        <v>296</v>
      </c>
      <c r="B48" s="18" t="s">
        <v>268</v>
      </c>
      <c r="C48" s="18">
        <v>68535</v>
      </c>
      <c r="D48" s="18">
        <v>5</v>
      </c>
      <c r="E48" s="18">
        <v>48</v>
      </c>
      <c r="F48" s="20">
        <v>2.1</v>
      </c>
      <c r="G48" s="29">
        <v>4.0599999999999996</v>
      </c>
      <c r="H48" s="20">
        <f t="shared" si="2"/>
        <v>193.33333333333331</v>
      </c>
      <c r="I48" s="20" t="s">
        <v>311</v>
      </c>
      <c r="J48" s="20"/>
      <c r="K48" s="18">
        <v>48</v>
      </c>
      <c r="L48" s="18">
        <v>17</v>
      </c>
      <c r="M48" s="20">
        <f t="shared" si="0"/>
        <v>35.416666666666671</v>
      </c>
      <c r="N48" s="20"/>
      <c r="O48" s="20" t="str">
        <f t="shared" si="1"/>
        <v/>
      </c>
      <c r="P48" s="18"/>
      <c r="Q48" s="20">
        <f t="shared" si="3"/>
        <v>9.743999999999998</v>
      </c>
      <c r="R48" s="20" t="str">
        <f t="shared" si="4"/>
        <v/>
      </c>
    </row>
    <row r="49" spans="1:18">
      <c r="A49" s="17"/>
      <c r="B49" s="18"/>
      <c r="C49" s="18"/>
      <c r="D49" s="18">
        <v>10</v>
      </c>
      <c r="E49" s="18">
        <v>57</v>
      </c>
      <c r="F49" s="20">
        <v>11.7</v>
      </c>
      <c r="G49" s="29">
        <v>9.15</v>
      </c>
      <c r="H49" s="20">
        <f t="shared" si="2"/>
        <v>78.205128205128219</v>
      </c>
      <c r="I49" s="20" t="s">
        <v>311</v>
      </c>
      <c r="J49" s="20"/>
      <c r="K49" s="18">
        <v>57</v>
      </c>
      <c r="L49" s="18">
        <v>45</v>
      </c>
      <c r="M49" s="20">
        <f t="shared" si="0"/>
        <v>78.94736842105263</v>
      </c>
      <c r="N49" s="20"/>
      <c r="O49" s="20" t="str">
        <f t="shared" si="1"/>
        <v/>
      </c>
      <c r="P49" s="18"/>
      <c r="Q49" s="20">
        <f t="shared" si="3"/>
        <v>21.96</v>
      </c>
      <c r="R49" s="20" t="str">
        <f t="shared" si="4"/>
        <v/>
      </c>
    </row>
    <row r="50" spans="1:18">
      <c r="A50" s="17"/>
      <c r="B50" s="18"/>
      <c r="C50" s="18"/>
      <c r="D50" s="18">
        <v>50</v>
      </c>
      <c r="E50" s="18">
        <v>48</v>
      </c>
      <c r="F50" s="20">
        <v>43.6</v>
      </c>
      <c r="G50" s="29">
        <v>15.52</v>
      </c>
      <c r="H50" s="20">
        <f t="shared" si="2"/>
        <v>35.596330275229356</v>
      </c>
      <c r="I50" s="20">
        <v>37.247999999999998</v>
      </c>
      <c r="J50" s="20"/>
      <c r="K50" s="18">
        <v>48</v>
      </c>
      <c r="L50" s="18">
        <v>48</v>
      </c>
      <c r="M50" s="20">
        <f t="shared" si="0"/>
        <v>100</v>
      </c>
      <c r="N50" s="20"/>
      <c r="O50" s="20">
        <f t="shared" si="1"/>
        <v>37.247999999999998</v>
      </c>
      <c r="P50" s="20">
        <f>O50</f>
        <v>37.247999999999998</v>
      </c>
      <c r="Q50" s="20">
        <f t="shared" si="3"/>
        <v>37.247999999999998</v>
      </c>
      <c r="R50" s="20">
        <f t="shared" si="4"/>
        <v>37.247999999999998</v>
      </c>
    </row>
    <row r="51" spans="1:18">
      <c r="A51" s="17"/>
      <c r="B51" s="18"/>
      <c r="C51" s="18"/>
      <c r="D51" s="18">
        <v>100</v>
      </c>
      <c r="E51" s="18">
        <v>49</v>
      </c>
      <c r="F51" s="20">
        <v>121.5</v>
      </c>
      <c r="G51" s="29">
        <v>39.090000000000003</v>
      </c>
      <c r="H51" s="20">
        <f t="shared" si="2"/>
        <v>32.172839506172842</v>
      </c>
      <c r="I51" s="20">
        <v>93.816000000000003</v>
      </c>
      <c r="J51" s="20"/>
      <c r="K51" s="18">
        <v>49</v>
      </c>
      <c r="L51" s="18">
        <v>49</v>
      </c>
      <c r="M51" s="20">
        <f t="shared" si="0"/>
        <v>100</v>
      </c>
      <c r="N51" s="20"/>
      <c r="O51" s="20">
        <f t="shared" si="1"/>
        <v>93.816000000000003</v>
      </c>
      <c r="P51" s="18"/>
      <c r="Q51" s="20">
        <f t="shared" si="3"/>
        <v>93.816000000000003</v>
      </c>
      <c r="R51" s="20">
        <f t="shared" si="4"/>
        <v>93.816000000000003</v>
      </c>
    </row>
    <row r="52" spans="1:18">
      <c r="A52" s="17" t="s">
        <v>294</v>
      </c>
      <c r="B52" s="18" t="s">
        <v>30</v>
      </c>
      <c r="C52" s="18">
        <v>68538</v>
      </c>
      <c r="D52" s="18">
        <v>5</v>
      </c>
      <c r="E52" s="18">
        <v>49</v>
      </c>
      <c r="F52" s="20">
        <v>5.3</v>
      </c>
      <c r="G52" s="29">
        <v>1.5</v>
      </c>
      <c r="H52" s="20">
        <f t="shared" si="2"/>
        <v>28.30188679245283</v>
      </c>
      <c r="I52" s="20">
        <v>3.5999999999999996</v>
      </c>
      <c r="J52" s="20"/>
      <c r="K52" s="18">
        <v>49</v>
      </c>
      <c r="L52" s="18">
        <v>49</v>
      </c>
      <c r="M52" s="20">
        <f t="shared" si="0"/>
        <v>100</v>
      </c>
      <c r="N52" s="20"/>
      <c r="O52" s="20">
        <f t="shared" si="1"/>
        <v>3.5999999999999996</v>
      </c>
      <c r="P52" s="20">
        <f>O52</f>
        <v>3.5999999999999996</v>
      </c>
      <c r="Q52" s="20">
        <f t="shared" si="3"/>
        <v>3.5999999999999996</v>
      </c>
      <c r="R52" s="20">
        <f t="shared" si="4"/>
        <v>3.5999999999999996</v>
      </c>
    </row>
    <row r="53" spans="1:18">
      <c r="A53" s="17"/>
      <c r="B53" s="18"/>
      <c r="C53" s="18"/>
      <c r="D53" s="18">
        <v>10</v>
      </c>
      <c r="E53" s="18">
        <v>57</v>
      </c>
      <c r="F53" s="20">
        <v>11.4</v>
      </c>
      <c r="G53" s="29">
        <v>4.6100000000000003</v>
      </c>
      <c r="H53" s="20">
        <f t="shared" si="2"/>
        <v>40.438596491228076</v>
      </c>
      <c r="I53" s="20" t="s">
        <v>311</v>
      </c>
      <c r="J53" s="20"/>
      <c r="K53" s="18">
        <v>57</v>
      </c>
      <c r="L53" s="18">
        <v>53</v>
      </c>
      <c r="M53" s="20">
        <f t="shared" si="0"/>
        <v>92.982456140350877</v>
      </c>
      <c r="N53" s="20"/>
      <c r="O53" s="20" t="str">
        <f t="shared" si="1"/>
        <v/>
      </c>
      <c r="P53" s="18"/>
      <c r="Q53" s="20">
        <f t="shared" si="3"/>
        <v>11.064</v>
      </c>
      <c r="R53" s="20" t="str">
        <f t="shared" si="4"/>
        <v/>
      </c>
    </row>
    <row r="54" spans="1:18">
      <c r="A54" s="17"/>
      <c r="B54" s="18"/>
      <c r="C54" s="18"/>
      <c r="D54" s="18">
        <v>50</v>
      </c>
      <c r="E54" s="18">
        <v>48</v>
      </c>
      <c r="F54" s="20">
        <v>49.2</v>
      </c>
      <c r="G54" s="29">
        <v>11.23</v>
      </c>
      <c r="H54" s="20">
        <f t="shared" si="2"/>
        <v>22.825203252032519</v>
      </c>
      <c r="I54" s="20">
        <v>26.952000000000002</v>
      </c>
      <c r="J54" s="20"/>
      <c r="K54" s="18">
        <v>48</v>
      </c>
      <c r="L54" s="18">
        <v>48</v>
      </c>
      <c r="M54" s="20">
        <f t="shared" si="0"/>
        <v>100</v>
      </c>
      <c r="N54" s="20"/>
      <c r="O54" s="20">
        <f t="shared" si="1"/>
        <v>26.952000000000002</v>
      </c>
      <c r="P54" s="20"/>
      <c r="Q54" s="20">
        <f t="shared" si="3"/>
        <v>26.952000000000002</v>
      </c>
      <c r="R54" s="20">
        <f t="shared" si="4"/>
        <v>26.952000000000002</v>
      </c>
    </row>
    <row r="55" spans="1:18">
      <c r="A55" s="17"/>
      <c r="B55" s="18"/>
      <c r="C55" s="18"/>
      <c r="D55" s="18">
        <v>100</v>
      </c>
      <c r="E55" s="18">
        <v>49</v>
      </c>
      <c r="F55" s="20">
        <v>107.6</v>
      </c>
      <c r="G55" s="29">
        <v>23</v>
      </c>
      <c r="H55" s="20">
        <f t="shared" si="2"/>
        <v>21.375464684014872</v>
      </c>
      <c r="I55" s="20">
        <v>55.199999999999996</v>
      </c>
      <c r="J55" s="20"/>
      <c r="K55" s="18">
        <v>49</v>
      </c>
      <c r="L55" s="18">
        <v>49</v>
      </c>
      <c r="M55" s="20">
        <f t="shared" si="0"/>
        <v>100</v>
      </c>
      <c r="N55" s="20"/>
      <c r="O55" s="20">
        <f t="shared" si="1"/>
        <v>55.199999999999996</v>
      </c>
      <c r="P55" s="18"/>
      <c r="Q55" s="20">
        <f t="shared" si="3"/>
        <v>55.199999999999996</v>
      </c>
      <c r="R55" s="20">
        <f t="shared" si="4"/>
        <v>55.199999999999996</v>
      </c>
    </row>
    <row r="56" spans="1:18">
      <c r="A56" s="17" t="s">
        <v>294</v>
      </c>
      <c r="B56" s="18" t="s">
        <v>242</v>
      </c>
      <c r="C56" s="18">
        <v>68543</v>
      </c>
      <c r="D56" s="18">
        <v>5</v>
      </c>
      <c r="E56" s="18">
        <v>49</v>
      </c>
      <c r="F56" s="20">
        <v>3.6</v>
      </c>
      <c r="G56" s="29">
        <v>4.0199999999999996</v>
      </c>
      <c r="H56" s="20">
        <f t="shared" si="2"/>
        <v>111.66666666666664</v>
      </c>
      <c r="I56" s="20" t="s">
        <v>311</v>
      </c>
      <c r="J56" s="20"/>
      <c r="K56" s="18">
        <v>49</v>
      </c>
      <c r="L56" s="18">
        <v>26</v>
      </c>
      <c r="M56" s="20">
        <f t="shared" si="0"/>
        <v>53.061224489795919</v>
      </c>
      <c r="N56" s="20"/>
      <c r="O56" s="20" t="str">
        <f t="shared" si="1"/>
        <v/>
      </c>
      <c r="P56" s="18"/>
      <c r="Q56" s="20">
        <f t="shared" si="3"/>
        <v>9.6479999999999979</v>
      </c>
      <c r="R56" s="20" t="str">
        <f t="shared" si="4"/>
        <v/>
      </c>
    </row>
    <row r="57" spans="1:18">
      <c r="A57" s="17"/>
      <c r="B57" s="18"/>
      <c r="C57" s="18"/>
      <c r="D57" s="18">
        <v>10</v>
      </c>
      <c r="E57" s="18">
        <v>56</v>
      </c>
      <c r="F57" s="20">
        <v>11.5</v>
      </c>
      <c r="G57" s="29">
        <v>10.02</v>
      </c>
      <c r="H57" s="20">
        <f t="shared" si="2"/>
        <v>87.130434782608688</v>
      </c>
      <c r="I57" s="20" t="s">
        <v>311</v>
      </c>
      <c r="J57" s="20"/>
      <c r="K57" s="18">
        <v>56</v>
      </c>
      <c r="L57" s="18">
        <v>48</v>
      </c>
      <c r="M57" s="20">
        <f t="shared" si="0"/>
        <v>85.714285714285708</v>
      </c>
      <c r="N57" s="20"/>
      <c r="O57" s="20" t="str">
        <f t="shared" si="1"/>
        <v/>
      </c>
      <c r="P57" s="18"/>
      <c r="Q57" s="20">
        <f t="shared" si="3"/>
        <v>24.047999999999998</v>
      </c>
      <c r="R57" s="20" t="str">
        <f t="shared" si="4"/>
        <v/>
      </c>
    </row>
    <row r="58" spans="1:18">
      <c r="A58" s="17"/>
      <c r="B58" s="18"/>
      <c r="C58" s="18"/>
      <c r="D58" s="18">
        <v>50</v>
      </c>
      <c r="E58" s="18">
        <v>48</v>
      </c>
      <c r="F58" s="20">
        <v>49.2</v>
      </c>
      <c r="G58" s="29">
        <v>16.27</v>
      </c>
      <c r="H58" s="20">
        <f t="shared" si="2"/>
        <v>33.069105691056912</v>
      </c>
      <c r="I58" s="20">
        <v>39.047999999999995</v>
      </c>
      <c r="J58" s="20"/>
      <c r="K58" s="18">
        <v>48</v>
      </c>
      <c r="L58" s="18">
        <v>48</v>
      </c>
      <c r="M58" s="20">
        <f t="shared" si="0"/>
        <v>100</v>
      </c>
      <c r="N58" s="20"/>
      <c r="O58" s="20">
        <f t="shared" si="1"/>
        <v>39.047999999999995</v>
      </c>
      <c r="P58" s="20">
        <f>O58</f>
        <v>39.047999999999995</v>
      </c>
      <c r="Q58" s="20">
        <f t="shared" si="3"/>
        <v>39.047999999999995</v>
      </c>
      <c r="R58" s="20">
        <f t="shared" si="4"/>
        <v>39.047999999999995</v>
      </c>
    </row>
    <row r="59" spans="1:18">
      <c r="A59" s="17"/>
      <c r="B59" s="18"/>
      <c r="C59" s="18"/>
      <c r="D59" s="18">
        <v>100</v>
      </c>
      <c r="E59" s="18">
        <v>49</v>
      </c>
      <c r="F59" s="20">
        <v>107.7</v>
      </c>
      <c r="G59" s="29">
        <v>27.83</v>
      </c>
      <c r="H59" s="20">
        <f t="shared" si="2"/>
        <v>25.840297121634165</v>
      </c>
      <c r="I59" s="20">
        <v>66.791999999999987</v>
      </c>
      <c r="J59" s="20"/>
      <c r="K59" s="18">
        <v>49</v>
      </c>
      <c r="L59" s="18">
        <v>49</v>
      </c>
      <c r="M59" s="20">
        <f t="shared" si="0"/>
        <v>100</v>
      </c>
      <c r="N59" s="20"/>
      <c r="O59" s="20">
        <f t="shared" si="1"/>
        <v>66.791999999999987</v>
      </c>
      <c r="P59" s="18"/>
      <c r="Q59" s="20">
        <f t="shared" si="3"/>
        <v>66.791999999999987</v>
      </c>
      <c r="R59" s="20">
        <f t="shared" si="4"/>
        <v>66.791999999999987</v>
      </c>
    </row>
    <row r="60" spans="1:18">
      <c r="A60" s="17">
        <v>9030</v>
      </c>
      <c r="B60" s="18" t="s">
        <v>172</v>
      </c>
      <c r="C60" s="18" t="s">
        <v>264</v>
      </c>
      <c r="D60" s="18">
        <v>5</v>
      </c>
      <c r="E60" s="18">
        <v>49</v>
      </c>
      <c r="F60" s="20">
        <v>5.2</v>
      </c>
      <c r="G60" s="29">
        <v>2.2400000000000002</v>
      </c>
      <c r="H60" s="20">
        <f t="shared" si="2"/>
        <v>43.07692307692308</v>
      </c>
      <c r="I60" s="20">
        <v>5.3760000000000003</v>
      </c>
      <c r="J60" s="20"/>
      <c r="K60" s="18">
        <v>49</v>
      </c>
      <c r="L60" s="18">
        <v>49</v>
      </c>
      <c r="M60" s="20">
        <f t="shared" si="0"/>
        <v>100</v>
      </c>
      <c r="N60" s="20"/>
      <c r="O60" s="20">
        <f t="shared" si="1"/>
        <v>5.3760000000000003</v>
      </c>
      <c r="P60" s="20">
        <f>O60</f>
        <v>5.3760000000000003</v>
      </c>
      <c r="Q60" s="20">
        <f t="shared" si="3"/>
        <v>5.3760000000000003</v>
      </c>
      <c r="R60" s="20">
        <f t="shared" si="4"/>
        <v>5.3760000000000003</v>
      </c>
    </row>
    <row r="61" spans="1:18">
      <c r="A61" s="17"/>
      <c r="B61" s="18"/>
      <c r="C61" s="18"/>
      <c r="D61" s="18">
        <v>10</v>
      </c>
      <c r="E61" s="18">
        <v>57</v>
      </c>
      <c r="F61" s="20">
        <v>12.5</v>
      </c>
      <c r="G61" s="29">
        <v>6.16</v>
      </c>
      <c r="H61" s="20">
        <f t="shared" si="2"/>
        <v>49.28</v>
      </c>
      <c r="I61" s="20" t="s">
        <v>311</v>
      </c>
      <c r="J61" s="20"/>
      <c r="K61" s="18">
        <v>57</v>
      </c>
      <c r="L61" s="18">
        <v>53</v>
      </c>
      <c r="M61" s="20">
        <f t="shared" si="0"/>
        <v>92.982456140350877</v>
      </c>
      <c r="N61" s="20"/>
      <c r="O61" s="20" t="str">
        <f t="shared" si="1"/>
        <v/>
      </c>
      <c r="P61" s="18"/>
      <c r="Q61" s="20">
        <f t="shared" si="3"/>
        <v>14.783999999999999</v>
      </c>
      <c r="R61" s="20" t="str">
        <f t="shared" si="4"/>
        <v/>
      </c>
    </row>
    <row r="62" spans="1:18">
      <c r="A62" s="17"/>
      <c r="B62" s="18"/>
      <c r="C62" s="18"/>
      <c r="D62" s="18">
        <v>50</v>
      </c>
      <c r="E62" s="18">
        <v>48</v>
      </c>
      <c r="F62" s="20">
        <v>52.9</v>
      </c>
      <c r="G62" s="29">
        <v>17.43</v>
      </c>
      <c r="H62" s="20">
        <f t="shared" si="2"/>
        <v>32.948960302457472</v>
      </c>
      <c r="I62" s="20">
        <v>41.832000000000001</v>
      </c>
      <c r="J62" s="20"/>
      <c r="K62" s="18">
        <v>48</v>
      </c>
      <c r="L62" s="18">
        <v>48</v>
      </c>
      <c r="M62" s="20">
        <f t="shared" si="0"/>
        <v>100</v>
      </c>
      <c r="N62" s="20"/>
      <c r="O62" s="20">
        <f t="shared" si="1"/>
        <v>41.832000000000001</v>
      </c>
      <c r="P62" s="20"/>
      <c r="Q62" s="20">
        <f t="shared" si="3"/>
        <v>41.832000000000001</v>
      </c>
      <c r="R62" s="20">
        <f t="shared" si="4"/>
        <v>41.832000000000001</v>
      </c>
    </row>
    <row r="63" spans="1:18">
      <c r="A63" s="17"/>
      <c r="B63" s="18"/>
      <c r="C63" s="18"/>
      <c r="D63" s="18">
        <v>100</v>
      </c>
      <c r="E63" s="18">
        <v>49</v>
      </c>
      <c r="F63" s="20">
        <v>112.2</v>
      </c>
      <c r="G63" s="29">
        <v>33.229999999999997</v>
      </c>
      <c r="H63" s="20">
        <f t="shared" si="2"/>
        <v>29.616755793226378</v>
      </c>
      <c r="I63" s="20">
        <v>79.751999999999995</v>
      </c>
      <c r="J63" s="20"/>
      <c r="K63" s="18">
        <v>49</v>
      </c>
      <c r="L63" s="18">
        <v>49</v>
      </c>
      <c r="M63" s="20">
        <f t="shared" si="0"/>
        <v>100</v>
      </c>
      <c r="N63" s="20"/>
      <c r="O63" s="20">
        <f t="shared" si="1"/>
        <v>79.751999999999995</v>
      </c>
      <c r="P63" s="18"/>
      <c r="Q63" s="20">
        <f t="shared" si="3"/>
        <v>79.751999999999995</v>
      </c>
      <c r="R63" s="20">
        <f t="shared" si="4"/>
        <v>79.751999999999995</v>
      </c>
    </row>
    <row r="64" spans="1:18">
      <c r="A64" s="17" t="s">
        <v>295</v>
      </c>
      <c r="B64" s="18" t="s">
        <v>265</v>
      </c>
      <c r="C64" s="18">
        <v>68551</v>
      </c>
      <c r="D64" s="18">
        <v>5</v>
      </c>
      <c r="E64" s="18">
        <v>49</v>
      </c>
      <c r="F64" s="20">
        <v>3.1</v>
      </c>
      <c r="G64" s="29">
        <v>3.69</v>
      </c>
      <c r="H64" s="20">
        <f t="shared" si="2"/>
        <v>119.03225806451611</v>
      </c>
      <c r="I64" s="20" t="s">
        <v>311</v>
      </c>
      <c r="J64" s="20"/>
      <c r="K64" s="18">
        <v>49</v>
      </c>
      <c r="L64" s="18">
        <v>25</v>
      </c>
      <c r="M64" s="20">
        <f t="shared" si="0"/>
        <v>51.020408163265309</v>
      </c>
      <c r="N64" s="20"/>
      <c r="O64" s="20" t="str">
        <f t="shared" si="1"/>
        <v/>
      </c>
      <c r="P64" s="18"/>
      <c r="Q64" s="20">
        <f t="shared" si="3"/>
        <v>8.8559999999999999</v>
      </c>
      <c r="R64" s="20" t="str">
        <f t="shared" si="4"/>
        <v/>
      </c>
    </row>
    <row r="65" spans="1:18">
      <c r="A65" s="17"/>
      <c r="B65" s="18"/>
      <c r="C65" s="18"/>
      <c r="D65" s="18">
        <v>10</v>
      </c>
      <c r="E65" s="18">
        <v>57</v>
      </c>
      <c r="F65" s="20">
        <v>11.4</v>
      </c>
      <c r="G65" s="29">
        <v>6.83</v>
      </c>
      <c r="H65" s="20">
        <f t="shared" si="2"/>
        <v>59.912280701754383</v>
      </c>
      <c r="I65" s="20" t="s">
        <v>311</v>
      </c>
      <c r="J65" s="20"/>
      <c r="K65" s="18">
        <v>57</v>
      </c>
      <c r="L65" s="18">
        <v>52</v>
      </c>
      <c r="M65" s="20">
        <f t="shared" si="0"/>
        <v>91.228070175438589</v>
      </c>
      <c r="N65" s="20"/>
      <c r="O65" s="20" t="str">
        <f t="shared" si="1"/>
        <v/>
      </c>
      <c r="P65" s="18"/>
      <c r="Q65" s="20">
        <f t="shared" si="3"/>
        <v>16.391999999999999</v>
      </c>
      <c r="R65" s="20" t="str">
        <f t="shared" si="4"/>
        <v/>
      </c>
    </row>
    <row r="66" spans="1:18">
      <c r="A66" s="17"/>
      <c r="B66" s="18"/>
      <c r="C66" s="18"/>
      <c r="D66" s="18">
        <v>50</v>
      </c>
      <c r="E66" s="18">
        <v>48</v>
      </c>
      <c r="F66" s="20">
        <v>55.3</v>
      </c>
      <c r="G66" s="29">
        <v>15.49</v>
      </c>
      <c r="H66" s="20">
        <f t="shared" si="2"/>
        <v>28.010849909584088</v>
      </c>
      <c r="I66" s="20">
        <v>37.176000000000002</v>
      </c>
      <c r="J66" s="20"/>
      <c r="K66" s="18">
        <v>48</v>
      </c>
      <c r="L66" s="18">
        <v>48</v>
      </c>
      <c r="M66" s="20">
        <f t="shared" si="0"/>
        <v>100</v>
      </c>
      <c r="N66" s="20"/>
      <c r="O66" s="20">
        <f t="shared" si="1"/>
        <v>37.176000000000002</v>
      </c>
      <c r="P66" s="20">
        <f>O66</f>
        <v>37.176000000000002</v>
      </c>
      <c r="Q66" s="20">
        <f t="shared" si="3"/>
        <v>37.176000000000002</v>
      </c>
      <c r="R66" s="20">
        <f t="shared" si="4"/>
        <v>37.176000000000002</v>
      </c>
    </row>
    <row r="67" spans="1:18">
      <c r="A67" s="17"/>
      <c r="B67" s="18"/>
      <c r="C67" s="18"/>
      <c r="D67" s="18">
        <v>100</v>
      </c>
      <c r="E67" s="18">
        <v>49</v>
      </c>
      <c r="F67" s="20">
        <v>119.7</v>
      </c>
      <c r="G67" s="29">
        <v>30.88</v>
      </c>
      <c r="H67" s="20">
        <f t="shared" si="2"/>
        <v>25.797827903091058</v>
      </c>
      <c r="I67" s="20">
        <v>74.111999999999995</v>
      </c>
      <c r="J67" s="20"/>
      <c r="K67" s="18">
        <v>49</v>
      </c>
      <c r="L67" s="18">
        <v>49</v>
      </c>
      <c r="M67" s="20">
        <f t="shared" si="0"/>
        <v>100</v>
      </c>
      <c r="N67" s="20"/>
      <c r="O67" s="20">
        <f t="shared" si="1"/>
        <v>74.111999999999995</v>
      </c>
      <c r="P67" s="18"/>
      <c r="Q67" s="20">
        <f t="shared" si="3"/>
        <v>74.111999999999995</v>
      </c>
      <c r="R67" s="20">
        <f t="shared" si="4"/>
        <v>74.111999999999995</v>
      </c>
    </row>
    <row r="68" spans="1:18">
      <c r="A68" s="17">
        <v>9030</v>
      </c>
      <c r="B68" s="18" t="s">
        <v>173</v>
      </c>
      <c r="C68" s="18" t="s">
        <v>379</v>
      </c>
      <c r="D68" s="18">
        <v>5</v>
      </c>
      <c r="E68" s="18">
        <v>46</v>
      </c>
      <c r="F68" s="20">
        <v>2.5</v>
      </c>
      <c r="G68" s="29">
        <v>4.1500000000000004</v>
      </c>
      <c r="H68" s="20">
        <f t="shared" si="2"/>
        <v>166</v>
      </c>
      <c r="I68" s="20" t="s">
        <v>311</v>
      </c>
      <c r="J68" s="20"/>
      <c r="K68" s="18">
        <v>46</v>
      </c>
      <c r="L68" s="18">
        <v>23</v>
      </c>
      <c r="M68" s="20">
        <f t="shared" ref="M68:M131" si="6">(L68/K68)*100</f>
        <v>50</v>
      </c>
      <c r="N68" s="20"/>
      <c r="O68" s="20" t="str">
        <f t="shared" ref="O68:O131" si="7">IF(AND(I68&lt;=(D68+D68*0.1),M68&gt;50),I68,"")</f>
        <v/>
      </c>
      <c r="P68" s="18"/>
      <c r="Q68" s="20">
        <f t="shared" si="3"/>
        <v>9.9600000000000009</v>
      </c>
      <c r="R68" s="20" t="str">
        <f t="shared" si="4"/>
        <v/>
      </c>
    </row>
    <row r="69" spans="1:18">
      <c r="A69" s="17"/>
      <c r="B69" s="18"/>
      <c r="C69" s="18"/>
      <c r="D69" s="18">
        <v>10</v>
      </c>
      <c r="E69" s="18">
        <v>57</v>
      </c>
      <c r="F69" s="20">
        <v>10</v>
      </c>
      <c r="G69" s="29">
        <v>8.35</v>
      </c>
      <c r="H69" s="20">
        <f t="shared" ref="H69:H132" si="8">100*(G69/F69)</f>
        <v>83.5</v>
      </c>
      <c r="I69" s="20" t="s">
        <v>311</v>
      </c>
      <c r="J69" s="20"/>
      <c r="K69" s="18">
        <v>57</v>
      </c>
      <c r="L69" s="18">
        <v>47</v>
      </c>
      <c r="M69" s="20">
        <f t="shared" si="6"/>
        <v>82.456140350877192</v>
      </c>
      <c r="N69" s="20"/>
      <c r="O69" s="20" t="str">
        <f t="shared" si="7"/>
        <v/>
      </c>
      <c r="P69" s="18"/>
      <c r="Q69" s="20">
        <f t="shared" ref="Q69:Q132" si="9">G69*2.4</f>
        <v>20.04</v>
      </c>
      <c r="R69" s="20" t="str">
        <f t="shared" ref="R69:R132" si="10">IF(AND((G69*2.4)&lt;+(D69+D69*0.1),M69&gt;50),(G69*2.4),"")</f>
        <v/>
      </c>
    </row>
    <row r="70" spans="1:18">
      <c r="A70" s="17"/>
      <c r="B70" s="18"/>
      <c r="C70" s="18"/>
      <c r="D70" s="18">
        <v>50</v>
      </c>
      <c r="E70" s="18">
        <v>48</v>
      </c>
      <c r="F70" s="20">
        <v>59.2</v>
      </c>
      <c r="G70" s="29">
        <v>20.14</v>
      </c>
      <c r="H70" s="20">
        <f t="shared" si="8"/>
        <v>34.020270270270267</v>
      </c>
      <c r="I70" s="20">
        <v>48.335999999999999</v>
      </c>
      <c r="J70" s="20"/>
      <c r="K70" s="18">
        <v>48</v>
      </c>
      <c r="L70" s="18">
        <v>48</v>
      </c>
      <c r="M70" s="20">
        <f t="shared" si="6"/>
        <v>100</v>
      </c>
      <c r="N70" s="20"/>
      <c r="O70" s="20">
        <f t="shared" si="7"/>
        <v>48.335999999999999</v>
      </c>
      <c r="P70" s="20">
        <f>O70</f>
        <v>48.335999999999999</v>
      </c>
      <c r="Q70" s="20">
        <f t="shared" si="9"/>
        <v>48.335999999999999</v>
      </c>
      <c r="R70" s="20">
        <f t="shared" si="10"/>
        <v>48.335999999999999</v>
      </c>
    </row>
    <row r="71" spans="1:18">
      <c r="A71" s="17"/>
      <c r="B71" s="18"/>
      <c r="C71" s="18"/>
      <c r="D71" s="18">
        <v>100</v>
      </c>
      <c r="E71" s="18">
        <v>49</v>
      </c>
      <c r="F71" s="20">
        <v>117.3</v>
      </c>
      <c r="G71" s="29">
        <v>33.950000000000003</v>
      </c>
      <c r="H71" s="20">
        <f t="shared" si="8"/>
        <v>28.94288150042626</v>
      </c>
      <c r="I71" s="20">
        <v>81.48</v>
      </c>
      <c r="J71" s="20"/>
      <c r="K71" s="18">
        <v>49</v>
      </c>
      <c r="L71" s="18">
        <v>49</v>
      </c>
      <c r="M71" s="20">
        <f t="shared" si="6"/>
        <v>100</v>
      </c>
      <c r="N71" s="20"/>
      <c r="O71" s="20">
        <f t="shared" si="7"/>
        <v>81.48</v>
      </c>
      <c r="P71" s="18"/>
      <c r="Q71" s="20">
        <f t="shared" si="9"/>
        <v>81.48</v>
      </c>
      <c r="R71" s="20">
        <f t="shared" si="10"/>
        <v>81.48</v>
      </c>
    </row>
    <row r="72" spans="1:18">
      <c r="A72" s="17" t="s">
        <v>294</v>
      </c>
      <c r="B72" s="18" t="s">
        <v>257</v>
      </c>
      <c r="C72" s="18">
        <v>68553</v>
      </c>
      <c r="D72" s="18">
        <v>5</v>
      </c>
      <c r="E72" s="18">
        <v>49</v>
      </c>
      <c r="F72" s="20">
        <v>1.2</v>
      </c>
      <c r="G72" s="29">
        <v>8.5</v>
      </c>
      <c r="H72" s="20">
        <f t="shared" si="8"/>
        <v>708.33333333333337</v>
      </c>
      <c r="I72" s="20" t="s">
        <v>311</v>
      </c>
      <c r="J72" s="20"/>
      <c r="K72" s="18">
        <v>49</v>
      </c>
      <c r="L72" s="18">
        <v>1</v>
      </c>
      <c r="M72" s="20">
        <f t="shared" si="6"/>
        <v>2.0408163265306123</v>
      </c>
      <c r="N72" s="20"/>
      <c r="O72" s="20" t="str">
        <f t="shared" si="7"/>
        <v/>
      </c>
      <c r="P72" s="18"/>
      <c r="Q72" s="20">
        <f t="shared" si="9"/>
        <v>20.399999999999999</v>
      </c>
      <c r="R72" s="20" t="str">
        <f t="shared" si="10"/>
        <v/>
      </c>
    </row>
    <row r="73" spans="1:18">
      <c r="A73" s="17"/>
      <c r="B73" s="18"/>
      <c r="C73" s="18"/>
      <c r="D73" s="18">
        <v>10</v>
      </c>
      <c r="E73" s="18">
        <v>57</v>
      </c>
      <c r="F73" s="20">
        <v>0</v>
      </c>
      <c r="G73" s="29">
        <v>0</v>
      </c>
      <c r="H73" s="20" t="e">
        <f t="shared" si="8"/>
        <v>#DIV/0!</v>
      </c>
      <c r="I73" s="20" t="s">
        <v>311</v>
      </c>
      <c r="J73" s="20"/>
      <c r="K73" s="18">
        <v>57</v>
      </c>
      <c r="L73" s="18">
        <v>0</v>
      </c>
      <c r="M73" s="20">
        <f t="shared" si="6"/>
        <v>0</v>
      </c>
      <c r="N73" s="20"/>
      <c r="O73" s="20" t="str">
        <f t="shared" si="7"/>
        <v/>
      </c>
      <c r="P73" s="18"/>
      <c r="Q73" s="20">
        <f t="shared" si="9"/>
        <v>0</v>
      </c>
      <c r="R73" s="20" t="str">
        <f t="shared" si="10"/>
        <v/>
      </c>
    </row>
    <row r="74" spans="1:18">
      <c r="A74" s="17"/>
      <c r="B74" s="18"/>
      <c r="C74" s="18"/>
      <c r="D74" s="18">
        <v>50</v>
      </c>
      <c r="E74" s="18">
        <v>48</v>
      </c>
      <c r="F74" s="20">
        <v>7</v>
      </c>
      <c r="G74" s="29">
        <v>24.67</v>
      </c>
      <c r="H74" s="20">
        <f t="shared" si="8"/>
        <v>352.42857142857144</v>
      </c>
      <c r="I74" s="20" t="s">
        <v>311</v>
      </c>
      <c r="J74" s="20"/>
      <c r="K74" s="18">
        <v>48</v>
      </c>
      <c r="L74" s="18">
        <v>4</v>
      </c>
      <c r="M74" s="20">
        <f t="shared" si="6"/>
        <v>8.3333333333333321</v>
      </c>
      <c r="N74" s="20"/>
      <c r="O74" s="20" t="str">
        <f t="shared" si="7"/>
        <v/>
      </c>
      <c r="P74" s="18"/>
      <c r="Q74" s="20">
        <f t="shared" si="9"/>
        <v>59.207999999999998</v>
      </c>
      <c r="R74" s="20" t="str">
        <f t="shared" si="10"/>
        <v/>
      </c>
    </row>
    <row r="75" spans="1:18">
      <c r="A75" s="17"/>
      <c r="B75" s="18"/>
      <c r="C75" s="18"/>
      <c r="D75" s="18">
        <v>100</v>
      </c>
      <c r="E75" s="18">
        <v>49</v>
      </c>
      <c r="F75" s="20">
        <v>26.7</v>
      </c>
      <c r="G75" s="29">
        <v>55.11</v>
      </c>
      <c r="H75" s="20">
        <f t="shared" si="8"/>
        <v>206.40449438202245</v>
      </c>
      <c r="I75" s="20" t="s">
        <v>311</v>
      </c>
      <c r="J75" s="20"/>
      <c r="K75" s="18">
        <v>49</v>
      </c>
      <c r="L75" s="18">
        <v>11</v>
      </c>
      <c r="M75" s="20">
        <f t="shared" si="6"/>
        <v>22.448979591836736</v>
      </c>
      <c r="N75" s="20"/>
      <c r="O75" s="20" t="str">
        <f t="shared" si="7"/>
        <v/>
      </c>
      <c r="P75" s="18">
        <v>250</v>
      </c>
      <c r="Q75" s="20">
        <f t="shared" si="9"/>
        <v>132.26399999999998</v>
      </c>
      <c r="R75" s="20" t="str">
        <f t="shared" si="10"/>
        <v/>
      </c>
    </row>
    <row r="76" spans="1:18">
      <c r="A76" s="17" t="s">
        <v>295</v>
      </c>
      <c r="B76" s="18" t="s">
        <v>390</v>
      </c>
      <c r="C76" s="18">
        <v>68560</v>
      </c>
      <c r="D76" s="18">
        <v>5</v>
      </c>
      <c r="E76" s="18">
        <v>49</v>
      </c>
      <c r="F76" s="20">
        <v>0.1</v>
      </c>
      <c r="G76" s="29">
        <v>1.04</v>
      </c>
      <c r="H76" s="20">
        <f t="shared" si="8"/>
        <v>1040</v>
      </c>
      <c r="I76" s="20" t="s">
        <v>311</v>
      </c>
      <c r="J76" s="20"/>
      <c r="K76" s="18">
        <v>49</v>
      </c>
      <c r="L76" s="18">
        <v>1</v>
      </c>
      <c r="M76" s="20">
        <f t="shared" si="6"/>
        <v>2.0408163265306123</v>
      </c>
      <c r="N76" s="20"/>
      <c r="O76" s="20" t="str">
        <f t="shared" si="7"/>
        <v/>
      </c>
      <c r="P76" s="18"/>
      <c r="Q76" s="20">
        <f t="shared" si="9"/>
        <v>2.496</v>
      </c>
      <c r="R76" s="20" t="str">
        <f t="shared" si="10"/>
        <v/>
      </c>
    </row>
    <row r="77" spans="1:18">
      <c r="A77" s="17"/>
      <c r="B77" s="18" t="s">
        <v>289</v>
      </c>
      <c r="C77" s="18"/>
      <c r="D77" s="18">
        <v>10</v>
      </c>
      <c r="E77" s="18">
        <v>57</v>
      </c>
      <c r="F77" s="20">
        <v>5.4</v>
      </c>
      <c r="G77" s="29">
        <v>19.2</v>
      </c>
      <c r="H77" s="20">
        <f t="shared" si="8"/>
        <v>355.55555555555554</v>
      </c>
      <c r="I77" s="20" t="s">
        <v>311</v>
      </c>
      <c r="J77" s="20"/>
      <c r="K77" s="18">
        <v>57</v>
      </c>
      <c r="L77" s="18">
        <v>5</v>
      </c>
      <c r="M77" s="20">
        <f t="shared" si="6"/>
        <v>8.7719298245614024</v>
      </c>
      <c r="N77" s="20"/>
      <c r="O77" s="20" t="str">
        <f t="shared" si="7"/>
        <v/>
      </c>
      <c r="P77" s="18"/>
      <c r="Q77" s="20">
        <f t="shared" si="9"/>
        <v>46.08</v>
      </c>
      <c r="R77" s="20" t="str">
        <f t="shared" si="10"/>
        <v/>
      </c>
    </row>
    <row r="78" spans="1:18">
      <c r="A78" s="17"/>
      <c r="B78" s="18"/>
      <c r="C78" s="18"/>
      <c r="D78" s="18">
        <v>50</v>
      </c>
      <c r="E78" s="18">
        <v>48</v>
      </c>
      <c r="F78" s="20">
        <v>68.5</v>
      </c>
      <c r="G78" s="29">
        <v>55.58</v>
      </c>
      <c r="H78" s="20">
        <f t="shared" si="8"/>
        <v>81.138686131386862</v>
      </c>
      <c r="I78" s="20" t="s">
        <v>311</v>
      </c>
      <c r="J78" s="20"/>
      <c r="K78" s="18">
        <v>48</v>
      </c>
      <c r="L78" s="18">
        <v>37</v>
      </c>
      <c r="M78" s="20">
        <f t="shared" si="6"/>
        <v>77.083333333333343</v>
      </c>
      <c r="N78" s="20"/>
      <c r="O78" s="20" t="str">
        <f t="shared" si="7"/>
        <v/>
      </c>
      <c r="P78" s="18"/>
      <c r="Q78" s="20">
        <f t="shared" si="9"/>
        <v>133.392</v>
      </c>
      <c r="R78" s="20" t="str">
        <f t="shared" si="10"/>
        <v/>
      </c>
    </row>
    <row r="79" spans="1:18">
      <c r="A79" s="17"/>
      <c r="B79" s="18"/>
      <c r="C79" s="18"/>
      <c r="D79" s="18">
        <v>100</v>
      </c>
      <c r="E79" s="18">
        <v>48</v>
      </c>
      <c r="F79" s="20">
        <v>107.1</v>
      </c>
      <c r="G79" s="29">
        <v>60.07</v>
      </c>
      <c r="H79" s="20">
        <f t="shared" si="8"/>
        <v>56.087768440709617</v>
      </c>
      <c r="I79" s="20" t="s">
        <v>311</v>
      </c>
      <c r="J79" s="20"/>
      <c r="K79" s="18">
        <v>48</v>
      </c>
      <c r="L79" s="18">
        <v>46</v>
      </c>
      <c r="M79" s="20">
        <f t="shared" si="6"/>
        <v>95.833333333333343</v>
      </c>
      <c r="N79" s="20"/>
      <c r="O79" s="20" t="str">
        <f t="shared" si="7"/>
        <v/>
      </c>
      <c r="P79" s="18">
        <v>250</v>
      </c>
      <c r="Q79" s="20">
        <f t="shared" si="9"/>
        <v>144.16800000000001</v>
      </c>
      <c r="R79" s="20" t="str">
        <f t="shared" si="10"/>
        <v/>
      </c>
    </row>
    <row r="80" spans="1:18">
      <c r="A80" s="17" t="s">
        <v>294</v>
      </c>
      <c r="B80" s="18" t="s">
        <v>258</v>
      </c>
      <c r="C80" s="18">
        <v>68561</v>
      </c>
      <c r="D80" s="18">
        <v>5</v>
      </c>
      <c r="E80" s="18">
        <v>49</v>
      </c>
      <c r="F80" s="20">
        <v>5.3</v>
      </c>
      <c r="G80" s="29">
        <v>0.73</v>
      </c>
      <c r="H80" s="20">
        <f t="shared" si="8"/>
        <v>13.773584905660377</v>
      </c>
      <c r="I80" s="20">
        <v>1.752</v>
      </c>
      <c r="J80" s="20"/>
      <c r="K80" s="18">
        <v>49</v>
      </c>
      <c r="L80" s="18">
        <v>49</v>
      </c>
      <c r="M80" s="20">
        <f t="shared" si="6"/>
        <v>100</v>
      </c>
      <c r="N80" s="20"/>
      <c r="O80" s="20">
        <f t="shared" si="7"/>
        <v>1.752</v>
      </c>
      <c r="P80" s="20" t="s">
        <v>290</v>
      </c>
      <c r="Q80" s="20">
        <f t="shared" si="9"/>
        <v>1.752</v>
      </c>
      <c r="R80" s="20">
        <f t="shared" si="10"/>
        <v>1.752</v>
      </c>
    </row>
    <row r="81" spans="1:18">
      <c r="A81" s="17"/>
      <c r="B81" s="18"/>
      <c r="C81" s="18"/>
      <c r="D81" s="18">
        <v>10</v>
      </c>
      <c r="E81" s="18">
        <v>57</v>
      </c>
      <c r="F81" s="20">
        <v>12</v>
      </c>
      <c r="G81" s="29">
        <v>4.7</v>
      </c>
      <c r="H81" s="20">
        <f t="shared" si="8"/>
        <v>39.166666666666664</v>
      </c>
      <c r="I81" s="20" t="s">
        <v>311</v>
      </c>
      <c r="J81" s="20"/>
      <c r="K81" s="18">
        <v>57</v>
      </c>
      <c r="L81" s="18">
        <v>53</v>
      </c>
      <c r="M81" s="20">
        <f t="shared" si="6"/>
        <v>92.982456140350877</v>
      </c>
      <c r="N81" s="20"/>
      <c r="O81" s="20" t="str">
        <f t="shared" si="7"/>
        <v/>
      </c>
      <c r="P81" s="18"/>
      <c r="Q81" s="20">
        <f t="shared" si="9"/>
        <v>11.28</v>
      </c>
      <c r="R81" s="20" t="str">
        <f t="shared" si="10"/>
        <v/>
      </c>
    </row>
    <row r="82" spans="1:18">
      <c r="A82" s="17"/>
      <c r="B82" s="18"/>
      <c r="C82" s="18"/>
      <c r="D82" s="18">
        <v>50</v>
      </c>
      <c r="E82" s="18">
        <v>48</v>
      </c>
      <c r="F82" s="20">
        <v>50.9</v>
      </c>
      <c r="G82" s="29">
        <v>12.32</v>
      </c>
      <c r="H82" s="20">
        <f t="shared" si="8"/>
        <v>24.204322200392927</v>
      </c>
      <c r="I82" s="20">
        <v>29.567999999999998</v>
      </c>
      <c r="J82" s="20"/>
      <c r="K82" s="18">
        <v>48</v>
      </c>
      <c r="L82" s="18">
        <v>48</v>
      </c>
      <c r="M82" s="20">
        <f t="shared" si="6"/>
        <v>100</v>
      </c>
      <c r="N82" s="20"/>
      <c r="O82" s="20">
        <f t="shared" si="7"/>
        <v>29.567999999999998</v>
      </c>
      <c r="P82" s="18"/>
      <c r="Q82" s="20">
        <f t="shared" si="9"/>
        <v>29.567999999999998</v>
      </c>
      <c r="R82" s="20">
        <f t="shared" si="10"/>
        <v>29.567999999999998</v>
      </c>
    </row>
    <row r="83" spans="1:18">
      <c r="A83" s="17"/>
      <c r="B83" s="18"/>
      <c r="C83" s="18"/>
      <c r="D83" s="18">
        <v>100</v>
      </c>
      <c r="E83" s="18">
        <v>49</v>
      </c>
      <c r="F83" s="20">
        <v>110.1</v>
      </c>
      <c r="G83" s="29">
        <v>23.76</v>
      </c>
      <c r="H83" s="20">
        <f t="shared" si="8"/>
        <v>21.580381471389646</v>
      </c>
      <c r="I83" s="20">
        <v>57.024000000000001</v>
      </c>
      <c r="J83" s="20"/>
      <c r="K83" s="18">
        <v>49</v>
      </c>
      <c r="L83" s="18">
        <v>49</v>
      </c>
      <c r="M83" s="20">
        <f t="shared" si="6"/>
        <v>100</v>
      </c>
      <c r="N83" s="20"/>
      <c r="O83" s="20">
        <f t="shared" si="7"/>
        <v>57.024000000000001</v>
      </c>
      <c r="P83" s="18"/>
      <c r="Q83" s="20">
        <f t="shared" si="9"/>
        <v>57.024000000000001</v>
      </c>
      <c r="R83" s="20">
        <f t="shared" si="10"/>
        <v>57.024000000000001</v>
      </c>
    </row>
    <row r="84" spans="1:18">
      <c r="A84" s="17" t="s">
        <v>296</v>
      </c>
      <c r="B84" s="18" t="s">
        <v>251</v>
      </c>
      <c r="C84" s="18">
        <v>68565</v>
      </c>
      <c r="D84" s="18">
        <v>5</v>
      </c>
      <c r="E84" s="18">
        <v>49</v>
      </c>
      <c r="F84" s="20">
        <v>2.6</v>
      </c>
      <c r="G84" s="29">
        <v>7.94</v>
      </c>
      <c r="H84" s="20">
        <f t="shared" si="8"/>
        <v>305.38461538461542</v>
      </c>
      <c r="I84" s="20" t="s">
        <v>311</v>
      </c>
      <c r="J84" s="20"/>
      <c r="K84" s="18">
        <v>49</v>
      </c>
      <c r="L84" s="18">
        <v>6</v>
      </c>
      <c r="M84" s="20">
        <f t="shared" si="6"/>
        <v>12.244897959183673</v>
      </c>
      <c r="N84" s="20"/>
      <c r="O84" s="20" t="str">
        <f t="shared" si="7"/>
        <v/>
      </c>
      <c r="P84" s="18"/>
      <c r="Q84" s="20">
        <f t="shared" si="9"/>
        <v>19.056000000000001</v>
      </c>
      <c r="R84" s="20" t="str">
        <f t="shared" si="10"/>
        <v/>
      </c>
    </row>
    <row r="85" spans="1:18">
      <c r="A85" s="17"/>
      <c r="B85" s="18"/>
      <c r="C85" s="18"/>
      <c r="D85" s="18">
        <v>10</v>
      </c>
      <c r="E85" s="18">
        <v>57</v>
      </c>
      <c r="F85" s="20">
        <v>275.60000000000002</v>
      </c>
      <c r="G85" s="29">
        <v>2066.85</v>
      </c>
      <c r="H85" s="20">
        <f t="shared" si="8"/>
        <v>749.94557329462975</v>
      </c>
      <c r="I85" s="20" t="s">
        <v>311</v>
      </c>
      <c r="J85" s="20"/>
      <c r="K85" s="18">
        <v>57</v>
      </c>
      <c r="L85" s="18">
        <v>6</v>
      </c>
      <c r="M85" s="20">
        <f t="shared" si="6"/>
        <v>10.526315789473683</v>
      </c>
      <c r="N85" s="20"/>
      <c r="O85" s="20" t="str">
        <f t="shared" si="7"/>
        <v/>
      </c>
      <c r="P85" s="18"/>
      <c r="Q85" s="20">
        <f t="shared" si="9"/>
        <v>4960.4399999999996</v>
      </c>
      <c r="R85" s="20" t="str">
        <f t="shared" si="10"/>
        <v/>
      </c>
    </row>
    <row r="86" spans="1:18">
      <c r="A86" s="17"/>
      <c r="B86" s="18"/>
      <c r="C86" s="18"/>
      <c r="D86" s="18">
        <v>50</v>
      </c>
      <c r="E86" s="18">
        <v>48</v>
      </c>
      <c r="F86" s="20">
        <v>37.9</v>
      </c>
      <c r="G86" s="29">
        <v>52.56</v>
      </c>
      <c r="H86" s="20">
        <f t="shared" si="8"/>
        <v>138.68073878627968</v>
      </c>
      <c r="I86" s="20" t="s">
        <v>311</v>
      </c>
      <c r="J86" s="20"/>
      <c r="K86" s="18">
        <v>48</v>
      </c>
      <c r="L86" s="18">
        <v>24</v>
      </c>
      <c r="M86" s="20">
        <f t="shared" si="6"/>
        <v>50</v>
      </c>
      <c r="N86" s="20"/>
      <c r="O86" s="20" t="str">
        <f t="shared" si="7"/>
        <v/>
      </c>
      <c r="P86" s="18"/>
      <c r="Q86" s="20">
        <f t="shared" si="9"/>
        <v>126.14400000000001</v>
      </c>
      <c r="R86" s="20" t="str">
        <f t="shared" si="10"/>
        <v/>
      </c>
    </row>
    <row r="87" spans="1:18">
      <c r="A87" s="17"/>
      <c r="B87" s="18"/>
      <c r="C87" s="18"/>
      <c r="D87" s="18">
        <v>100</v>
      </c>
      <c r="E87" s="18">
        <v>49</v>
      </c>
      <c r="F87" s="20">
        <v>154.4</v>
      </c>
      <c r="G87" s="29">
        <v>111.09</v>
      </c>
      <c r="H87" s="20">
        <f t="shared" si="8"/>
        <v>71.949481865284966</v>
      </c>
      <c r="I87" s="20" t="s">
        <v>311</v>
      </c>
      <c r="J87" s="20"/>
      <c r="K87" s="18">
        <v>49</v>
      </c>
      <c r="L87" s="18">
        <v>42</v>
      </c>
      <c r="M87" s="20">
        <f t="shared" si="6"/>
        <v>85.714285714285708</v>
      </c>
      <c r="N87" s="20"/>
      <c r="O87" s="20" t="str">
        <f t="shared" si="7"/>
        <v/>
      </c>
      <c r="P87" s="18">
        <v>250</v>
      </c>
      <c r="Q87" s="20">
        <f t="shared" si="9"/>
        <v>266.61599999999999</v>
      </c>
      <c r="R87" s="20" t="str">
        <f t="shared" si="10"/>
        <v/>
      </c>
    </row>
    <row r="88" spans="1:18">
      <c r="A88" s="17" t="s">
        <v>294</v>
      </c>
      <c r="B88" s="18" t="s">
        <v>259</v>
      </c>
      <c r="C88" s="18">
        <v>66607</v>
      </c>
      <c r="D88" s="18">
        <v>5</v>
      </c>
      <c r="E88" s="18">
        <v>49</v>
      </c>
      <c r="F88" s="20">
        <v>5.0999999999999996</v>
      </c>
      <c r="G88" s="29">
        <v>0.77</v>
      </c>
      <c r="H88" s="20">
        <f t="shared" si="8"/>
        <v>15.098039215686276</v>
      </c>
      <c r="I88" s="20">
        <v>1.8479999999999999</v>
      </c>
      <c r="J88" s="20"/>
      <c r="K88" s="18">
        <v>49</v>
      </c>
      <c r="L88" s="18">
        <v>49</v>
      </c>
      <c r="M88" s="20">
        <f t="shared" si="6"/>
        <v>100</v>
      </c>
      <c r="N88" s="20"/>
      <c r="O88" s="20">
        <f t="shared" si="7"/>
        <v>1.8479999999999999</v>
      </c>
      <c r="P88" s="20">
        <f>O88</f>
        <v>1.8479999999999999</v>
      </c>
      <c r="Q88" s="20">
        <f t="shared" si="9"/>
        <v>1.8479999999999999</v>
      </c>
      <c r="R88" s="20">
        <f t="shared" si="10"/>
        <v>1.8479999999999999</v>
      </c>
    </row>
    <row r="89" spans="1:18">
      <c r="A89" s="17"/>
      <c r="B89" s="18"/>
      <c r="C89" s="18"/>
      <c r="D89" s="18">
        <v>10</v>
      </c>
      <c r="E89" s="18">
        <v>57</v>
      </c>
      <c r="F89" s="20">
        <v>11.6</v>
      </c>
      <c r="G89" s="29">
        <v>4.29</v>
      </c>
      <c r="H89" s="20">
        <f t="shared" si="8"/>
        <v>36.982758620689651</v>
      </c>
      <c r="I89" s="20">
        <v>10.295999999999999</v>
      </c>
      <c r="J89" s="20"/>
      <c r="K89" s="18">
        <v>57</v>
      </c>
      <c r="L89" s="18">
        <v>53</v>
      </c>
      <c r="M89" s="20">
        <f t="shared" si="6"/>
        <v>92.982456140350877</v>
      </c>
      <c r="N89" s="20"/>
      <c r="O89" s="20">
        <f t="shared" si="7"/>
        <v>10.295999999999999</v>
      </c>
      <c r="P89" s="18"/>
      <c r="Q89" s="20">
        <f t="shared" si="9"/>
        <v>10.295999999999999</v>
      </c>
      <c r="R89" s="20">
        <f t="shared" si="10"/>
        <v>10.295999999999999</v>
      </c>
    </row>
    <row r="90" spans="1:18">
      <c r="A90" s="17"/>
      <c r="B90" s="18"/>
      <c r="C90" s="18"/>
      <c r="D90" s="18">
        <v>50</v>
      </c>
      <c r="E90" s="18">
        <v>48</v>
      </c>
      <c r="F90" s="20">
        <v>49.8</v>
      </c>
      <c r="G90" s="29">
        <v>10.95</v>
      </c>
      <c r="H90" s="20">
        <f t="shared" si="8"/>
        <v>21.987951807228914</v>
      </c>
      <c r="I90" s="20">
        <v>26.279999999999998</v>
      </c>
      <c r="J90" s="20"/>
      <c r="K90" s="18">
        <v>48</v>
      </c>
      <c r="L90" s="18">
        <v>48</v>
      </c>
      <c r="M90" s="20">
        <f t="shared" si="6"/>
        <v>100</v>
      </c>
      <c r="N90" s="20"/>
      <c r="O90" s="20">
        <f t="shared" si="7"/>
        <v>26.279999999999998</v>
      </c>
      <c r="P90" s="18"/>
      <c r="Q90" s="20">
        <f t="shared" si="9"/>
        <v>26.279999999999998</v>
      </c>
      <c r="R90" s="20">
        <f t="shared" si="10"/>
        <v>26.279999999999998</v>
      </c>
    </row>
    <row r="91" spans="1:18">
      <c r="A91" s="17"/>
      <c r="B91" s="18"/>
      <c r="C91" s="18"/>
      <c r="D91" s="18">
        <v>100</v>
      </c>
      <c r="E91" s="18">
        <v>49</v>
      </c>
      <c r="F91" s="20">
        <v>108</v>
      </c>
      <c r="G91" s="29">
        <v>19.829999999999998</v>
      </c>
      <c r="H91" s="20">
        <f t="shared" si="8"/>
        <v>18.361111111111107</v>
      </c>
      <c r="I91" s="20">
        <v>47.591999999999992</v>
      </c>
      <c r="J91" s="20"/>
      <c r="K91" s="18">
        <v>49</v>
      </c>
      <c r="L91" s="18">
        <v>49</v>
      </c>
      <c r="M91" s="20">
        <f t="shared" si="6"/>
        <v>100</v>
      </c>
      <c r="N91" s="20"/>
      <c r="O91" s="20">
        <f t="shared" si="7"/>
        <v>47.591999999999992</v>
      </c>
      <c r="P91" s="18"/>
      <c r="Q91" s="20">
        <f t="shared" si="9"/>
        <v>47.591999999999992</v>
      </c>
      <c r="R91" s="20">
        <f t="shared" si="10"/>
        <v>47.591999999999992</v>
      </c>
    </row>
    <row r="92" spans="1:18">
      <c r="A92" s="17" t="s">
        <v>294</v>
      </c>
      <c r="B92" s="18" t="s">
        <v>260</v>
      </c>
      <c r="C92" s="18">
        <v>68570</v>
      </c>
      <c r="D92" s="18">
        <v>5</v>
      </c>
      <c r="E92" s="18">
        <v>49</v>
      </c>
      <c r="F92" s="20">
        <v>5.0999999999999996</v>
      </c>
      <c r="G92" s="29">
        <v>1.73</v>
      </c>
      <c r="H92" s="20">
        <f t="shared" si="8"/>
        <v>33.921568627450981</v>
      </c>
      <c r="I92" s="20">
        <v>4.1520000000000001</v>
      </c>
      <c r="J92" s="20"/>
      <c r="K92" s="18">
        <v>49</v>
      </c>
      <c r="L92" s="18">
        <v>49</v>
      </c>
      <c r="M92" s="20">
        <f t="shared" si="6"/>
        <v>100</v>
      </c>
      <c r="N92" s="20"/>
      <c r="O92" s="20">
        <f t="shared" si="7"/>
        <v>4.1520000000000001</v>
      </c>
      <c r="P92" s="20">
        <f>O92</f>
        <v>4.1520000000000001</v>
      </c>
      <c r="Q92" s="20">
        <f t="shared" si="9"/>
        <v>4.1520000000000001</v>
      </c>
      <c r="R92" s="20">
        <f t="shared" si="10"/>
        <v>4.1520000000000001</v>
      </c>
    </row>
    <row r="93" spans="1:18">
      <c r="A93" s="17"/>
      <c r="B93" s="18"/>
      <c r="C93" s="18"/>
      <c r="D93" s="18">
        <v>10</v>
      </c>
      <c r="E93" s="18">
        <v>57</v>
      </c>
      <c r="F93" s="20">
        <v>12.3</v>
      </c>
      <c r="G93" s="29">
        <v>5.18</v>
      </c>
      <c r="H93" s="20">
        <f t="shared" si="8"/>
        <v>42.113821138211378</v>
      </c>
      <c r="I93" s="20" t="s">
        <v>311</v>
      </c>
      <c r="J93" s="20"/>
      <c r="K93" s="18">
        <v>57</v>
      </c>
      <c r="L93" s="18">
        <v>53</v>
      </c>
      <c r="M93" s="20">
        <f t="shared" si="6"/>
        <v>92.982456140350877</v>
      </c>
      <c r="N93" s="20"/>
      <c r="O93" s="20" t="str">
        <f t="shared" si="7"/>
        <v/>
      </c>
      <c r="P93" s="18"/>
      <c r="Q93" s="20">
        <f t="shared" si="9"/>
        <v>12.431999999999999</v>
      </c>
      <c r="R93" s="20" t="str">
        <f t="shared" si="10"/>
        <v/>
      </c>
    </row>
    <row r="94" spans="1:18">
      <c r="A94" s="17"/>
      <c r="B94" s="18"/>
      <c r="C94" s="18"/>
      <c r="D94" s="18">
        <v>50</v>
      </c>
      <c r="E94" s="18">
        <v>48</v>
      </c>
      <c r="F94" s="20">
        <v>52.3</v>
      </c>
      <c r="G94" s="29">
        <v>12.9</v>
      </c>
      <c r="H94" s="20">
        <f t="shared" si="8"/>
        <v>24.665391969407267</v>
      </c>
      <c r="I94" s="20">
        <v>30.96</v>
      </c>
      <c r="J94" s="20"/>
      <c r="K94" s="18">
        <v>48</v>
      </c>
      <c r="L94" s="18">
        <v>48</v>
      </c>
      <c r="M94" s="20">
        <f t="shared" si="6"/>
        <v>100</v>
      </c>
      <c r="N94" s="20"/>
      <c r="O94" s="20">
        <f t="shared" si="7"/>
        <v>30.96</v>
      </c>
      <c r="P94" s="18"/>
      <c r="Q94" s="20">
        <f t="shared" si="9"/>
        <v>30.96</v>
      </c>
      <c r="R94" s="20">
        <f t="shared" si="10"/>
        <v>30.96</v>
      </c>
    </row>
    <row r="95" spans="1:18">
      <c r="A95" s="17"/>
      <c r="B95" s="18"/>
      <c r="C95" s="18"/>
      <c r="D95" s="18">
        <v>100</v>
      </c>
      <c r="E95" s="18">
        <v>49</v>
      </c>
      <c r="F95" s="20">
        <v>114.7</v>
      </c>
      <c r="G95" s="29">
        <v>26.33</v>
      </c>
      <c r="H95" s="20">
        <f t="shared" si="8"/>
        <v>22.95553618134263</v>
      </c>
      <c r="I95" s="20">
        <v>63.191999999999993</v>
      </c>
      <c r="J95" s="20"/>
      <c r="K95" s="18">
        <v>49</v>
      </c>
      <c r="L95" s="18">
        <v>49</v>
      </c>
      <c r="M95" s="20">
        <f t="shared" si="6"/>
        <v>100</v>
      </c>
      <c r="N95" s="20"/>
      <c r="O95" s="20">
        <f t="shared" si="7"/>
        <v>63.191999999999993</v>
      </c>
      <c r="P95" s="18"/>
      <c r="Q95" s="20">
        <f t="shared" si="9"/>
        <v>63.191999999999993</v>
      </c>
      <c r="R95" s="20">
        <f t="shared" si="10"/>
        <v>63.191999999999993</v>
      </c>
    </row>
    <row r="96" spans="1:18">
      <c r="A96" s="17" t="s">
        <v>295</v>
      </c>
      <c r="B96" s="18" t="s">
        <v>244</v>
      </c>
      <c r="C96" s="18">
        <v>68571</v>
      </c>
      <c r="D96" s="18">
        <v>5</v>
      </c>
      <c r="E96" s="18">
        <v>49</v>
      </c>
      <c r="F96" s="20">
        <v>0.9</v>
      </c>
      <c r="G96" s="29">
        <v>6.15</v>
      </c>
      <c r="H96" s="20">
        <f t="shared" si="8"/>
        <v>683.33333333333337</v>
      </c>
      <c r="I96" s="20" t="s">
        <v>311</v>
      </c>
      <c r="J96" s="20"/>
      <c r="K96" s="18">
        <v>49</v>
      </c>
      <c r="L96" s="18">
        <v>1</v>
      </c>
      <c r="M96" s="20">
        <f t="shared" si="6"/>
        <v>2.0408163265306123</v>
      </c>
      <c r="N96" s="20"/>
      <c r="O96" s="20" t="str">
        <f t="shared" si="7"/>
        <v/>
      </c>
      <c r="P96" s="18"/>
      <c r="Q96" s="20">
        <f t="shared" si="9"/>
        <v>14.76</v>
      </c>
      <c r="R96" s="20" t="str">
        <f t="shared" si="10"/>
        <v/>
      </c>
    </row>
    <row r="97" spans="1:18">
      <c r="A97" s="17"/>
      <c r="B97" s="18"/>
      <c r="C97" s="18"/>
      <c r="D97" s="18">
        <v>10</v>
      </c>
      <c r="E97" s="18">
        <v>57</v>
      </c>
      <c r="F97" s="20">
        <v>1</v>
      </c>
      <c r="G97" s="29">
        <v>7.64</v>
      </c>
      <c r="H97" s="20">
        <f t="shared" si="8"/>
        <v>764</v>
      </c>
      <c r="I97" s="20" t="s">
        <v>311</v>
      </c>
      <c r="J97" s="20"/>
      <c r="K97" s="18">
        <v>57</v>
      </c>
      <c r="L97" s="18">
        <v>1</v>
      </c>
      <c r="M97" s="20">
        <f t="shared" si="6"/>
        <v>1.7543859649122806</v>
      </c>
      <c r="N97" s="20"/>
      <c r="O97" s="20" t="str">
        <f t="shared" si="7"/>
        <v/>
      </c>
      <c r="P97" s="18"/>
      <c r="Q97" s="20">
        <f t="shared" si="9"/>
        <v>18.335999999999999</v>
      </c>
      <c r="R97" s="20" t="str">
        <f t="shared" si="10"/>
        <v/>
      </c>
    </row>
    <row r="98" spans="1:18">
      <c r="A98" s="17"/>
      <c r="B98" s="18"/>
      <c r="C98" s="18"/>
      <c r="D98" s="18">
        <v>50</v>
      </c>
      <c r="E98" s="18">
        <v>48</v>
      </c>
      <c r="F98" s="20">
        <v>9.6999999999999993</v>
      </c>
      <c r="G98" s="29">
        <v>26.91</v>
      </c>
      <c r="H98" s="20">
        <f t="shared" si="8"/>
        <v>277.42268041237116</v>
      </c>
      <c r="I98" s="20" t="s">
        <v>311</v>
      </c>
      <c r="J98" s="20"/>
      <c r="K98" s="18">
        <v>48</v>
      </c>
      <c r="L98" s="18">
        <v>9</v>
      </c>
      <c r="M98" s="20">
        <f t="shared" si="6"/>
        <v>18.75</v>
      </c>
      <c r="N98" s="20"/>
      <c r="O98" s="20" t="str">
        <f t="shared" si="7"/>
        <v/>
      </c>
      <c r="P98" s="18"/>
      <c r="Q98" s="20">
        <f t="shared" si="9"/>
        <v>64.584000000000003</v>
      </c>
      <c r="R98" s="20" t="str">
        <f t="shared" si="10"/>
        <v/>
      </c>
    </row>
    <row r="99" spans="1:18">
      <c r="A99" s="17"/>
      <c r="B99" s="18"/>
      <c r="C99" s="18"/>
      <c r="D99" s="18">
        <v>100</v>
      </c>
      <c r="E99" s="18">
        <v>49</v>
      </c>
      <c r="F99" s="20">
        <v>58.8</v>
      </c>
      <c r="G99" s="29">
        <v>66.08</v>
      </c>
      <c r="H99" s="20">
        <f t="shared" si="8"/>
        <v>112.38095238095238</v>
      </c>
      <c r="I99" s="20" t="s">
        <v>311</v>
      </c>
      <c r="J99" s="20"/>
      <c r="K99" s="18">
        <v>49</v>
      </c>
      <c r="L99" s="18">
        <v>25</v>
      </c>
      <c r="M99" s="20">
        <f t="shared" si="6"/>
        <v>51.020408163265309</v>
      </c>
      <c r="N99" s="20"/>
      <c r="O99" s="20" t="str">
        <f t="shared" si="7"/>
        <v/>
      </c>
      <c r="P99" s="18">
        <v>250</v>
      </c>
      <c r="Q99" s="20">
        <f t="shared" si="9"/>
        <v>158.59199999999998</v>
      </c>
      <c r="R99" s="20" t="str">
        <f t="shared" si="10"/>
        <v/>
      </c>
    </row>
    <row r="100" spans="1:18">
      <c r="A100" s="17" t="s">
        <v>294</v>
      </c>
      <c r="B100" s="18" t="s">
        <v>175</v>
      </c>
      <c r="C100" s="18">
        <v>68577</v>
      </c>
      <c r="D100" s="18">
        <v>5</v>
      </c>
      <c r="E100" s="18">
        <v>49</v>
      </c>
      <c r="F100" s="20">
        <v>4</v>
      </c>
      <c r="G100" s="29">
        <v>4.4800000000000004</v>
      </c>
      <c r="H100" s="20">
        <f t="shared" si="8"/>
        <v>112.00000000000001</v>
      </c>
      <c r="I100" s="20" t="s">
        <v>311</v>
      </c>
      <c r="J100" s="20"/>
      <c r="K100" s="18">
        <v>49</v>
      </c>
      <c r="L100" s="18">
        <v>34</v>
      </c>
      <c r="M100" s="20">
        <f t="shared" si="6"/>
        <v>69.387755102040813</v>
      </c>
      <c r="N100" s="20"/>
      <c r="O100" s="20" t="str">
        <f t="shared" si="7"/>
        <v/>
      </c>
      <c r="P100" s="18"/>
      <c r="Q100" s="20">
        <f t="shared" si="9"/>
        <v>10.752000000000001</v>
      </c>
      <c r="R100" s="20" t="str">
        <f t="shared" si="10"/>
        <v/>
      </c>
    </row>
    <row r="101" spans="1:18">
      <c r="A101" s="17"/>
      <c r="B101" s="18"/>
      <c r="C101" s="18"/>
      <c r="D101" s="18">
        <v>10</v>
      </c>
      <c r="E101" s="18">
        <v>57</v>
      </c>
      <c r="F101" s="20">
        <v>11.8</v>
      </c>
      <c r="G101" s="29">
        <v>6.88</v>
      </c>
      <c r="H101" s="20">
        <f t="shared" si="8"/>
        <v>58.305084745762706</v>
      </c>
      <c r="I101" s="20" t="s">
        <v>311</v>
      </c>
      <c r="J101" s="20"/>
      <c r="K101" s="18">
        <v>57</v>
      </c>
      <c r="L101" s="18">
        <v>52</v>
      </c>
      <c r="M101" s="20">
        <f t="shared" si="6"/>
        <v>91.228070175438589</v>
      </c>
      <c r="N101" s="20"/>
      <c r="O101" s="20" t="str">
        <f t="shared" si="7"/>
        <v/>
      </c>
      <c r="P101" s="18"/>
      <c r="Q101" s="20">
        <f t="shared" si="9"/>
        <v>16.512</v>
      </c>
      <c r="R101" s="20" t="str">
        <f t="shared" si="10"/>
        <v/>
      </c>
    </row>
    <row r="102" spans="1:18">
      <c r="A102" s="17"/>
      <c r="B102" s="18"/>
      <c r="C102" s="18"/>
      <c r="D102" s="18">
        <v>50</v>
      </c>
      <c r="E102" s="18">
        <v>48</v>
      </c>
      <c r="F102" s="20">
        <v>56.7</v>
      </c>
      <c r="G102" s="29">
        <v>18.32</v>
      </c>
      <c r="H102" s="20">
        <f t="shared" si="8"/>
        <v>32.310405643738974</v>
      </c>
      <c r="I102" s="20">
        <v>43.967999999999996</v>
      </c>
      <c r="J102" s="20"/>
      <c r="K102" s="18">
        <v>48</v>
      </c>
      <c r="L102" s="18">
        <v>48</v>
      </c>
      <c r="M102" s="20">
        <f t="shared" si="6"/>
        <v>100</v>
      </c>
      <c r="N102" s="20"/>
      <c r="O102" s="20">
        <f t="shared" si="7"/>
        <v>43.967999999999996</v>
      </c>
      <c r="P102" s="20">
        <f>O102</f>
        <v>43.967999999999996</v>
      </c>
      <c r="Q102" s="20">
        <f t="shared" si="9"/>
        <v>43.967999999999996</v>
      </c>
      <c r="R102" s="20">
        <f t="shared" si="10"/>
        <v>43.967999999999996</v>
      </c>
    </row>
    <row r="103" spans="1:18">
      <c r="A103" s="17"/>
      <c r="B103" s="18"/>
      <c r="C103" s="18"/>
      <c r="D103" s="18">
        <v>100</v>
      </c>
      <c r="E103" s="18">
        <v>49</v>
      </c>
      <c r="F103" s="20">
        <v>126.1</v>
      </c>
      <c r="G103" s="29">
        <v>29.08</v>
      </c>
      <c r="H103" s="20">
        <f t="shared" si="8"/>
        <v>23.061062648691514</v>
      </c>
      <c r="I103" s="20">
        <v>69.791999999999987</v>
      </c>
      <c r="J103" s="20"/>
      <c r="K103" s="18">
        <v>49</v>
      </c>
      <c r="L103" s="18">
        <v>49</v>
      </c>
      <c r="M103" s="20">
        <f t="shared" si="6"/>
        <v>100</v>
      </c>
      <c r="N103" s="20"/>
      <c r="O103" s="20">
        <f t="shared" si="7"/>
        <v>69.791999999999987</v>
      </c>
      <c r="P103" s="18"/>
      <c r="Q103" s="20">
        <f t="shared" si="9"/>
        <v>69.791999999999987</v>
      </c>
      <c r="R103" s="20">
        <f t="shared" si="10"/>
        <v>69.791999999999987</v>
      </c>
    </row>
    <row r="104" spans="1:18">
      <c r="A104" s="17" t="s">
        <v>294</v>
      </c>
      <c r="B104" s="18" t="s">
        <v>95</v>
      </c>
      <c r="C104" s="18">
        <v>68578</v>
      </c>
      <c r="D104" s="18">
        <v>5</v>
      </c>
      <c r="E104" s="18">
        <v>49</v>
      </c>
      <c r="F104" s="20">
        <v>6.1</v>
      </c>
      <c r="G104" s="29">
        <v>2.46</v>
      </c>
      <c r="H104" s="20">
        <f t="shared" si="8"/>
        <v>40.327868852459019</v>
      </c>
      <c r="I104" s="20" t="s">
        <v>311</v>
      </c>
      <c r="J104" s="20"/>
      <c r="K104" s="18">
        <v>49</v>
      </c>
      <c r="L104" s="18">
        <v>49</v>
      </c>
      <c r="M104" s="20">
        <f t="shared" si="6"/>
        <v>100</v>
      </c>
      <c r="N104" s="20"/>
      <c r="O104" s="20" t="str">
        <f t="shared" si="7"/>
        <v/>
      </c>
      <c r="P104" s="18"/>
      <c r="Q104" s="20">
        <f t="shared" si="9"/>
        <v>5.9039999999999999</v>
      </c>
      <c r="R104" s="20" t="str">
        <f t="shared" si="10"/>
        <v/>
      </c>
    </row>
    <row r="105" spans="1:18">
      <c r="A105" s="17"/>
      <c r="B105" s="18"/>
      <c r="C105" s="18"/>
      <c r="D105" s="18">
        <v>10</v>
      </c>
      <c r="E105" s="18">
        <v>57</v>
      </c>
      <c r="F105" s="20">
        <v>11.8</v>
      </c>
      <c r="G105" s="29">
        <v>5.22</v>
      </c>
      <c r="H105" s="20">
        <f t="shared" si="8"/>
        <v>44.237288135593218</v>
      </c>
      <c r="I105" s="20" t="s">
        <v>311</v>
      </c>
      <c r="J105" s="20"/>
      <c r="K105" s="18">
        <v>57</v>
      </c>
      <c r="L105" s="18">
        <v>53</v>
      </c>
      <c r="M105" s="20">
        <f t="shared" si="6"/>
        <v>92.982456140350877</v>
      </c>
      <c r="N105" s="20"/>
      <c r="O105" s="20" t="str">
        <f t="shared" si="7"/>
        <v/>
      </c>
      <c r="P105" s="18"/>
      <c r="Q105" s="20">
        <f t="shared" si="9"/>
        <v>12.527999999999999</v>
      </c>
      <c r="R105" s="20" t="str">
        <f t="shared" si="10"/>
        <v/>
      </c>
    </row>
    <row r="106" spans="1:18">
      <c r="A106" s="17"/>
      <c r="B106" s="18"/>
      <c r="C106" s="18"/>
      <c r="D106" s="18">
        <v>50</v>
      </c>
      <c r="E106" s="18">
        <v>48</v>
      </c>
      <c r="F106" s="20">
        <v>50.4</v>
      </c>
      <c r="G106" s="29">
        <v>12.8</v>
      </c>
      <c r="H106" s="20">
        <f t="shared" si="8"/>
        <v>25.396825396825403</v>
      </c>
      <c r="I106" s="20">
        <v>30.72</v>
      </c>
      <c r="J106" s="20"/>
      <c r="K106" s="18">
        <v>48</v>
      </c>
      <c r="L106" s="18">
        <v>48</v>
      </c>
      <c r="M106" s="20">
        <f t="shared" si="6"/>
        <v>100</v>
      </c>
      <c r="N106" s="20"/>
      <c r="O106" s="20">
        <f t="shared" si="7"/>
        <v>30.72</v>
      </c>
      <c r="P106" s="20">
        <f>O106</f>
        <v>30.72</v>
      </c>
      <c r="Q106" s="20">
        <f t="shared" si="9"/>
        <v>30.72</v>
      </c>
      <c r="R106" s="20">
        <f t="shared" si="10"/>
        <v>30.72</v>
      </c>
    </row>
    <row r="107" spans="1:18">
      <c r="A107" s="17"/>
      <c r="B107" s="18"/>
      <c r="C107" s="18"/>
      <c r="D107" s="18">
        <v>100</v>
      </c>
      <c r="E107" s="18">
        <v>49</v>
      </c>
      <c r="F107" s="20">
        <v>108.9</v>
      </c>
      <c r="G107" s="29">
        <v>22.43</v>
      </c>
      <c r="H107" s="20">
        <f t="shared" si="8"/>
        <v>20.596877869605141</v>
      </c>
      <c r="I107" s="20">
        <v>53.832000000000001</v>
      </c>
      <c r="J107" s="20"/>
      <c r="K107" s="18">
        <v>49</v>
      </c>
      <c r="L107" s="18">
        <v>49</v>
      </c>
      <c r="M107" s="20">
        <f t="shared" si="6"/>
        <v>100</v>
      </c>
      <c r="N107" s="20"/>
      <c r="O107" s="20">
        <f t="shared" si="7"/>
        <v>53.832000000000001</v>
      </c>
      <c r="P107" s="18"/>
      <c r="Q107" s="20">
        <f t="shared" si="9"/>
        <v>53.832000000000001</v>
      </c>
      <c r="R107" s="20">
        <f t="shared" si="10"/>
        <v>53.832000000000001</v>
      </c>
    </row>
    <row r="108" spans="1:18">
      <c r="A108" s="17" t="s">
        <v>294</v>
      </c>
      <c r="B108" s="18" t="s">
        <v>19</v>
      </c>
      <c r="C108" s="18">
        <v>68581</v>
      </c>
      <c r="D108" s="18">
        <v>5</v>
      </c>
      <c r="E108" s="18">
        <v>49</v>
      </c>
      <c r="F108" s="20">
        <v>2.8</v>
      </c>
      <c r="G108" s="29">
        <v>5.01</v>
      </c>
      <c r="H108" s="20">
        <f t="shared" si="8"/>
        <v>178.92857142857144</v>
      </c>
      <c r="I108" s="20" t="s">
        <v>311</v>
      </c>
      <c r="J108" s="20"/>
      <c r="K108" s="18">
        <v>49</v>
      </c>
      <c r="L108" s="18">
        <v>18</v>
      </c>
      <c r="M108" s="20">
        <f t="shared" si="6"/>
        <v>36.734693877551024</v>
      </c>
      <c r="N108" s="20"/>
      <c r="O108" s="20" t="str">
        <f t="shared" si="7"/>
        <v/>
      </c>
      <c r="P108" s="18"/>
      <c r="Q108" s="20">
        <f t="shared" si="9"/>
        <v>12.023999999999999</v>
      </c>
      <c r="R108" s="20" t="str">
        <f t="shared" si="10"/>
        <v/>
      </c>
    </row>
    <row r="109" spans="1:18">
      <c r="A109" s="17"/>
      <c r="B109" s="18"/>
      <c r="C109" s="18"/>
      <c r="D109" s="18">
        <v>10</v>
      </c>
      <c r="E109" s="18">
        <v>57</v>
      </c>
      <c r="F109" s="20">
        <v>5.9</v>
      </c>
      <c r="G109" s="29">
        <v>8.17</v>
      </c>
      <c r="H109" s="20">
        <f t="shared" si="8"/>
        <v>138.47457627118644</v>
      </c>
      <c r="I109" s="20" t="s">
        <v>311</v>
      </c>
      <c r="J109" s="20"/>
      <c r="K109" s="18">
        <v>57</v>
      </c>
      <c r="L109" s="18">
        <v>26</v>
      </c>
      <c r="M109" s="20">
        <f t="shared" si="6"/>
        <v>45.614035087719294</v>
      </c>
      <c r="N109" s="20"/>
      <c r="O109" s="20" t="str">
        <f t="shared" si="7"/>
        <v/>
      </c>
      <c r="P109" s="18"/>
      <c r="Q109" s="20">
        <f t="shared" si="9"/>
        <v>19.608000000000001</v>
      </c>
      <c r="R109" s="20" t="str">
        <f t="shared" si="10"/>
        <v/>
      </c>
    </row>
    <row r="110" spans="1:18">
      <c r="A110" s="17"/>
      <c r="B110" s="18"/>
      <c r="C110" s="18"/>
      <c r="D110" s="18">
        <v>50</v>
      </c>
      <c r="E110" s="18">
        <v>48</v>
      </c>
      <c r="F110" s="20">
        <v>54.1</v>
      </c>
      <c r="G110" s="29">
        <v>17.559999999999999</v>
      </c>
      <c r="H110" s="20">
        <f t="shared" si="8"/>
        <v>32.458410351201479</v>
      </c>
      <c r="I110" s="20">
        <v>42.143999999999998</v>
      </c>
      <c r="J110" s="20"/>
      <c r="K110" s="18">
        <v>48</v>
      </c>
      <c r="L110" s="18">
        <v>47</v>
      </c>
      <c r="M110" s="20">
        <f t="shared" si="6"/>
        <v>97.916666666666657</v>
      </c>
      <c r="N110" s="20"/>
      <c r="O110" s="20">
        <f t="shared" si="7"/>
        <v>42.143999999999998</v>
      </c>
      <c r="P110" s="20">
        <f>O110</f>
        <v>42.143999999999998</v>
      </c>
      <c r="Q110" s="20">
        <f t="shared" si="9"/>
        <v>42.143999999999998</v>
      </c>
      <c r="R110" s="20">
        <f t="shared" si="10"/>
        <v>42.143999999999998</v>
      </c>
    </row>
    <row r="111" spans="1:18">
      <c r="A111" s="17"/>
      <c r="B111" s="18"/>
      <c r="C111" s="18"/>
      <c r="D111" s="18">
        <v>100</v>
      </c>
      <c r="E111" s="18">
        <v>49</v>
      </c>
      <c r="F111" s="20">
        <v>113.5</v>
      </c>
      <c r="G111" s="29">
        <v>21.7</v>
      </c>
      <c r="H111" s="20">
        <f t="shared" si="8"/>
        <v>19.118942731277532</v>
      </c>
      <c r="I111" s="20">
        <v>52.08</v>
      </c>
      <c r="J111" s="20"/>
      <c r="K111" s="18">
        <v>49</v>
      </c>
      <c r="L111" s="18">
        <v>49</v>
      </c>
      <c r="M111" s="20">
        <f t="shared" si="6"/>
        <v>100</v>
      </c>
      <c r="N111" s="20"/>
      <c r="O111" s="20">
        <f t="shared" si="7"/>
        <v>52.08</v>
      </c>
      <c r="P111" s="18"/>
      <c r="Q111" s="20">
        <f t="shared" si="9"/>
        <v>52.08</v>
      </c>
      <c r="R111" s="20">
        <f t="shared" si="10"/>
        <v>52.08</v>
      </c>
    </row>
    <row r="112" spans="1:18">
      <c r="A112" s="17" t="s">
        <v>294</v>
      </c>
      <c r="B112" s="18" t="s">
        <v>20</v>
      </c>
      <c r="C112" s="18">
        <v>68582</v>
      </c>
      <c r="D112" s="18">
        <v>5</v>
      </c>
      <c r="E112" s="18">
        <v>49</v>
      </c>
      <c r="F112" s="20">
        <v>4.7</v>
      </c>
      <c r="G112" s="29">
        <v>6.02</v>
      </c>
      <c r="H112" s="20">
        <f t="shared" si="8"/>
        <v>128.08510638297872</v>
      </c>
      <c r="I112" s="20" t="s">
        <v>311</v>
      </c>
      <c r="J112" s="20"/>
      <c r="K112" s="18">
        <v>49</v>
      </c>
      <c r="L112" s="18">
        <v>26</v>
      </c>
      <c r="M112" s="20">
        <f t="shared" si="6"/>
        <v>53.061224489795919</v>
      </c>
      <c r="N112" s="20"/>
      <c r="O112" s="20" t="str">
        <f t="shared" si="7"/>
        <v/>
      </c>
      <c r="P112" s="18"/>
      <c r="Q112" s="20">
        <f t="shared" si="9"/>
        <v>14.447999999999999</v>
      </c>
      <c r="R112" s="20" t="str">
        <f t="shared" si="10"/>
        <v/>
      </c>
    </row>
    <row r="113" spans="1:18">
      <c r="A113" s="17"/>
      <c r="B113" s="18"/>
      <c r="C113" s="18"/>
      <c r="D113" s="18">
        <v>10</v>
      </c>
      <c r="E113" s="18">
        <v>57</v>
      </c>
      <c r="F113" s="20">
        <v>10.4</v>
      </c>
      <c r="G113" s="29">
        <v>10.31</v>
      </c>
      <c r="H113" s="20">
        <f t="shared" si="8"/>
        <v>99.134615384615387</v>
      </c>
      <c r="I113" s="20" t="s">
        <v>311</v>
      </c>
      <c r="J113" s="20"/>
      <c r="K113" s="18">
        <v>57</v>
      </c>
      <c r="L113" s="18">
        <v>40</v>
      </c>
      <c r="M113" s="20">
        <f t="shared" si="6"/>
        <v>70.175438596491219</v>
      </c>
      <c r="N113" s="20"/>
      <c r="O113" s="20" t="str">
        <f t="shared" si="7"/>
        <v/>
      </c>
      <c r="P113" s="18"/>
      <c r="Q113" s="20">
        <f t="shared" si="9"/>
        <v>24.744</v>
      </c>
      <c r="R113" s="20" t="str">
        <f t="shared" si="10"/>
        <v/>
      </c>
    </row>
    <row r="114" spans="1:18">
      <c r="A114" s="17"/>
      <c r="B114" s="18"/>
      <c r="C114" s="18"/>
      <c r="D114" s="18">
        <v>50</v>
      </c>
      <c r="E114" s="18">
        <v>48</v>
      </c>
      <c r="F114" s="20">
        <v>53</v>
      </c>
      <c r="G114" s="29">
        <v>16.43</v>
      </c>
      <c r="H114" s="20">
        <f t="shared" si="8"/>
        <v>31</v>
      </c>
      <c r="I114" s="20">
        <v>39.431999999999995</v>
      </c>
      <c r="J114" s="20"/>
      <c r="K114" s="18">
        <v>48</v>
      </c>
      <c r="L114" s="18">
        <v>48</v>
      </c>
      <c r="M114" s="20">
        <f t="shared" si="6"/>
        <v>100</v>
      </c>
      <c r="N114" s="20"/>
      <c r="O114" s="20">
        <f t="shared" si="7"/>
        <v>39.431999999999995</v>
      </c>
      <c r="P114" s="20">
        <f>O114</f>
        <v>39.431999999999995</v>
      </c>
      <c r="Q114" s="20">
        <f t="shared" si="9"/>
        <v>39.431999999999995</v>
      </c>
      <c r="R114" s="20">
        <f t="shared" si="10"/>
        <v>39.431999999999995</v>
      </c>
    </row>
    <row r="115" spans="1:18">
      <c r="A115" s="17"/>
      <c r="B115" s="18"/>
      <c r="C115" s="18"/>
      <c r="D115" s="18">
        <v>100</v>
      </c>
      <c r="E115" s="18">
        <v>49</v>
      </c>
      <c r="F115" s="20">
        <v>112.2</v>
      </c>
      <c r="G115" s="29">
        <v>30.3</v>
      </c>
      <c r="H115" s="20">
        <f t="shared" si="8"/>
        <v>27.00534759358289</v>
      </c>
      <c r="I115" s="20">
        <v>72.72</v>
      </c>
      <c r="J115" s="20"/>
      <c r="K115" s="18">
        <v>49</v>
      </c>
      <c r="L115" s="18">
        <v>49</v>
      </c>
      <c r="M115" s="20">
        <f t="shared" si="6"/>
        <v>100</v>
      </c>
      <c r="N115" s="20"/>
      <c r="O115" s="20">
        <f t="shared" si="7"/>
        <v>72.72</v>
      </c>
      <c r="P115" s="18"/>
      <c r="Q115" s="20">
        <f t="shared" si="9"/>
        <v>72.72</v>
      </c>
      <c r="R115" s="20">
        <f t="shared" si="10"/>
        <v>72.72</v>
      </c>
    </row>
    <row r="116" spans="1:18">
      <c r="A116" s="17" t="s">
        <v>294</v>
      </c>
      <c r="B116" s="18" t="s">
        <v>21</v>
      </c>
      <c r="C116" s="18">
        <v>68583</v>
      </c>
      <c r="D116" s="18">
        <v>5</v>
      </c>
      <c r="E116" s="18">
        <v>49</v>
      </c>
      <c r="F116" s="20">
        <v>1.9</v>
      </c>
      <c r="G116" s="29">
        <v>7.22</v>
      </c>
      <c r="H116" s="20">
        <f t="shared" si="8"/>
        <v>380</v>
      </c>
      <c r="I116" s="20" t="s">
        <v>311</v>
      </c>
      <c r="J116" s="20"/>
      <c r="K116" s="18">
        <v>49</v>
      </c>
      <c r="L116" s="18">
        <v>4</v>
      </c>
      <c r="M116" s="20">
        <f t="shared" si="6"/>
        <v>8.1632653061224492</v>
      </c>
      <c r="N116" s="20"/>
      <c r="O116" s="20" t="str">
        <f t="shared" si="7"/>
        <v/>
      </c>
      <c r="P116" s="18"/>
      <c r="Q116" s="20">
        <f t="shared" si="9"/>
        <v>17.327999999999999</v>
      </c>
      <c r="R116" s="20" t="str">
        <f t="shared" si="10"/>
        <v/>
      </c>
    </row>
    <row r="117" spans="1:18">
      <c r="A117" s="17"/>
      <c r="B117" s="18"/>
      <c r="C117" s="18"/>
      <c r="D117" s="18">
        <v>10</v>
      </c>
      <c r="E117" s="18">
        <v>57</v>
      </c>
      <c r="F117" s="20">
        <v>11.3</v>
      </c>
      <c r="G117" s="29">
        <v>18.54</v>
      </c>
      <c r="H117" s="20">
        <f t="shared" si="8"/>
        <v>164.07079646017698</v>
      </c>
      <c r="I117" s="20" t="s">
        <v>311</v>
      </c>
      <c r="J117" s="20"/>
      <c r="K117" s="18">
        <v>57</v>
      </c>
      <c r="L117" s="18">
        <v>21</v>
      </c>
      <c r="M117" s="20">
        <f t="shared" si="6"/>
        <v>36.84210526315789</v>
      </c>
      <c r="N117" s="20"/>
      <c r="O117" s="20" t="str">
        <f t="shared" si="7"/>
        <v/>
      </c>
      <c r="P117" s="18"/>
      <c r="Q117" s="20">
        <f t="shared" si="9"/>
        <v>44.495999999999995</v>
      </c>
      <c r="R117" s="20" t="str">
        <f t="shared" si="10"/>
        <v/>
      </c>
    </row>
    <row r="118" spans="1:18">
      <c r="A118" s="17"/>
      <c r="B118" s="18"/>
      <c r="C118" s="18"/>
      <c r="D118" s="18">
        <v>50</v>
      </c>
      <c r="E118" s="18">
        <v>47</v>
      </c>
      <c r="F118" s="20">
        <v>66.599999999999994</v>
      </c>
      <c r="G118" s="29">
        <v>30.33</v>
      </c>
      <c r="H118" s="20">
        <f t="shared" si="8"/>
        <v>45.54054054054054</v>
      </c>
      <c r="I118" s="20" t="s">
        <v>311</v>
      </c>
      <c r="J118" s="20"/>
      <c r="K118" s="18">
        <v>47</v>
      </c>
      <c r="L118" s="18">
        <v>48</v>
      </c>
      <c r="M118" s="20">
        <f t="shared" si="6"/>
        <v>102.12765957446808</v>
      </c>
      <c r="N118" s="20"/>
      <c r="O118" s="20" t="str">
        <f t="shared" si="7"/>
        <v/>
      </c>
      <c r="P118" s="18"/>
      <c r="Q118" s="20">
        <f t="shared" si="9"/>
        <v>72.791999999999987</v>
      </c>
      <c r="R118" s="20" t="str">
        <f t="shared" si="10"/>
        <v/>
      </c>
    </row>
    <row r="119" spans="1:18">
      <c r="A119" s="17"/>
      <c r="B119" s="18"/>
      <c r="C119" s="18"/>
      <c r="D119" s="18">
        <v>100</v>
      </c>
      <c r="E119" s="18">
        <v>49</v>
      </c>
      <c r="F119" s="20">
        <v>121</v>
      </c>
      <c r="G119" s="29">
        <v>39.36</v>
      </c>
      <c r="H119" s="20">
        <f t="shared" si="8"/>
        <v>32.528925619834709</v>
      </c>
      <c r="I119" s="20">
        <v>94.463999999999999</v>
      </c>
      <c r="J119" s="20"/>
      <c r="K119" s="18">
        <v>49</v>
      </c>
      <c r="L119" s="18">
        <v>49</v>
      </c>
      <c r="M119" s="20">
        <f t="shared" si="6"/>
        <v>100</v>
      </c>
      <c r="N119" s="20"/>
      <c r="O119" s="20">
        <f t="shared" si="7"/>
        <v>94.463999999999999</v>
      </c>
      <c r="P119" s="20">
        <f>O119</f>
        <v>94.463999999999999</v>
      </c>
      <c r="Q119" s="20">
        <f t="shared" si="9"/>
        <v>94.463999999999999</v>
      </c>
      <c r="R119" s="20">
        <f t="shared" si="10"/>
        <v>94.463999999999999</v>
      </c>
    </row>
    <row r="120" spans="1:18">
      <c r="A120" s="17" t="s">
        <v>294</v>
      </c>
      <c r="B120" s="18" t="s">
        <v>164</v>
      </c>
      <c r="C120" s="18">
        <v>66604</v>
      </c>
      <c r="D120" s="18">
        <v>5</v>
      </c>
      <c r="E120" s="18">
        <v>49</v>
      </c>
      <c r="F120" s="20">
        <v>5.0999999999999996</v>
      </c>
      <c r="G120" s="29">
        <v>0.83</v>
      </c>
      <c r="H120" s="20">
        <f t="shared" si="8"/>
        <v>16.274509803921568</v>
      </c>
      <c r="I120" s="20">
        <v>1.9919999999999998</v>
      </c>
      <c r="J120" s="20"/>
      <c r="K120" s="18">
        <v>49</v>
      </c>
      <c r="L120" s="18">
        <v>49</v>
      </c>
      <c r="M120" s="20">
        <f t="shared" si="6"/>
        <v>100</v>
      </c>
      <c r="N120" s="20"/>
      <c r="O120" s="20">
        <f t="shared" si="7"/>
        <v>1.9919999999999998</v>
      </c>
      <c r="P120" s="20">
        <f>O120</f>
        <v>1.9919999999999998</v>
      </c>
      <c r="Q120" s="20">
        <f t="shared" si="9"/>
        <v>1.9919999999999998</v>
      </c>
      <c r="R120" s="20">
        <f t="shared" si="10"/>
        <v>1.9919999999999998</v>
      </c>
    </row>
    <row r="121" spans="1:18">
      <c r="A121" s="17"/>
      <c r="B121" s="18"/>
      <c r="C121" s="18"/>
      <c r="D121" s="18">
        <v>10</v>
      </c>
      <c r="E121" s="18">
        <v>57</v>
      </c>
      <c r="F121" s="20">
        <v>12</v>
      </c>
      <c r="G121" s="29">
        <v>4.54</v>
      </c>
      <c r="H121" s="20">
        <f t="shared" si="8"/>
        <v>37.833333333333336</v>
      </c>
      <c r="I121" s="20">
        <v>10.895999999999999</v>
      </c>
      <c r="J121" s="20"/>
      <c r="K121" s="18">
        <v>57</v>
      </c>
      <c r="L121" s="18">
        <v>53</v>
      </c>
      <c r="M121" s="20">
        <f t="shared" si="6"/>
        <v>92.982456140350877</v>
      </c>
      <c r="N121" s="20"/>
      <c r="O121" s="20">
        <f t="shared" si="7"/>
        <v>10.895999999999999</v>
      </c>
      <c r="P121" s="18"/>
      <c r="Q121" s="20">
        <f t="shared" si="9"/>
        <v>10.895999999999999</v>
      </c>
      <c r="R121" s="20">
        <f t="shared" si="10"/>
        <v>10.895999999999999</v>
      </c>
    </row>
    <row r="122" spans="1:18">
      <c r="A122" s="17"/>
      <c r="B122" s="18"/>
      <c r="C122" s="18"/>
      <c r="D122" s="18">
        <v>50</v>
      </c>
      <c r="E122" s="18">
        <v>48</v>
      </c>
      <c r="F122" s="20">
        <v>50.2</v>
      </c>
      <c r="G122" s="29">
        <v>11.15</v>
      </c>
      <c r="H122" s="20">
        <f t="shared" si="8"/>
        <v>22.211155378486055</v>
      </c>
      <c r="I122" s="20">
        <v>26.76</v>
      </c>
      <c r="J122" s="20"/>
      <c r="K122" s="18">
        <v>48</v>
      </c>
      <c r="L122" s="18">
        <v>48</v>
      </c>
      <c r="M122" s="20">
        <f t="shared" si="6"/>
        <v>100</v>
      </c>
      <c r="N122" s="20"/>
      <c r="O122" s="20">
        <f t="shared" si="7"/>
        <v>26.76</v>
      </c>
      <c r="P122" s="18"/>
      <c r="Q122" s="20">
        <f t="shared" si="9"/>
        <v>26.76</v>
      </c>
      <c r="R122" s="20">
        <f t="shared" si="10"/>
        <v>26.76</v>
      </c>
    </row>
    <row r="123" spans="1:18">
      <c r="A123" s="17"/>
      <c r="B123" s="18"/>
      <c r="C123" s="18"/>
      <c r="D123" s="18">
        <v>100</v>
      </c>
      <c r="E123" s="18">
        <v>49</v>
      </c>
      <c r="F123" s="20">
        <v>108.6</v>
      </c>
      <c r="G123" s="29">
        <v>20.64</v>
      </c>
      <c r="H123" s="20">
        <f t="shared" si="8"/>
        <v>19.005524861878452</v>
      </c>
      <c r="I123" s="20">
        <v>49.536000000000001</v>
      </c>
      <c r="J123" s="20"/>
      <c r="K123" s="18">
        <v>49</v>
      </c>
      <c r="L123" s="18">
        <v>49</v>
      </c>
      <c r="M123" s="20">
        <f t="shared" si="6"/>
        <v>100</v>
      </c>
      <c r="N123" s="20"/>
      <c r="O123" s="20">
        <f t="shared" si="7"/>
        <v>49.536000000000001</v>
      </c>
      <c r="P123" s="18"/>
      <c r="Q123" s="20">
        <f t="shared" si="9"/>
        <v>49.536000000000001</v>
      </c>
      <c r="R123" s="20">
        <f t="shared" si="10"/>
        <v>49.536000000000001</v>
      </c>
    </row>
    <row r="124" spans="1:18">
      <c r="A124" s="17" t="s">
        <v>294</v>
      </c>
      <c r="B124" s="18" t="s">
        <v>165</v>
      </c>
      <c r="C124" s="18">
        <v>68604</v>
      </c>
      <c r="D124" s="18">
        <v>5</v>
      </c>
      <c r="E124" s="18">
        <v>49</v>
      </c>
      <c r="F124" s="20">
        <v>4.8</v>
      </c>
      <c r="G124" s="29">
        <v>1.67</v>
      </c>
      <c r="H124" s="20">
        <f t="shared" si="8"/>
        <v>34.791666666666664</v>
      </c>
      <c r="I124" s="20">
        <v>4.008</v>
      </c>
      <c r="J124" s="20"/>
      <c r="K124" s="18">
        <v>49</v>
      </c>
      <c r="L124" s="18">
        <v>49</v>
      </c>
      <c r="M124" s="20">
        <f t="shared" si="6"/>
        <v>100</v>
      </c>
      <c r="N124" s="20"/>
      <c r="O124" s="20">
        <f t="shared" si="7"/>
        <v>4.008</v>
      </c>
      <c r="P124" s="20">
        <f>O124</f>
        <v>4.008</v>
      </c>
      <c r="Q124" s="20">
        <f t="shared" si="9"/>
        <v>4.008</v>
      </c>
      <c r="R124" s="20">
        <f t="shared" si="10"/>
        <v>4.008</v>
      </c>
    </row>
    <row r="125" spans="1:18">
      <c r="A125" s="17"/>
      <c r="B125" s="18"/>
      <c r="C125" s="18"/>
      <c r="D125" s="18">
        <v>10</v>
      </c>
      <c r="E125" s="18">
        <v>57</v>
      </c>
      <c r="F125" s="20">
        <v>12.4</v>
      </c>
      <c r="G125" s="29">
        <v>5.38</v>
      </c>
      <c r="H125" s="20">
        <f t="shared" si="8"/>
        <v>43.387096774193544</v>
      </c>
      <c r="I125" s="20" t="s">
        <v>311</v>
      </c>
      <c r="J125" s="20"/>
      <c r="K125" s="18">
        <v>57</v>
      </c>
      <c r="L125" s="18">
        <v>53</v>
      </c>
      <c r="M125" s="20">
        <f t="shared" si="6"/>
        <v>92.982456140350877</v>
      </c>
      <c r="N125" s="20"/>
      <c r="O125" s="20" t="str">
        <f t="shared" si="7"/>
        <v/>
      </c>
      <c r="P125" s="18"/>
      <c r="Q125" s="20">
        <f t="shared" si="9"/>
        <v>12.911999999999999</v>
      </c>
      <c r="R125" s="20" t="str">
        <f t="shared" si="10"/>
        <v/>
      </c>
    </row>
    <row r="126" spans="1:18">
      <c r="A126" s="17"/>
      <c r="B126" s="18"/>
      <c r="C126" s="18"/>
      <c r="D126" s="18">
        <v>50</v>
      </c>
      <c r="E126" s="18">
        <v>48</v>
      </c>
      <c r="F126" s="20">
        <v>53</v>
      </c>
      <c r="G126" s="29">
        <v>12.83</v>
      </c>
      <c r="H126" s="20">
        <f t="shared" si="8"/>
        <v>24.20754716981132</v>
      </c>
      <c r="I126" s="20">
        <v>30.791999999999998</v>
      </c>
      <c r="J126" s="20"/>
      <c r="K126" s="18">
        <v>48</v>
      </c>
      <c r="L126" s="18">
        <v>48</v>
      </c>
      <c r="M126" s="20">
        <f t="shared" si="6"/>
        <v>100</v>
      </c>
      <c r="N126" s="20"/>
      <c r="O126" s="20">
        <f t="shared" si="7"/>
        <v>30.791999999999998</v>
      </c>
      <c r="P126" s="20"/>
      <c r="Q126" s="20">
        <f t="shared" si="9"/>
        <v>30.791999999999998</v>
      </c>
      <c r="R126" s="20">
        <f t="shared" si="10"/>
        <v>30.791999999999998</v>
      </c>
    </row>
    <row r="127" spans="1:18">
      <c r="A127" s="17"/>
      <c r="B127" s="18"/>
      <c r="C127" s="18"/>
      <c r="D127" s="18">
        <v>100</v>
      </c>
      <c r="E127" s="18">
        <v>49</v>
      </c>
      <c r="F127" s="20">
        <v>117.4</v>
      </c>
      <c r="G127" s="29">
        <v>27.86</v>
      </c>
      <c r="H127" s="20">
        <f t="shared" si="8"/>
        <v>23.730834752981259</v>
      </c>
      <c r="I127" s="20">
        <v>66.86399999999999</v>
      </c>
      <c r="J127" s="20"/>
      <c r="K127" s="18">
        <v>49</v>
      </c>
      <c r="L127" s="18">
        <v>49</v>
      </c>
      <c r="M127" s="20">
        <f t="shared" si="6"/>
        <v>100</v>
      </c>
      <c r="N127" s="20"/>
      <c r="O127" s="20">
        <f t="shared" si="7"/>
        <v>66.86399999999999</v>
      </c>
      <c r="P127" s="18"/>
      <c r="Q127" s="20">
        <f t="shared" si="9"/>
        <v>66.86399999999999</v>
      </c>
      <c r="R127" s="20">
        <f t="shared" si="10"/>
        <v>66.86399999999999</v>
      </c>
    </row>
    <row r="128" spans="1:18">
      <c r="A128" s="17" t="s">
        <v>294</v>
      </c>
      <c r="B128" s="18" t="s">
        <v>166</v>
      </c>
      <c r="C128" s="18">
        <v>66610</v>
      </c>
      <c r="D128" s="18">
        <v>5</v>
      </c>
      <c r="E128" s="18">
        <v>49</v>
      </c>
      <c r="F128" s="20">
        <v>5.4</v>
      </c>
      <c r="G128" s="29">
        <v>0.83</v>
      </c>
      <c r="H128" s="20">
        <f t="shared" si="8"/>
        <v>15.370370370370367</v>
      </c>
      <c r="I128" s="20">
        <v>1.9919999999999998</v>
      </c>
      <c r="J128" s="20"/>
      <c r="K128" s="18">
        <v>49</v>
      </c>
      <c r="L128" s="18">
        <v>49</v>
      </c>
      <c r="M128" s="20">
        <f t="shared" si="6"/>
        <v>100</v>
      </c>
      <c r="N128" s="20"/>
      <c r="O128" s="20">
        <f t="shared" si="7"/>
        <v>1.9919999999999998</v>
      </c>
      <c r="P128" s="20">
        <f>O128</f>
        <v>1.9919999999999998</v>
      </c>
      <c r="Q128" s="20">
        <f t="shared" si="9"/>
        <v>1.9919999999999998</v>
      </c>
      <c r="R128" s="20">
        <f t="shared" si="10"/>
        <v>1.9919999999999998</v>
      </c>
    </row>
    <row r="129" spans="1:18">
      <c r="A129" s="17"/>
      <c r="B129" s="18"/>
      <c r="C129" s="18"/>
      <c r="D129" s="18">
        <v>10</v>
      </c>
      <c r="E129" s="18">
        <v>57</v>
      </c>
      <c r="F129" s="20">
        <v>12</v>
      </c>
      <c r="G129" s="29">
        <v>4.71</v>
      </c>
      <c r="H129" s="20">
        <f t="shared" si="8"/>
        <v>39.25</v>
      </c>
      <c r="I129" s="20" t="s">
        <v>311</v>
      </c>
      <c r="J129" s="20"/>
      <c r="K129" s="18">
        <v>57</v>
      </c>
      <c r="L129" s="18">
        <v>53</v>
      </c>
      <c r="M129" s="20">
        <f t="shared" si="6"/>
        <v>92.982456140350877</v>
      </c>
      <c r="N129" s="20"/>
      <c r="O129" s="20" t="str">
        <f t="shared" si="7"/>
        <v/>
      </c>
      <c r="P129" s="18"/>
      <c r="Q129" s="20">
        <f t="shared" si="9"/>
        <v>11.304</v>
      </c>
      <c r="R129" s="20" t="str">
        <f t="shared" si="10"/>
        <v/>
      </c>
    </row>
    <row r="130" spans="1:18">
      <c r="A130" s="17"/>
      <c r="B130" s="18"/>
      <c r="C130" s="18"/>
      <c r="D130" s="18">
        <v>50</v>
      </c>
      <c r="E130" s="18">
        <v>48</v>
      </c>
      <c r="F130" s="20">
        <v>50.2</v>
      </c>
      <c r="G130" s="29">
        <v>11.4</v>
      </c>
      <c r="H130" s="20">
        <f t="shared" si="8"/>
        <v>22.709163346613543</v>
      </c>
      <c r="I130" s="20">
        <v>27.36</v>
      </c>
      <c r="J130" s="20"/>
      <c r="K130" s="18">
        <v>48</v>
      </c>
      <c r="L130" s="18">
        <v>48</v>
      </c>
      <c r="M130" s="20">
        <f t="shared" si="6"/>
        <v>100</v>
      </c>
      <c r="N130" s="20"/>
      <c r="O130" s="20">
        <f t="shared" si="7"/>
        <v>27.36</v>
      </c>
      <c r="P130" s="18"/>
      <c r="Q130" s="20">
        <f t="shared" si="9"/>
        <v>27.36</v>
      </c>
      <c r="R130" s="20">
        <f t="shared" si="10"/>
        <v>27.36</v>
      </c>
    </row>
    <row r="131" spans="1:18">
      <c r="A131" s="17"/>
      <c r="B131" s="18"/>
      <c r="C131" s="18"/>
      <c r="D131" s="18">
        <v>100</v>
      </c>
      <c r="E131" s="18">
        <v>49</v>
      </c>
      <c r="F131" s="20">
        <v>108.5</v>
      </c>
      <c r="G131" s="29">
        <v>20.61</v>
      </c>
      <c r="H131" s="20">
        <f t="shared" si="8"/>
        <v>18.995391705069125</v>
      </c>
      <c r="I131" s="20">
        <v>49.463999999999999</v>
      </c>
      <c r="J131" s="20"/>
      <c r="K131" s="18">
        <v>49</v>
      </c>
      <c r="L131" s="18">
        <v>49</v>
      </c>
      <c r="M131" s="20">
        <f t="shared" si="6"/>
        <v>100</v>
      </c>
      <c r="N131" s="20"/>
      <c r="O131" s="20">
        <f t="shared" si="7"/>
        <v>49.463999999999999</v>
      </c>
      <c r="P131" s="18"/>
      <c r="Q131" s="20">
        <f t="shared" si="9"/>
        <v>49.463999999999999</v>
      </c>
      <c r="R131" s="20">
        <f t="shared" si="10"/>
        <v>49.463999999999999</v>
      </c>
    </row>
    <row r="132" spans="1:18">
      <c r="A132" s="17" t="s">
        <v>294</v>
      </c>
      <c r="B132" s="18" t="s">
        <v>261</v>
      </c>
      <c r="C132" s="18">
        <v>68605</v>
      </c>
      <c r="D132" s="18">
        <v>5</v>
      </c>
      <c r="E132" s="18">
        <v>48</v>
      </c>
      <c r="F132" s="20">
        <v>2.8</v>
      </c>
      <c r="G132" s="29">
        <v>4</v>
      </c>
      <c r="H132" s="20">
        <f t="shared" si="8"/>
        <v>142.85714285714286</v>
      </c>
      <c r="I132" s="20" t="s">
        <v>311</v>
      </c>
      <c r="J132" s="20"/>
      <c r="K132" s="18">
        <v>48</v>
      </c>
      <c r="L132" s="18">
        <v>20</v>
      </c>
      <c r="M132" s="20">
        <f t="shared" ref="M132:M195" si="11">(L132/K132)*100</f>
        <v>41.666666666666671</v>
      </c>
      <c r="N132" s="20"/>
      <c r="O132" s="20" t="str">
        <f t="shared" ref="O132:O195" si="12">IF(AND(I132&lt;=(D132+D132*0.1),M132&gt;50),I132,"")</f>
        <v/>
      </c>
      <c r="P132" s="18"/>
      <c r="Q132" s="20">
        <f t="shared" si="9"/>
        <v>9.6</v>
      </c>
      <c r="R132" s="20" t="str">
        <f t="shared" si="10"/>
        <v/>
      </c>
    </row>
    <row r="133" spans="1:18">
      <c r="A133" s="17"/>
      <c r="B133" s="18"/>
      <c r="C133" s="18"/>
      <c r="D133" s="18">
        <v>10</v>
      </c>
      <c r="E133" s="18">
        <v>56</v>
      </c>
      <c r="F133" s="20">
        <v>9.9</v>
      </c>
      <c r="G133" s="29">
        <v>8.2799999999999994</v>
      </c>
      <c r="H133" s="20">
        <f t="shared" ref="H133:H196" si="13">100*(G133/F133)</f>
        <v>83.636363636363626</v>
      </c>
      <c r="I133" s="20" t="s">
        <v>311</v>
      </c>
      <c r="J133" s="20"/>
      <c r="K133" s="18">
        <v>56</v>
      </c>
      <c r="L133" s="18">
        <v>40</v>
      </c>
      <c r="M133" s="20">
        <f t="shared" si="11"/>
        <v>71.428571428571431</v>
      </c>
      <c r="N133" s="20"/>
      <c r="O133" s="20" t="str">
        <f t="shared" si="12"/>
        <v/>
      </c>
      <c r="P133" s="18"/>
      <c r="Q133" s="20">
        <f t="shared" ref="Q133:Q196" si="14">G133*2.4</f>
        <v>19.871999999999996</v>
      </c>
      <c r="R133" s="20" t="str">
        <f t="shared" ref="R133:R196" si="15">IF(AND((G133*2.4)&lt;+(D133+D133*0.1),M133&gt;50),(G133*2.4),"")</f>
        <v/>
      </c>
    </row>
    <row r="134" spans="1:18">
      <c r="A134" s="17"/>
      <c r="B134" s="18"/>
      <c r="C134" s="18"/>
      <c r="D134" s="18">
        <v>50</v>
      </c>
      <c r="E134" s="18">
        <v>48</v>
      </c>
      <c r="F134" s="20">
        <v>49.4</v>
      </c>
      <c r="G134" s="29">
        <v>20.100000000000001</v>
      </c>
      <c r="H134" s="20">
        <f t="shared" si="13"/>
        <v>40.688259109311744</v>
      </c>
      <c r="I134" s="20">
        <v>48.24</v>
      </c>
      <c r="J134" s="20"/>
      <c r="K134" s="18">
        <v>48</v>
      </c>
      <c r="L134" s="18">
        <v>46</v>
      </c>
      <c r="M134" s="20">
        <f t="shared" si="11"/>
        <v>95.833333333333343</v>
      </c>
      <c r="N134" s="20"/>
      <c r="O134" s="20">
        <f t="shared" si="12"/>
        <v>48.24</v>
      </c>
      <c r="P134" s="20">
        <f>O134</f>
        <v>48.24</v>
      </c>
      <c r="Q134" s="20">
        <f t="shared" si="14"/>
        <v>48.24</v>
      </c>
      <c r="R134" s="20">
        <f t="shared" si="15"/>
        <v>48.24</v>
      </c>
    </row>
    <row r="135" spans="1:18">
      <c r="A135" s="17"/>
      <c r="B135" s="18"/>
      <c r="C135" s="18"/>
      <c r="D135" s="18">
        <v>100</v>
      </c>
      <c r="E135" s="18">
        <v>49</v>
      </c>
      <c r="F135" s="20">
        <v>108.3</v>
      </c>
      <c r="G135" s="29">
        <v>26.86</v>
      </c>
      <c r="H135" s="20">
        <f t="shared" si="13"/>
        <v>24.801477377654663</v>
      </c>
      <c r="I135" s="20">
        <v>64.463999999999999</v>
      </c>
      <c r="J135" s="20"/>
      <c r="K135" s="18">
        <v>49</v>
      </c>
      <c r="L135" s="18">
        <v>49</v>
      </c>
      <c r="M135" s="20">
        <f t="shared" si="11"/>
        <v>100</v>
      </c>
      <c r="N135" s="20"/>
      <c r="O135" s="20">
        <f t="shared" si="12"/>
        <v>64.463999999999999</v>
      </c>
      <c r="P135" s="18"/>
      <c r="Q135" s="20">
        <f t="shared" si="14"/>
        <v>64.463999999999999</v>
      </c>
      <c r="R135" s="20">
        <f t="shared" si="15"/>
        <v>64.463999999999999</v>
      </c>
    </row>
    <row r="136" spans="1:18">
      <c r="A136" s="17" t="s">
        <v>294</v>
      </c>
      <c r="B136" s="18" t="s">
        <v>262</v>
      </c>
      <c r="C136" s="18">
        <v>66613</v>
      </c>
      <c r="D136" s="18">
        <v>5</v>
      </c>
      <c r="E136" s="18">
        <v>49</v>
      </c>
      <c r="F136" s="20">
        <v>5.2</v>
      </c>
      <c r="G136" s="29">
        <v>0.77</v>
      </c>
      <c r="H136" s="20">
        <f t="shared" si="13"/>
        <v>14.807692307692308</v>
      </c>
      <c r="I136" s="20">
        <v>1.8479999999999999</v>
      </c>
      <c r="J136" s="20"/>
      <c r="K136" s="18">
        <v>49</v>
      </c>
      <c r="L136" s="18">
        <v>49</v>
      </c>
      <c r="M136" s="20">
        <f t="shared" si="11"/>
        <v>100</v>
      </c>
      <c r="N136" s="20"/>
      <c r="O136" s="20">
        <f t="shared" si="12"/>
        <v>1.8479999999999999</v>
      </c>
      <c r="P136" s="20">
        <f>O136</f>
        <v>1.8479999999999999</v>
      </c>
      <c r="Q136" s="20">
        <f t="shared" si="14"/>
        <v>1.8479999999999999</v>
      </c>
      <c r="R136" s="20">
        <f t="shared" si="15"/>
        <v>1.8479999999999999</v>
      </c>
    </row>
    <row r="137" spans="1:18">
      <c r="A137" s="17"/>
      <c r="B137" s="18"/>
      <c r="C137" s="18"/>
      <c r="D137" s="18">
        <v>10</v>
      </c>
      <c r="E137" s="18">
        <v>57</v>
      </c>
      <c r="F137" s="20">
        <v>13.9</v>
      </c>
      <c r="G137" s="29">
        <v>15.47</v>
      </c>
      <c r="H137" s="20">
        <f t="shared" si="13"/>
        <v>111.29496402877699</v>
      </c>
      <c r="I137" s="20" t="s">
        <v>311</v>
      </c>
      <c r="J137" s="20"/>
      <c r="K137" s="18">
        <v>57</v>
      </c>
      <c r="L137" s="18">
        <v>54</v>
      </c>
      <c r="M137" s="20">
        <f t="shared" si="11"/>
        <v>94.73684210526315</v>
      </c>
      <c r="N137" s="20"/>
      <c r="O137" s="20" t="str">
        <f t="shared" si="12"/>
        <v/>
      </c>
      <c r="P137" s="18"/>
      <c r="Q137" s="20">
        <f t="shared" si="14"/>
        <v>37.128</v>
      </c>
      <c r="R137" s="20" t="str">
        <f t="shared" si="15"/>
        <v/>
      </c>
    </row>
    <row r="138" spans="1:18">
      <c r="A138" s="17"/>
      <c r="B138" s="18"/>
      <c r="C138" s="18"/>
      <c r="D138" s="18">
        <v>50</v>
      </c>
      <c r="E138" s="18">
        <v>48</v>
      </c>
      <c r="F138" s="20">
        <v>49.1</v>
      </c>
      <c r="G138" s="29">
        <v>11.02</v>
      </c>
      <c r="H138" s="20">
        <f t="shared" si="13"/>
        <v>22.443991853360487</v>
      </c>
      <c r="I138" s="20">
        <v>26.447999999999997</v>
      </c>
      <c r="J138" s="20"/>
      <c r="K138" s="18">
        <v>48</v>
      </c>
      <c r="L138" s="18">
        <v>48</v>
      </c>
      <c r="M138" s="20">
        <f t="shared" si="11"/>
        <v>100</v>
      </c>
      <c r="N138" s="20"/>
      <c r="O138" s="20">
        <f t="shared" si="12"/>
        <v>26.447999999999997</v>
      </c>
      <c r="P138" s="18"/>
      <c r="Q138" s="20">
        <f t="shared" si="14"/>
        <v>26.447999999999997</v>
      </c>
      <c r="R138" s="20">
        <f t="shared" si="15"/>
        <v>26.447999999999997</v>
      </c>
    </row>
    <row r="139" spans="1:18">
      <c r="A139" s="17"/>
      <c r="B139" s="18"/>
      <c r="C139" s="18"/>
      <c r="D139" s="18">
        <v>100</v>
      </c>
      <c r="E139" s="18">
        <v>49</v>
      </c>
      <c r="F139" s="20">
        <v>106.2</v>
      </c>
      <c r="G139" s="29">
        <v>19.98</v>
      </c>
      <c r="H139" s="20">
        <f t="shared" si="13"/>
        <v>18.8135593220339</v>
      </c>
      <c r="I139" s="20">
        <v>47.951999999999998</v>
      </c>
      <c r="J139" s="20"/>
      <c r="K139" s="18">
        <v>49</v>
      </c>
      <c r="L139" s="18">
        <v>49</v>
      </c>
      <c r="M139" s="20">
        <f t="shared" si="11"/>
        <v>100</v>
      </c>
      <c r="N139" s="20"/>
      <c r="O139" s="20">
        <f t="shared" si="12"/>
        <v>47.951999999999998</v>
      </c>
      <c r="P139" s="18"/>
      <c r="Q139" s="20">
        <f t="shared" si="14"/>
        <v>47.951999999999998</v>
      </c>
      <c r="R139" s="20">
        <f t="shared" si="15"/>
        <v>47.951999999999998</v>
      </c>
    </row>
    <row r="140" spans="1:18">
      <c r="A140" s="17" t="s">
        <v>294</v>
      </c>
      <c r="B140" s="18" t="s">
        <v>87</v>
      </c>
      <c r="C140" s="18">
        <v>68606</v>
      </c>
      <c r="D140" s="18">
        <v>5</v>
      </c>
      <c r="E140" s="18">
        <v>49</v>
      </c>
      <c r="F140" s="20">
        <v>5.3</v>
      </c>
      <c r="G140" s="29">
        <v>0.93</v>
      </c>
      <c r="H140" s="20">
        <f t="shared" si="13"/>
        <v>17.547169811320757</v>
      </c>
      <c r="I140" s="20">
        <v>2.2320000000000002</v>
      </c>
      <c r="J140" s="20"/>
      <c r="K140" s="18">
        <v>49</v>
      </c>
      <c r="L140" s="18">
        <v>49</v>
      </c>
      <c r="M140" s="20">
        <f t="shared" si="11"/>
        <v>100</v>
      </c>
      <c r="N140" s="20"/>
      <c r="O140" s="20">
        <f t="shared" si="12"/>
        <v>2.2320000000000002</v>
      </c>
      <c r="P140" s="20">
        <f>O140</f>
        <v>2.2320000000000002</v>
      </c>
      <c r="Q140" s="20">
        <f t="shared" si="14"/>
        <v>2.2320000000000002</v>
      </c>
      <c r="R140" s="20">
        <f t="shared" si="15"/>
        <v>2.2320000000000002</v>
      </c>
    </row>
    <row r="141" spans="1:18">
      <c r="A141" s="17"/>
      <c r="B141" s="18"/>
      <c r="C141" s="18"/>
      <c r="D141" s="18">
        <v>10</v>
      </c>
      <c r="E141" s="18">
        <v>57</v>
      </c>
      <c r="F141" s="20">
        <v>11.9</v>
      </c>
      <c r="G141" s="29">
        <v>4.57</v>
      </c>
      <c r="H141" s="20">
        <f t="shared" si="13"/>
        <v>38.403361344537821</v>
      </c>
      <c r="I141" s="20">
        <v>10.968</v>
      </c>
      <c r="J141" s="20"/>
      <c r="K141" s="18">
        <v>57</v>
      </c>
      <c r="L141" s="18">
        <v>53</v>
      </c>
      <c r="M141" s="20">
        <f t="shared" si="11"/>
        <v>92.982456140350877</v>
      </c>
      <c r="N141" s="20"/>
      <c r="O141" s="20">
        <f t="shared" si="12"/>
        <v>10.968</v>
      </c>
      <c r="P141" s="18"/>
      <c r="Q141" s="20">
        <f t="shared" si="14"/>
        <v>10.968</v>
      </c>
      <c r="R141" s="20">
        <f t="shared" si="15"/>
        <v>10.968</v>
      </c>
    </row>
    <row r="142" spans="1:18">
      <c r="A142" s="17"/>
      <c r="B142" s="18"/>
      <c r="C142" s="18"/>
      <c r="D142" s="18">
        <v>50</v>
      </c>
      <c r="E142" s="18">
        <v>48</v>
      </c>
      <c r="F142" s="20">
        <v>49.6</v>
      </c>
      <c r="G142" s="29">
        <v>12.76</v>
      </c>
      <c r="H142" s="20">
        <f t="shared" si="13"/>
        <v>25.725806451612904</v>
      </c>
      <c r="I142" s="20">
        <v>30.623999999999999</v>
      </c>
      <c r="J142" s="20"/>
      <c r="K142" s="18">
        <v>48</v>
      </c>
      <c r="L142" s="18">
        <v>48</v>
      </c>
      <c r="M142" s="20">
        <f t="shared" si="11"/>
        <v>100</v>
      </c>
      <c r="N142" s="20"/>
      <c r="O142" s="20">
        <f t="shared" si="12"/>
        <v>30.623999999999999</v>
      </c>
      <c r="P142" s="18"/>
      <c r="Q142" s="20">
        <f t="shared" si="14"/>
        <v>30.623999999999999</v>
      </c>
      <c r="R142" s="20">
        <f t="shared" si="15"/>
        <v>30.623999999999999</v>
      </c>
    </row>
    <row r="143" spans="1:18">
      <c r="A143" s="17"/>
      <c r="B143" s="18"/>
      <c r="C143" s="18"/>
      <c r="D143" s="18">
        <v>100</v>
      </c>
      <c r="E143" s="18">
        <v>49</v>
      </c>
      <c r="F143" s="20">
        <v>107.3</v>
      </c>
      <c r="G143" s="29">
        <v>22.7</v>
      </c>
      <c r="H143" s="20">
        <f t="shared" si="13"/>
        <v>21.155638397017707</v>
      </c>
      <c r="I143" s="20">
        <v>54.48</v>
      </c>
      <c r="J143" s="20"/>
      <c r="K143" s="18">
        <v>49</v>
      </c>
      <c r="L143" s="18">
        <v>49</v>
      </c>
      <c r="M143" s="20">
        <f t="shared" si="11"/>
        <v>100</v>
      </c>
      <c r="N143" s="20"/>
      <c r="O143" s="20">
        <f t="shared" si="12"/>
        <v>54.48</v>
      </c>
      <c r="P143" s="18"/>
      <c r="Q143" s="20">
        <f t="shared" si="14"/>
        <v>54.48</v>
      </c>
      <c r="R143" s="20">
        <f t="shared" si="15"/>
        <v>54.48</v>
      </c>
    </row>
    <row r="144" spans="1:18">
      <c r="A144" s="17" t="s">
        <v>295</v>
      </c>
      <c r="B144" s="18" t="s">
        <v>269</v>
      </c>
      <c r="C144" s="18">
        <v>68613</v>
      </c>
      <c r="D144" s="18">
        <v>5</v>
      </c>
      <c r="E144" s="18">
        <v>49</v>
      </c>
      <c r="F144" s="20">
        <v>2.2999999999999998</v>
      </c>
      <c r="G144" s="29">
        <v>7.14</v>
      </c>
      <c r="H144" s="20">
        <f t="shared" si="13"/>
        <v>310.43478260869568</v>
      </c>
      <c r="I144" s="20" t="s">
        <v>311</v>
      </c>
      <c r="J144" s="20"/>
      <c r="K144" s="18">
        <v>49</v>
      </c>
      <c r="L144" s="18">
        <v>6</v>
      </c>
      <c r="M144" s="20">
        <f t="shared" si="11"/>
        <v>12.244897959183673</v>
      </c>
      <c r="N144" s="20"/>
      <c r="O144" s="20" t="str">
        <f t="shared" si="12"/>
        <v/>
      </c>
      <c r="P144" s="18"/>
      <c r="Q144" s="20">
        <f t="shared" si="14"/>
        <v>17.135999999999999</v>
      </c>
      <c r="R144" s="20" t="str">
        <f t="shared" si="15"/>
        <v/>
      </c>
    </row>
    <row r="145" spans="1:18">
      <c r="A145" s="17"/>
      <c r="B145" s="18"/>
      <c r="C145" s="18"/>
      <c r="D145" s="18">
        <v>10</v>
      </c>
      <c r="E145" s="18">
        <v>57</v>
      </c>
      <c r="F145" s="20">
        <v>8.5</v>
      </c>
      <c r="G145" s="29">
        <v>17.32</v>
      </c>
      <c r="H145" s="20">
        <f t="shared" si="13"/>
        <v>203.76470588235293</v>
      </c>
      <c r="I145" s="20" t="s">
        <v>311</v>
      </c>
      <c r="J145" s="20"/>
      <c r="K145" s="18">
        <v>57</v>
      </c>
      <c r="L145" s="18">
        <v>20</v>
      </c>
      <c r="M145" s="20">
        <f t="shared" si="11"/>
        <v>35.087719298245609</v>
      </c>
      <c r="N145" s="20"/>
      <c r="O145" s="20" t="str">
        <f t="shared" si="12"/>
        <v/>
      </c>
      <c r="P145" s="18"/>
      <c r="Q145" s="20">
        <f t="shared" si="14"/>
        <v>41.567999999999998</v>
      </c>
      <c r="R145" s="20" t="str">
        <f t="shared" si="15"/>
        <v/>
      </c>
    </row>
    <row r="146" spans="1:18">
      <c r="A146" s="17"/>
      <c r="B146" s="18"/>
      <c r="C146" s="18"/>
      <c r="D146" s="18">
        <v>50</v>
      </c>
      <c r="E146" s="18">
        <v>48</v>
      </c>
      <c r="F146" s="20">
        <v>64.2</v>
      </c>
      <c r="G146" s="29">
        <v>37.380000000000003</v>
      </c>
      <c r="H146" s="20">
        <f t="shared" si="13"/>
        <v>58.22429906542056</v>
      </c>
      <c r="I146" s="20" t="s">
        <v>311</v>
      </c>
      <c r="J146" s="20"/>
      <c r="K146" s="18">
        <v>48</v>
      </c>
      <c r="L146" s="18">
        <v>48</v>
      </c>
      <c r="M146" s="20">
        <f t="shared" si="11"/>
        <v>100</v>
      </c>
      <c r="N146" s="20"/>
      <c r="O146" s="20" t="str">
        <f t="shared" si="12"/>
        <v/>
      </c>
      <c r="P146" s="18"/>
      <c r="Q146" s="20">
        <f t="shared" si="14"/>
        <v>89.712000000000003</v>
      </c>
      <c r="R146" s="20" t="str">
        <f t="shared" si="15"/>
        <v/>
      </c>
    </row>
    <row r="147" spans="1:18">
      <c r="A147" s="17"/>
      <c r="B147" s="18"/>
      <c r="C147" s="18"/>
      <c r="D147" s="18">
        <v>100</v>
      </c>
      <c r="E147" s="18">
        <v>49</v>
      </c>
      <c r="F147" s="20">
        <v>120.5</v>
      </c>
      <c r="G147" s="29">
        <v>49.95</v>
      </c>
      <c r="H147" s="20">
        <f t="shared" si="13"/>
        <v>41.45228215767635</v>
      </c>
      <c r="I147" s="20" t="s">
        <v>311</v>
      </c>
      <c r="J147" s="20"/>
      <c r="K147" s="18">
        <v>49</v>
      </c>
      <c r="L147" s="18">
        <v>49</v>
      </c>
      <c r="M147" s="20">
        <f t="shared" si="11"/>
        <v>100</v>
      </c>
      <c r="N147" s="20"/>
      <c r="O147" s="20" t="str">
        <f t="shared" si="12"/>
        <v/>
      </c>
      <c r="P147" s="18">
        <v>250</v>
      </c>
      <c r="Q147" s="20">
        <f t="shared" si="14"/>
        <v>119.88</v>
      </c>
      <c r="R147" s="20" t="str">
        <f t="shared" si="15"/>
        <v/>
      </c>
    </row>
    <row r="148" spans="1:18">
      <c r="A148" s="17" t="s">
        <v>294</v>
      </c>
      <c r="B148" s="18" t="s">
        <v>270</v>
      </c>
      <c r="C148" s="18">
        <v>68614</v>
      </c>
      <c r="D148" s="18">
        <v>5</v>
      </c>
      <c r="E148" s="18">
        <v>49</v>
      </c>
      <c r="F148" s="20">
        <v>0.2</v>
      </c>
      <c r="G148" s="29">
        <v>1.1100000000000001</v>
      </c>
      <c r="H148" s="20">
        <f t="shared" si="13"/>
        <v>555</v>
      </c>
      <c r="I148" s="20" t="s">
        <v>311</v>
      </c>
      <c r="J148" s="20"/>
      <c r="K148" s="18">
        <v>49</v>
      </c>
      <c r="L148" s="18">
        <v>1</v>
      </c>
      <c r="M148" s="20">
        <f t="shared" si="11"/>
        <v>2.0408163265306123</v>
      </c>
      <c r="N148" s="20"/>
      <c r="O148" s="20" t="str">
        <f t="shared" si="12"/>
        <v/>
      </c>
      <c r="P148" s="18"/>
      <c r="Q148" s="20">
        <f t="shared" si="14"/>
        <v>2.6640000000000001</v>
      </c>
      <c r="R148" s="20" t="str">
        <f t="shared" si="15"/>
        <v/>
      </c>
    </row>
    <row r="149" spans="1:18">
      <c r="A149" s="17"/>
      <c r="B149" s="18"/>
      <c r="C149" s="18"/>
      <c r="D149" s="18">
        <v>10</v>
      </c>
      <c r="E149" s="18">
        <v>57</v>
      </c>
      <c r="F149" s="20">
        <v>7.1</v>
      </c>
      <c r="G149" s="29">
        <v>8.73</v>
      </c>
      <c r="H149" s="20">
        <f t="shared" si="13"/>
        <v>122.95774647887325</v>
      </c>
      <c r="I149" s="20" t="s">
        <v>311</v>
      </c>
      <c r="J149" s="20"/>
      <c r="K149" s="18">
        <v>57</v>
      </c>
      <c r="L149" s="18">
        <v>27</v>
      </c>
      <c r="M149" s="20">
        <f t="shared" si="11"/>
        <v>47.368421052631575</v>
      </c>
      <c r="N149" s="20"/>
      <c r="O149" s="20" t="str">
        <f t="shared" si="12"/>
        <v/>
      </c>
      <c r="P149" s="18"/>
      <c r="Q149" s="20">
        <f t="shared" si="14"/>
        <v>20.952000000000002</v>
      </c>
      <c r="R149" s="20" t="str">
        <f t="shared" si="15"/>
        <v/>
      </c>
    </row>
    <row r="150" spans="1:18">
      <c r="A150" s="17"/>
      <c r="B150" s="18"/>
      <c r="C150" s="18"/>
      <c r="D150" s="18">
        <v>50</v>
      </c>
      <c r="E150" s="18">
        <v>48</v>
      </c>
      <c r="F150" s="20">
        <v>49.8</v>
      </c>
      <c r="G150" s="29">
        <v>15.63</v>
      </c>
      <c r="H150" s="20">
        <f t="shared" si="13"/>
        <v>31.3855421686747</v>
      </c>
      <c r="I150" s="20">
        <v>37.512</v>
      </c>
      <c r="J150" s="20"/>
      <c r="K150" s="18">
        <v>48</v>
      </c>
      <c r="L150" s="18">
        <v>47</v>
      </c>
      <c r="M150" s="20">
        <f t="shared" si="11"/>
        <v>97.916666666666657</v>
      </c>
      <c r="N150" s="20"/>
      <c r="O150" s="20">
        <f t="shared" si="12"/>
        <v>37.512</v>
      </c>
      <c r="P150" s="20">
        <f>O150</f>
        <v>37.512</v>
      </c>
      <c r="Q150" s="20">
        <f t="shared" si="14"/>
        <v>37.512</v>
      </c>
      <c r="R150" s="20">
        <f t="shared" si="15"/>
        <v>37.512</v>
      </c>
    </row>
    <row r="151" spans="1:18">
      <c r="A151" s="17"/>
      <c r="B151" s="18"/>
      <c r="C151" s="18"/>
      <c r="D151" s="18">
        <v>100</v>
      </c>
      <c r="E151" s="18">
        <v>49</v>
      </c>
      <c r="F151" s="20">
        <v>109.2</v>
      </c>
      <c r="G151" s="29">
        <v>29.03</v>
      </c>
      <c r="H151" s="20">
        <f t="shared" si="13"/>
        <v>26.584249084249084</v>
      </c>
      <c r="I151" s="20">
        <v>69.671999999999997</v>
      </c>
      <c r="J151" s="20"/>
      <c r="K151" s="18">
        <v>49</v>
      </c>
      <c r="L151" s="18">
        <v>49</v>
      </c>
      <c r="M151" s="20">
        <f t="shared" si="11"/>
        <v>100</v>
      </c>
      <c r="N151" s="20"/>
      <c r="O151" s="20">
        <f t="shared" si="12"/>
        <v>69.671999999999997</v>
      </c>
      <c r="P151" s="18"/>
      <c r="Q151" s="20">
        <f t="shared" si="14"/>
        <v>69.671999999999997</v>
      </c>
      <c r="R151" s="20">
        <f t="shared" si="15"/>
        <v>69.671999999999997</v>
      </c>
    </row>
    <row r="152" spans="1:18">
      <c r="A152" s="17" t="s">
        <v>296</v>
      </c>
      <c r="B152" s="18" t="s">
        <v>250</v>
      </c>
      <c r="C152" s="18">
        <v>66617</v>
      </c>
      <c r="D152" s="18">
        <v>5</v>
      </c>
      <c r="E152" s="18">
        <v>49</v>
      </c>
      <c r="F152" s="20">
        <v>107</v>
      </c>
      <c r="G152" s="29">
        <v>325.11</v>
      </c>
      <c r="H152" s="20">
        <f t="shared" si="13"/>
        <v>303.84112149532712</v>
      </c>
      <c r="I152" s="20" t="s">
        <v>311</v>
      </c>
      <c r="J152" s="20"/>
      <c r="K152" s="18">
        <v>49</v>
      </c>
      <c r="L152" s="18">
        <v>7</v>
      </c>
      <c r="M152" s="20">
        <f t="shared" si="11"/>
        <v>14.285714285714285</v>
      </c>
      <c r="N152" s="20"/>
      <c r="O152" s="20" t="str">
        <f t="shared" si="12"/>
        <v/>
      </c>
      <c r="P152" s="18"/>
      <c r="Q152" s="20">
        <f t="shared" si="14"/>
        <v>780.26400000000001</v>
      </c>
      <c r="R152" s="20" t="str">
        <f t="shared" si="15"/>
        <v/>
      </c>
    </row>
    <row r="153" spans="1:18">
      <c r="A153" s="17"/>
      <c r="B153" s="18"/>
      <c r="C153" s="18"/>
      <c r="D153" s="18">
        <v>10</v>
      </c>
      <c r="E153" s="18">
        <v>57</v>
      </c>
      <c r="F153" s="20">
        <v>0</v>
      </c>
      <c r="G153" s="29">
        <v>0</v>
      </c>
      <c r="H153" s="20" t="e">
        <f t="shared" si="13"/>
        <v>#DIV/0!</v>
      </c>
      <c r="I153" s="20" t="s">
        <v>311</v>
      </c>
      <c r="J153" s="20"/>
      <c r="K153" s="18">
        <v>57</v>
      </c>
      <c r="L153" s="18">
        <v>0</v>
      </c>
      <c r="M153" s="20">
        <f t="shared" si="11"/>
        <v>0</v>
      </c>
      <c r="N153" s="20"/>
      <c r="O153" s="20" t="str">
        <f t="shared" si="12"/>
        <v/>
      </c>
      <c r="P153" s="18"/>
      <c r="Q153" s="20">
        <f t="shared" si="14"/>
        <v>0</v>
      </c>
      <c r="R153" s="20" t="str">
        <f t="shared" si="15"/>
        <v/>
      </c>
    </row>
    <row r="154" spans="1:18">
      <c r="A154" s="17"/>
      <c r="B154" s="18"/>
      <c r="C154" s="18"/>
      <c r="D154" s="18">
        <v>50</v>
      </c>
      <c r="E154" s="18">
        <v>48</v>
      </c>
      <c r="F154" s="20">
        <v>556.9</v>
      </c>
      <c r="G154" s="29">
        <v>848.73</v>
      </c>
      <c r="H154" s="20">
        <f t="shared" si="13"/>
        <v>152.40258574250316</v>
      </c>
      <c r="I154" s="20" t="s">
        <v>311</v>
      </c>
      <c r="J154" s="20"/>
      <c r="K154" s="18">
        <v>48</v>
      </c>
      <c r="L154" s="18">
        <v>22</v>
      </c>
      <c r="M154" s="20">
        <f t="shared" si="11"/>
        <v>45.833333333333329</v>
      </c>
      <c r="N154" s="20"/>
      <c r="O154" s="20" t="str">
        <f t="shared" si="12"/>
        <v/>
      </c>
      <c r="P154" s="18"/>
      <c r="Q154" s="20">
        <f t="shared" si="14"/>
        <v>2036.952</v>
      </c>
      <c r="R154" s="20" t="str">
        <f t="shared" si="15"/>
        <v/>
      </c>
    </row>
    <row r="155" spans="1:18">
      <c r="A155" s="17"/>
      <c r="B155" s="18"/>
      <c r="C155" s="18"/>
      <c r="D155" s="18">
        <v>100</v>
      </c>
      <c r="E155" s="18">
        <v>49</v>
      </c>
      <c r="F155" s="20">
        <v>605.20000000000005</v>
      </c>
      <c r="G155" s="29">
        <v>971.19</v>
      </c>
      <c r="H155" s="20">
        <f t="shared" si="13"/>
        <v>160.47422339722405</v>
      </c>
      <c r="I155" s="20" t="s">
        <v>311</v>
      </c>
      <c r="J155" s="20"/>
      <c r="K155" s="18">
        <v>49</v>
      </c>
      <c r="L155" s="18">
        <v>25</v>
      </c>
      <c r="M155" s="20">
        <f t="shared" si="11"/>
        <v>51.020408163265309</v>
      </c>
      <c r="N155" s="20"/>
      <c r="O155" s="20" t="str">
        <f t="shared" si="12"/>
        <v/>
      </c>
      <c r="P155" s="18"/>
      <c r="Q155" s="20">
        <f t="shared" si="14"/>
        <v>2330.8560000000002</v>
      </c>
      <c r="R155" s="20" t="str">
        <f t="shared" si="15"/>
        <v/>
      </c>
    </row>
    <row r="156" spans="1:18">
      <c r="A156" s="17" t="s">
        <v>294</v>
      </c>
      <c r="B156" s="18" t="s">
        <v>252</v>
      </c>
      <c r="C156" s="18">
        <v>68633</v>
      </c>
      <c r="D156" s="18">
        <v>5</v>
      </c>
      <c r="E156" s="18">
        <v>49</v>
      </c>
      <c r="F156" s="20">
        <v>5.0999999999999996</v>
      </c>
      <c r="G156" s="29">
        <v>1.87</v>
      </c>
      <c r="H156" s="20">
        <f t="shared" si="13"/>
        <v>36.666666666666671</v>
      </c>
      <c r="I156" s="20">
        <v>4.4880000000000004</v>
      </c>
      <c r="J156" s="20"/>
      <c r="K156" s="18">
        <v>49</v>
      </c>
      <c r="L156" s="18">
        <v>49</v>
      </c>
      <c r="M156" s="20">
        <f t="shared" si="11"/>
        <v>100</v>
      </c>
      <c r="N156" s="20"/>
      <c r="O156" s="20">
        <f t="shared" si="12"/>
        <v>4.4880000000000004</v>
      </c>
      <c r="P156" s="20">
        <f>O156</f>
        <v>4.4880000000000004</v>
      </c>
      <c r="Q156" s="20">
        <f t="shared" si="14"/>
        <v>4.4880000000000004</v>
      </c>
      <c r="R156" s="20">
        <f t="shared" si="15"/>
        <v>4.4880000000000004</v>
      </c>
    </row>
    <row r="157" spans="1:18">
      <c r="A157" s="17"/>
      <c r="B157" s="18"/>
      <c r="C157" s="18"/>
      <c r="D157" s="18">
        <v>10</v>
      </c>
      <c r="E157" s="18">
        <v>57</v>
      </c>
      <c r="F157" s="20">
        <v>12</v>
      </c>
      <c r="G157" s="29">
        <v>5.16</v>
      </c>
      <c r="H157" s="20">
        <f t="shared" si="13"/>
        <v>43</v>
      </c>
      <c r="I157" s="20" t="s">
        <v>311</v>
      </c>
      <c r="J157" s="20"/>
      <c r="K157" s="18">
        <v>57</v>
      </c>
      <c r="L157" s="18">
        <v>53</v>
      </c>
      <c r="M157" s="20">
        <f t="shared" si="11"/>
        <v>92.982456140350877</v>
      </c>
      <c r="N157" s="20"/>
      <c r="O157" s="20" t="str">
        <f t="shared" si="12"/>
        <v/>
      </c>
      <c r="P157" s="18"/>
      <c r="Q157" s="20">
        <f t="shared" si="14"/>
        <v>12.384</v>
      </c>
      <c r="R157" s="20" t="str">
        <f t="shared" si="15"/>
        <v/>
      </c>
    </row>
    <row r="158" spans="1:18">
      <c r="A158" s="17"/>
      <c r="B158" s="18"/>
      <c r="C158" s="18"/>
      <c r="D158" s="18">
        <v>50</v>
      </c>
      <c r="E158" s="18">
        <v>48</v>
      </c>
      <c r="F158" s="20">
        <v>53.9</v>
      </c>
      <c r="G158" s="29">
        <v>12.05</v>
      </c>
      <c r="H158" s="20">
        <f t="shared" si="13"/>
        <v>22.356215213358073</v>
      </c>
      <c r="I158" s="20">
        <v>28.92</v>
      </c>
      <c r="J158" s="20"/>
      <c r="K158" s="18">
        <v>48</v>
      </c>
      <c r="L158" s="18">
        <v>48</v>
      </c>
      <c r="M158" s="20">
        <f t="shared" si="11"/>
        <v>100</v>
      </c>
      <c r="N158" s="20"/>
      <c r="O158" s="20">
        <f t="shared" si="12"/>
        <v>28.92</v>
      </c>
      <c r="P158" s="18"/>
      <c r="Q158" s="20">
        <f t="shared" si="14"/>
        <v>28.92</v>
      </c>
      <c r="R158" s="20">
        <f t="shared" si="15"/>
        <v>28.92</v>
      </c>
    </row>
    <row r="159" spans="1:18">
      <c r="A159" s="17"/>
      <c r="B159" s="18"/>
      <c r="C159" s="18"/>
      <c r="D159" s="18">
        <v>100</v>
      </c>
      <c r="E159" s="18">
        <v>49</v>
      </c>
      <c r="F159" s="20">
        <v>115.6</v>
      </c>
      <c r="G159" s="29">
        <v>21.83</v>
      </c>
      <c r="H159" s="20">
        <f t="shared" si="13"/>
        <v>18.884083044982699</v>
      </c>
      <c r="I159" s="20">
        <v>52.391999999999996</v>
      </c>
      <c r="J159" s="20"/>
      <c r="K159" s="18">
        <v>49</v>
      </c>
      <c r="L159" s="18">
        <v>49</v>
      </c>
      <c r="M159" s="20">
        <f t="shared" si="11"/>
        <v>100</v>
      </c>
      <c r="N159" s="20"/>
      <c r="O159" s="20">
        <f t="shared" si="12"/>
        <v>52.391999999999996</v>
      </c>
      <c r="P159" s="18"/>
      <c r="Q159" s="20">
        <f t="shared" si="14"/>
        <v>52.391999999999996</v>
      </c>
      <c r="R159" s="20">
        <f t="shared" si="15"/>
        <v>52.391999999999996</v>
      </c>
    </row>
    <row r="160" spans="1:18">
      <c r="A160" s="17" t="s">
        <v>294</v>
      </c>
      <c r="B160" s="18" t="s">
        <v>245</v>
      </c>
      <c r="C160" s="18">
        <v>68641</v>
      </c>
      <c r="D160" s="18">
        <v>5</v>
      </c>
      <c r="E160" s="18">
        <v>49</v>
      </c>
      <c r="F160" s="20">
        <v>0.6</v>
      </c>
      <c r="G160" s="29">
        <v>3.25</v>
      </c>
      <c r="H160" s="20">
        <f t="shared" si="13"/>
        <v>541.66666666666674</v>
      </c>
      <c r="I160" s="20" t="s">
        <v>311</v>
      </c>
      <c r="J160" s="20"/>
      <c r="K160" s="18">
        <v>49</v>
      </c>
      <c r="L160" s="18">
        <v>2</v>
      </c>
      <c r="M160" s="20">
        <f t="shared" si="11"/>
        <v>4.0816326530612246</v>
      </c>
      <c r="N160" s="20"/>
      <c r="O160" s="20" t="str">
        <f t="shared" si="12"/>
        <v/>
      </c>
      <c r="P160" s="18"/>
      <c r="Q160" s="20">
        <f t="shared" si="14"/>
        <v>7.8</v>
      </c>
      <c r="R160" s="20" t="str">
        <f t="shared" si="15"/>
        <v/>
      </c>
    </row>
    <row r="161" spans="1:18">
      <c r="A161" s="17"/>
      <c r="B161" s="18"/>
      <c r="C161" s="18"/>
      <c r="D161" s="18">
        <v>10</v>
      </c>
      <c r="E161" s="18">
        <v>57</v>
      </c>
      <c r="F161" s="20">
        <v>3.3</v>
      </c>
      <c r="G161" s="29">
        <v>7.08</v>
      </c>
      <c r="H161" s="20">
        <f t="shared" si="13"/>
        <v>214.54545454545456</v>
      </c>
      <c r="I161" s="20" t="s">
        <v>311</v>
      </c>
      <c r="J161" s="20"/>
      <c r="K161" s="18">
        <v>57</v>
      </c>
      <c r="L161" s="18">
        <v>12</v>
      </c>
      <c r="M161" s="20">
        <f t="shared" si="11"/>
        <v>21.052631578947366</v>
      </c>
      <c r="N161" s="20"/>
      <c r="O161" s="20" t="str">
        <f t="shared" si="12"/>
        <v/>
      </c>
      <c r="P161" s="18"/>
      <c r="Q161" s="20">
        <f t="shared" si="14"/>
        <v>16.992000000000001</v>
      </c>
      <c r="R161" s="20" t="str">
        <f t="shared" si="15"/>
        <v/>
      </c>
    </row>
    <row r="162" spans="1:18">
      <c r="A162" s="17"/>
      <c r="B162" s="18"/>
      <c r="C162" s="18"/>
      <c r="D162" s="18">
        <v>50</v>
      </c>
      <c r="E162" s="18">
        <v>48</v>
      </c>
      <c r="F162" s="20">
        <v>50.6</v>
      </c>
      <c r="G162" s="29">
        <v>19.86</v>
      </c>
      <c r="H162" s="20">
        <f t="shared" si="13"/>
        <v>39.249011857707508</v>
      </c>
      <c r="I162" s="20">
        <v>47.663999999999994</v>
      </c>
      <c r="J162" s="20"/>
      <c r="K162" s="18">
        <v>48</v>
      </c>
      <c r="L162" s="18">
        <v>45</v>
      </c>
      <c r="M162" s="20">
        <f t="shared" si="11"/>
        <v>93.75</v>
      </c>
      <c r="N162" s="20"/>
      <c r="O162" s="20">
        <f t="shared" si="12"/>
        <v>47.663999999999994</v>
      </c>
      <c r="P162" s="20">
        <f>O162</f>
        <v>47.663999999999994</v>
      </c>
      <c r="Q162" s="20">
        <f t="shared" si="14"/>
        <v>47.663999999999994</v>
      </c>
      <c r="R162" s="20">
        <f t="shared" si="15"/>
        <v>47.663999999999994</v>
      </c>
    </row>
    <row r="163" spans="1:18">
      <c r="A163" s="17"/>
      <c r="B163" s="18"/>
      <c r="C163" s="18"/>
      <c r="D163" s="18">
        <v>100</v>
      </c>
      <c r="E163" s="18">
        <v>49</v>
      </c>
      <c r="F163" s="20">
        <v>108.8</v>
      </c>
      <c r="G163" s="29">
        <v>22.96</v>
      </c>
      <c r="H163" s="20">
        <f t="shared" si="13"/>
        <v>21.102941176470587</v>
      </c>
      <c r="I163" s="20">
        <v>55.103999999999999</v>
      </c>
      <c r="J163" s="20"/>
      <c r="K163" s="18">
        <v>49</v>
      </c>
      <c r="L163" s="18">
        <v>49</v>
      </c>
      <c r="M163" s="20">
        <f t="shared" si="11"/>
        <v>100</v>
      </c>
      <c r="N163" s="20"/>
      <c r="O163" s="20">
        <f t="shared" si="12"/>
        <v>55.103999999999999</v>
      </c>
      <c r="P163" s="18"/>
      <c r="Q163" s="20">
        <f t="shared" si="14"/>
        <v>55.103999999999999</v>
      </c>
      <c r="R163" s="20">
        <f t="shared" si="15"/>
        <v>55.103999999999999</v>
      </c>
    </row>
    <row r="164" spans="1:18">
      <c r="A164" s="17" t="s">
        <v>294</v>
      </c>
      <c r="B164" s="18" t="s">
        <v>238</v>
      </c>
      <c r="C164" s="18">
        <v>68650</v>
      </c>
      <c r="D164" s="18">
        <v>5</v>
      </c>
      <c r="E164" s="18">
        <v>49</v>
      </c>
      <c r="F164" s="20">
        <v>1.2</v>
      </c>
      <c r="G164" s="29">
        <v>3.42</v>
      </c>
      <c r="H164" s="20">
        <f t="shared" si="13"/>
        <v>285</v>
      </c>
      <c r="I164" s="20" t="s">
        <v>311</v>
      </c>
      <c r="J164" s="20"/>
      <c r="K164" s="18">
        <v>49</v>
      </c>
      <c r="L164" s="18">
        <v>6</v>
      </c>
      <c r="M164" s="20">
        <f t="shared" si="11"/>
        <v>12.244897959183673</v>
      </c>
      <c r="N164" s="20"/>
      <c r="O164" s="20" t="str">
        <f t="shared" si="12"/>
        <v/>
      </c>
      <c r="P164" s="18"/>
      <c r="Q164" s="20">
        <f t="shared" si="14"/>
        <v>8.2080000000000002</v>
      </c>
      <c r="R164" s="20" t="str">
        <f t="shared" si="15"/>
        <v/>
      </c>
    </row>
    <row r="165" spans="1:18">
      <c r="A165" s="17"/>
      <c r="B165" s="18"/>
      <c r="C165" s="18"/>
      <c r="D165" s="18">
        <v>10</v>
      </c>
      <c r="E165" s="18">
        <v>57</v>
      </c>
      <c r="F165" s="20">
        <v>4.7</v>
      </c>
      <c r="G165" s="29">
        <v>7.58</v>
      </c>
      <c r="H165" s="20">
        <f t="shared" si="13"/>
        <v>161.27659574468086</v>
      </c>
      <c r="I165" s="20" t="s">
        <v>311</v>
      </c>
      <c r="J165" s="20"/>
      <c r="K165" s="18">
        <v>57</v>
      </c>
      <c r="L165" s="18">
        <v>22</v>
      </c>
      <c r="M165" s="20">
        <f t="shared" si="11"/>
        <v>38.596491228070171</v>
      </c>
      <c r="N165" s="20"/>
      <c r="O165" s="20" t="str">
        <f t="shared" si="12"/>
        <v/>
      </c>
      <c r="P165" s="18"/>
      <c r="Q165" s="20">
        <f t="shared" si="14"/>
        <v>18.192</v>
      </c>
      <c r="R165" s="20" t="str">
        <f t="shared" si="15"/>
        <v/>
      </c>
    </row>
    <row r="166" spans="1:18">
      <c r="A166" s="17"/>
      <c r="B166" s="18"/>
      <c r="C166" s="18"/>
      <c r="D166" s="18">
        <v>50</v>
      </c>
      <c r="E166" s="18">
        <v>47</v>
      </c>
      <c r="F166" s="20">
        <v>46.1</v>
      </c>
      <c r="G166" s="29">
        <v>23.03</v>
      </c>
      <c r="H166" s="20">
        <f t="shared" si="13"/>
        <v>49.956616052060738</v>
      </c>
      <c r="I166" s="20" t="s">
        <v>311</v>
      </c>
      <c r="J166" s="20"/>
      <c r="K166" s="18">
        <v>47</v>
      </c>
      <c r="L166" s="18">
        <v>45</v>
      </c>
      <c r="M166" s="20">
        <f t="shared" si="11"/>
        <v>95.744680851063833</v>
      </c>
      <c r="N166" s="20"/>
      <c r="O166" s="20" t="str">
        <f t="shared" si="12"/>
        <v/>
      </c>
      <c r="P166" s="18"/>
      <c r="Q166" s="20">
        <f t="shared" si="14"/>
        <v>55.271999999999998</v>
      </c>
      <c r="R166" s="20" t="str">
        <f t="shared" si="15"/>
        <v/>
      </c>
    </row>
    <row r="167" spans="1:18">
      <c r="A167" s="17"/>
      <c r="B167" s="18"/>
      <c r="C167" s="18"/>
      <c r="D167" s="18">
        <v>100</v>
      </c>
      <c r="E167" s="18">
        <v>49</v>
      </c>
      <c r="F167" s="20">
        <v>111.9</v>
      </c>
      <c r="G167" s="29">
        <v>30.96</v>
      </c>
      <c r="H167" s="20">
        <f t="shared" si="13"/>
        <v>27.667560321715818</v>
      </c>
      <c r="I167" s="20">
        <v>74.304000000000002</v>
      </c>
      <c r="J167" s="20"/>
      <c r="K167" s="18">
        <v>49</v>
      </c>
      <c r="L167" s="18">
        <v>49</v>
      </c>
      <c r="M167" s="20">
        <f t="shared" si="11"/>
        <v>100</v>
      </c>
      <c r="N167" s="20"/>
      <c r="O167" s="20">
        <f t="shared" si="12"/>
        <v>74.304000000000002</v>
      </c>
      <c r="P167" s="20">
        <f>O167</f>
        <v>74.304000000000002</v>
      </c>
      <c r="Q167" s="20">
        <f t="shared" si="14"/>
        <v>74.304000000000002</v>
      </c>
      <c r="R167" s="20">
        <f t="shared" si="15"/>
        <v>74.304000000000002</v>
      </c>
    </row>
    <row r="168" spans="1:18">
      <c r="A168" s="17" t="s">
        <v>294</v>
      </c>
      <c r="B168" s="18" t="s">
        <v>239</v>
      </c>
      <c r="C168" s="18">
        <v>68651</v>
      </c>
      <c r="D168" s="18">
        <v>5</v>
      </c>
      <c r="E168" s="18">
        <v>49</v>
      </c>
      <c r="F168" s="20">
        <v>1.9</v>
      </c>
      <c r="G168" s="29">
        <v>3.52</v>
      </c>
      <c r="H168" s="20">
        <f t="shared" si="13"/>
        <v>185.26315789473685</v>
      </c>
      <c r="I168" s="20" t="s">
        <v>311</v>
      </c>
      <c r="J168" s="20"/>
      <c r="K168" s="18">
        <v>49</v>
      </c>
      <c r="L168" s="18">
        <v>18</v>
      </c>
      <c r="M168" s="20">
        <f t="shared" si="11"/>
        <v>36.734693877551024</v>
      </c>
      <c r="N168" s="20"/>
      <c r="O168" s="20" t="str">
        <f t="shared" si="12"/>
        <v/>
      </c>
      <c r="P168" s="18"/>
      <c r="Q168" s="20">
        <f t="shared" si="14"/>
        <v>8.4480000000000004</v>
      </c>
      <c r="R168" s="20" t="str">
        <f t="shared" si="15"/>
        <v/>
      </c>
    </row>
    <row r="169" spans="1:18">
      <c r="A169" s="17"/>
      <c r="B169" s="18"/>
      <c r="C169" s="18"/>
      <c r="D169" s="18">
        <v>10</v>
      </c>
      <c r="E169" s="18">
        <v>56</v>
      </c>
      <c r="F169" s="20">
        <v>10.199999999999999</v>
      </c>
      <c r="G169" s="29">
        <v>8.06</v>
      </c>
      <c r="H169" s="20">
        <f t="shared" si="13"/>
        <v>79.019607843137265</v>
      </c>
      <c r="I169" s="20" t="s">
        <v>311</v>
      </c>
      <c r="J169" s="20"/>
      <c r="K169" s="18">
        <v>56</v>
      </c>
      <c r="L169" s="18">
        <v>48</v>
      </c>
      <c r="M169" s="20">
        <f t="shared" si="11"/>
        <v>85.714285714285708</v>
      </c>
      <c r="N169" s="20"/>
      <c r="O169" s="20" t="str">
        <f t="shared" si="12"/>
        <v/>
      </c>
      <c r="P169" s="18"/>
      <c r="Q169" s="20">
        <f t="shared" si="14"/>
        <v>19.344000000000001</v>
      </c>
      <c r="R169" s="20" t="str">
        <f t="shared" si="15"/>
        <v/>
      </c>
    </row>
    <row r="170" spans="1:18">
      <c r="A170" s="17"/>
      <c r="B170" s="18"/>
      <c r="C170" s="18"/>
      <c r="D170" s="18">
        <v>50</v>
      </c>
      <c r="E170" s="18">
        <v>48</v>
      </c>
      <c r="F170" s="20">
        <v>47.4</v>
      </c>
      <c r="G170" s="29">
        <v>14.03</v>
      </c>
      <c r="H170" s="20">
        <f t="shared" si="13"/>
        <v>29.599156118143462</v>
      </c>
      <c r="I170" s="20">
        <v>33.671999999999997</v>
      </c>
      <c r="J170" s="20"/>
      <c r="K170" s="18">
        <v>48</v>
      </c>
      <c r="L170" s="18">
        <v>48</v>
      </c>
      <c r="M170" s="20">
        <f t="shared" si="11"/>
        <v>100</v>
      </c>
      <c r="N170" s="20"/>
      <c r="O170" s="20">
        <f t="shared" si="12"/>
        <v>33.671999999999997</v>
      </c>
      <c r="P170" s="20">
        <f>O170</f>
        <v>33.671999999999997</v>
      </c>
      <c r="Q170" s="20">
        <f t="shared" si="14"/>
        <v>33.671999999999997</v>
      </c>
      <c r="R170" s="20">
        <f t="shared" si="15"/>
        <v>33.671999999999997</v>
      </c>
    </row>
    <row r="171" spans="1:18">
      <c r="A171" s="17"/>
      <c r="B171" s="18"/>
      <c r="C171" s="18"/>
      <c r="D171" s="18">
        <v>100</v>
      </c>
      <c r="E171" s="18">
        <v>49</v>
      </c>
      <c r="F171" s="20">
        <v>116.4</v>
      </c>
      <c r="G171" s="29">
        <v>27.17</v>
      </c>
      <c r="H171" s="20">
        <f t="shared" si="13"/>
        <v>23.34192439862543</v>
      </c>
      <c r="I171" s="20">
        <v>65.207999999999998</v>
      </c>
      <c r="J171" s="20"/>
      <c r="K171" s="18">
        <v>49</v>
      </c>
      <c r="L171" s="18">
        <v>49</v>
      </c>
      <c r="M171" s="20">
        <f t="shared" si="11"/>
        <v>100</v>
      </c>
      <c r="N171" s="20"/>
      <c r="O171" s="20">
        <f t="shared" si="12"/>
        <v>65.207999999999998</v>
      </c>
      <c r="P171" s="18"/>
      <c r="Q171" s="20">
        <f t="shared" si="14"/>
        <v>65.207999999999998</v>
      </c>
      <c r="R171" s="20">
        <f t="shared" si="15"/>
        <v>65.207999999999998</v>
      </c>
    </row>
    <row r="172" spans="1:18">
      <c r="A172" s="17" t="s">
        <v>294</v>
      </c>
      <c r="B172" s="18" t="s">
        <v>271</v>
      </c>
      <c r="C172" s="18">
        <v>68569</v>
      </c>
      <c r="D172" s="18">
        <v>5</v>
      </c>
      <c r="E172" s="18">
        <v>49</v>
      </c>
      <c r="F172" s="20">
        <v>1.3</v>
      </c>
      <c r="G172" s="29">
        <v>5.82</v>
      </c>
      <c r="H172" s="20">
        <f t="shared" si="13"/>
        <v>447.69230769230768</v>
      </c>
      <c r="I172" s="20" t="s">
        <v>311</v>
      </c>
      <c r="J172" s="20"/>
      <c r="K172" s="18">
        <v>49</v>
      </c>
      <c r="L172" s="18">
        <v>3</v>
      </c>
      <c r="M172" s="20">
        <f t="shared" si="11"/>
        <v>6.1224489795918364</v>
      </c>
      <c r="N172" s="20"/>
      <c r="O172" s="20" t="str">
        <f t="shared" si="12"/>
        <v/>
      </c>
      <c r="P172" s="18"/>
      <c r="Q172" s="20">
        <f t="shared" si="14"/>
        <v>13.968</v>
      </c>
      <c r="R172" s="20" t="str">
        <f t="shared" si="15"/>
        <v/>
      </c>
    </row>
    <row r="173" spans="1:18">
      <c r="A173" s="17"/>
      <c r="B173" s="18"/>
      <c r="C173" s="18"/>
      <c r="D173" s="18">
        <v>10</v>
      </c>
      <c r="E173" s="18">
        <v>57</v>
      </c>
      <c r="F173" s="20">
        <v>2.2999999999999998</v>
      </c>
      <c r="G173" s="29">
        <v>6.23</v>
      </c>
      <c r="H173" s="20">
        <f t="shared" si="13"/>
        <v>270.86956521739137</v>
      </c>
      <c r="I173" s="20" t="s">
        <v>311</v>
      </c>
      <c r="J173" s="20"/>
      <c r="K173" s="18">
        <v>57</v>
      </c>
      <c r="L173" s="18">
        <v>10</v>
      </c>
      <c r="M173" s="20">
        <f t="shared" si="11"/>
        <v>17.543859649122805</v>
      </c>
      <c r="N173" s="20"/>
      <c r="O173" s="20" t="str">
        <f t="shared" si="12"/>
        <v/>
      </c>
      <c r="P173" s="18"/>
      <c r="Q173" s="20">
        <f t="shared" si="14"/>
        <v>14.952</v>
      </c>
      <c r="R173" s="20" t="str">
        <f t="shared" si="15"/>
        <v/>
      </c>
    </row>
    <row r="174" spans="1:18">
      <c r="A174" s="17"/>
      <c r="B174" s="18"/>
      <c r="C174" s="18"/>
      <c r="D174" s="18">
        <v>50</v>
      </c>
      <c r="E174" s="18">
        <v>48</v>
      </c>
      <c r="F174" s="20">
        <v>39.299999999999997</v>
      </c>
      <c r="G174" s="29">
        <v>29.09</v>
      </c>
      <c r="H174" s="20">
        <f t="shared" si="13"/>
        <v>74.020356234096695</v>
      </c>
      <c r="I174" s="20" t="s">
        <v>311</v>
      </c>
      <c r="J174" s="20"/>
      <c r="K174" s="18">
        <v>48</v>
      </c>
      <c r="L174" s="18">
        <v>42</v>
      </c>
      <c r="M174" s="20">
        <f t="shared" si="11"/>
        <v>87.5</v>
      </c>
      <c r="N174" s="20"/>
      <c r="O174" s="20" t="str">
        <f t="shared" si="12"/>
        <v/>
      </c>
      <c r="P174" s="18"/>
      <c r="Q174" s="20">
        <f t="shared" si="14"/>
        <v>69.816000000000003</v>
      </c>
      <c r="R174" s="20" t="str">
        <f t="shared" si="15"/>
        <v/>
      </c>
    </row>
    <row r="175" spans="1:18">
      <c r="A175" s="17"/>
      <c r="B175" s="18"/>
      <c r="C175" s="18"/>
      <c r="D175" s="18">
        <v>100</v>
      </c>
      <c r="E175" s="18">
        <v>49</v>
      </c>
      <c r="F175" s="20">
        <v>94.2</v>
      </c>
      <c r="G175" s="29">
        <v>34.83</v>
      </c>
      <c r="H175" s="20">
        <f t="shared" si="13"/>
        <v>36.974522292993626</v>
      </c>
      <c r="I175" s="20">
        <v>83.591999999999999</v>
      </c>
      <c r="J175" s="20"/>
      <c r="K175" s="18">
        <v>49</v>
      </c>
      <c r="L175" s="18">
        <v>49</v>
      </c>
      <c r="M175" s="20">
        <f t="shared" si="11"/>
        <v>100</v>
      </c>
      <c r="N175" s="20"/>
      <c r="O175" s="20">
        <f t="shared" si="12"/>
        <v>83.591999999999999</v>
      </c>
      <c r="P175" s="20">
        <f>O175</f>
        <v>83.591999999999999</v>
      </c>
      <c r="Q175" s="20">
        <f t="shared" si="14"/>
        <v>83.591999999999999</v>
      </c>
      <c r="R175" s="20">
        <f t="shared" si="15"/>
        <v>83.591999999999999</v>
      </c>
    </row>
    <row r="176" spans="1:18">
      <c r="A176" s="17" t="s">
        <v>294</v>
      </c>
      <c r="B176" s="18" t="s">
        <v>219</v>
      </c>
      <c r="C176" s="18">
        <v>68653</v>
      </c>
      <c r="D176" s="18">
        <v>5</v>
      </c>
      <c r="E176" s="18">
        <v>49</v>
      </c>
      <c r="F176" s="20">
        <v>0</v>
      </c>
      <c r="G176" s="29">
        <v>0</v>
      </c>
      <c r="H176" s="20" t="e">
        <f t="shared" si="13"/>
        <v>#DIV/0!</v>
      </c>
      <c r="I176" s="20" t="s">
        <v>311</v>
      </c>
      <c r="J176" s="20"/>
      <c r="K176" s="18">
        <v>49</v>
      </c>
      <c r="L176" s="18">
        <v>0</v>
      </c>
      <c r="M176" s="20">
        <f t="shared" si="11"/>
        <v>0</v>
      </c>
      <c r="N176" s="20"/>
      <c r="O176" s="20" t="str">
        <f t="shared" si="12"/>
        <v/>
      </c>
      <c r="P176" s="18"/>
      <c r="Q176" s="20">
        <f t="shared" si="14"/>
        <v>0</v>
      </c>
      <c r="R176" s="20" t="str">
        <f t="shared" si="15"/>
        <v/>
      </c>
    </row>
    <row r="177" spans="1:18">
      <c r="A177" s="17"/>
      <c r="B177" s="18"/>
      <c r="C177" s="18"/>
      <c r="D177" s="18">
        <v>10</v>
      </c>
      <c r="E177" s="18">
        <v>57</v>
      </c>
      <c r="F177" s="20">
        <v>0.6</v>
      </c>
      <c r="G177" s="29">
        <v>4.4800000000000004</v>
      </c>
      <c r="H177" s="20">
        <f t="shared" si="13"/>
        <v>746.66666666666674</v>
      </c>
      <c r="I177" s="20" t="s">
        <v>311</v>
      </c>
      <c r="J177" s="20"/>
      <c r="K177" s="18">
        <v>57</v>
      </c>
      <c r="L177" s="18">
        <v>1</v>
      </c>
      <c r="M177" s="20">
        <f t="shared" si="11"/>
        <v>1.7543859649122806</v>
      </c>
      <c r="N177" s="20"/>
      <c r="O177" s="20" t="str">
        <f t="shared" si="12"/>
        <v/>
      </c>
      <c r="P177" s="18"/>
      <c r="Q177" s="20">
        <f t="shared" si="14"/>
        <v>10.752000000000001</v>
      </c>
      <c r="R177" s="20" t="str">
        <f t="shared" si="15"/>
        <v/>
      </c>
    </row>
    <row r="178" spans="1:18">
      <c r="A178" s="17"/>
      <c r="B178" s="18"/>
      <c r="C178" s="18"/>
      <c r="D178" s="18">
        <v>50</v>
      </c>
      <c r="E178" s="18">
        <v>46</v>
      </c>
      <c r="F178" s="20">
        <v>35.5</v>
      </c>
      <c r="G178" s="29">
        <v>34.69</v>
      </c>
      <c r="H178" s="20">
        <f t="shared" si="13"/>
        <v>97.718309859154928</v>
      </c>
      <c r="I178" s="20" t="s">
        <v>311</v>
      </c>
      <c r="J178" s="20"/>
      <c r="K178" s="18">
        <v>46</v>
      </c>
      <c r="L178" s="18">
        <v>37</v>
      </c>
      <c r="M178" s="20">
        <f t="shared" si="11"/>
        <v>80.434782608695656</v>
      </c>
      <c r="N178" s="20"/>
      <c r="O178" s="20" t="str">
        <f t="shared" si="12"/>
        <v/>
      </c>
      <c r="P178" s="18"/>
      <c r="Q178" s="20">
        <f t="shared" si="14"/>
        <v>83.255999999999986</v>
      </c>
      <c r="R178" s="20" t="str">
        <f t="shared" si="15"/>
        <v/>
      </c>
    </row>
    <row r="179" spans="1:18">
      <c r="A179" s="17"/>
      <c r="B179" s="18"/>
      <c r="C179" s="18"/>
      <c r="D179" s="18">
        <v>100</v>
      </c>
      <c r="E179" s="18">
        <v>49</v>
      </c>
      <c r="F179" s="20">
        <v>106.5</v>
      </c>
      <c r="G179" s="29">
        <v>41.36</v>
      </c>
      <c r="H179" s="20">
        <f t="shared" si="13"/>
        <v>38.835680751173705</v>
      </c>
      <c r="I179" s="20">
        <v>99.263999999999996</v>
      </c>
      <c r="J179" s="20"/>
      <c r="K179" s="18">
        <v>49</v>
      </c>
      <c r="L179" s="18">
        <v>49</v>
      </c>
      <c r="M179" s="20">
        <f t="shared" si="11"/>
        <v>100</v>
      </c>
      <c r="N179" s="20"/>
      <c r="O179" s="20">
        <f t="shared" si="12"/>
        <v>99.263999999999996</v>
      </c>
      <c r="P179" s="20">
        <f>O179</f>
        <v>99.263999999999996</v>
      </c>
      <c r="Q179" s="20">
        <f t="shared" si="14"/>
        <v>99.263999999999996</v>
      </c>
      <c r="R179" s="20">
        <f t="shared" si="15"/>
        <v>99.263999999999996</v>
      </c>
    </row>
    <row r="180" spans="1:18">
      <c r="A180" s="17">
        <v>9030</v>
      </c>
      <c r="B180" s="18" t="s">
        <v>189</v>
      </c>
      <c r="C180" s="18" t="s">
        <v>266</v>
      </c>
      <c r="D180" s="18">
        <v>5</v>
      </c>
      <c r="E180" s="18">
        <v>49</v>
      </c>
      <c r="F180" s="20">
        <v>5.3</v>
      </c>
      <c r="G180" s="29">
        <v>1.31</v>
      </c>
      <c r="H180" s="20">
        <f t="shared" si="13"/>
        <v>24.716981132075475</v>
      </c>
      <c r="I180" s="20">
        <v>3.1440000000000001</v>
      </c>
      <c r="J180" s="20"/>
      <c r="K180" s="18">
        <v>49</v>
      </c>
      <c r="L180" s="18">
        <v>49</v>
      </c>
      <c r="M180" s="20">
        <f t="shared" si="11"/>
        <v>100</v>
      </c>
      <c r="N180" s="20"/>
      <c r="O180" s="20">
        <f t="shared" si="12"/>
        <v>3.1440000000000001</v>
      </c>
      <c r="P180" s="20">
        <f>O180</f>
        <v>3.1440000000000001</v>
      </c>
      <c r="Q180" s="20">
        <f t="shared" si="14"/>
        <v>3.1440000000000001</v>
      </c>
      <c r="R180" s="20">
        <f t="shared" si="15"/>
        <v>3.1440000000000001</v>
      </c>
    </row>
    <row r="181" spans="1:18">
      <c r="A181" s="17"/>
      <c r="B181" s="18"/>
      <c r="C181" s="18"/>
      <c r="D181" s="18">
        <v>10</v>
      </c>
      <c r="E181" s="18">
        <v>57</v>
      </c>
      <c r="F181" s="20">
        <v>12.2</v>
      </c>
      <c r="G181" s="29">
        <v>4.71</v>
      </c>
      <c r="H181" s="20">
        <f t="shared" si="13"/>
        <v>38.606557377049185</v>
      </c>
      <c r="I181" s="20" t="s">
        <v>311</v>
      </c>
      <c r="J181" s="20"/>
      <c r="K181" s="18">
        <v>57</v>
      </c>
      <c r="L181" s="18">
        <v>53</v>
      </c>
      <c r="M181" s="20">
        <f t="shared" si="11"/>
        <v>92.982456140350877</v>
      </c>
      <c r="N181" s="20"/>
      <c r="O181" s="20" t="str">
        <f t="shared" si="12"/>
        <v/>
      </c>
      <c r="P181" s="18"/>
      <c r="Q181" s="20">
        <f t="shared" si="14"/>
        <v>11.304</v>
      </c>
      <c r="R181" s="20" t="str">
        <f t="shared" si="15"/>
        <v/>
      </c>
    </row>
    <row r="182" spans="1:18">
      <c r="A182" s="17"/>
      <c r="B182" s="18"/>
      <c r="C182" s="18"/>
      <c r="D182" s="18">
        <v>50</v>
      </c>
      <c r="E182" s="18">
        <v>48</v>
      </c>
      <c r="F182" s="20">
        <v>47.8</v>
      </c>
      <c r="G182" s="29">
        <v>15.71</v>
      </c>
      <c r="H182" s="20">
        <f t="shared" si="13"/>
        <v>32.86610878661088</v>
      </c>
      <c r="I182" s="20">
        <v>37.704000000000001</v>
      </c>
      <c r="J182" s="20"/>
      <c r="K182" s="18">
        <v>48</v>
      </c>
      <c r="L182" s="18">
        <v>48</v>
      </c>
      <c r="M182" s="20">
        <f t="shared" si="11"/>
        <v>100</v>
      </c>
      <c r="N182" s="20"/>
      <c r="O182" s="20">
        <f t="shared" si="12"/>
        <v>37.704000000000001</v>
      </c>
      <c r="P182" s="18"/>
      <c r="Q182" s="20">
        <f t="shared" si="14"/>
        <v>37.704000000000001</v>
      </c>
      <c r="R182" s="20">
        <f t="shared" si="15"/>
        <v>37.704000000000001</v>
      </c>
    </row>
    <row r="183" spans="1:18">
      <c r="A183" s="17"/>
      <c r="B183" s="18"/>
      <c r="C183" s="18"/>
      <c r="D183" s="18">
        <v>100</v>
      </c>
      <c r="E183" s="18">
        <v>49</v>
      </c>
      <c r="F183" s="20">
        <v>97.4</v>
      </c>
      <c r="G183" s="29">
        <v>32.26</v>
      </c>
      <c r="H183" s="20">
        <f t="shared" si="13"/>
        <v>33.121149897330596</v>
      </c>
      <c r="I183" s="20">
        <v>77.423999999999992</v>
      </c>
      <c r="J183" s="20"/>
      <c r="K183" s="18">
        <v>49</v>
      </c>
      <c r="L183" s="18">
        <v>49</v>
      </c>
      <c r="M183" s="20">
        <f t="shared" si="11"/>
        <v>100</v>
      </c>
      <c r="N183" s="20"/>
      <c r="O183" s="20">
        <f t="shared" si="12"/>
        <v>77.423999999999992</v>
      </c>
      <c r="P183" s="18"/>
      <c r="Q183" s="20">
        <f t="shared" si="14"/>
        <v>77.423999999999992</v>
      </c>
      <c r="R183" s="20">
        <f t="shared" si="15"/>
        <v>77.423999999999992</v>
      </c>
    </row>
    <row r="184" spans="1:18">
      <c r="A184" s="17" t="s">
        <v>294</v>
      </c>
      <c r="B184" s="18" t="s">
        <v>253</v>
      </c>
      <c r="C184" s="18">
        <v>68663</v>
      </c>
      <c r="D184" s="18">
        <v>5</v>
      </c>
      <c r="E184" s="18">
        <v>49</v>
      </c>
      <c r="F184" s="20">
        <v>3.8</v>
      </c>
      <c r="G184" s="29">
        <v>2.16</v>
      </c>
      <c r="H184" s="20">
        <f t="shared" si="13"/>
        <v>56.842105263157904</v>
      </c>
      <c r="I184" s="20">
        <v>5.1840000000000002</v>
      </c>
      <c r="J184" s="20"/>
      <c r="K184" s="18">
        <v>49</v>
      </c>
      <c r="L184" s="18">
        <v>47</v>
      </c>
      <c r="M184" s="20">
        <f t="shared" si="11"/>
        <v>95.918367346938766</v>
      </c>
      <c r="N184" s="20"/>
      <c r="O184" s="20">
        <f t="shared" si="12"/>
        <v>5.1840000000000002</v>
      </c>
      <c r="P184" s="20">
        <f>O184</f>
        <v>5.1840000000000002</v>
      </c>
      <c r="Q184" s="20">
        <f t="shared" si="14"/>
        <v>5.1840000000000002</v>
      </c>
      <c r="R184" s="20">
        <f t="shared" si="15"/>
        <v>5.1840000000000002</v>
      </c>
    </row>
    <row r="185" spans="1:18">
      <c r="A185" s="17"/>
      <c r="B185" s="18"/>
      <c r="C185" s="18"/>
      <c r="D185" s="18">
        <v>10</v>
      </c>
      <c r="E185" s="18">
        <v>57</v>
      </c>
      <c r="F185" s="20">
        <v>12.3</v>
      </c>
      <c r="G185" s="29">
        <v>5.68</v>
      </c>
      <c r="H185" s="20">
        <f t="shared" si="13"/>
        <v>46.17886178861788</v>
      </c>
      <c r="I185" s="20" t="s">
        <v>311</v>
      </c>
      <c r="J185" s="20"/>
      <c r="K185" s="18">
        <v>57</v>
      </c>
      <c r="L185" s="18">
        <v>53</v>
      </c>
      <c r="M185" s="20">
        <f t="shared" si="11"/>
        <v>92.982456140350877</v>
      </c>
      <c r="N185" s="20"/>
      <c r="O185" s="20" t="str">
        <f t="shared" si="12"/>
        <v/>
      </c>
      <c r="P185" s="18"/>
      <c r="Q185" s="20">
        <f t="shared" si="14"/>
        <v>13.632</v>
      </c>
      <c r="R185" s="20" t="str">
        <f t="shared" si="15"/>
        <v/>
      </c>
    </row>
    <row r="186" spans="1:18">
      <c r="A186" s="17"/>
      <c r="B186" s="18"/>
      <c r="C186" s="18"/>
      <c r="D186" s="18">
        <v>50</v>
      </c>
      <c r="E186" s="18">
        <v>48</v>
      </c>
      <c r="F186" s="20">
        <v>52.1</v>
      </c>
      <c r="G186" s="29">
        <v>15.62</v>
      </c>
      <c r="H186" s="20">
        <f t="shared" si="13"/>
        <v>29.980806142034545</v>
      </c>
      <c r="I186" s="20">
        <v>37.488</v>
      </c>
      <c r="J186" s="20"/>
      <c r="K186" s="18">
        <v>48</v>
      </c>
      <c r="L186" s="18">
        <v>48</v>
      </c>
      <c r="M186" s="20">
        <f t="shared" si="11"/>
        <v>100</v>
      </c>
      <c r="N186" s="20"/>
      <c r="O186" s="20">
        <f t="shared" si="12"/>
        <v>37.488</v>
      </c>
      <c r="P186" s="20"/>
      <c r="Q186" s="20">
        <f t="shared" si="14"/>
        <v>37.488</v>
      </c>
      <c r="R186" s="20">
        <f t="shared" si="15"/>
        <v>37.488</v>
      </c>
    </row>
    <row r="187" spans="1:18">
      <c r="A187" s="17"/>
      <c r="B187" s="18"/>
      <c r="C187" s="18"/>
      <c r="D187" s="18">
        <v>100</v>
      </c>
      <c r="E187" s="18">
        <v>49</v>
      </c>
      <c r="F187" s="20">
        <v>111.7</v>
      </c>
      <c r="G187" s="29">
        <v>27.55</v>
      </c>
      <c r="H187" s="20">
        <f t="shared" si="13"/>
        <v>24.664279319606088</v>
      </c>
      <c r="I187" s="20">
        <v>66.12</v>
      </c>
      <c r="J187" s="20"/>
      <c r="K187" s="18">
        <v>49</v>
      </c>
      <c r="L187" s="18">
        <v>49</v>
      </c>
      <c r="M187" s="20">
        <f t="shared" si="11"/>
        <v>100</v>
      </c>
      <c r="N187" s="20"/>
      <c r="O187" s="20">
        <f t="shared" si="12"/>
        <v>66.12</v>
      </c>
      <c r="P187" s="18"/>
      <c r="Q187" s="20">
        <f t="shared" si="14"/>
        <v>66.12</v>
      </c>
      <c r="R187" s="20">
        <f t="shared" si="15"/>
        <v>66.12</v>
      </c>
    </row>
    <row r="188" spans="1:18">
      <c r="A188" s="17">
        <v>9030</v>
      </c>
      <c r="B188" s="18" t="s">
        <v>28</v>
      </c>
      <c r="C188" s="18" t="s">
        <v>240</v>
      </c>
      <c r="D188" s="18">
        <v>5</v>
      </c>
      <c r="E188" s="18">
        <v>49</v>
      </c>
      <c r="F188" s="20">
        <v>2</v>
      </c>
      <c r="G188" s="29">
        <v>2.5299999999999998</v>
      </c>
      <c r="H188" s="20">
        <f t="shared" si="13"/>
        <v>126.49999999999999</v>
      </c>
      <c r="I188" s="20" t="s">
        <v>311</v>
      </c>
      <c r="J188" s="20"/>
      <c r="K188" s="18">
        <v>49</v>
      </c>
      <c r="L188" s="18">
        <v>26</v>
      </c>
      <c r="M188" s="20">
        <f t="shared" si="11"/>
        <v>53.061224489795919</v>
      </c>
      <c r="N188" s="20"/>
      <c r="O188" s="20" t="str">
        <f t="shared" si="12"/>
        <v/>
      </c>
      <c r="P188" s="18"/>
      <c r="Q188" s="20">
        <f t="shared" si="14"/>
        <v>6.0719999999999992</v>
      </c>
      <c r="R188" s="20" t="str">
        <f t="shared" si="15"/>
        <v/>
      </c>
    </row>
    <row r="189" spans="1:18">
      <c r="A189" s="17"/>
      <c r="B189" s="18"/>
      <c r="C189" s="18"/>
      <c r="D189" s="18">
        <v>10</v>
      </c>
      <c r="E189" s="18">
        <v>57</v>
      </c>
      <c r="F189" s="20">
        <v>9.4</v>
      </c>
      <c r="G189" s="29">
        <v>5.1100000000000003</v>
      </c>
      <c r="H189" s="20">
        <f t="shared" si="13"/>
        <v>54.361702127659569</v>
      </c>
      <c r="I189" s="20" t="s">
        <v>311</v>
      </c>
      <c r="J189" s="20"/>
      <c r="K189" s="18">
        <v>57</v>
      </c>
      <c r="L189" s="18">
        <v>48</v>
      </c>
      <c r="M189" s="20">
        <f t="shared" si="11"/>
        <v>84.210526315789465</v>
      </c>
      <c r="N189" s="20"/>
      <c r="O189" s="20" t="str">
        <f t="shared" si="12"/>
        <v/>
      </c>
      <c r="P189" s="18"/>
      <c r="Q189" s="20">
        <f t="shared" si="14"/>
        <v>12.264000000000001</v>
      </c>
      <c r="R189" s="20" t="str">
        <f t="shared" si="15"/>
        <v/>
      </c>
    </row>
    <row r="190" spans="1:18">
      <c r="A190" s="17"/>
      <c r="B190" s="18"/>
      <c r="C190" s="18"/>
      <c r="D190" s="18">
        <v>50</v>
      </c>
      <c r="E190" s="18">
        <v>48</v>
      </c>
      <c r="F190" s="20">
        <v>51.4</v>
      </c>
      <c r="G190" s="29">
        <v>12</v>
      </c>
      <c r="H190" s="20">
        <f t="shared" si="13"/>
        <v>23.346303501945524</v>
      </c>
      <c r="I190" s="20">
        <v>28.799999999999997</v>
      </c>
      <c r="J190" s="20"/>
      <c r="K190" s="18">
        <v>48</v>
      </c>
      <c r="L190" s="18">
        <v>48</v>
      </c>
      <c r="M190" s="20">
        <f t="shared" si="11"/>
        <v>100</v>
      </c>
      <c r="N190" s="20"/>
      <c r="O190" s="20">
        <f t="shared" si="12"/>
        <v>28.799999999999997</v>
      </c>
      <c r="P190" s="20">
        <f>O190</f>
        <v>28.799999999999997</v>
      </c>
      <c r="Q190" s="20">
        <f t="shared" si="14"/>
        <v>28.799999999999997</v>
      </c>
      <c r="R190" s="20">
        <f t="shared" si="15"/>
        <v>28.799999999999997</v>
      </c>
    </row>
    <row r="191" spans="1:18">
      <c r="A191" s="17"/>
      <c r="B191" s="18"/>
      <c r="C191" s="18"/>
      <c r="D191" s="18">
        <v>100</v>
      </c>
      <c r="E191" s="18">
        <v>49</v>
      </c>
      <c r="F191" s="20">
        <v>114.1</v>
      </c>
      <c r="G191" s="29">
        <v>23.47</v>
      </c>
      <c r="H191" s="20">
        <f t="shared" si="13"/>
        <v>20.569675723049958</v>
      </c>
      <c r="I191" s="20">
        <v>56.327999999999996</v>
      </c>
      <c r="J191" s="20"/>
      <c r="K191" s="18">
        <v>49</v>
      </c>
      <c r="L191" s="18">
        <v>49</v>
      </c>
      <c r="M191" s="20">
        <f t="shared" si="11"/>
        <v>100</v>
      </c>
      <c r="N191" s="20"/>
      <c r="O191" s="20">
        <f t="shared" si="12"/>
        <v>56.327999999999996</v>
      </c>
      <c r="P191" s="18"/>
      <c r="Q191" s="20">
        <f t="shared" si="14"/>
        <v>56.327999999999996</v>
      </c>
      <c r="R191" s="20">
        <f t="shared" si="15"/>
        <v>56.327999999999996</v>
      </c>
    </row>
    <row r="192" spans="1:18">
      <c r="A192" s="17">
        <v>9030</v>
      </c>
      <c r="B192" s="18" t="s">
        <v>267</v>
      </c>
      <c r="C192" s="18">
        <v>61687</v>
      </c>
      <c r="D192" s="18">
        <v>5</v>
      </c>
      <c r="E192" s="18">
        <v>49</v>
      </c>
      <c r="F192" s="20">
        <v>5.9</v>
      </c>
      <c r="G192" s="29">
        <v>1.42</v>
      </c>
      <c r="H192" s="20">
        <f t="shared" si="13"/>
        <v>24.067796610169488</v>
      </c>
      <c r="I192" s="20">
        <v>3.4079999999999999</v>
      </c>
      <c r="J192" s="20"/>
      <c r="K192" s="18">
        <v>49</v>
      </c>
      <c r="L192" s="18">
        <v>49</v>
      </c>
      <c r="M192" s="20">
        <f t="shared" si="11"/>
        <v>100</v>
      </c>
      <c r="N192" s="20"/>
      <c r="O192" s="20">
        <f t="shared" si="12"/>
        <v>3.4079999999999999</v>
      </c>
      <c r="P192" s="20">
        <f>O192</f>
        <v>3.4079999999999999</v>
      </c>
      <c r="Q192" s="20">
        <f t="shared" si="14"/>
        <v>3.4079999999999999</v>
      </c>
      <c r="R192" s="20">
        <f t="shared" si="15"/>
        <v>3.4079999999999999</v>
      </c>
    </row>
    <row r="193" spans="1:18">
      <c r="A193" s="17"/>
      <c r="B193" s="18"/>
      <c r="C193" s="18"/>
      <c r="D193" s="18">
        <v>10</v>
      </c>
      <c r="E193" s="18">
        <v>57</v>
      </c>
      <c r="F193" s="20">
        <v>13.2</v>
      </c>
      <c r="G193" s="29">
        <v>5.73</v>
      </c>
      <c r="H193" s="20">
        <f t="shared" si="13"/>
        <v>43.409090909090914</v>
      </c>
      <c r="I193" s="20" t="s">
        <v>311</v>
      </c>
      <c r="J193" s="20"/>
      <c r="K193" s="18">
        <v>57</v>
      </c>
      <c r="L193" s="18">
        <v>53</v>
      </c>
      <c r="M193" s="20">
        <f t="shared" si="11"/>
        <v>92.982456140350877</v>
      </c>
      <c r="N193" s="20"/>
      <c r="O193" s="20" t="str">
        <f t="shared" si="12"/>
        <v/>
      </c>
      <c r="P193" s="18"/>
      <c r="Q193" s="20">
        <f t="shared" si="14"/>
        <v>13.752000000000001</v>
      </c>
      <c r="R193" s="20" t="str">
        <f t="shared" si="15"/>
        <v/>
      </c>
    </row>
    <row r="194" spans="1:18">
      <c r="A194" s="17"/>
      <c r="B194" s="18"/>
      <c r="C194" s="18"/>
      <c r="D194" s="18">
        <v>50</v>
      </c>
      <c r="E194" s="18">
        <v>48</v>
      </c>
      <c r="F194" s="20">
        <v>56.3</v>
      </c>
      <c r="G194" s="29">
        <v>17.940000000000001</v>
      </c>
      <c r="H194" s="20">
        <f t="shared" si="13"/>
        <v>31.865008880994676</v>
      </c>
      <c r="I194" s="20">
        <v>43.056000000000004</v>
      </c>
      <c r="J194" s="20"/>
      <c r="K194" s="18">
        <v>48</v>
      </c>
      <c r="L194" s="18">
        <v>48</v>
      </c>
      <c r="M194" s="20">
        <f t="shared" si="11"/>
        <v>100</v>
      </c>
      <c r="N194" s="20"/>
      <c r="O194" s="20">
        <f t="shared" si="12"/>
        <v>43.056000000000004</v>
      </c>
      <c r="P194" s="18"/>
      <c r="Q194" s="20">
        <f t="shared" si="14"/>
        <v>43.056000000000004</v>
      </c>
      <c r="R194" s="20">
        <f t="shared" si="15"/>
        <v>43.056000000000004</v>
      </c>
    </row>
    <row r="195" spans="1:18">
      <c r="A195" s="17"/>
      <c r="B195" s="18"/>
      <c r="C195" s="18"/>
      <c r="D195" s="18">
        <v>100</v>
      </c>
      <c r="E195" s="18">
        <v>49</v>
      </c>
      <c r="F195" s="20">
        <v>112.2</v>
      </c>
      <c r="G195" s="29">
        <v>34.700000000000003</v>
      </c>
      <c r="H195" s="20">
        <f t="shared" si="13"/>
        <v>30.926916221033867</v>
      </c>
      <c r="I195" s="20">
        <v>83.28</v>
      </c>
      <c r="J195" s="20"/>
      <c r="K195" s="18">
        <v>49</v>
      </c>
      <c r="L195" s="18">
        <v>49</v>
      </c>
      <c r="M195" s="20">
        <f t="shared" si="11"/>
        <v>100</v>
      </c>
      <c r="N195" s="20"/>
      <c r="O195" s="20">
        <f t="shared" si="12"/>
        <v>83.28</v>
      </c>
      <c r="P195" s="18"/>
      <c r="Q195" s="20">
        <f t="shared" si="14"/>
        <v>83.28</v>
      </c>
      <c r="R195" s="20">
        <f t="shared" si="15"/>
        <v>83.28</v>
      </c>
    </row>
    <row r="196" spans="1:18">
      <c r="A196" s="17" t="s">
        <v>294</v>
      </c>
      <c r="B196" s="18" t="s">
        <v>233</v>
      </c>
      <c r="C196" s="18">
        <v>68684</v>
      </c>
      <c r="D196" s="18">
        <v>5</v>
      </c>
      <c r="E196" s="18">
        <v>49</v>
      </c>
      <c r="F196" s="20">
        <v>0.5</v>
      </c>
      <c r="G196" s="29">
        <v>2.04</v>
      </c>
      <c r="H196" s="20">
        <f t="shared" si="13"/>
        <v>408</v>
      </c>
      <c r="I196" s="20" t="s">
        <v>311</v>
      </c>
      <c r="J196" s="20"/>
      <c r="K196" s="18">
        <v>49</v>
      </c>
      <c r="L196" s="18">
        <v>3</v>
      </c>
      <c r="M196" s="20">
        <f t="shared" ref="M196:M211" si="16">(L196/K196)*100</f>
        <v>6.1224489795918364</v>
      </c>
      <c r="N196" s="20"/>
      <c r="O196" s="20" t="str">
        <f t="shared" ref="O196:O211" si="17">IF(AND(I196&lt;=(D196+D196*0.1),M196&gt;50),I196,"")</f>
        <v/>
      </c>
      <c r="P196" s="18"/>
      <c r="Q196" s="20">
        <f t="shared" si="14"/>
        <v>4.8959999999999999</v>
      </c>
      <c r="R196" s="20" t="str">
        <f t="shared" si="15"/>
        <v/>
      </c>
    </row>
    <row r="197" spans="1:18">
      <c r="A197" s="17"/>
      <c r="B197" s="18"/>
      <c r="C197" s="18"/>
      <c r="D197" s="18">
        <v>10</v>
      </c>
      <c r="E197" s="18">
        <v>57</v>
      </c>
      <c r="F197" s="20">
        <v>3.4</v>
      </c>
      <c r="G197" s="29">
        <v>5.05</v>
      </c>
      <c r="H197" s="20">
        <f t="shared" ref="H197:H211" si="18">100*(G197/F197)</f>
        <v>148.52941176470588</v>
      </c>
      <c r="I197" s="20" t="s">
        <v>311</v>
      </c>
      <c r="J197" s="20"/>
      <c r="K197" s="18">
        <v>57</v>
      </c>
      <c r="L197" s="18">
        <v>19</v>
      </c>
      <c r="M197" s="20">
        <f t="shared" si="16"/>
        <v>33.333333333333329</v>
      </c>
      <c r="N197" s="20"/>
      <c r="O197" s="20" t="str">
        <f t="shared" si="17"/>
        <v/>
      </c>
      <c r="P197" s="18"/>
      <c r="Q197" s="20">
        <f t="shared" ref="Q197:Q211" si="19">G197*2.4</f>
        <v>12.12</v>
      </c>
      <c r="R197" s="20" t="str">
        <f t="shared" ref="R197:R211" si="20">IF(AND((G197*2.4)&lt;+(D197+D197*0.1),M197&gt;50),(G197*2.4),"")</f>
        <v/>
      </c>
    </row>
    <row r="198" spans="1:18">
      <c r="A198" s="17"/>
      <c r="B198" s="18"/>
      <c r="C198" s="18"/>
      <c r="D198" s="18">
        <v>50</v>
      </c>
      <c r="E198" s="18">
        <v>48</v>
      </c>
      <c r="F198" s="20">
        <v>50.5</v>
      </c>
      <c r="G198" s="29">
        <v>10.65</v>
      </c>
      <c r="H198" s="20">
        <f t="shared" si="18"/>
        <v>21.089108910891092</v>
      </c>
      <c r="I198" s="20">
        <v>25.56</v>
      </c>
      <c r="J198" s="20"/>
      <c r="K198" s="18">
        <v>48</v>
      </c>
      <c r="L198" s="18">
        <v>48</v>
      </c>
      <c r="M198" s="20">
        <f t="shared" si="16"/>
        <v>100</v>
      </c>
      <c r="N198" s="20"/>
      <c r="O198" s="20">
        <f t="shared" si="17"/>
        <v>25.56</v>
      </c>
      <c r="P198" s="20">
        <f>O198</f>
        <v>25.56</v>
      </c>
      <c r="Q198" s="20">
        <f t="shared" si="19"/>
        <v>25.56</v>
      </c>
      <c r="R198" s="20">
        <f t="shared" si="20"/>
        <v>25.56</v>
      </c>
    </row>
    <row r="199" spans="1:18">
      <c r="A199" s="17"/>
      <c r="B199" s="18"/>
      <c r="C199" s="18"/>
      <c r="D199" s="18">
        <v>100</v>
      </c>
      <c r="E199" s="18">
        <v>49</v>
      </c>
      <c r="F199" s="20">
        <v>111.8</v>
      </c>
      <c r="G199" s="29">
        <v>19.53</v>
      </c>
      <c r="H199" s="20">
        <f t="shared" si="18"/>
        <v>17.468694096601077</v>
      </c>
      <c r="I199" s="20">
        <v>46.872</v>
      </c>
      <c r="J199" s="20"/>
      <c r="K199" s="18">
        <v>49</v>
      </c>
      <c r="L199" s="18">
        <v>49</v>
      </c>
      <c r="M199" s="20">
        <f t="shared" si="16"/>
        <v>100</v>
      </c>
      <c r="N199" s="20"/>
      <c r="O199" s="20">
        <f t="shared" si="17"/>
        <v>46.872</v>
      </c>
      <c r="P199" s="18"/>
      <c r="Q199" s="20">
        <f t="shared" si="19"/>
        <v>46.872</v>
      </c>
      <c r="R199" s="20">
        <f t="shared" si="20"/>
        <v>46.872</v>
      </c>
    </row>
    <row r="200" spans="1:18">
      <c r="A200" s="17" t="s">
        <v>294</v>
      </c>
      <c r="B200" s="18" t="s">
        <v>237</v>
      </c>
      <c r="C200" s="18">
        <v>68685</v>
      </c>
      <c r="D200" s="18">
        <v>5</v>
      </c>
      <c r="E200" s="18">
        <v>49</v>
      </c>
      <c r="F200" s="20">
        <v>0.3</v>
      </c>
      <c r="G200" s="29">
        <v>1.5</v>
      </c>
      <c r="H200" s="20">
        <f t="shared" si="18"/>
        <v>500</v>
      </c>
      <c r="I200" s="20" t="s">
        <v>311</v>
      </c>
      <c r="J200" s="20"/>
      <c r="K200" s="18">
        <v>49</v>
      </c>
      <c r="L200" s="18">
        <v>2</v>
      </c>
      <c r="M200" s="20">
        <f t="shared" si="16"/>
        <v>4.0816326530612246</v>
      </c>
      <c r="N200" s="20"/>
      <c r="O200" s="20" t="str">
        <f t="shared" si="17"/>
        <v/>
      </c>
      <c r="P200" s="18"/>
      <c r="Q200" s="20">
        <f t="shared" si="19"/>
        <v>3.5999999999999996</v>
      </c>
      <c r="R200" s="20" t="str">
        <f t="shared" si="20"/>
        <v/>
      </c>
    </row>
    <row r="201" spans="1:18">
      <c r="A201" s="17"/>
      <c r="B201" s="18"/>
      <c r="C201" s="18"/>
      <c r="D201" s="18">
        <v>10</v>
      </c>
      <c r="E201" s="18">
        <v>57</v>
      </c>
      <c r="F201" s="20">
        <v>3.1</v>
      </c>
      <c r="G201" s="29">
        <v>6.32</v>
      </c>
      <c r="H201" s="20">
        <f t="shared" si="18"/>
        <v>203.87096774193546</v>
      </c>
      <c r="I201" s="20" t="s">
        <v>311</v>
      </c>
      <c r="J201" s="20"/>
      <c r="K201" s="18">
        <v>57</v>
      </c>
      <c r="L201" s="18">
        <v>15</v>
      </c>
      <c r="M201" s="20">
        <f t="shared" si="16"/>
        <v>26.315789473684209</v>
      </c>
      <c r="N201" s="20"/>
      <c r="O201" s="20" t="str">
        <f t="shared" si="17"/>
        <v/>
      </c>
      <c r="P201" s="18"/>
      <c r="Q201" s="20">
        <f t="shared" si="19"/>
        <v>15.167999999999999</v>
      </c>
      <c r="R201" s="20" t="str">
        <f t="shared" si="20"/>
        <v/>
      </c>
    </row>
    <row r="202" spans="1:18">
      <c r="A202" s="17"/>
      <c r="B202" s="18"/>
      <c r="C202" s="18"/>
      <c r="D202" s="18">
        <v>50</v>
      </c>
      <c r="E202" s="18">
        <v>48</v>
      </c>
      <c r="F202" s="20">
        <v>29.7</v>
      </c>
      <c r="G202" s="29">
        <v>29.56</v>
      </c>
      <c r="H202" s="20">
        <f t="shared" si="18"/>
        <v>99.528619528619515</v>
      </c>
      <c r="I202" s="20" t="s">
        <v>311</v>
      </c>
      <c r="J202" s="20"/>
      <c r="K202" s="18">
        <v>48</v>
      </c>
      <c r="L202" s="18">
        <v>31</v>
      </c>
      <c r="M202" s="20">
        <f t="shared" si="16"/>
        <v>64.583333333333343</v>
      </c>
      <c r="N202" s="20"/>
      <c r="O202" s="20" t="str">
        <f t="shared" si="17"/>
        <v/>
      </c>
      <c r="P202" s="18"/>
      <c r="Q202" s="20">
        <f t="shared" si="19"/>
        <v>70.943999999999988</v>
      </c>
      <c r="R202" s="20" t="str">
        <f t="shared" si="20"/>
        <v/>
      </c>
    </row>
    <row r="203" spans="1:18">
      <c r="A203" s="17"/>
      <c r="B203" s="18"/>
      <c r="C203" s="18"/>
      <c r="D203" s="18">
        <v>100</v>
      </c>
      <c r="E203" s="18">
        <v>49</v>
      </c>
      <c r="F203" s="20">
        <v>104.2</v>
      </c>
      <c r="G203" s="29">
        <v>28.18</v>
      </c>
      <c r="H203" s="20">
        <f t="shared" si="18"/>
        <v>27.044145873320534</v>
      </c>
      <c r="I203" s="20">
        <v>67.631999999999991</v>
      </c>
      <c r="J203" s="20"/>
      <c r="K203" s="18">
        <v>49</v>
      </c>
      <c r="L203" s="18">
        <v>49</v>
      </c>
      <c r="M203" s="20">
        <f t="shared" si="16"/>
        <v>100</v>
      </c>
      <c r="N203" s="20"/>
      <c r="O203" s="20">
        <f t="shared" si="17"/>
        <v>67.631999999999991</v>
      </c>
      <c r="P203" s="20">
        <f>O203</f>
        <v>67.631999999999991</v>
      </c>
      <c r="Q203" s="20">
        <f t="shared" si="19"/>
        <v>67.631999999999991</v>
      </c>
      <c r="R203" s="20">
        <f t="shared" si="20"/>
        <v>67.631999999999991</v>
      </c>
    </row>
    <row r="204" spans="1:18">
      <c r="A204" s="17" t="s">
        <v>294</v>
      </c>
      <c r="B204" s="18" t="s">
        <v>107</v>
      </c>
      <c r="C204" s="18">
        <v>68687</v>
      </c>
      <c r="D204" s="18">
        <v>5</v>
      </c>
      <c r="E204" s="18">
        <v>49</v>
      </c>
      <c r="F204" s="20">
        <v>5.4</v>
      </c>
      <c r="G204" s="29">
        <v>2.27</v>
      </c>
      <c r="H204" s="20">
        <f t="shared" si="18"/>
        <v>42.037037037037031</v>
      </c>
      <c r="I204" s="20">
        <v>5.4479999999999995</v>
      </c>
      <c r="J204" s="20"/>
      <c r="K204" s="18">
        <v>49</v>
      </c>
      <c r="L204" s="18">
        <v>48</v>
      </c>
      <c r="M204" s="20">
        <f t="shared" si="16"/>
        <v>97.959183673469383</v>
      </c>
      <c r="N204" s="20"/>
      <c r="O204" s="20">
        <f t="shared" si="17"/>
        <v>5.4479999999999995</v>
      </c>
      <c r="P204" s="20">
        <f>O204</f>
        <v>5.4479999999999995</v>
      </c>
      <c r="Q204" s="20">
        <f t="shared" si="19"/>
        <v>5.4479999999999995</v>
      </c>
      <c r="R204" s="20">
        <f t="shared" si="20"/>
        <v>5.4479999999999995</v>
      </c>
    </row>
    <row r="205" spans="1:18">
      <c r="A205" s="17"/>
      <c r="B205" s="18"/>
      <c r="C205" s="18"/>
      <c r="D205" s="18">
        <v>10</v>
      </c>
      <c r="E205" s="18">
        <v>57</v>
      </c>
      <c r="F205" s="20">
        <v>13.2</v>
      </c>
      <c r="G205" s="29">
        <v>6.4</v>
      </c>
      <c r="H205" s="20">
        <f t="shared" si="18"/>
        <v>48.484848484848492</v>
      </c>
      <c r="I205" s="20" t="s">
        <v>311</v>
      </c>
      <c r="J205" s="20"/>
      <c r="K205" s="18">
        <v>57</v>
      </c>
      <c r="L205" s="18">
        <v>53</v>
      </c>
      <c r="M205" s="20">
        <f t="shared" si="16"/>
        <v>92.982456140350877</v>
      </c>
      <c r="N205" s="20"/>
      <c r="O205" s="20" t="str">
        <f t="shared" si="17"/>
        <v/>
      </c>
      <c r="P205" s="18"/>
      <c r="Q205" s="20">
        <f t="shared" si="19"/>
        <v>15.36</v>
      </c>
      <c r="R205" s="20" t="str">
        <f t="shared" si="20"/>
        <v/>
      </c>
    </row>
    <row r="206" spans="1:18">
      <c r="A206" s="17"/>
      <c r="B206" s="18"/>
      <c r="C206" s="18"/>
      <c r="D206" s="18">
        <v>50</v>
      </c>
      <c r="E206" s="18">
        <v>48</v>
      </c>
      <c r="F206" s="20">
        <v>56.7</v>
      </c>
      <c r="G206" s="29">
        <v>18.78</v>
      </c>
      <c r="H206" s="20">
        <f t="shared" si="18"/>
        <v>33.121693121693127</v>
      </c>
      <c r="I206" s="20">
        <v>45.072000000000003</v>
      </c>
      <c r="J206" s="20"/>
      <c r="K206" s="18">
        <v>48</v>
      </c>
      <c r="L206" s="18">
        <v>48</v>
      </c>
      <c r="M206" s="20">
        <f t="shared" si="16"/>
        <v>100</v>
      </c>
      <c r="N206" s="20"/>
      <c r="O206" s="20">
        <f t="shared" si="17"/>
        <v>45.072000000000003</v>
      </c>
      <c r="P206" s="18"/>
      <c r="Q206" s="20">
        <f t="shared" si="19"/>
        <v>45.072000000000003</v>
      </c>
      <c r="R206" s="20">
        <f t="shared" si="20"/>
        <v>45.072000000000003</v>
      </c>
    </row>
    <row r="207" spans="1:18">
      <c r="A207" s="17"/>
      <c r="B207" s="18"/>
      <c r="C207" s="18"/>
      <c r="D207" s="18">
        <v>100</v>
      </c>
      <c r="E207" s="18">
        <v>49</v>
      </c>
      <c r="F207" s="20">
        <v>117.4</v>
      </c>
      <c r="G207" s="29">
        <v>35.450000000000003</v>
      </c>
      <c r="H207" s="20">
        <f t="shared" si="18"/>
        <v>30.195911413969334</v>
      </c>
      <c r="I207" s="20">
        <v>85.08</v>
      </c>
      <c r="J207" s="20"/>
      <c r="K207" s="18">
        <v>49</v>
      </c>
      <c r="L207" s="18">
        <v>49</v>
      </c>
      <c r="M207" s="20">
        <f t="shared" si="16"/>
        <v>100</v>
      </c>
      <c r="N207" s="20"/>
      <c r="O207" s="20">
        <f t="shared" si="17"/>
        <v>85.08</v>
      </c>
      <c r="P207" s="18"/>
      <c r="Q207" s="20">
        <f t="shared" si="19"/>
        <v>85.08</v>
      </c>
      <c r="R207" s="20">
        <f t="shared" si="20"/>
        <v>85.08</v>
      </c>
    </row>
    <row r="208" spans="1:18">
      <c r="A208" s="17" t="s">
        <v>294</v>
      </c>
      <c r="B208" s="18" t="s">
        <v>246</v>
      </c>
      <c r="C208" s="18">
        <v>68712</v>
      </c>
      <c r="D208" s="18">
        <v>5</v>
      </c>
      <c r="E208" s="18">
        <v>49</v>
      </c>
      <c r="F208" s="20">
        <v>4.8</v>
      </c>
      <c r="G208" s="29">
        <v>5.29</v>
      </c>
      <c r="H208" s="20">
        <f t="shared" si="18"/>
        <v>110.20833333333333</v>
      </c>
      <c r="I208" s="20" t="s">
        <v>311</v>
      </c>
      <c r="J208" s="20"/>
      <c r="K208" s="18">
        <v>49</v>
      </c>
      <c r="L208" s="18">
        <v>30</v>
      </c>
      <c r="M208" s="20">
        <f t="shared" si="16"/>
        <v>61.224489795918366</v>
      </c>
      <c r="N208" s="20"/>
      <c r="O208" s="20" t="str">
        <f t="shared" si="17"/>
        <v/>
      </c>
      <c r="P208" s="18"/>
      <c r="Q208" s="20">
        <f t="shared" si="19"/>
        <v>12.696</v>
      </c>
      <c r="R208" s="20" t="str">
        <f t="shared" si="20"/>
        <v/>
      </c>
    </row>
    <row r="209" spans="1:18">
      <c r="A209" s="17"/>
      <c r="B209" s="18"/>
      <c r="C209" s="18"/>
      <c r="D209" s="18">
        <v>10</v>
      </c>
      <c r="E209" s="18">
        <v>56</v>
      </c>
      <c r="F209" s="20">
        <v>9.6999999999999993</v>
      </c>
      <c r="G209" s="29">
        <v>8.7100000000000009</v>
      </c>
      <c r="H209" s="20">
        <f t="shared" si="18"/>
        <v>89.793814432989706</v>
      </c>
      <c r="I209" s="20" t="s">
        <v>311</v>
      </c>
      <c r="J209" s="20"/>
      <c r="K209" s="18">
        <v>56</v>
      </c>
      <c r="L209" s="18">
        <v>41</v>
      </c>
      <c r="M209" s="20">
        <f t="shared" si="16"/>
        <v>73.214285714285708</v>
      </c>
      <c r="N209" s="20"/>
      <c r="O209" s="20" t="str">
        <f t="shared" si="17"/>
        <v/>
      </c>
      <c r="P209" s="18"/>
      <c r="Q209" s="20">
        <f t="shared" si="19"/>
        <v>20.904</v>
      </c>
      <c r="R209" s="20" t="str">
        <f t="shared" si="20"/>
        <v/>
      </c>
    </row>
    <row r="210" spans="1:18">
      <c r="A210" s="17"/>
      <c r="B210" s="18"/>
      <c r="C210" s="18"/>
      <c r="D210" s="18">
        <v>50</v>
      </c>
      <c r="E210" s="18">
        <v>48</v>
      </c>
      <c r="F210" s="20">
        <v>50.6</v>
      </c>
      <c r="G210" s="29">
        <v>18.13</v>
      </c>
      <c r="H210" s="20">
        <f t="shared" si="18"/>
        <v>35.830039525691696</v>
      </c>
      <c r="I210" s="20">
        <v>43.511999999999993</v>
      </c>
      <c r="J210" s="20"/>
      <c r="K210" s="18">
        <v>48</v>
      </c>
      <c r="L210" s="18">
        <v>48</v>
      </c>
      <c r="M210" s="20">
        <f t="shared" si="16"/>
        <v>100</v>
      </c>
      <c r="N210" s="20"/>
      <c r="O210" s="20">
        <f t="shared" si="17"/>
        <v>43.511999999999993</v>
      </c>
      <c r="P210" s="20">
        <f>O210</f>
        <v>43.511999999999993</v>
      </c>
      <c r="Q210" s="20">
        <f t="shared" si="19"/>
        <v>43.511999999999993</v>
      </c>
      <c r="R210" s="20">
        <f t="shared" si="20"/>
        <v>43.511999999999993</v>
      </c>
    </row>
    <row r="211" spans="1:18">
      <c r="A211" s="25"/>
      <c r="B211" s="26"/>
      <c r="C211" s="26"/>
      <c r="D211" s="26">
        <v>100</v>
      </c>
      <c r="E211" s="26">
        <v>49</v>
      </c>
      <c r="F211" s="27">
        <v>107.4</v>
      </c>
      <c r="G211" s="33">
        <v>26.27</v>
      </c>
      <c r="H211" s="20">
        <f t="shared" si="18"/>
        <v>24.459962756052139</v>
      </c>
      <c r="I211" s="27">
        <v>63.047999999999995</v>
      </c>
      <c r="J211" s="27"/>
      <c r="K211" s="26">
        <v>49</v>
      </c>
      <c r="L211" s="26">
        <v>49</v>
      </c>
      <c r="M211" s="27">
        <f t="shared" si="16"/>
        <v>100</v>
      </c>
      <c r="N211" s="27"/>
      <c r="O211" s="27">
        <f t="shared" si="17"/>
        <v>63.047999999999995</v>
      </c>
      <c r="P211" s="26"/>
      <c r="Q211" s="20">
        <f t="shared" si="19"/>
        <v>63.047999999999995</v>
      </c>
      <c r="R211" s="20">
        <f t="shared" si="20"/>
        <v>63.047999999999995</v>
      </c>
    </row>
  </sheetData>
  <mergeCells count="3">
    <mergeCell ref="F2:I2"/>
    <mergeCell ref="K2:M2"/>
    <mergeCell ref="A1:M1"/>
  </mergeCells>
  <phoneticPr fontId="12" type="noConversion"/>
  <pageMargins left="0.75" right="0.75" top="1" bottom="1" header="0.5" footer="0.5"/>
  <pageSetup scale="86" fitToHeight="99" orientation="portrait" horizontalDpi="4294967292" verticalDpi="4294967292"/>
  <headerFooter>
    <oddFooter>&amp;C&amp;P&amp;R&amp;F</oddFooter>
  </headerFooter>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t15_esipos_response</vt:lpstr>
      <vt:lpstr>t16_esineg_response</vt:lpstr>
      <vt:lpstr>T17_lims_2437_mdl_mrl</vt:lpstr>
      <vt:lpstr>T18_esipos_mdl_low_summary</vt:lpstr>
      <vt:lpstr>T19_esipos_mdl_high_summary</vt:lpstr>
      <vt:lpstr>T20_esineg_mdl_summary</vt:lpstr>
    </vt:vector>
  </TitlesOfParts>
  <Company>U.S. Geological Survey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Sandstrom</dc:creator>
  <cp:lastModifiedBy>Mark Sandstrom</cp:lastModifiedBy>
  <cp:lastPrinted>2014-09-11T17:40:16Z</cp:lastPrinted>
  <dcterms:created xsi:type="dcterms:W3CDTF">2014-03-28T16:58:12Z</dcterms:created>
  <dcterms:modified xsi:type="dcterms:W3CDTF">2016-01-06T22:27:28Z</dcterms:modified>
</cp:coreProperties>
</file>