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<sst xmlns="http://schemas.openxmlformats.org/spreadsheetml/2006/main" count="47" uniqueCount="31">
  <si>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146-000-002</t>
  </si>
  <si>
    <t>146-011-013</t>
  </si>
  <si>
    <t>146-023-025</t>
  </si>
  <si>
    <t>146-035-037</t>
  </si>
  <si>
    <t>146-047-049</t>
  </si>
  <si>
    <t>146-059-061</t>
  </si>
  <si>
    <t>146-071-073</t>
  </si>
  <si>
    <t>146-083-085</t>
  </si>
  <si>
    <t>146-095-097</t>
  </si>
  <si>
    <t>146-107-109</t>
  </si>
  <si>
    <t>146-119-121</t>
  </si>
  <si>
    <t>146-131-133</t>
  </si>
  <si>
    <t>146-143-145</t>
  </si>
  <si>
    <t>146-155-157</t>
  </si>
  <si>
    <t>mm</t>
  </si>
  <si>
    <t>phi</t>
  </si>
  <si>
    <t>Sample I.D.</t>
  </si>
  <si>
    <t>Depth mdpt (ft)</t>
  </si>
  <si>
    <t>%Sand</t>
  </si>
  <si>
    <t>%Silt</t>
  </si>
  <si>
    <t>%Clay</t>
  </si>
  <si>
    <t>Mean (Inman, 1952)</t>
  </si>
  <si>
    <t>S.D. (phi units)</t>
  </si>
  <si>
    <t>Depth mdpt (m)</t>
  </si>
  <si>
    <t>Chart table</t>
  </si>
  <si>
    <t>Sample</t>
  </si>
  <si>
    <t>Depth (ft)</t>
  </si>
  <si>
    <t>Depth (m)</t>
  </si>
  <si>
    <t xml:space="preserve">%Silt </t>
  </si>
  <si>
    <t xml:space="preserve">% finer than </t>
  </si>
  <si>
    <t>BSS00_146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</si>
</sst>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Times New Roman"/>
      <family val="0"/>
    </font>
    <font>
      <b/>
      <sz val="8"/>
      <name val="Times New Roman"/>
      <family val="1"/>
    </font>
    <font>
      <sz val="8"/>
      <name val="Times New Roman"/>
      <family val="0"/>
    </font>
    <font>
      <sz val="5.25"/>
      <name val="Times New Roman"/>
      <family val="0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/>
    </xf>
    <xf numFmtId="9" fontId="2" fillId="0" borderId="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Bss00-146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DATATABLE!$W$7:$W$20</c:f>
              <c:numCache>
                <c:ptCount val="14"/>
                <c:pt idx="0">
                  <c:v>31.742547</c:v>
                </c:pt>
                <c:pt idx="1">
                  <c:v>36.3658</c:v>
                </c:pt>
                <c:pt idx="2">
                  <c:v>92.63</c:v>
                </c:pt>
                <c:pt idx="3">
                  <c:v>45.445</c:v>
                </c:pt>
                <c:pt idx="4">
                  <c:v>46.32</c:v>
                </c:pt>
                <c:pt idx="5">
                  <c:v>10.9637</c:v>
                </c:pt>
                <c:pt idx="6">
                  <c:v>48.72888</c:v>
                </c:pt>
                <c:pt idx="7">
                  <c:v>52.9172</c:v>
                </c:pt>
                <c:pt idx="8">
                  <c:v>90.96549999999999</c:v>
                </c:pt>
                <c:pt idx="9">
                  <c:v>92.18</c:v>
                </c:pt>
                <c:pt idx="10">
                  <c:v>10.549</c:v>
                </c:pt>
                <c:pt idx="11">
                  <c:v>80.593052</c:v>
                </c:pt>
                <c:pt idx="12">
                  <c:v>98.83</c:v>
                </c:pt>
                <c:pt idx="13">
                  <c:v>15.4978</c:v>
                </c:pt>
              </c:numCache>
            </c:numRef>
          </c:xVal>
          <c:yVal>
            <c:numRef>
              <c:f>DATATABLE!$U$7:$U$20</c:f>
              <c:numCache>
                <c:ptCount val="14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  <c:smooth val="0"/>
        </c:ser>
        <c:axId val="54619024"/>
        <c:axId val="21809169"/>
      </c:scatterChart>
      <c:valAx>
        <c:axId val="5461902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1809169"/>
        <c:crosses val="autoZero"/>
        <c:crossBetween val="midCat"/>
        <c:dispUnits/>
        <c:majorUnit val="10"/>
        <c:minorUnit val="5"/>
      </c:valAx>
      <c:valAx>
        <c:axId val="2180916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461902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Bss00-146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DATATABLE!$W$7:$W$20</c:f>
              <c:numCache>
                <c:ptCount val="14"/>
                <c:pt idx="0">
                  <c:v>31.742547</c:v>
                </c:pt>
                <c:pt idx="1">
                  <c:v>36.3658</c:v>
                </c:pt>
                <c:pt idx="2">
                  <c:v>92.63</c:v>
                </c:pt>
                <c:pt idx="3">
                  <c:v>45.445</c:v>
                </c:pt>
                <c:pt idx="4">
                  <c:v>46.32</c:v>
                </c:pt>
                <c:pt idx="5">
                  <c:v>10.9637</c:v>
                </c:pt>
                <c:pt idx="6">
                  <c:v>48.72888</c:v>
                </c:pt>
                <c:pt idx="7">
                  <c:v>52.9172</c:v>
                </c:pt>
                <c:pt idx="8">
                  <c:v>90.96549999999999</c:v>
                </c:pt>
                <c:pt idx="9">
                  <c:v>92.18</c:v>
                </c:pt>
                <c:pt idx="10">
                  <c:v>10.549</c:v>
                </c:pt>
                <c:pt idx="11">
                  <c:v>80.593052</c:v>
                </c:pt>
                <c:pt idx="12">
                  <c:v>98.83</c:v>
                </c:pt>
                <c:pt idx="13">
                  <c:v>15.4978</c:v>
                </c:pt>
              </c:numCache>
            </c:numRef>
          </c:xVal>
          <c:yVal>
            <c:numRef>
              <c:f>DATATABLE!$V$7:$V$20</c:f>
              <c:numCache>
                <c:ptCount val="14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</c:numCache>
            </c:numRef>
          </c:yVal>
          <c:smooth val="0"/>
        </c:ser>
        <c:axId val="62064794"/>
        <c:axId val="21712235"/>
      </c:scatterChart>
      <c:valAx>
        <c:axId val="6206479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1712235"/>
        <c:crosses val="autoZero"/>
        <c:crossBetween val="midCat"/>
        <c:dispUnits/>
        <c:majorUnit val="10"/>
        <c:minorUnit val="5"/>
      </c:valAx>
      <c:valAx>
        <c:axId val="2171223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206479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35</xdr:row>
      <xdr:rowOff>47625</xdr:rowOff>
    </xdr:from>
    <xdr:to>
      <xdr:col>9</xdr:col>
      <xdr:colOff>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71500" y="5419725"/>
        <a:ext cx="36480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219075</xdr:colOff>
      <xdr:row>33</xdr:row>
      <xdr:rowOff>104775</xdr:rowOff>
    </xdr:from>
    <xdr:to>
      <xdr:col>20</xdr:col>
      <xdr:colOff>171450</xdr:colOff>
      <xdr:row>53</xdr:row>
      <xdr:rowOff>47625</xdr:rowOff>
    </xdr:to>
    <xdr:graphicFrame>
      <xdr:nvGraphicFramePr>
        <xdr:cNvPr id="2" name="Chart 2"/>
        <xdr:cNvGraphicFramePr/>
      </xdr:nvGraphicFramePr>
      <xdr:xfrm>
        <a:off x="5162550" y="5172075"/>
        <a:ext cx="356235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12.33203125" style="0" bestFit="1" customWidth="1"/>
    <col min="3" max="3" width="12.16015625" style="0" customWidth="1"/>
    <col min="4" max="5" width="6.83203125" style="0" bestFit="1" customWidth="1"/>
    <col min="6" max="7" width="5.83203125" style="0" bestFit="1" customWidth="1"/>
    <col min="8" max="12" width="6.33203125" style="0" bestFit="1" customWidth="1"/>
    <col min="13" max="13" width="4.16015625" style="0" bestFit="1" customWidth="1"/>
    <col min="14" max="15" width="4.16015625" style="0" customWidth="1"/>
    <col min="16" max="16" width="10.33203125" style="0" bestFit="1" customWidth="1"/>
    <col min="17" max="17" width="6.33203125" style="0" bestFit="1" customWidth="1"/>
    <col min="18" max="18" width="7.33203125" style="0" bestFit="1" customWidth="1"/>
    <col min="19" max="19" width="9" style="0" customWidth="1"/>
    <col min="20" max="20" width="11.33203125" style="0" bestFit="1" customWidth="1"/>
    <col min="21" max="21" width="12.33203125" style="0" bestFit="1" customWidth="1"/>
    <col min="22" max="22" width="12.33203125" style="0" customWidth="1"/>
    <col min="23" max="23" width="10.33203125" style="0" bestFit="1" customWidth="1"/>
    <col min="24" max="24" width="6.33203125" style="0" bestFit="1" customWidth="1"/>
    <col min="25" max="25" width="7.33203125" style="0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2" t="s">
        <v>30</v>
      </c>
      <c r="B4" s="1"/>
      <c r="C4" s="1"/>
      <c r="D4" s="1"/>
      <c r="E4" s="1"/>
      <c r="F4" s="1"/>
      <c r="G4" s="3" t="s">
        <v>29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4" t="s">
        <v>16</v>
      </c>
      <c r="B5" s="4" t="s">
        <v>17</v>
      </c>
      <c r="C5" s="4" t="s">
        <v>23</v>
      </c>
      <c r="D5" s="5">
        <v>0.05</v>
      </c>
      <c r="E5" s="5">
        <v>0.1</v>
      </c>
      <c r="F5" s="5">
        <v>0.16</v>
      </c>
      <c r="G5" s="5">
        <v>0.25</v>
      </c>
      <c r="H5" s="5">
        <v>0.5</v>
      </c>
      <c r="I5" s="5">
        <v>0.75</v>
      </c>
      <c r="J5" s="5">
        <v>0.84</v>
      </c>
      <c r="K5" s="5">
        <v>0.9</v>
      </c>
      <c r="L5" s="5">
        <v>0.95</v>
      </c>
      <c r="M5" s="4"/>
      <c r="N5" s="4" t="s">
        <v>21</v>
      </c>
      <c r="O5" s="4" t="s">
        <v>22</v>
      </c>
      <c r="P5" s="4" t="s">
        <v>18</v>
      </c>
      <c r="Q5" s="4" t="s">
        <v>19</v>
      </c>
      <c r="R5" s="4" t="s">
        <v>20</v>
      </c>
      <c r="S5" s="1"/>
      <c r="T5" s="2" t="s">
        <v>24</v>
      </c>
      <c r="U5" s="1"/>
      <c r="V5" s="1"/>
      <c r="W5" s="1"/>
      <c r="X5" s="1"/>
      <c r="Y5" s="1"/>
      <c r="AA5" s="1"/>
      <c r="AB5" s="1"/>
      <c r="AC5" s="1"/>
    </row>
    <row r="6" spans="1:29" ht="13.5" thickBot="1" thickTop="1">
      <c r="A6" s="6" t="s">
        <v>0</v>
      </c>
      <c r="B6" s="6">
        <v>0.08333333333333333</v>
      </c>
      <c r="C6" s="6">
        <f>CONVERT(B6,"ft","m")</f>
        <v>0.0254</v>
      </c>
      <c r="D6" s="6">
        <v>0.001006</v>
      </c>
      <c r="E6" s="6">
        <v>0.001818</v>
      </c>
      <c r="F6" s="6">
        <v>0.002856</v>
      </c>
      <c r="G6" s="6">
        <v>0.004682</v>
      </c>
      <c r="H6" s="6">
        <v>0.02913</v>
      </c>
      <c r="I6" s="6">
        <v>0.07669</v>
      </c>
      <c r="J6" s="6">
        <v>0.1009</v>
      </c>
      <c r="K6" s="6">
        <v>0.1244</v>
      </c>
      <c r="L6" s="6">
        <v>0.1575</v>
      </c>
      <c r="M6" s="6" t="s">
        <v>14</v>
      </c>
      <c r="N6" s="7">
        <f>(F6+J6)/2</f>
        <v>0.051878</v>
      </c>
      <c r="O6" s="7"/>
      <c r="P6" s="6">
        <v>31.742547</v>
      </c>
      <c r="Q6" s="6">
        <v>46.62</v>
      </c>
      <c r="R6" s="6">
        <v>21.55</v>
      </c>
      <c r="S6" s="6"/>
      <c r="T6" s="8" t="s">
        <v>25</v>
      </c>
      <c r="U6" s="9" t="s">
        <v>26</v>
      </c>
      <c r="V6" s="9" t="s">
        <v>27</v>
      </c>
      <c r="W6" s="9" t="s">
        <v>18</v>
      </c>
      <c r="X6" s="9" t="s">
        <v>28</v>
      </c>
      <c r="Y6" s="10" t="s">
        <v>20</v>
      </c>
      <c r="Z6" s="6"/>
      <c r="AA6" s="6"/>
      <c r="AB6" s="6"/>
      <c r="AC6" s="6"/>
    </row>
    <row r="7" spans="1:29" ht="12">
      <c r="A7" s="6"/>
      <c r="B7" s="6"/>
      <c r="C7" s="6"/>
      <c r="D7" s="6">
        <v>9.957153979518647</v>
      </c>
      <c r="E7" s="6">
        <v>9.103432085130068</v>
      </c>
      <c r="F7" s="6">
        <v>8.451788305295073</v>
      </c>
      <c r="G7" s="6">
        <v>7.738659350212162</v>
      </c>
      <c r="H7" s="6">
        <v>5.101350488296464</v>
      </c>
      <c r="I7" s="6">
        <v>3.7048177201426022</v>
      </c>
      <c r="J7" s="6">
        <v>3.3090019204430923</v>
      </c>
      <c r="K7" s="6">
        <v>3.006941609418847</v>
      </c>
      <c r="L7" s="6">
        <v>2.6665762662748085</v>
      </c>
      <c r="M7" s="6" t="s">
        <v>15</v>
      </c>
      <c r="N7" s="7">
        <f aca="true" t="shared" si="0" ref="N7:N33">(F7+J7)/2</f>
        <v>5.880395112869083</v>
      </c>
      <c r="O7" s="7">
        <f>(F7-J7)/2</f>
        <v>2.5713931924259903</v>
      </c>
      <c r="P7" s="6"/>
      <c r="Q7" s="6"/>
      <c r="R7" s="6"/>
      <c r="S7" s="6"/>
      <c r="T7" s="11" t="s">
        <v>0</v>
      </c>
      <c r="U7" s="12">
        <v>0.08333333333333333</v>
      </c>
      <c r="V7" s="12">
        <f>CONVERT(U7,"ft","m")</f>
        <v>0.0254</v>
      </c>
      <c r="W7" s="12">
        <v>31.742547</v>
      </c>
      <c r="X7" s="12">
        <v>46.62</v>
      </c>
      <c r="Y7" s="13">
        <v>21.55</v>
      </c>
      <c r="Z7" s="6"/>
      <c r="AA7" s="6"/>
      <c r="AB7" s="6"/>
      <c r="AC7" s="6"/>
    </row>
    <row r="8" spans="1:29" ht="12">
      <c r="A8" s="6" t="s">
        <v>1</v>
      </c>
      <c r="B8" s="6">
        <v>1</v>
      </c>
      <c r="C8" s="6">
        <f>CONVERT(B8,"ft","m")</f>
        <v>0.3048</v>
      </c>
      <c r="D8" s="6">
        <v>0.001623</v>
      </c>
      <c r="E8" s="6">
        <v>0.003616</v>
      </c>
      <c r="F8" s="6">
        <v>0.01085</v>
      </c>
      <c r="G8" s="6">
        <v>0.02473</v>
      </c>
      <c r="H8" s="6">
        <v>0.04746</v>
      </c>
      <c r="I8" s="6">
        <v>0.0837</v>
      </c>
      <c r="J8" s="6">
        <v>0.1208</v>
      </c>
      <c r="K8" s="6">
        <v>0.6</v>
      </c>
      <c r="L8" s="6">
        <v>0.8612</v>
      </c>
      <c r="M8" s="6"/>
      <c r="N8" s="7">
        <f t="shared" si="0"/>
        <v>0.06582500000000001</v>
      </c>
      <c r="O8" s="7"/>
      <c r="P8" s="6">
        <v>36.3658</v>
      </c>
      <c r="Q8" s="6">
        <v>53.02</v>
      </c>
      <c r="R8" s="6">
        <v>10.62</v>
      </c>
      <c r="S8" s="6"/>
      <c r="T8" s="14" t="s">
        <v>1</v>
      </c>
      <c r="U8" s="15">
        <v>1</v>
      </c>
      <c r="V8" s="15">
        <f>CONVERT(U8,"ft","m")</f>
        <v>0.3048</v>
      </c>
      <c r="W8" s="15">
        <v>36.3658</v>
      </c>
      <c r="X8" s="15">
        <v>53.02</v>
      </c>
      <c r="Y8" s="16">
        <v>10.62</v>
      </c>
      <c r="Z8" s="6"/>
      <c r="AA8" s="6"/>
      <c r="AB8" s="6"/>
      <c r="AC8" s="6"/>
    </row>
    <row r="9" spans="1:29" ht="12">
      <c r="A9" s="6"/>
      <c r="B9" s="6"/>
      <c r="C9" s="6"/>
      <c r="D9" s="6">
        <v>9.267121284776202</v>
      </c>
      <c r="E9" s="6">
        <v>8.111389606908986</v>
      </c>
      <c r="F9" s="6">
        <v>6.52616114710497</v>
      </c>
      <c r="G9" s="6">
        <v>5.337593950046874</v>
      </c>
      <c r="H9" s="6">
        <v>4.397144089242864</v>
      </c>
      <c r="I9" s="6">
        <v>3.5786285669991056</v>
      </c>
      <c r="J9" s="6">
        <v>3.04930764022437</v>
      </c>
      <c r="K9" s="6">
        <v>0.7369655941662062</v>
      </c>
      <c r="L9" s="6">
        <v>0.2155797753822157</v>
      </c>
      <c r="M9" s="6"/>
      <c r="N9" s="7">
        <f t="shared" si="0"/>
        <v>4.78773439366467</v>
      </c>
      <c r="O9" s="7">
        <f>(F9-J9)/2</f>
        <v>1.7384267534403</v>
      </c>
      <c r="P9" s="6"/>
      <c r="Q9" s="6"/>
      <c r="R9" s="6"/>
      <c r="S9" s="6"/>
      <c r="T9" s="14" t="s">
        <v>2</v>
      </c>
      <c r="U9" s="15">
        <v>2</v>
      </c>
      <c r="V9" s="15">
        <f>CONVERT(U9,"ft","m")</f>
        <v>0.6096</v>
      </c>
      <c r="W9" s="15">
        <v>92.63</v>
      </c>
      <c r="X9" s="15">
        <v>7.325</v>
      </c>
      <c r="Y9" s="16">
        <v>0</v>
      </c>
      <c r="Z9" s="6"/>
      <c r="AA9" s="6"/>
      <c r="AB9" s="6"/>
      <c r="AC9" s="6"/>
    </row>
    <row r="10" spans="1:29" ht="12">
      <c r="A10" s="6" t="s">
        <v>2</v>
      </c>
      <c r="B10" s="6">
        <v>2</v>
      </c>
      <c r="C10" s="6">
        <f>CONVERT(B10,"ft","m")</f>
        <v>0.6096</v>
      </c>
      <c r="D10" s="6">
        <v>0.05561</v>
      </c>
      <c r="E10" s="6">
        <v>0.06863</v>
      </c>
      <c r="F10" s="6">
        <v>0.08514</v>
      </c>
      <c r="G10" s="6">
        <v>0.1157</v>
      </c>
      <c r="H10" s="6">
        <v>1.326</v>
      </c>
      <c r="I10" s="6">
        <v>1.536</v>
      </c>
      <c r="J10" s="6">
        <v>1.618</v>
      </c>
      <c r="K10" s="6">
        <v>1.68</v>
      </c>
      <c r="L10" s="6">
        <v>1.751</v>
      </c>
      <c r="M10" s="6"/>
      <c r="N10" s="7">
        <f t="shared" si="0"/>
        <v>0.85157</v>
      </c>
      <c r="O10" s="7"/>
      <c r="P10" s="6">
        <v>92.63</v>
      </c>
      <c r="Q10" s="6">
        <v>7.325</v>
      </c>
      <c r="R10" s="6">
        <v>0</v>
      </c>
      <c r="S10" s="6"/>
      <c r="T10" s="14" t="s">
        <v>3</v>
      </c>
      <c r="U10" s="15">
        <v>3</v>
      </c>
      <c r="V10" s="15">
        <f>CONVERT(U10,"ft","m")</f>
        <v>0.9144</v>
      </c>
      <c r="W10" s="15">
        <v>45.445</v>
      </c>
      <c r="X10" s="15">
        <v>48.86</v>
      </c>
      <c r="Y10" s="16">
        <v>5.64</v>
      </c>
      <c r="Z10" s="6"/>
      <c r="AA10" s="6"/>
      <c r="AB10" s="6"/>
      <c r="AC10" s="6"/>
    </row>
    <row r="11" spans="1:29" ht="12">
      <c r="A11" s="6"/>
      <c r="B11" s="6"/>
      <c r="C11" s="6"/>
      <c r="D11" s="6">
        <v>4.168511852632115</v>
      </c>
      <c r="E11" s="6">
        <v>3.8650168350932277</v>
      </c>
      <c r="F11" s="6">
        <v>3.554019099655105</v>
      </c>
      <c r="G11" s="6">
        <v>3.11153923044196</v>
      </c>
      <c r="H11" s="6">
        <v>-0.4070807754505008</v>
      </c>
      <c r="I11" s="6">
        <v>-0.6191782160590692</v>
      </c>
      <c r="J11" s="6">
        <v>-0.6942116077678907</v>
      </c>
      <c r="K11" s="6">
        <v>-0.7484612330040356</v>
      </c>
      <c r="L11" s="6">
        <v>-0.8081790837714707</v>
      </c>
      <c r="M11" s="6"/>
      <c r="N11" s="7">
        <f t="shared" si="0"/>
        <v>1.429903745943607</v>
      </c>
      <c r="O11" s="7">
        <f>(F11-J11)/2</f>
        <v>2.1241153537114976</v>
      </c>
      <c r="P11" s="6"/>
      <c r="Q11" s="6"/>
      <c r="R11" s="6"/>
      <c r="S11" s="6"/>
      <c r="T11" s="14" t="s">
        <v>4</v>
      </c>
      <c r="U11" s="15">
        <v>4</v>
      </c>
      <c r="V11" s="15">
        <f>CONVERT(U11,"ft","m")</f>
        <v>1.2192</v>
      </c>
      <c r="W11" s="15">
        <v>46.32</v>
      </c>
      <c r="X11" s="15">
        <v>53</v>
      </c>
      <c r="Y11" s="16">
        <v>0.8189000000000001</v>
      </c>
      <c r="Z11" s="6"/>
      <c r="AA11" s="6"/>
      <c r="AB11" s="6"/>
      <c r="AC11" s="6"/>
    </row>
    <row r="12" spans="1:29" ht="12">
      <c r="A12" s="6" t="s">
        <v>3</v>
      </c>
      <c r="B12" s="6">
        <v>3</v>
      </c>
      <c r="C12" s="6">
        <f>CONVERT(B12,"ft","m")</f>
        <v>0.9144</v>
      </c>
      <c r="D12" s="6">
        <v>0.003325</v>
      </c>
      <c r="E12" s="6">
        <v>0.01405</v>
      </c>
      <c r="F12" s="6">
        <v>0.02746</v>
      </c>
      <c r="G12" s="6">
        <v>0.03822999999999999</v>
      </c>
      <c r="H12" s="6">
        <v>0.05878</v>
      </c>
      <c r="I12" s="6">
        <v>0.08521</v>
      </c>
      <c r="J12" s="6">
        <v>0.1027</v>
      </c>
      <c r="K12" s="6">
        <v>0.1206</v>
      </c>
      <c r="L12" s="6">
        <v>0.1468</v>
      </c>
      <c r="M12" s="6"/>
      <c r="N12" s="7">
        <f t="shared" si="0"/>
        <v>0.06508</v>
      </c>
      <c r="O12" s="7"/>
      <c r="P12" s="6">
        <v>45.445</v>
      </c>
      <c r="Q12" s="6">
        <v>48.86</v>
      </c>
      <c r="R12" s="6">
        <v>5.64</v>
      </c>
      <c r="S12" s="6"/>
      <c r="T12" s="14" t="s">
        <v>5</v>
      </c>
      <c r="U12" s="15">
        <v>5</v>
      </c>
      <c r="V12" s="15">
        <f>CONVERT(U12,"ft","m")</f>
        <v>1.524</v>
      </c>
      <c r="W12" s="15">
        <v>10.9637</v>
      </c>
      <c r="X12" s="15">
        <v>56.13</v>
      </c>
      <c r="Y12" s="16">
        <v>32.89</v>
      </c>
      <c r="Z12" s="6"/>
      <c r="AA12" s="6"/>
      <c r="AB12" s="6"/>
      <c r="AC12" s="6"/>
    </row>
    <row r="13" spans="1:29" ht="12">
      <c r="A13" s="6"/>
      <c r="B13" s="6"/>
      <c r="C13" s="6"/>
      <c r="D13" s="6">
        <v>8.23242994404826</v>
      </c>
      <c r="E13" s="6">
        <v>6.153286059328524</v>
      </c>
      <c r="F13" s="6">
        <v>5.186524564289711</v>
      </c>
      <c r="G13" s="6">
        <v>4.709150989602163</v>
      </c>
      <c r="H13" s="6">
        <v>4.088530830785479</v>
      </c>
      <c r="I13" s="6">
        <v>3.552833438856204</v>
      </c>
      <c r="J13" s="6">
        <v>3.2834919132312543</v>
      </c>
      <c r="K13" s="6">
        <v>3.051698187649365</v>
      </c>
      <c r="L13" s="6">
        <v>2.7680761267062364</v>
      </c>
      <c r="M13" s="6"/>
      <c r="N13" s="7">
        <f t="shared" si="0"/>
        <v>4.235008238760483</v>
      </c>
      <c r="O13" s="7">
        <f>(F13-J13)/2</f>
        <v>0.9515163255292285</v>
      </c>
      <c r="P13" s="6"/>
      <c r="Q13" s="6"/>
      <c r="R13" s="6"/>
      <c r="S13" s="6"/>
      <c r="T13" s="14" t="s">
        <v>6</v>
      </c>
      <c r="U13" s="15">
        <v>6</v>
      </c>
      <c r="V13" s="15">
        <f>CONVERT(U13,"ft","m")</f>
        <v>1.8288</v>
      </c>
      <c r="W13" s="15">
        <v>48.72888</v>
      </c>
      <c r="X13" s="15">
        <v>44.12</v>
      </c>
      <c r="Y13" s="16">
        <v>7.18</v>
      </c>
      <c r="Z13" s="6"/>
      <c r="AA13" s="6"/>
      <c r="AB13" s="6"/>
      <c r="AC13" s="6"/>
    </row>
    <row r="14" spans="1:29" ht="12">
      <c r="A14" s="6" t="s">
        <v>4</v>
      </c>
      <c r="B14" s="6">
        <v>4</v>
      </c>
      <c r="C14" s="6">
        <f>CONVERT(B14,"ft","m")</f>
        <v>1.2192</v>
      </c>
      <c r="D14" s="6">
        <v>0.02359</v>
      </c>
      <c r="E14" s="6">
        <v>0.03115</v>
      </c>
      <c r="F14" s="6">
        <v>0.03682</v>
      </c>
      <c r="G14" s="6">
        <v>0.04385</v>
      </c>
      <c r="H14" s="6">
        <v>0.05995</v>
      </c>
      <c r="I14" s="6">
        <v>0.081</v>
      </c>
      <c r="J14" s="6">
        <v>0.09367</v>
      </c>
      <c r="K14" s="6">
        <v>0.1069</v>
      </c>
      <c r="L14" s="6">
        <v>0.1239</v>
      </c>
      <c r="M14" s="6"/>
      <c r="N14" s="7">
        <f t="shared" si="0"/>
        <v>0.065245</v>
      </c>
      <c r="O14" s="7"/>
      <c r="P14" s="6">
        <v>46.32</v>
      </c>
      <c r="Q14" s="6">
        <v>53</v>
      </c>
      <c r="R14" s="6">
        <v>0.8189000000000001</v>
      </c>
      <c r="S14" s="6"/>
      <c r="T14" s="14" t="s">
        <v>7</v>
      </c>
      <c r="U14" s="15">
        <v>7</v>
      </c>
      <c r="V14" s="15">
        <f>CONVERT(U14,"ft","m")</f>
        <v>2.1336</v>
      </c>
      <c r="W14" s="15">
        <v>52.9172</v>
      </c>
      <c r="X14" s="15">
        <v>43.54</v>
      </c>
      <c r="Y14" s="16">
        <v>3.51</v>
      </c>
      <c r="Z14" s="6"/>
      <c r="AA14" s="6"/>
      <c r="AB14" s="6"/>
      <c r="AC14" s="6"/>
    </row>
    <row r="15" spans="1:29" ht="12">
      <c r="A15" s="6"/>
      <c r="B15" s="6"/>
      <c r="C15" s="6"/>
      <c r="D15" s="6">
        <v>5.40568077119735</v>
      </c>
      <c r="E15" s="6">
        <v>5.004624026525448</v>
      </c>
      <c r="F15" s="6">
        <v>4.7633665630869055</v>
      </c>
      <c r="G15" s="6">
        <v>4.511279347104717</v>
      </c>
      <c r="H15" s="6">
        <v>4.060096436135225</v>
      </c>
      <c r="I15" s="6">
        <v>3.6259342817774622</v>
      </c>
      <c r="J15" s="6">
        <v>3.4162691246153143</v>
      </c>
      <c r="K15" s="6">
        <v>3.225666241828959</v>
      </c>
      <c r="L15" s="6">
        <v>3.0127519074088482</v>
      </c>
      <c r="M15" s="6"/>
      <c r="N15" s="7">
        <f t="shared" si="0"/>
        <v>4.08981784385111</v>
      </c>
      <c r="O15" s="7">
        <f>(F15-J15)/2</f>
        <v>0.6735487192357956</v>
      </c>
      <c r="P15" s="6"/>
      <c r="Q15" s="6"/>
      <c r="R15" s="6"/>
      <c r="S15" s="6"/>
      <c r="T15" s="14" t="s">
        <v>8</v>
      </c>
      <c r="U15" s="15">
        <v>8</v>
      </c>
      <c r="V15" s="15">
        <f>CONVERT(U15,"ft","m")</f>
        <v>2.4384</v>
      </c>
      <c r="W15" s="15">
        <v>90.96549999999999</v>
      </c>
      <c r="X15" s="15">
        <v>7.95</v>
      </c>
      <c r="Y15" s="16">
        <v>1.1260000000000001</v>
      </c>
      <c r="Z15" s="6"/>
      <c r="AA15" s="6"/>
      <c r="AB15" s="6"/>
      <c r="AC15" s="6"/>
    </row>
    <row r="16" spans="1:29" ht="12">
      <c r="A16" s="6" t="s">
        <v>5</v>
      </c>
      <c r="B16" s="6">
        <v>5</v>
      </c>
      <c r="C16" s="6">
        <f>CONVERT(B16,"ft","m")</f>
        <v>1.524</v>
      </c>
      <c r="D16" s="6">
        <v>0.0006919999999999999</v>
      </c>
      <c r="E16" s="6">
        <v>0.001031</v>
      </c>
      <c r="F16" s="6">
        <v>0.001868</v>
      </c>
      <c r="G16" s="6">
        <v>0.00293</v>
      </c>
      <c r="H16" s="6">
        <v>0.009003</v>
      </c>
      <c r="I16" s="6">
        <v>0.02846</v>
      </c>
      <c r="J16" s="6">
        <v>0.04684000000000001</v>
      </c>
      <c r="K16" s="6">
        <v>0.06716</v>
      </c>
      <c r="L16" s="6">
        <v>0.1025</v>
      </c>
      <c r="M16" s="6"/>
      <c r="N16" s="7">
        <f t="shared" si="0"/>
        <v>0.024354000000000004</v>
      </c>
      <c r="O16" s="7"/>
      <c r="P16" s="6">
        <v>10.9637</v>
      </c>
      <c r="Q16" s="6">
        <v>56.13</v>
      </c>
      <c r="R16" s="6">
        <v>32.89</v>
      </c>
      <c r="S16" s="6"/>
      <c r="T16" s="14" t="s">
        <v>9</v>
      </c>
      <c r="U16" s="15">
        <v>9</v>
      </c>
      <c r="V16" s="15">
        <f>CONVERT(U16,"ft","m")</f>
        <v>2.7432</v>
      </c>
      <c r="W16" s="15">
        <v>92.18</v>
      </c>
      <c r="X16" s="15">
        <v>6.56</v>
      </c>
      <c r="Y16" s="16">
        <v>1.208</v>
      </c>
      <c r="Z16" s="6"/>
      <c r="AA16" s="6"/>
      <c r="AB16" s="6"/>
      <c r="AC16" s="6"/>
    </row>
    <row r="17" spans="1:29" ht="12">
      <c r="A17" s="6"/>
      <c r="B17" s="6"/>
      <c r="C17" s="6"/>
      <c r="D17" s="6">
        <v>10.49694034168745</v>
      </c>
      <c r="E17" s="6">
        <v>9.921739951956067</v>
      </c>
      <c r="F17" s="6">
        <v>9.064289829614513</v>
      </c>
      <c r="G17" s="6">
        <v>8.414883620014564</v>
      </c>
      <c r="H17" s="6">
        <v>6.79537846500473</v>
      </c>
      <c r="I17" s="6">
        <v>5.13492052791033</v>
      </c>
      <c r="J17" s="6">
        <v>4.4161151139355965</v>
      </c>
      <c r="K17" s="6">
        <v>3.896253959499782</v>
      </c>
      <c r="L17" s="6">
        <v>3.286304185156641</v>
      </c>
      <c r="M17" s="6"/>
      <c r="N17" s="7">
        <f t="shared" si="0"/>
        <v>6.740202471775055</v>
      </c>
      <c r="O17" s="7">
        <f>(F17-J17)/2</f>
        <v>2.324087357839458</v>
      </c>
      <c r="P17" s="6"/>
      <c r="Q17" s="6"/>
      <c r="R17" s="6"/>
      <c r="S17" s="6"/>
      <c r="T17" s="14" t="s">
        <v>10</v>
      </c>
      <c r="U17" s="15">
        <v>10</v>
      </c>
      <c r="V17" s="15">
        <f>CONVERT(U17,"ft","m")</f>
        <v>3.048</v>
      </c>
      <c r="W17" s="15">
        <v>10.549</v>
      </c>
      <c r="X17" s="15">
        <v>58.06</v>
      </c>
      <c r="Y17" s="16">
        <v>31.45</v>
      </c>
      <c r="Z17" s="6"/>
      <c r="AA17" s="6"/>
      <c r="AB17" s="6"/>
      <c r="AC17" s="6"/>
    </row>
    <row r="18" spans="1:29" ht="12">
      <c r="A18" s="6" t="s">
        <v>6</v>
      </c>
      <c r="B18" s="6">
        <v>6</v>
      </c>
      <c r="C18" s="6">
        <f>CONVERT(B18,"ft","m")</f>
        <v>1.8288</v>
      </c>
      <c r="D18" s="6">
        <v>0.002303</v>
      </c>
      <c r="E18" s="6">
        <v>0.007868</v>
      </c>
      <c r="F18" s="6">
        <v>0.01775</v>
      </c>
      <c r="G18" s="6">
        <v>0.02984</v>
      </c>
      <c r="H18" s="6">
        <v>0.06061</v>
      </c>
      <c r="I18" s="6">
        <v>0.1134</v>
      </c>
      <c r="J18" s="6">
        <v>0.14</v>
      </c>
      <c r="K18" s="6">
        <v>0.1627</v>
      </c>
      <c r="L18" s="6">
        <v>0.1916</v>
      </c>
      <c r="M18" s="6"/>
      <c r="N18" s="7">
        <f t="shared" si="0"/>
        <v>0.078875</v>
      </c>
      <c r="O18" s="7"/>
      <c r="P18" s="6">
        <v>48.72888</v>
      </c>
      <c r="Q18" s="6">
        <v>44.12</v>
      </c>
      <c r="R18" s="6">
        <v>7.18</v>
      </c>
      <c r="S18" s="6"/>
      <c r="T18" s="14" t="s">
        <v>11</v>
      </c>
      <c r="U18" s="15">
        <v>11</v>
      </c>
      <c r="V18" s="15">
        <f>CONVERT(U18,"ft","m")</f>
        <v>3.3528</v>
      </c>
      <c r="W18" s="15">
        <v>80.593052</v>
      </c>
      <c r="X18" s="15">
        <v>11.64</v>
      </c>
      <c r="Y18" s="16">
        <v>7.83</v>
      </c>
      <c r="Z18" s="6"/>
      <c r="AA18" s="6"/>
      <c r="AB18" s="6"/>
      <c r="AC18" s="6"/>
    </row>
    <row r="19" spans="1:29" ht="12">
      <c r="A19" s="6"/>
      <c r="B19" s="6"/>
      <c r="C19" s="6"/>
      <c r="D19" s="6">
        <v>8.762269873531329</v>
      </c>
      <c r="E19" s="6">
        <v>6.989787327045644</v>
      </c>
      <c r="F19" s="6">
        <v>5.816037165157405</v>
      </c>
      <c r="G19" s="6">
        <v>5.066608654181574</v>
      </c>
      <c r="H19" s="6">
        <v>4.044300347228357</v>
      </c>
      <c r="I19" s="6">
        <v>3.1405074546072203</v>
      </c>
      <c r="J19" s="6">
        <v>2.8365012677171206</v>
      </c>
      <c r="K19" s="6">
        <v>2.6197138438769216</v>
      </c>
      <c r="L19" s="6">
        <v>2.3838305338132693</v>
      </c>
      <c r="M19" s="6"/>
      <c r="N19" s="7">
        <f t="shared" si="0"/>
        <v>4.326269216437263</v>
      </c>
      <c r="O19" s="7">
        <f>(F19-J19)/2</f>
        <v>1.489767948720142</v>
      </c>
      <c r="P19" s="6"/>
      <c r="Q19" s="6"/>
      <c r="R19" s="6"/>
      <c r="S19" s="6"/>
      <c r="T19" s="14" t="s">
        <v>12</v>
      </c>
      <c r="U19" s="15">
        <v>12</v>
      </c>
      <c r="V19" s="15">
        <f>CONVERT(U19,"ft","m")</f>
        <v>3.6576</v>
      </c>
      <c r="W19" s="15">
        <v>98.83</v>
      </c>
      <c r="X19" s="15">
        <v>1.1019999999999999</v>
      </c>
      <c r="Y19" s="16">
        <v>0.154</v>
      </c>
      <c r="Z19" s="6"/>
      <c r="AA19" s="6"/>
      <c r="AB19" s="6"/>
      <c r="AC19" s="6"/>
    </row>
    <row r="20" spans="1:29" ht="12.75" thickBot="1">
      <c r="A20" s="6" t="s">
        <v>7</v>
      </c>
      <c r="B20" s="6">
        <v>7</v>
      </c>
      <c r="C20" s="6">
        <f>CONVERT(B20,"ft","m")</f>
        <v>2.1336</v>
      </c>
      <c r="D20" s="6">
        <v>0.01091</v>
      </c>
      <c r="E20" s="6">
        <v>0.02382</v>
      </c>
      <c r="F20" s="6">
        <v>0.03238</v>
      </c>
      <c r="G20" s="6">
        <v>0.04152000000000001</v>
      </c>
      <c r="H20" s="6">
        <v>0.06581999999999999</v>
      </c>
      <c r="I20" s="6">
        <v>0.1087</v>
      </c>
      <c r="J20" s="6">
        <v>0.1317</v>
      </c>
      <c r="K20" s="6">
        <v>0.1537</v>
      </c>
      <c r="L20" s="6">
        <v>0.1823</v>
      </c>
      <c r="M20" s="6"/>
      <c r="N20" s="7">
        <f t="shared" si="0"/>
        <v>0.08204</v>
      </c>
      <c r="O20" s="7"/>
      <c r="P20" s="6">
        <v>52.9172</v>
      </c>
      <c r="Q20" s="6">
        <v>43.54</v>
      </c>
      <c r="R20" s="6">
        <v>3.51</v>
      </c>
      <c r="S20" s="6"/>
      <c r="T20" s="17" t="s">
        <v>13</v>
      </c>
      <c r="U20" s="18">
        <v>13</v>
      </c>
      <c r="V20" s="18">
        <f>CONVERT(U20,"ft","m")</f>
        <v>3.9624</v>
      </c>
      <c r="W20" s="18">
        <v>15.4978</v>
      </c>
      <c r="X20" s="18">
        <v>45.74</v>
      </c>
      <c r="Y20" s="19">
        <v>38.68</v>
      </c>
      <c r="Z20" s="6"/>
      <c r="AA20" s="6"/>
      <c r="AB20" s="6"/>
      <c r="AC20" s="6"/>
    </row>
    <row r="21" spans="1:29" ht="12">
      <c r="A21" s="6"/>
      <c r="B21" s="6"/>
      <c r="C21" s="6"/>
      <c r="D21" s="6">
        <v>6.518205088113206</v>
      </c>
      <c r="E21" s="6">
        <v>5.391682776572698</v>
      </c>
      <c r="F21" s="6">
        <v>4.9487532041342455</v>
      </c>
      <c r="G21" s="6">
        <v>4.590049746078931</v>
      </c>
      <c r="H21" s="6">
        <v>3.925330163312463</v>
      </c>
      <c r="I21" s="6">
        <v>3.20157615452214</v>
      </c>
      <c r="J21" s="6">
        <v>2.924672749292935</v>
      </c>
      <c r="K21" s="6">
        <v>2.701810929858678</v>
      </c>
      <c r="L21" s="6">
        <v>2.455613533510315</v>
      </c>
      <c r="M21" s="6"/>
      <c r="N21" s="7">
        <f t="shared" si="0"/>
        <v>3.93671297671359</v>
      </c>
      <c r="O21" s="7">
        <f>(F21-J21)/2</f>
        <v>1.0120402274206552</v>
      </c>
      <c r="P21" s="6"/>
      <c r="Q21" s="6"/>
      <c r="R21" s="6"/>
      <c r="S21" s="6"/>
      <c r="Z21" s="6"/>
      <c r="AA21" s="6"/>
      <c r="AB21" s="6"/>
      <c r="AC21" s="6"/>
    </row>
    <row r="22" spans="1:29" ht="12">
      <c r="A22" s="6" t="s">
        <v>8</v>
      </c>
      <c r="B22" s="6">
        <v>8</v>
      </c>
      <c r="C22" s="6">
        <f>CONVERT(B22,"ft","m")</f>
        <v>2.4384</v>
      </c>
      <c r="D22" s="6">
        <v>0.04668</v>
      </c>
      <c r="E22" s="6">
        <v>0.06537</v>
      </c>
      <c r="F22" s="6">
        <v>0.08151</v>
      </c>
      <c r="G22" s="6">
        <v>0.09903</v>
      </c>
      <c r="H22" s="6">
        <v>0.1312</v>
      </c>
      <c r="I22" s="6">
        <v>0.1622</v>
      </c>
      <c r="J22" s="6">
        <v>0.177</v>
      </c>
      <c r="K22" s="6">
        <v>0.1912</v>
      </c>
      <c r="L22" s="6">
        <v>0.2088</v>
      </c>
      <c r="M22" s="6"/>
      <c r="N22" s="7">
        <f t="shared" si="0"/>
        <v>0.129255</v>
      </c>
      <c r="O22" s="7"/>
      <c r="P22" s="6">
        <v>90.96549999999999</v>
      </c>
      <c r="Q22" s="6">
        <v>7.95</v>
      </c>
      <c r="R22" s="6">
        <v>1.1260000000000001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12">
      <c r="A23" s="6"/>
      <c r="B23" s="6"/>
      <c r="C23" s="6"/>
      <c r="D23" s="6">
        <v>4.421051628729464</v>
      </c>
      <c r="E23" s="6">
        <v>3.935227492599749</v>
      </c>
      <c r="F23" s="6">
        <v>3.6168791234936806</v>
      </c>
      <c r="G23" s="6">
        <v>3.3359905504931198</v>
      </c>
      <c r="H23" s="6">
        <v>2.9301603749313654</v>
      </c>
      <c r="I23" s="6">
        <v>2.6241542753321765</v>
      </c>
      <c r="J23" s="6">
        <v>2.49817873457909</v>
      </c>
      <c r="K23" s="6">
        <v>2.386845571568701</v>
      </c>
      <c r="L23" s="6">
        <v>2.2598063829795647</v>
      </c>
      <c r="M23" s="6"/>
      <c r="N23" s="7">
        <f t="shared" si="0"/>
        <v>3.057528929036385</v>
      </c>
      <c r="O23" s="7">
        <f>(F23-J23)/2</f>
        <v>0.5593501944572954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ht="12">
      <c r="A24" s="6" t="s">
        <v>9</v>
      </c>
      <c r="B24" s="6">
        <v>9</v>
      </c>
      <c r="C24" s="6">
        <f>CONVERT(B24,"ft","m")</f>
        <v>2.7432</v>
      </c>
      <c r="D24" s="6">
        <v>0.04864</v>
      </c>
      <c r="E24" s="6">
        <v>0.07111</v>
      </c>
      <c r="F24" s="6">
        <v>0.08938</v>
      </c>
      <c r="G24" s="6">
        <v>0.1091</v>
      </c>
      <c r="H24" s="6">
        <v>0.1467</v>
      </c>
      <c r="I24" s="6">
        <v>0.1847</v>
      </c>
      <c r="J24" s="6">
        <v>0.2038</v>
      </c>
      <c r="K24" s="6">
        <v>0.2219</v>
      </c>
      <c r="L24" s="6">
        <v>0.2468</v>
      </c>
      <c r="M24" s="6"/>
      <c r="N24" s="7">
        <f t="shared" si="0"/>
        <v>0.14659</v>
      </c>
      <c r="O24" s="7"/>
      <c r="P24" s="6">
        <v>92.18</v>
      </c>
      <c r="Q24" s="6">
        <v>6.56</v>
      </c>
      <c r="R24" s="6">
        <v>1.208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ht="12">
      <c r="A25" s="6"/>
      <c r="B25" s="6"/>
      <c r="C25" s="6"/>
      <c r="D25" s="6">
        <v>4.361712960993227</v>
      </c>
      <c r="E25" s="6">
        <v>3.8138037335031627</v>
      </c>
      <c r="F25" s="6">
        <v>3.4839041450418016</v>
      </c>
      <c r="G25" s="6">
        <v>3.1962769932258426</v>
      </c>
      <c r="H25" s="6">
        <v>2.7690592238760594</v>
      </c>
      <c r="I25" s="6">
        <v>2.436744228567011</v>
      </c>
      <c r="J25" s="6">
        <v>2.2947740433836357</v>
      </c>
      <c r="K25" s="6">
        <v>2.1720184273524383</v>
      </c>
      <c r="L25" s="6">
        <v>2.0185857004000316</v>
      </c>
      <c r="M25" s="6"/>
      <c r="N25" s="7">
        <f t="shared" si="0"/>
        <v>2.8893390942127186</v>
      </c>
      <c r="O25" s="7">
        <f>(F25-J25)/2</f>
        <v>0.594565050829083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12">
      <c r="A26" s="6" t="s">
        <v>10</v>
      </c>
      <c r="B26" s="6">
        <v>10</v>
      </c>
      <c r="C26" s="6">
        <f>CONVERT(B26,"ft","m")</f>
        <v>3.048</v>
      </c>
      <c r="D26" s="6">
        <v>0.000708</v>
      </c>
      <c r="E26" s="6">
        <v>0.001083</v>
      </c>
      <c r="F26" s="6">
        <v>0.001942</v>
      </c>
      <c r="G26" s="6">
        <v>0.003039</v>
      </c>
      <c r="H26" s="6">
        <v>0.01269</v>
      </c>
      <c r="I26" s="6">
        <v>0.0328</v>
      </c>
      <c r="J26" s="6">
        <v>0.0459</v>
      </c>
      <c r="K26" s="6">
        <v>0.06583</v>
      </c>
      <c r="L26" s="6">
        <v>0.1198</v>
      </c>
      <c r="M26" s="6"/>
      <c r="N26" s="7">
        <f t="shared" si="0"/>
        <v>0.023921</v>
      </c>
      <c r="O26" s="7"/>
      <c r="P26" s="6">
        <v>10.549</v>
      </c>
      <c r="Q26" s="6">
        <v>58.06</v>
      </c>
      <c r="R26" s="6">
        <v>31.45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12">
      <c r="A27" s="6"/>
      <c r="B27" s="6"/>
      <c r="C27" s="6"/>
      <c r="D27" s="6">
        <v>10.463963019241177</v>
      </c>
      <c r="E27" s="6">
        <v>9.850751041715847</v>
      </c>
      <c r="F27" s="6">
        <v>9.008241083904982</v>
      </c>
      <c r="G27" s="6">
        <v>8.36218760980188</v>
      </c>
      <c r="H27" s="6">
        <v>6.300164120595706</v>
      </c>
      <c r="I27" s="6">
        <v>4.930160374931366</v>
      </c>
      <c r="J27" s="6">
        <v>4.445362036135641</v>
      </c>
      <c r="K27" s="6">
        <v>3.9251109920183245</v>
      </c>
      <c r="L27" s="6">
        <v>3.061300186760664</v>
      </c>
      <c r="M27" s="6"/>
      <c r="N27" s="7">
        <f t="shared" si="0"/>
        <v>6.726801560020312</v>
      </c>
      <c r="O27" s="7">
        <f>(F27-J27)/2</f>
        <v>2.2814395238846705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12">
      <c r="A28" s="6" t="s">
        <v>11</v>
      </c>
      <c r="B28" s="6">
        <v>11</v>
      </c>
      <c r="C28" s="6">
        <f>CONVERT(B28,"ft","m")</f>
        <v>3.3528</v>
      </c>
      <c r="D28" s="6">
        <v>0.0023650000000000003</v>
      </c>
      <c r="E28" s="6">
        <v>0.005816</v>
      </c>
      <c r="F28" s="6">
        <v>0.02589</v>
      </c>
      <c r="G28" s="6">
        <v>0.1104</v>
      </c>
      <c r="H28" s="6">
        <v>0.1875</v>
      </c>
      <c r="I28" s="6">
        <v>0.2469</v>
      </c>
      <c r="J28" s="6">
        <v>0.2755</v>
      </c>
      <c r="K28" s="6">
        <v>0.3019</v>
      </c>
      <c r="L28" s="6">
        <v>0.3351</v>
      </c>
      <c r="M28" s="6"/>
      <c r="N28" s="7">
        <f t="shared" si="0"/>
        <v>0.15069500000000002</v>
      </c>
      <c r="O28" s="7"/>
      <c r="P28" s="6">
        <v>80.593052</v>
      </c>
      <c r="Q28" s="6">
        <v>11.64</v>
      </c>
      <c r="R28" s="6">
        <v>7.83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2">
      <c r="A29" s="6"/>
      <c r="B29" s="6"/>
      <c r="C29" s="6"/>
      <c r="D29" s="6">
        <v>8.723944101097416</v>
      </c>
      <c r="E29" s="6">
        <v>7.425757015404581</v>
      </c>
      <c r="F29" s="6">
        <v>5.271461224536701</v>
      </c>
      <c r="G29" s="6">
        <v>3.179187922771281</v>
      </c>
      <c r="H29" s="6">
        <v>2.415037499278844</v>
      </c>
      <c r="I29" s="6">
        <v>2.0180012584066676</v>
      </c>
      <c r="J29" s="6">
        <v>1.8598757760909295</v>
      </c>
      <c r="K29" s="6">
        <v>1.7278573380358242</v>
      </c>
      <c r="L29" s="6">
        <v>1.5773364083449783</v>
      </c>
      <c r="M29" s="6"/>
      <c r="N29" s="7">
        <f t="shared" si="0"/>
        <v>3.565668500313815</v>
      </c>
      <c r="O29" s="7">
        <f>(F29-J29)/2</f>
        <v>1.7057927242228856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2">
      <c r="A30" s="6" t="s">
        <v>12</v>
      </c>
      <c r="B30" s="6">
        <v>12</v>
      </c>
      <c r="C30" s="6">
        <f>CONVERT(B30,"ft","m")</f>
        <v>3.6576</v>
      </c>
      <c r="D30" s="6">
        <v>0.1299</v>
      </c>
      <c r="E30" s="6">
        <v>0.1515</v>
      </c>
      <c r="F30" s="6">
        <v>0.1666</v>
      </c>
      <c r="G30" s="6">
        <v>0.1835</v>
      </c>
      <c r="H30" s="6">
        <v>0.2223</v>
      </c>
      <c r="I30" s="6">
        <v>0.2666</v>
      </c>
      <c r="J30" s="6">
        <v>0.289</v>
      </c>
      <c r="K30" s="6">
        <v>0.3087</v>
      </c>
      <c r="L30" s="6">
        <v>0.3359</v>
      </c>
      <c r="M30" s="6"/>
      <c r="N30" s="7">
        <f t="shared" si="0"/>
        <v>0.2278</v>
      </c>
      <c r="O30" s="7"/>
      <c r="P30" s="6">
        <v>98.83</v>
      </c>
      <c r="Q30" s="6">
        <v>1.1019999999999999</v>
      </c>
      <c r="R30" s="6">
        <v>0.154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12">
      <c r="A31" s="6"/>
      <c r="B31" s="6"/>
      <c r="C31" s="6"/>
      <c r="D31" s="6">
        <v>2.9445266641015686</v>
      </c>
      <c r="E31" s="6">
        <v>2.7226103011891363</v>
      </c>
      <c r="F31" s="6">
        <v>2.5855396941839017</v>
      </c>
      <c r="G31" s="6">
        <v>2.446148031818874</v>
      </c>
      <c r="H31" s="6">
        <v>2.1694201465224596</v>
      </c>
      <c r="I31" s="6">
        <v>1.9072513144604761</v>
      </c>
      <c r="J31" s="6">
        <v>1.7908586021614084</v>
      </c>
      <c r="K31" s="6">
        <v>1.6957226119343247</v>
      </c>
      <c r="L31" s="6">
        <v>1.573896299314951</v>
      </c>
      <c r="M31" s="6"/>
      <c r="N31" s="7">
        <f t="shared" si="0"/>
        <v>2.188199148172655</v>
      </c>
      <c r="O31" s="7">
        <f>(F31-J31)/2</f>
        <v>0.3973405460112467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12">
      <c r="A32" s="6" t="s">
        <v>13</v>
      </c>
      <c r="B32" s="6">
        <v>13</v>
      </c>
      <c r="C32" s="6">
        <f>CONVERT(B32,"ft","m")</f>
        <v>3.9624</v>
      </c>
      <c r="D32" s="6">
        <v>0.000658</v>
      </c>
      <c r="E32" s="6">
        <v>0.000928</v>
      </c>
      <c r="F32" s="6">
        <v>0.001602</v>
      </c>
      <c r="G32" s="6">
        <v>0.002584</v>
      </c>
      <c r="H32" s="6">
        <v>0.005992</v>
      </c>
      <c r="I32" s="6">
        <v>0.02063</v>
      </c>
      <c r="J32" s="6">
        <v>0.05827</v>
      </c>
      <c r="K32" s="6">
        <v>0.1568</v>
      </c>
      <c r="L32" s="6">
        <v>0.2152</v>
      </c>
      <c r="M32" s="6"/>
      <c r="N32" s="7">
        <f t="shared" si="0"/>
        <v>0.029936</v>
      </c>
      <c r="O32" s="7"/>
      <c r="P32" s="6">
        <v>15.4978</v>
      </c>
      <c r="Q32" s="6">
        <v>45.74</v>
      </c>
      <c r="R32" s="6">
        <v>38.68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12">
      <c r="A33" s="6"/>
      <c r="B33" s="6"/>
      <c r="C33" s="6"/>
      <c r="D33" s="6">
        <v>10.569624795588933</v>
      </c>
      <c r="E33" s="6">
        <v>10.073587574196603</v>
      </c>
      <c r="F33" s="6">
        <v>9.285910136915463</v>
      </c>
      <c r="G33" s="6">
        <v>8.59617821463025</v>
      </c>
      <c r="H33" s="6">
        <v>7.382746660865424</v>
      </c>
      <c r="I33" s="6">
        <v>5.599112368550327</v>
      </c>
      <c r="J33" s="6">
        <v>4.10110287908949</v>
      </c>
      <c r="K33" s="6">
        <v>2.6730025354342413</v>
      </c>
      <c r="L33" s="6">
        <v>2.2162500169928254</v>
      </c>
      <c r="M33" s="6"/>
      <c r="N33" s="7">
        <f t="shared" si="0"/>
        <v>6.693506508002477</v>
      </c>
      <c r="O33" s="7">
        <f>(F33-J33)/2</f>
        <v>2.5924036289129866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1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1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1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1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1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ht="1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ht="1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1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ht="1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ht="1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ht="1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ht="1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ht="1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ht="1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ht="1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ht="1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ht="1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ht="1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1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1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1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1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ht="1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t="1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ht="1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1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ht="1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 ht="1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ht="1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 ht="1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1:29" ht="1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ht="1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1:29" ht="1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1:29" ht="1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1:29" ht="1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1:29" ht="1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2000-12-04T16:38:18Z</dcterms:created>
  <dcterms:modified xsi:type="dcterms:W3CDTF">2000-12-04T16:39:18Z</dcterms:modified>
  <cp:category/>
  <cp:version/>
  <cp:contentType/>
  <cp:contentStatus/>
</cp:coreProperties>
</file>