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<sst xmlns="http://schemas.openxmlformats.org/spreadsheetml/2006/main" count="53" uniqueCount="34">
  <si>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169-000-002</t>
  </si>
  <si>
    <t>169-011-013</t>
  </si>
  <si>
    <t>169-023-025</t>
  </si>
  <si>
    <t>169-035-037</t>
  </si>
  <si>
    <t>169-047-049</t>
  </si>
  <si>
    <t>169-059-061</t>
  </si>
  <si>
    <t>169-071-073</t>
  </si>
  <si>
    <t>169-083-085</t>
  </si>
  <si>
    <t>169-095-097</t>
  </si>
  <si>
    <t>169-107-109</t>
  </si>
  <si>
    <t>169-119-121</t>
  </si>
  <si>
    <t>169-131-133</t>
  </si>
  <si>
    <t>169-143-145</t>
  </si>
  <si>
    <t>169-155-157</t>
  </si>
  <si>
    <t>169-167-169</t>
  </si>
  <si>
    <t>169-179-181</t>
  </si>
  <si>
    <t>169-191-193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</si>
  <si>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</si>
  <si>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</si>
  <si>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</si>
  <si>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</si>
  <si>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</si>
  <si>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</si>
  <si>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</si>
  <si>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</si>
  <si>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</si>
  <si>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</si>
  <si>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</si>
  <si>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Depth (m)</t>
  </si>
  <si>
    <t>Chart table</t>
  </si>
  <si>
    <t>Sample</t>
  </si>
  <si>
    <t>Depth (ft)</t>
  </si>
  <si>
    <t xml:space="preserve">%Silt </t>
  </si>
  <si>
    <t>BSS00_169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</si>
</sst>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Bss00-169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13.001</c:v>
                </c:pt>
                <c:pt idx="1">
                  <c:v>13.014456000000001</c:v>
                </c:pt>
                <c:pt idx="2">
                  <c:v>9.117299999999998</c:v>
                </c:pt>
                <c:pt idx="3">
                  <c:v>6.241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5.45675</c:v>
                </c:pt>
                <c:pt idx="8">
                  <c:v>3.3656699999999997</c:v>
                </c:pt>
                <c:pt idx="9">
                  <c:v>9.7637</c:v>
                </c:pt>
                <c:pt idx="10">
                  <c:v>17.6875</c:v>
                </c:pt>
                <c:pt idx="11">
                  <c:v>7.5443</c:v>
                </c:pt>
                <c:pt idx="12">
                  <c:v>12.212959999999999</c:v>
                </c:pt>
                <c:pt idx="13">
                  <c:v>5.4752</c:v>
                </c:pt>
                <c:pt idx="14">
                  <c:v>58.85</c:v>
                </c:pt>
                <c:pt idx="15">
                  <c:v>52.36631</c:v>
                </c:pt>
                <c:pt idx="16">
                  <c:v>18.545199999999998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yVal>
          <c:smooth val="0"/>
        </c:ser>
        <c:axId val="20026138"/>
        <c:axId val="46017515"/>
      </c:scatterChart>
      <c:valAx>
        <c:axId val="2002613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6017515"/>
        <c:crosses val="autoZero"/>
        <c:crossBetween val="midCat"/>
        <c:dispUnits/>
        <c:majorUnit val="10"/>
        <c:minorUnit val="5"/>
      </c:valAx>
      <c:valAx>
        <c:axId val="4601751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002613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Bss00-169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13.001</c:v>
                </c:pt>
                <c:pt idx="1">
                  <c:v>13.014456000000001</c:v>
                </c:pt>
                <c:pt idx="2">
                  <c:v>9.117299999999998</c:v>
                </c:pt>
                <c:pt idx="3">
                  <c:v>6.241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5.45675</c:v>
                </c:pt>
                <c:pt idx="8">
                  <c:v>3.3656699999999997</c:v>
                </c:pt>
                <c:pt idx="9">
                  <c:v>9.7637</c:v>
                </c:pt>
                <c:pt idx="10">
                  <c:v>17.6875</c:v>
                </c:pt>
                <c:pt idx="11">
                  <c:v>7.5443</c:v>
                </c:pt>
                <c:pt idx="12">
                  <c:v>12.212959999999999</c:v>
                </c:pt>
                <c:pt idx="13">
                  <c:v>5.4752</c:v>
                </c:pt>
                <c:pt idx="14">
                  <c:v>58.85</c:v>
                </c:pt>
                <c:pt idx="15">
                  <c:v>52.36631</c:v>
                </c:pt>
                <c:pt idx="16">
                  <c:v>18.545199999999998</c:v>
                </c:pt>
              </c:numCache>
            </c:numRef>
          </c:xVal>
          <c:yVal>
            <c:numRef>
              <c:f>DATATABLE!$V$7:$V$23</c:f>
              <c:numCache>
                <c:ptCount val="17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</c:numCache>
            </c:numRef>
          </c:yVal>
          <c:smooth val="0"/>
        </c:ser>
        <c:axId val="11504452"/>
        <c:axId val="36431205"/>
      </c:scatterChart>
      <c:valAx>
        <c:axId val="1150445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431205"/>
        <c:crosses val="autoZero"/>
        <c:crossBetween val="midCat"/>
        <c:dispUnits/>
        <c:majorUnit val="10"/>
        <c:minorUnit val="5"/>
      </c:valAx>
      <c:valAx>
        <c:axId val="3643120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50445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40</xdr:row>
      <xdr:rowOff>0</xdr:rowOff>
    </xdr:from>
    <xdr:to>
      <xdr:col>9</xdr:col>
      <xdr:colOff>142875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361950" y="6096000"/>
        <a:ext cx="38766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257175</xdr:colOff>
      <xdr:row>39</xdr:row>
      <xdr:rowOff>142875</xdr:rowOff>
    </xdr:from>
    <xdr:to>
      <xdr:col>18</xdr:col>
      <xdr:colOff>504825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4352925" y="6086475"/>
        <a:ext cx="32766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16015625" style="0" bestFit="1" customWidth="1"/>
    <col min="3" max="3" width="12.16015625" style="0" customWidth="1"/>
    <col min="4" max="5" width="6.66015625" style="0" bestFit="1" customWidth="1"/>
    <col min="6" max="12" width="5.66015625" style="0" bestFit="1" customWidth="1"/>
    <col min="13" max="13" width="4.16015625" style="0" bestFit="1" customWidth="1"/>
    <col min="14" max="15" width="4.16015625" style="0" customWidth="1"/>
    <col min="16" max="16" width="10.16015625" style="0" bestFit="1" customWidth="1"/>
    <col min="17" max="17" width="7.16015625" style="0" bestFit="1" customWidth="1"/>
    <col min="18" max="18" width="6.16015625" style="0" bestFit="1" customWidth="1"/>
    <col min="19" max="19" width="9" style="0" customWidth="1"/>
    <col min="20" max="20" width="11.33203125" style="0" bestFit="1" customWidth="1"/>
    <col min="21" max="21" width="12.16015625" style="0" bestFit="1" customWidth="1"/>
    <col min="22" max="22" width="12.16015625" style="0" customWidth="1"/>
    <col min="23" max="23" width="10.16015625" style="0" bestFit="1" customWidth="1"/>
    <col min="24" max="24" width="7.16015625" style="0" bestFit="1" customWidth="1"/>
    <col min="25" max="25" width="6.160156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8" customFormat="1" ht="9.75">
      <c r="A4" s="5" t="s">
        <v>33</v>
      </c>
      <c r="B4" s="1"/>
      <c r="C4" s="1"/>
      <c r="D4" s="1"/>
      <c r="E4" s="1"/>
      <c r="F4" s="1"/>
      <c r="G4" s="6" t="s">
        <v>24</v>
      </c>
      <c r="H4" s="1"/>
      <c r="I4" s="1"/>
      <c r="J4" s="1"/>
      <c r="K4" s="1"/>
      <c r="L4" s="1"/>
      <c r="M4" s="1"/>
      <c r="N4" s="7"/>
      <c r="O4" s="7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19</v>
      </c>
      <c r="B5" s="3" t="s">
        <v>20</v>
      </c>
      <c r="C5" s="3" t="s">
        <v>25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26</v>
      </c>
      <c r="O5" s="3" t="s">
        <v>27</v>
      </c>
      <c r="P5" s="3" t="s">
        <v>21</v>
      </c>
      <c r="Q5" s="3" t="s">
        <v>22</v>
      </c>
      <c r="R5" s="3" t="s">
        <v>23</v>
      </c>
      <c r="S5" s="1"/>
      <c r="T5" s="5" t="s">
        <v>29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0.000719</v>
      </c>
      <c r="E6" s="2">
        <v>0.00115</v>
      </c>
      <c r="F6" s="2">
        <v>0.002122</v>
      </c>
      <c r="G6" s="2">
        <v>0.003292</v>
      </c>
      <c r="H6" s="2">
        <v>0.01265</v>
      </c>
      <c r="I6" s="2">
        <v>0.03588</v>
      </c>
      <c r="J6" s="2">
        <v>0.05534</v>
      </c>
      <c r="K6" s="2">
        <v>0.07313</v>
      </c>
      <c r="L6" s="2">
        <v>0.1</v>
      </c>
      <c r="M6" s="2" t="s">
        <v>17</v>
      </c>
      <c r="N6" s="9">
        <f>(F6+J6)/2</f>
        <v>0.028731</v>
      </c>
      <c r="O6" s="9"/>
      <c r="P6" s="2">
        <v>13.001</v>
      </c>
      <c r="Q6" s="2">
        <v>57.82</v>
      </c>
      <c r="R6" s="2">
        <v>29.13</v>
      </c>
      <c r="S6" s="2"/>
      <c r="T6" s="13" t="s">
        <v>30</v>
      </c>
      <c r="U6" s="10" t="s">
        <v>31</v>
      </c>
      <c r="V6" s="10" t="s">
        <v>28</v>
      </c>
      <c r="W6" s="10" t="s">
        <v>21</v>
      </c>
      <c r="X6" s="10" t="s">
        <v>32</v>
      </c>
      <c r="Y6" s="14" t="s">
        <v>23</v>
      </c>
      <c r="Z6" s="2"/>
      <c r="AA6" s="2"/>
      <c r="AB6" s="2"/>
      <c r="AC6" s="2"/>
    </row>
    <row r="7" spans="1:29" ht="12">
      <c r="A7" s="2"/>
      <c r="B7" s="2"/>
      <c r="C7" s="2"/>
      <c r="D7" s="2">
        <v>10.441720608884877</v>
      </c>
      <c r="E7" s="2">
        <v>9.764150423492437</v>
      </c>
      <c r="F7" s="2">
        <v>8.880359628409408</v>
      </c>
      <c r="G7" s="2">
        <v>8.24681994890255</v>
      </c>
      <c r="H7" s="2">
        <v>6.304718804855139</v>
      </c>
      <c r="I7" s="2">
        <v>4.8006762995175505</v>
      </c>
      <c r="J7" s="2">
        <v>4.175533545826857</v>
      </c>
      <c r="K7" s="2">
        <v>3.7733928277489115</v>
      </c>
      <c r="L7" s="2">
        <v>3.321928094887362</v>
      </c>
      <c r="M7" s="2" t="s">
        <v>18</v>
      </c>
      <c r="N7" s="9">
        <f aca="true" t="shared" si="0" ref="N7:N35">(F7+J7)/2</f>
        <v>6.527946587118133</v>
      </c>
      <c r="O7" s="9">
        <f>(F7-J7)/2</f>
        <v>2.3524130412912756</v>
      </c>
      <c r="P7" s="2"/>
      <c r="Q7" s="2"/>
      <c r="R7" s="2"/>
      <c r="S7" s="2"/>
      <c r="T7" s="15" t="s">
        <v>0</v>
      </c>
      <c r="U7" s="11">
        <v>0.08333333333333333</v>
      </c>
      <c r="V7" s="11">
        <f>CONVERT(U7,"ft","m")</f>
        <v>0.0254</v>
      </c>
      <c r="W7" s="11">
        <v>13.001</v>
      </c>
      <c r="X7" s="11">
        <v>57.82</v>
      </c>
      <c r="Y7" s="16">
        <v>29.13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0.0008110000000000001</v>
      </c>
      <c r="E8" s="2">
        <v>0.0012470000000000003</v>
      </c>
      <c r="F8" s="2">
        <v>0.00193</v>
      </c>
      <c r="G8" s="2">
        <v>0.003093</v>
      </c>
      <c r="H8" s="2">
        <v>0.01117</v>
      </c>
      <c r="I8" s="2">
        <v>0.03539</v>
      </c>
      <c r="J8" s="2">
        <v>0.05393</v>
      </c>
      <c r="K8" s="2">
        <v>0.07336</v>
      </c>
      <c r="L8" s="2">
        <v>0.1016</v>
      </c>
      <c r="M8" s="2"/>
      <c r="N8" s="9">
        <f t="shared" si="0"/>
        <v>0.02793</v>
      </c>
      <c r="O8" s="9"/>
      <c r="P8" s="2">
        <v>13.014456000000001</v>
      </c>
      <c r="Q8" s="2">
        <v>56.73</v>
      </c>
      <c r="R8" s="2">
        <v>30.27</v>
      </c>
      <c r="S8" s="2"/>
      <c r="T8" s="15" t="s">
        <v>1</v>
      </c>
      <c r="U8" s="11">
        <v>1</v>
      </c>
      <c r="V8" s="11">
        <f>CONVERT(U8,"ft","m")</f>
        <v>0.3048</v>
      </c>
      <c r="W8" s="11">
        <v>13.014456000000001</v>
      </c>
      <c r="X8" s="11">
        <v>56.73</v>
      </c>
      <c r="Y8" s="16">
        <v>30.27</v>
      </c>
      <c r="Z8" s="2"/>
      <c r="AA8" s="2"/>
      <c r="AB8" s="2"/>
      <c r="AC8" s="2"/>
    </row>
    <row r="9" spans="1:29" ht="12">
      <c r="A9" s="2"/>
      <c r="B9" s="2"/>
      <c r="C9" s="2"/>
      <c r="D9" s="2">
        <v>10.2680104651069</v>
      </c>
      <c r="E9" s="2">
        <v>9.647322819494503</v>
      </c>
      <c r="F9" s="2">
        <v>9.017183437168732</v>
      </c>
      <c r="G9" s="2">
        <v>8.33677745123491</v>
      </c>
      <c r="H9" s="2">
        <v>6.484227003953497</v>
      </c>
      <c r="I9" s="2">
        <v>4.820514428011582</v>
      </c>
      <c r="J9" s="2">
        <v>4.212768155926252</v>
      </c>
      <c r="K9" s="2">
        <v>3.7688625508417575</v>
      </c>
      <c r="L9" s="2">
        <v>3.299027692777284</v>
      </c>
      <c r="M9" s="2"/>
      <c r="N9" s="9">
        <f t="shared" si="0"/>
        <v>6.614975796547492</v>
      </c>
      <c r="O9" s="9">
        <f>(F9-J9)/2</f>
        <v>2.4022076406212403</v>
      </c>
      <c r="P9" s="2"/>
      <c r="Q9" s="2"/>
      <c r="R9" s="2"/>
      <c r="S9" s="2"/>
      <c r="T9" s="15" t="s">
        <v>2</v>
      </c>
      <c r="U9" s="11">
        <v>2</v>
      </c>
      <c r="V9" s="11">
        <f>CONVERT(U9,"ft","m")</f>
        <v>0.6096</v>
      </c>
      <c r="W9" s="11">
        <v>9.117299999999998</v>
      </c>
      <c r="X9" s="11">
        <v>54.04</v>
      </c>
      <c r="Y9" s="16">
        <v>36.83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0.000654</v>
      </c>
      <c r="E10" s="2">
        <v>0.000914</v>
      </c>
      <c r="F10" s="2">
        <v>0.00156</v>
      </c>
      <c r="G10" s="2">
        <v>0.0026230000000000003</v>
      </c>
      <c r="H10" s="2">
        <v>0.007084</v>
      </c>
      <c r="I10" s="2">
        <v>0.02347</v>
      </c>
      <c r="J10" s="2">
        <v>0.03955</v>
      </c>
      <c r="K10" s="2">
        <v>0.05943</v>
      </c>
      <c r="L10" s="2">
        <v>0.0874</v>
      </c>
      <c r="M10" s="2"/>
      <c r="N10" s="9">
        <f t="shared" si="0"/>
        <v>0.020555</v>
      </c>
      <c r="O10" s="9"/>
      <c r="P10" s="2">
        <v>9.117299999999998</v>
      </c>
      <c r="Q10" s="2">
        <v>54.04</v>
      </c>
      <c r="R10" s="2">
        <v>36.83</v>
      </c>
      <c r="S10" s="2"/>
      <c r="T10" s="15" t="s">
        <v>3</v>
      </c>
      <c r="U10" s="11">
        <v>3</v>
      </c>
      <c r="V10" s="11">
        <f>CONVERT(U10,"ft","m")</f>
        <v>0.9144</v>
      </c>
      <c r="W10" s="11">
        <v>6.241</v>
      </c>
      <c r="X10" s="11">
        <v>50.76</v>
      </c>
      <c r="Y10" s="16">
        <v>43.02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10.578421743826093</v>
      </c>
      <c r="E11" s="2">
        <v>10.095518214266104</v>
      </c>
      <c r="F11" s="2">
        <v>9.324238255574564</v>
      </c>
      <c r="G11" s="2">
        <v>8.57456647705919</v>
      </c>
      <c r="H11" s="2">
        <v>7.14122007257226</v>
      </c>
      <c r="I11" s="2">
        <v>5.413038347913642</v>
      </c>
      <c r="J11" s="2">
        <v>4.660178495076658</v>
      </c>
      <c r="K11" s="2">
        <v>4.072664808826169</v>
      </c>
      <c r="L11" s="2">
        <v>3.5162229100488513</v>
      </c>
      <c r="M11" s="2"/>
      <c r="N11" s="9">
        <f t="shared" si="0"/>
        <v>6.99220837532561</v>
      </c>
      <c r="O11" s="9">
        <f>(F11-J11)/2</f>
        <v>2.3320298802489527</v>
      </c>
      <c r="P11" s="2"/>
      <c r="Q11" s="2"/>
      <c r="R11" s="2"/>
      <c r="S11" s="2"/>
      <c r="T11" s="15" t="s">
        <v>4</v>
      </c>
      <c r="U11" s="11">
        <v>4</v>
      </c>
      <c r="V11" s="11">
        <f>CONVERT(U11,"ft","m")</f>
        <v>1.2192</v>
      </c>
      <c r="W11" s="11">
        <v>0</v>
      </c>
      <c r="X11" s="11">
        <v>49.61</v>
      </c>
      <c r="Y11" s="16">
        <v>50.43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0.00062</v>
      </c>
      <c r="E12" s="2">
        <v>0.00082</v>
      </c>
      <c r="F12" s="2">
        <v>0.001224</v>
      </c>
      <c r="G12" s="2">
        <v>0.00225</v>
      </c>
      <c r="H12" s="2">
        <v>0.004997</v>
      </c>
      <c r="I12" s="2">
        <v>0.01635</v>
      </c>
      <c r="J12" s="2">
        <v>0.02894</v>
      </c>
      <c r="K12" s="2">
        <v>0.04482</v>
      </c>
      <c r="L12" s="2">
        <v>0.07303</v>
      </c>
      <c r="M12" s="2"/>
      <c r="N12" s="9">
        <f t="shared" si="0"/>
        <v>0.015082</v>
      </c>
      <c r="O12" s="9"/>
      <c r="P12" s="2">
        <v>6.241</v>
      </c>
      <c r="Q12" s="2">
        <v>50.76</v>
      </c>
      <c r="R12" s="2">
        <v>43.02</v>
      </c>
      <c r="S12" s="2"/>
      <c r="T12" s="15" t="s">
        <v>5</v>
      </c>
      <c r="U12" s="11">
        <v>5</v>
      </c>
      <c r="V12" s="11">
        <f>CONVERT(U12,"ft","m")</f>
        <v>1.524</v>
      </c>
      <c r="W12" s="11">
        <v>0</v>
      </c>
      <c r="X12" s="11">
        <v>44.93</v>
      </c>
      <c r="Y12" s="16">
        <v>55.16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10.655444164049937</v>
      </c>
      <c r="E13" s="2">
        <v>10.252088469818728</v>
      </c>
      <c r="F13" s="2">
        <v>9.674180726631523</v>
      </c>
      <c r="G13" s="2">
        <v>8.795859283219775</v>
      </c>
      <c r="H13" s="2">
        <v>7.644722066588288</v>
      </c>
      <c r="I13" s="2">
        <v>5.934565554051367</v>
      </c>
      <c r="J13" s="2">
        <v>5.110791267905087</v>
      </c>
      <c r="K13" s="2">
        <v>4.479713540926419</v>
      </c>
      <c r="L13" s="2">
        <v>3.775366959202113</v>
      </c>
      <c r="M13" s="2"/>
      <c r="N13" s="9">
        <f t="shared" si="0"/>
        <v>7.392485997268305</v>
      </c>
      <c r="O13" s="9">
        <f>(F13-J13)/2</f>
        <v>2.2816947293632177</v>
      </c>
      <c r="P13" s="2"/>
      <c r="Q13" s="2"/>
      <c r="R13" s="2"/>
      <c r="S13" s="2"/>
      <c r="T13" s="15" t="s">
        <v>6</v>
      </c>
      <c r="U13" s="11">
        <v>6</v>
      </c>
      <c r="V13" s="11">
        <f>CONVERT(U13,"ft","m")</f>
        <v>1.8288</v>
      </c>
      <c r="W13" s="11">
        <v>0</v>
      </c>
      <c r="X13" s="11">
        <v>45.581999999999994</v>
      </c>
      <c r="Y13" s="16">
        <v>54.5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0.00061</v>
      </c>
      <c r="E14" s="2">
        <v>0.000795</v>
      </c>
      <c r="F14" s="2">
        <v>0.0011339999999999998</v>
      </c>
      <c r="G14" s="2">
        <v>0.001997</v>
      </c>
      <c r="H14" s="2">
        <v>0.003858</v>
      </c>
      <c r="I14" s="2">
        <v>0.008504</v>
      </c>
      <c r="J14" s="2">
        <v>0.01303</v>
      </c>
      <c r="K14" s="2">
        <v>0.0161</v>
      </c>
      <c r="L14" s="2">
        <v>0.01959</v>
      </c>
      <c r="M14" s="2"/>
      <c r="N14" s="9">
        <f t="shared" si="0"/>
        <v>0.007082</v>
      </c>
      <c r="O14" s="9"/>
      <c r="P14" s="2">
        <v>0</v>
      </c>
      <c r="Q14" s="2">
        <v>49.61</v>
      </c>
      <c r="R14" s="2">
        <v>50.43</v>
      </c>
      <c r="S14" s="2"/>
      <c r="T14" s="15" t="s">
        <v>7</v>
      </c>
      <c r="U14" s="11">
        <v>7</v>
      </c>
      <c r="V14" s="11">
        <f>CONVERT(U14,"ft","m")</f>
        <v>2.1336</v>
      </c>
      <c r="W14" s="11">
        <v>5.45675</v>
      </c>
      <c r="X14" s="11">
        <v>76.09</v>
      </c>
      <c r="Y14" s="16">
        <v>18.45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10.678903136873926</v>
      </c>
      <c r="E15" s="2">
        <v>10.296757519152457</v>
      </c>
      <c r="F15" s="2">
        <v>9.784363644381946</v>
      </c>
      <c r="G15" s="2">
        <v>8.967949951880202</v>
      </c>
      <c r="H15" s="2">
        <v>8.01793114127507</v>
      </c>
      <c r="I15" s="2">
        <v>6.87764268779307</v>
      </c>
      <c r="J15" s="2">
        <v>6.262019105868678</v>
      </c>
      <c r="K15" s="2">
        <v>5.956795501434833</v>
      </c>
      <c r="L15" s="2">
        <v>5.673738792169225</v>
      </c>
      <c r="M15" s="2"/>
      <c r="N15" s="9">
        <f t="shared" si="0"/>
        <v>8.023191375125311</v>
      </c>
      <c r="O15" s="9">
        <f>(F15-J15)/2</f>
        <v>1.761172269256634</v>
      </c>
      <c r="P15" s="2"/>
      <c r="Q15" s="2"/>
      <c r="R15" s="2"/>
      <c r="S15" s="2"/>
      <c r="T15" s="15" t="s">
        <v>8</v>
      </c>
      <c r="U15" s="11">
        <v>8</v>
      </c>
      <c r="V15" s="11">
        <f>CONVERT(U15,"ft","m")</f>
        <v>2.4384</v>
      </c>
      <c r="W15" s="11">
        <v>3.3656699999999997</v>
      </c>
      <c r="X15" s="11">
        <v>43.224000000000004</v>
      </c>
      <c r="Y15" s="16">
        <v>53.3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0.00059</v>
      </c>
      <c r="E16" s="2">
        <v>0.000748</v>
      </c>
      <c r="F16" s="2">
        <v>0.001004</v>
      </c>
      <c r="G16" s="2">
        <v>0.001764</v>
      </c>
      <c r="H16" s="2">
        <v>0.003496</v>
      </c>
      <c r="I16" s="2">
        <v>0.007195</v>
      </c>
      <c r="J16" s="2">
        <v>0.01065</v>
      </c>
      <c r="K16" s="2">
        <v>0.0144</v>
      </c>
      <c r="L16" s="2">
        <v>0.01715</v>
      </c>
      <c r="M16" s="2"/>
      <c r="N16" s="9">
        <f t="shared" si="0"/>
        <v>0.005827</v>
      </c>
      <c r="O16" s="9"/>
      <c r="P16" s="2">
        <v>0</v>
      </c>
      <c r="Q16" s="2">
        <v>44.93</v>
      </c>
      <c r="R16" s="2">
        <v>55.16</v>
      </c>
      <c r="S16" s="2"/>
      <c r="T16" s="15" t="s">
        <v>9</v>
      </c>
      <c r="U16" s="11">
        <v>9</v>
      </c>
      <c r="V16" s="11">
        <f>CONVERT(U16,"ft","m")</f>
        <v>2.7432</v>
      </c>
      <c r="W16" s="11">
        <v>9.7637</v>
      </c>
      <c r="X16" s="11">
        <v>48.01</v>
      </c>
      <c r="Y16" s="16">
        <v>42.25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10.726997425074972</v>
      </c>
      <c r="E17" s="2">
        <v>10.384674109436538</v>
      </c>
      <c r="F17" s="2">
        <v>9.960025015373402</v>
      </c>
      <c r="G17" s="2">
        <v>9.146933723766654</v>
      </c>
      <c r="H17" s="2">
        <v>8.160079099823577</v>
      </c>
      <c r="I17" s="2">
        <v>7.118789597696515</v>
      </c>
      <c r="J17" s="2">
        <v>6.553002759323611</v>
      </c>
      <c r="K17" s="2">
        <v>6.1177873781071375</v>
      </c>
      <c r="L17" s="2">
        <v>5.865647613376638</v>
      </c>
      <c r="M17" s="2"/>
      <c r="N17" s="9">
        <f t="shared" si="0"/>
        <v>8.256513887348508</v>
      </c>
      <c r="O17" s="9">
        <f>(F17-J17)/2</f>
        <v>1.7035111280248953</v>
      </c>
      <c r="P17" s="2"/>
      <c r="Q17" s="2"/>
      <c r="R17" s="2"/>
      <c r="S17" s="2"/>
      <c r="T17" s="15" t="s">
        <v>10</v>
      </c>
      <c r="U17" s="11">
        <v>10</v>
      </c>
      <c r="V17" s="11">
        <f>CONVERT(U17,"ft","m")</f>
        <v>3.048</v>
      </c>
      <c r="W17" s="11">
        <v>17.6875</v>
      </c>
      <c r="X17" s="11">
        <v>50.05</v>
      </c>
      <c r="Y17" s="16">
        <v>32.32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0.000586</v>
      </c>
      <c r="E18" s="2">
        <v>0.00074</v>
      </c>
      <c r="F18" s="2">
        <v>0.000983</v>
      </c>
      <c r="G18" s="2">
        <v>0.001709</v>
      </c>
      <c r="H18" s="2">
        <v>0.003518</v>
      </c>
      <c r="I18" s="2">
        <v>0.008375</v>
      </c>
      <c r="J18" s="2">
        <v>0.01472</v>
      </c>
      <c r="K18" s="2">
        <v>0.018329999999999996</v>
      </c>
      <c r="L18" s="2">
        <v>0.02783</v>
      </c>
      <c r="M18" s="2"/>
      <c r="N18" s="9">
        <f t="shared" si="0"/>
        <v>0.0078515</v>
      </c>
      <c r="O18" s="9"/>
      <c r="P18" s="2">
        <v>0</v>
      </c>
      <c r="Q18" s="2">
        <v>45.581999999999994</v>
      </c>
      <c r="R18" s="2">
        <v>54.5</v>
      </c>
      <c r="S18" s="2"/>
      <c r="T18" s="15" t="s">
        <v>11</v>
      </c>
      <c r="U18" s="11">
        <v>11</v>
      </c>
      <c r="V18" s="11">
        <f>CONVERT(U18,"ft","m")</f>
        <v>3.3528</v>
      </c>
      <c r="W18" s="11">
        <v>7.5443</v>
      </c>
      <c r="X18" s="11">
        <v>55.01</v>
      </c>
      <c r="Y18" s="16">
        <v>37.41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10.736811714901927</v>
      </c>
      <c r="E19" s="2">
        <v>10.400187108807861</v>
      </c>
      <c r="F19" s="2">
        <v>9.990520962983593</v>
      </c>
      <c r="G19" s="2">
        <v>9.192631887648036</v>
      </c>
      <c r="H19" s="2">
        <v>8.151028801852213</v>
      </c>
      <c r="I19" s="2">
        <v>6.899695094204315</v>
      </c>
      <c r="J19" s="2">
        <v>6.086078518379798</v>
      </c>
      <c r="K19" s="2">
        <v>5.769649403896926</v>
      </c>
      <c r="L19" s="2">
        <v>5.167215281105205</v>
      </c>
      <c r="M19" s="2"/>
      <c r="N19" s="9">
        <f t="shared" si="0"/>
        <v>8.038299740681696</v>
      </c>
      <c r="O19" s="9">
        <f>(F19-J19)/2</f>
        <v>1.9522212223018975</v>
      </c>
      <c r="P19" s="2"/>
      <c r="Q19" s="2"/>
      <c r="R19" s="2"/>
      <c r="S19" s="2"/>
      <c r="T19" s="15" t="s">
        <v>12</v>
      </c>
      <c r="U19" s="11">
        <v>12</v>
      </c>
      <c r="V19" s="11">
        <f>CONVERT(U19,"ft","m")</f>
        <v>3.6576</v>
      </c>
      <c r="W19" s="11">
        <v>12.212959999999999</v>
      </c>
      <c r="X19" s="11">
        <v>66.79</v>
      </c>
      <c r="Y19" s="16">
        <v>21.03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0.001054</v>
      </c>
      <c r="E20" s="2">
        <v>0.001817</v>
      </c>
      <c r="F20" s="2">
        <v>0.003142</v>
      </c>
      <c r="G20" s="2">
        <v>0.0077</v>
      </c>
      <c r="H20" s="2">
        <v>0.02334</v>
      </c>
      <c r="I20" s="2">
        <v>0.03747</v>
      </c>
      <c r="J20" s="2">
        <v>0.04463</v>
      </c>
      <c r="K20" s="2">
        <v>0.05190999999999999</v>
      </c>
      <c r="L20" s="2">
        <v>0.0643</v>
      </c>
      <c r="M20" s="2"/>
      <c r="N20" s="9">
        <f t="shared" si="0"/>
        <v>0.023886</v>
      </c>
      <c r="O20" s="9"/>
      <c r="P20" s="2">
        <v>5.45675</v>
      </c>
      <c r="Q20" s="2">
        <v>76.09</v>
      </c>
      <c r="R20" s="2">
        <v>18.45</v>
      </c>
      <c r="S20" s="2"/>
      <c r="T20" s="15" t="s">
        <v>13</v>
      </c>
      <c r="U20" s="11">
        <v>13</v>
      </c>
      <c r="V20" s="11">
        <f>CONVERT(U20,"ft","m")</f>
        <v>3.9624</v>
      </c>
      <c r="W20" s="11">
        <v>5.4752</v>
      </c>
      <c r="X20" s="11">
        <v>48.5</v>
      </c>
      <c r="Y20" s="16">
        <v>46.03</v>
      </c>
      <c r="Z20" s="2"/>
      <c r="AA20" s="2"/>
      <c r="AB20" s="2"/>
      <c r="AC20" s="2"/>
    </row>
    <row r="21" spans="1:29" ht="12">
      <c r="A21" s="2"/>
      <c r="B21" s="2"/>
      <c r="C21" s="2"/>
      <c r="D21" s="2">
        <v>9.88990941768696</v>
      </c>
      <c r="E21" s="2">
        <v>9.104225865090058</v>
      </c>
      <c r="F21" s="2">
        <v>8.314101104029978</v>
      </c>
      <c r="G21" s="2">
        <v>7.020925838854548</v>
      </c>
      <c r="H21" s="2">
        <v>5.421051628729464</v>
      </c>
      <c r="I21" s="2">
        <v>4.738120212107698</v>
      </c>
      <c r="J21" s="2">
        <v>4.4858423831849565</v>
      </c>
      <c r="K21" s="2">
        <v>4.267843702044984</v>
      </c>
      <c r="L21" s="2">
        <v>3.9590374522215024</v>
      </c>
      <c r="M21" s="2"/>
      <c r="N21" s="9">
        <f t="shared" si="0"/>
        <v>6.399971743607468</v>
      </c>
      <c r="O21" s="9">
        <f>(F21-J21)/2</f>
        <v>1.914129360422511</v>
      </c>
      <c r="P21" s="2"/>
      <c r="Q21" s="2"/>
      <c r="R21" s="2"/>
      <c r="S21" s="2"/>
      <c r="T21" s="15" t="s">
        <v>14</v>
      </c>
      <c r="U21" s="11">
        <v>14</v>
      </c>
      <c r="V21" s="11">
        <f>CONVERT(U21,"ft","m")</f>
        <v>4.2672</v>
      </c>
      <c r="W21" s="11">
        <v>58.85</v>
      </c>
      <c r="X21" s="11">
        <v>31.88</v>
      </c>
      <c r="Y21" s="16">
        <v>9.27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0.000594</v>
      </c>
      <c r="E22" s="2">
        <v>0.000759</v>
      </c>
      <c r="F22" s="2">
        <v>0.00103</v>
      </c>
      <c r="G22" s="2">
        <v>0.001809</v>
      </c>
      <c r="H22" s="2">
        <v>0.003611</v>
      </c>
      <c r="I22" s="2">
        <v>0.008417999999999998</v>
      </c>
      <c r="J22" s="2">
        <v>0.01462</v>
      </c>
      <c r="K22" s="2">
        <v>0.0187</v>
      </c>
      <c r="L22" s="2">
        <v>0.0348</v>
      </c>
      <c r="M22" s="2"/>
      <c r="N22" s="9">
        <f t="shared" si="0"/>
        <v>0.007825</v>
      </c>
      <c r="O22" s="9"/>
      <c r="P22" s="2">
        <v>3.3656699999999997</v>
      </c>
      <c r="Q22" s="2">
        <v>43.224000000000004</v>
      </c>
      <c r="R22" s="2">
        <v>53.3</v>
      </c>
      <c r="S22" s="2"/>
      <c r="T22" s="15" t="s">
        <v>15</v>
      </c>
      <c r="U22" s="11">
        <v>15</v>
      </c>
      <c r="V22" s="11">
        <f>CONVERT(U22,"ft","m")</f>
        <v>4.572</v>
      </c>
      <c r="W22" s="11">
        <v>52.36631</v>
      </c>
      <c r="X22" s="11">
        <v>38.97</v>
      </c>
      <c r="Y22" s="16">
        <v>8.66</v>
      </c>
      <c r="Z22" s="2"/>
      <c r="AA22" s="2"/>
      <c r="AB22" s="2"/>
      <c r="AC22" s="2"/>
    </row>
    <row r="23" spans="1:29" ht="12.75" thickBot="1">
      <c r="A23" s="2"/>
      <c r="B23" s="2"/>
      <c r="C23" s="2"/>
      <c r="D23" s="2">
        <v>10.71724944852341</v>
      </c>
      <c r="E23" s="2">
        <v>10.363612493908708</v>
      </c>
      <c r="F23" s="2">
        <v>9.923139947253594</v>
      </c>
      <c r="G23" s="2">
        <v>9.110591876702934</v>
      </c>
      <c r="H23" s="2">
        <v>8.113385864375534</v>
      </c>
      <c r="I23" s="2">
        <v>6.892306774983119</v>
      </c>
      <c r="J23" s="2">
        <v>6.095912878484374</v>
      </c>
      <c r="K23" s="2">
        <v>5.740817919661812</v>
      </c>
      <c r="L23" s="2">
        <v>4.844768883700722</v>
      </c>
      <c r="M23" s="2"/>
      <c r="N23" s="9">
        <f t="shared" si="0"/>
        <v>8.009526412868984</v>
      </c>
      <c r="O23" s="9">
        <f>(F23-J23)/2</f>
        <v>1.9136135343846097</v>
      </c>
      <c r="P23" s="2"/>
      <c r="Q23" s="2"/>
      <c r="R23" s="2"/>
      <c r="S23" s="2"/>
      <c r="T23" s="17" t="s">
        <v>16</v>
      </c>
      <c r="U23" s="12">
        <v>16</v>
      </c>
      <c r="V23" s="12">
        <f>CONVERT(U23,"ft","m")</f>
        <v>4.8768</v>
      </c>
      <c r="W23" s="12">
        <v>18.545199999999998</v>
      </c>
      <c r="X23" s="12">
        <v>57.29</v>
      </c>
      <c r="Y23" s="18">
        <v>24.18</v>
      </c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0.000637</v>
      </c>
      <c r="E24" s="2">
        <v>0.000865</v>
      </c>
      <c r="F24" s="2">
        <v>0.001368</v>
      </c>
      <c r="G24" s="2">
        <v>0.002305</v>
      </c>
      <c r="H24" s="2">
        <v>0.005089000000000001</v>
      </c>
      <c r="I24" s="2">
        <v>0.01612</v>
      </c>
      <c r="J24" s="2">
        <v>0.02912</v>
      </c>
      <c r="K24" s="2">
        <v>0.06082</v>
      </c>
      <c r="L24" s="2">
        <v>0.1269</v>
      </c>
      <c r="M24" s="2"/>
      <c r="N24" s="9">
        <f t="shared" si="0"/>
        <v>0.015244</v>
      </c>
      <c r="O24" s="9"/>
      <c r="P24" s="2">
        <v>9.7637</v>
      </c>
      <c r="Q24" s="2">
        <v>48.01</v>
      </c>
      <c r="R24" s="2">
        <v>42.25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10.616419007067874</v>
      </c>
      <c r="E25" s="2">
        <v>10.175012246800087</v>
      </c>
      <c r="F25" s="2">
        <v>9.513716054438277</v>
      </c>
      <c r="G25" s="2">
        <v>8.761017534007474</v>
      </c>
      <c r="H25" s="2">
        <v>7.618402093346975</v>
      </c>
      <c r="I25" s="2">
        <v>5.955004445908846</v>
      </c>
      <c r="J25" s="2">
        <v>5.101845834238116</v>
      </c>
      <c r="K25" s="2">
        <v>4.039310373406014</v>
      </c>
      <c r="L25" s="2">
        <v>2.978236025708344</v>
      </c>
      <c r="M25" s="2"/>
      <c r="N25" s="9">
        <f t="shared" si="0"/>
        <v>7.307780944338196</v>
      </c>
      <c r="O25" s="9">
        <f>(F25-J25)/2</f>
        <v>2.2059351101000804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0.0006820000000000001</v>
      </c>
      <c r="E26" s="2">
        <v>0.001009</v>
      </c>
      <c r="F26" s="2">
        <v>0.001861</v>
      </c>
      <c r="G26" s="2">
        <v>0.00295</v>
      </c>
      <c r="H26" s="2">
        <v>0.014</v>
      </c>
      <c r="I26" s="2">
        <v>0.05372</v>
      </c>
      <c r="J26" s="2">
        <v>0.06502</v>
      </c>
      <c r="K26" s="2">
        <v>0.07729000000000001</v>
      </c>
      <c r="L26" s="2">
        <v>0.09767</v>
      </c>
      <c r="M26" s="2"/>
      <c r="N26" s="9">
        <f t="shared" si="0"/>
        <v>0.0334405</v>
      </c>
      <c r="O26" s="9"/>
      <c r="P26" s="2">
        <v>17.6875</v>
      </c>
      <c r="Q26" s="2">
        <v>50.05</v>
      </c>
      <c r="R26" s="2">
        <v>32.32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10.517940640300003</v>
      </c>
      <c r="E27" s="2">
        <v>9.952858110217818</v>
      </c>
      <c r="F27" s="2">
        <v>9.069706229265023</v>
      </c>
      <c r="G27" s="2">
        <v>8.405069330187608</v>
      </c>
      <c r="H27" s="2">
        <v>6.158429362604484</v>
      </c>
      <c r="I27" s="2">
        <v>4.218396885009369</v>
      </c>
      <c r="J27" s="2">
        <v>3.9429726337464563</v>
      </c>
      <c r="K27" s="2">
        <v>3.69357442353752</v>
      </c>
      <c r="L27" s="2">
        <v>3.3559406930626308</v>
      </c>
      <c r="M27" s="2"/>
      <c r="N27" s="9">
        <f t="shared" si="0"/>
        <v>6.50633943150574</v>
      </c>
      <c r="O27" s="9">
        <f>(F27-J27)/2</f>
        <v>2.5633667977592833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0.000648</v>
      </c>
      <c r="E28" s="2">
        <v>0.000895</v>
      </c>
      <c r="F28" s="2">
        <v>0.0014790000000000003</v>
      </c>
      <c r="G28" s="2">
        <v>0.002533</v>
      </c>
      <c r="H28" s="2">
        <v>0.007037</v>
      </c>
      <c r="I28" s="2">
        <v>0.0225</v>
      </c>
      <c r="J28" s="2">
        <v>0.03586</v>
      </c>
      <c r="K28" s="2">
        <v>0.05386</v>
      </c>
      <c r="L28" s="2">
        <v>0.08742</v>
      </c>
      <c r="M28" s="2"/>
      <c r="N28" s="9">
        <f t="shared" si="0"/>
        <v>0.018669500000000002</v>
      </c>
      <c r="O28" s="9"/>
      <c r="P28" s="2">
        <v>7.5443</v>
      </c>
      <c r="Q28" s="2">
        <v>55.01</v>
      </c>
      <c r="R28" s="2">
        <v>37.41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10.59171856643955</v>
      </c>
      <c r="E29" s="2">
        <v>10.125824697172556</v>
      </c>
      <c r="F29" s="2">
        <v>9.401162232225106</v>
      </c>
      <c r="G29" s="2">
        <v>8.624937207611675</v>
      </c>
      <c r="H29" s="2">
        <v>7.150823771646384</v>
      </c>
      <c r="I29" s="2">
        <v>5.473931188332412</v>
      </c>
      <c r="J29" s="2">
        <v>4.801480701568437</v>
      </c>
      <c r="K29" s="2">
        <v>4.21464195993514</v>
      </c>
      <c r="L29" s="2">
        <v>3.515892811651143</v>
      </c>
      <c r="M29" s="2"/>
      <c r="N29" s="9">
        <f t="shared" si="0"/>
        <v>7.1013214668967715</v>
      </c>
      <c r="O29" s="9">
        <f>(F29-J29)/2</f>
        <v>2.2998407653283346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0.00098</v>
      </c>
      <c r="E30" s="2">
        <v>0.001638</v>
      </c>
      <c r="F30" s="2">
        <v>0.0027</v>
      </c>
      <c r="G30" s="2">
        <v>0.005277</v>
      </c>
      <c r="H30" s="2">
        <v>0.02419</v>
      </c>
      <c r="I30" s="2">
        <v>0.04464</v>
      </c>
      <c r="J30" s="2">
        <v>0.05557</v>
      </c>
      <c r="K30" s="2">
        <v>0.06824</v>
      </c>
      <c r="L30" s="2">
        <v>0.09427</v>
      </c>
      <c r="M30" s="2"/>
      <c r="N30" s="9">
        <f t="shared" si="0"/>
        <v>0.029135</v>
      </c>
      <c r="O30" s="9"/>
      <c r="P30" s="2">
        <v>12.212959999999999</v>
      </c>
      <c r="Q30" s="2">
        <v>66.79</v>
      </c>
      <c r="R30" s="2">
        <v>21.03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9.994930630321603</v>
      </c>
      <c r="E31" s="2">
        <v>9.253848927683165</v>
      </c>
      <c r="F31" s="2">
        <v>8.53282487738598</v>
      </c>
      <c r="G31" s="2">
        <v>7.566066301131057</v>
      </c>
      <c r="H31" s="2">
        <v>5.369445420456887</v>
      </c>
      <c r="I31" s="2">
        <v>4.485519162607624</v>
      </c>
      <c r="J31" s="2">
        <v>4.169549949486323</v>
      </c>
      <c r="K31" s="2">
        <v>3.873238543118522</v>
      </c>
      <c r="L31" s="2">
        <v>3.4070574616870144</v>
      </c>
      <c r="M31" s="2"/>
      <c r="N31" s="9">
        <f t="shared" si="0"/>
        <v>6.351187413436152</v>
      </c>
      <c r="O31" s="9">
        <f>(F31-J31)/2</f>
        <v>2.1816374639498286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0.000609</v>
      </c>
      <c r="E32" s="2">
        <v>0.000793</v>
      </c>
      <c r="F32" s="2">
        <v>0.001137</v>
      </c>
      <c r="G32" s="2">
        <v>0.002071</v>
      </c>
      <c r="H32" s="2">
        <v>0.004434</v>
      </c>
      <c r="I32" s="2">
        <v>0.01466</v>
      </c>
      <c r="J32" s="2">
        <v>0.020760000000000004</v>
      </c>
      <c r="K32" s="2">
        <v>0.03471</v>
      </c>
      <c r="L32" s="2">
        <v>0.08289</v>
      </c>
      <c r="M32" s="2"/>
      <c r="N32" s="9">
        <f t="shared" si="0"/>
        <v>0.010948500000000002</v>
      </c>
      <c r="O32" s="9"/>
      <c r="P32" s="2">
        <v>5.4752</v>
      </c>
      <c r="Q32" s="2">
        <v>48.5</v>
      </c>
      <c r="R32" s="2">
        <v>46.03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10.681270151417843</v>
      </c>
      <c r="E33" s="2">
        <v>10.300391513620196</v>
      </c>
      <c r="F33" s="2">
        <v>9.780552030431927</v>
      </c>
      <c r="G33" s="2">
        <v>8.915456731103662</v>
      </c>
      <c r="H33" s="2">
        <v>7.817175514456868</v>
      </c>
      <c r="I33" s="2">
        <v>6.091971086303</v>
      </c>
      <c r="J33" s="2">
        <v>5.590049746078931</v>
      </c>
      <c r="K33" s="2">
        <v>4.848504824608166</v>
      </c>
      <c r="L33" s="2">
        <v>3.592658126903164</v>
      </c>
      <c r="M33" s="2"/>
      <c r="N33" s="9">
        <f t="shared" si="0"/>
        <v>7.685300888255429</v>
      </c>
      <c r="O33" s="9">
        <f>(F33-J33)/2</f>
        <v>2.0952511421764983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0.001903</v>
      </c>
      <c r="E34" s="2">
        <v>0.004395</v>
      </c>
      <c r="F34" s="2">
        <v>0.01201</v>
      </c>
      <c r="G34" s="2">
        <v>0.02529</v>
      </c>
      <c r="H34" s="2">
        <v>0.08562</v>
      </c>
      <c r="I34" s="2">
        <v>0.1254</v>
      </c>
      <c r="J34" s="2">
        <v>0.1413</v>
      </c>
      <c r="K34" s="2">
        <v>0.1552</v>
      </c>
      <c r="L34" s="2">
        <v>0.1722</v>
      </c>
      <c r="M34" s="2"/>
      <c r="N34" s="9">
        <f t="shared" si="0"/>
        <v>0.076655</v>
      </c>
      <c r="O34" s="9"/>
      <c r="P34" s="2">
        <v>58.85</v>
      </c>
      <c r="Q34" s="2">
        <v>31.88</v>
      </c>
      <c r="R34" s="2">
        <v>9.27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9.037508723050152</v>
      </c>
      <c r="E35" s="2">
        <v>7.829921119293409</v>
      </c>
      <c r="F35" s="2">
        <v>6.379620038731178</v>
      </c>
      <c r="G35" s="2">
        <v>5.3052891527735735</v>
      </c>
      <c r="H35" s="2">
        <v>3.5459083542398924</v>
      </c>
      <c r="I35" s="2">
        <v>2.9953907467474106</v>
      </c>
      <c r="J35" s="2">
        <v>2.82316662921551</v>
      </c>
      <c r="K35" s="2">
        <v>2.687799537362322</v>
      </c>
      <c r="L35" s="2">
        <v>2.5378429521526056</v>
      </c>
      <c r="M35" s="2"/>
      <c r="N35" s="9">
        <f t="shared" si="0"/>
        <v>4.601393333973344</v>
      </c>
      <c r="O35" s="9">
        <f>(F35-J35)/2</f>
        <v>1.7782267047578342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0.002017</v>
      </c>
      <c r="E36" s="2">
        <v>0.004987</v>
      </c>
      <c r="F36" s="2">
        <v>0.01523</v>
      </c>
      <c r="G36" s="2">
        <v>0.02814</v>
      </c>
      <c r="H36" s="2">
        <v>0.0688</v>
      </c>
      <c r="I36" s="2">
        <v>0.1123</v>
      </c>
      <c r="J36" s="2">
        <v>0.1269</v>
      </c>
      <c r="K36" s="2">
        <v>0.1392</v>
      </c>
      <c r="L36" s="2">
        <v>0.1542</v>
      </c>
      <c r="M36" s="2"/>
      <c r="N36" s="9">
        <f>(F36+J36)/2</f>
        <v>0.071065</v>
      </c>
      <c r="O36" s="9"/>
      <c r="P36" s="2">
        <v>52.36631</v>
      </c>
      <c r="Q36" s="2">
        <v>38.97</v>
      </c>
      <c r="R36" s="2">
        <v>8.66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>
        <v>8.953573200711213</v>
      </c>
      <c r="E37" s="2">
        <v>7.64761208165906</v>
      </c>
      <c r="F37" s="2">
        <v>6.03694024794952</v>
      </c>
      <c r="G37" s="2">
        <v>5.1512338612002795</v>
      </c>
      <c r="H37" s="2">
        <v>3.8614476248473517</v>
      </c>
      <c r="I37" s="2">
        <v>3.1545701671488486</v>
      </c>
      <c r="J37" s="2">
        <v>2.978236025708344</v>
      </c>
      <c r="K37" s="2">
        <v>2.8447688837007212</v>
      </c>
      <c r="L37" s="2">
        <v>2.697125329634415</v>
      </c>
      <c r="M37" s="2"/>
      <c r="N37" s="9">
        <f>(F37+J37)/2</f>
        <v>4.507588136828932</v>
      </c>
      <c r="O37" s="9">
        <f>(F37-J37)/2</f>
        <v>1.529352111120588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CONVERT(B38,"ft","m")</f>
        <v>4.8768</v>
      </c>
      <c r="D38" s="2">
        <v>0.000902</v>
      </c>
      <c r="E38" s="2">
        <v>0.001463</v>
      </c>
      <c r="F38" s="2">
        <v>0.002341</v>
      </c>
      <c r="G38" s="2">
        <v>0.004095</v>
      </c>
      <c r="H38" s="2">
        <v>0.01694</v>
      </c>
      <c r="I38" s="2">
        <v>0.04535</v>
      </c>
      <c r="J38" s="2">
        <v>0.07224</v>
      </c>
      <c r="K38" s="2">
        <v>0.104</v>
      </c>
      <c r="L38" s="2">
        <v>0.1488</v>
      </c>
      <c r="M38" s="2"/>
      <c r="N38" s="9">
        <f>(F38+J38)/2</f>
        <v>0.0372905</v>
      </c>
      <c r="O38" s="9"/>
      <c r="P38" s="2">
        <v>18.545199999999998</v>
      </c>
      <c r="Q38" s="2">
        <v>57.29</v>
      </c>
      <c r="R38" s="2">
        <v>24.18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>
        <v>10.114584946068794</v>
      </c>
      <c r="E39" s="2">
        <v>9.416854515185689</v>
      </c>
      <c r="F39" s="2">
        <v>8.738659350212162</v>
      </c>
      <c r="G39" s="2">
        <v>7.931920832795804</v>
      </c>
      <c r="H39" s="2">
        <v>5.883422315104613</v>
      </c>
      <c r="I39" s="2">
        <v>4.462753639020927</v>
      </c>
      <c r="J39" s="2">
        <v>3.7910582969559536</v>
      </c>
      <c r="K39" s="2">
        <v>3.265344566520995</v>
      </c>
      <c r="L39" s="2">
        <v>2.748553568441418</v>
      </c>
      <c r="M39" s="2"/>
      <c r="N39" s="9">
        <f>(F39+J39)/2</f>
        <v>6.264858823584058</v>
      </c>
      <c r="O39" s="9">
        <f>(F39-J39)/2</f>
        <v>2.473800526628104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2001-02-15T19:37:27Z</dcterms:created>
  <dcterms:modified xsi:type="dcterms:W3CDTF">2001-02-15T19:40:46Z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