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0" windowWidth="15480" windowHeight="116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<sst xmlns="http://schemas.openxmlformats.org/spreadsheetml/2006/main" count="53" uniqueCount="34">
  <si>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170-000-002</t>
  </si>
  <si>
    <t>170-011-013</t>
  </si>
  <si>
    <t>170-023-025</t>
  </si>
  <si>
    <t>170-035-037</t>
  </si>
  <si>
    <t>170-047-049</t>
  </si>
  <si>
    <t>170-059-061</t>
  </si>
  <si>
    <t>170-071-073</t>
  </si>
  <si>
    <t>170-083-085</t>
  </si>
  <si>
    <t>170-095-097</t>
  </si>
  <si>
    <t>170-107-109</t>
  </si>
  <si>
    <t>170-119-121</t>
  </si>
  <si>
    <t>170-131-133</t>
  </si>
  <si>
    <t>170-143-145</t>
  </si>
  <si>
    <t>170-155-157</t>
  </si>
  <si>
    <t>170-167-169</t>
  </si>
  <si>
    <t>170-179-181</t>
  </si>
  <si>
    <t>170-191-193</t>
  </si>
  <si>
    <t>mm</t>
  </si>
  <si>
    <t>phi</t>
  </si>
  <si>
    <t>Sample I.D.</t>
  </si>
  <si>
    <t>Depth mdpt (ft)</t>
  </si>
  <si>
    <t>%Sand</t>
  </si>
  <si>
    <t>%Silt</t>
  </si>
  <si>
    <t>%Clay</t>
  </si>
  <si>
    <t>Chart table</t>
  </si>
  <si>
    <t>Sample</t>
  </si>
  <si>
    <t>Depth (ft)</t>
  </si>
  <si>
    <t>Depth (m)</t>
  </si>
  <si>
    <t xml:space="preserve">%Silt </t>
  </si>
  <si>
    <t xml:space="preserve">% finer than </t>
  </si>
  <si>
    <t>Depth mdpt (m)</t>
  </si>
  <si>
    <t>Mean (Inman, 1952)</t>
  </si>
  <si>
    <t>S.D. (phi units)</t>
  </si>
  <si>
    <t>BSS00_170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</si>
</sst>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5.25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Bss00-170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DATATABLE!$W$7:$W$23</c:f>
              <c:numCache>
                <c:ptCount val="17"/>
                <c:pt idx="0">
                  <c:v>13.003000000000002</c:v>
                </c:pt>
                <c:pt idx="1">
                  <c:v>13.188</c:v>
                </c:pt>
                <c:pt idx="2">
                  <c:v>8.811</c:v>
                </c:pt>
                <c:pt idx="3">
                  <c:v>20.41052</c:v>
                </c:pt>
                <c:pt idx="4">
                  <c:v>29.51</c:v>
                </c:pt>
                <c:pt idx="5">
                  <c:v>0</c:v>
                </c:pt>
                <c:pt idx="6">
                  <c:v>24.353821</c:v>
                </c:pt>
                <c:pt idx="7">
                  <c:v>15.517908</c:v>
                </c:pt>
                <c:pt idx="8">
                  <c:v>18.62853</c:v>
                </c:pt>
                <c:pt idx="9">
                  <c:v>13.637</c:v>
                </c:pt>
                <c:pt idx="10">
                  <c:v>15.751025</c:v>
                </c:pt>
                <c:pt idx="11">
                  <c:v>15.971400000000001</c:v>
                </c:pt>
                <c:pt idx="12">
                  <c:v>11.386</c:v>
                </c:pt>
                <c:pt idx="13">
                  <c:v>54.97132</c:v>
                </c:pt>
                <c:pt idx="14">
                  <c:v>45.32678</c:v>
                </c:pt>
                <c:pt idx="15">
                  <c:v>55.900999999999996</c:v>
                </c:pt>
                <c:pt idx="16">
                  <c:v>82.0356</c:v>
                </c:pt>
              </c:numCache>
            </c:numRef>
          </c:xVal>
          <c:yVal>
            <c:numRef>
              <c:f>DATATABLE!$U$7:$U$23</c:f>
              <c:numCache>
                <c:ptCount val="17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yVal>
          <c:smooth val="0"/>
        </c:ser>
        <c:axId val="56477969"/>
        <c:axId val="45186662"/>
      </c:scatterChart>
      <c:valAx>
        <c:axId val="56477969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45186662"/>
        <c:crosses val="autoZero"/>
        <c:crossBetween val="midCat"/>
        <c:dispUnits/>
        <c:majorUnit val="10"/>
        <c:minorUnit val="5"/>
      </c:valAx>
      <c:valAx>
        <c:axId val="45186662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6477969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Bss00-170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DATATABLE!$W$7:$W$23</c:f>
              <c:numCache>
                <c:ptCount val="17"/>
                <c:pt idx="0">
                  <c:v>13.003000000000002</c:v>
                </c:pt>
                <c:pt idx="1">
                  <c:v>13.188</c:v>
                </c:pt>
                <c:pt idx="2">
                  <c:v>8.811</c:v>
                </c:pt>
                <c:pt idx="3">
                  <c:v>20.41052</c:v>
                </c:pt>
                <c:pt idx="4">
                  <c:v>29.51</c:v>
                </c:pt>
                <c:pt idx="5">
                  <c:v>0</c:v>
                </c:pt>
                <c:pt idx="6">
                  <c:v>24.353821</c:v>
                </c:pt>
                <c:pt idx="7">
                  <c:v>15.517908</c:v>
                </c:pt>
                <c:pt idx="8">
                  <c:v>18.62853</c:v>
                </c:pt>
                <c:pt idx="9">
                  <c:v>13.637</c:v>
                </c:pt>
                <c:pt idx="10">
                  <c:v>15.751025</c:v>
                </c:pt>
                <c:pt idx="11">
                  <c:v>15.971400000000001</c:v>
                </c:pt>
                <c:pt idx="12">
                  <c:v>11.386</c:v>
                </c:pt>
                <c:pt idx="13">
                  <c:v>54.97132</c:v>
                </c:pt>
                <c:pt idx="14">
                  <c:v>45.32678</c:v>
                </c:pt>
                <c:pt idx="15">
                  <c:v>55.900999999999996</c:v>
                </c:pt>
                <c:pt idx="16">
                  <c:v>82.0356</c:v>
                </c:pt>
              </c:numCache>
            </c:numRef>
          </c:xVal>
          <c:yVal>
            <c:numRef>
              <c:f>DATATABLE!$V$7:$V$23</c:f>
              <c:numCache>
                <c:ptCount val="17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  <c:pt idx="13">
                  <c:v>3.9624</c:v>
                </c:pt>
                <c:pt idx="14">
                  <c:v>4.2672</c:v>
                </c:pt>
                <c:pt idx="15">
                  <c:v>4.572</c:v>
                </c:pt>
                <c:pt idx="16">
                  <c:v>4.8768</c:v>
                </c:pt>
              </c:numCache>
            </c:numRef>
          </c:yVal>
          <c:smooth val="0"/>
        </c:ser>
        <c:axId val="9395807"/>
        <c:axId val="63094220"/>
      </c:scatterChart>
      <c:valAx>
        <c:axId val="9395807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094220"/>
        <c:crosses val="autoZero"/>
        <c:crossBetween val="midCat"/>
        <c:dispUnits/>
        <c:majorUnit val="10"/>
        <c:minorUnit val="5"/>
      </c:valAx>
      <c:valAx>
        <c:axId val="63094220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9395807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39</xdr:row>
      <xdr:rowOff>114300</xdr:rowOff>
    </xdr:from>
    <xdr:to>
      <xdr:col>7</xdr:col>
      <xdr:colOff>76200</xdr:colOff>
      <xdr:row>57</xdr:row>
      <xdr:rowOff>28575</xdr:rowOff>
    </xdr:to>
    <xdr:graphicFrame>
      <xdr:nvGraphicFramePr>
        <xdr:cNvPr id="1" name="Chart 1"/>
        <xdr:cNvGraphicFramePr/>
      </xdr:nvGraphicFramePr>
      <xdr:xfrm>
        <a:off x="485775" y="6057900"/>
        <a:ext cx="278130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39</xdr:row>
      <xdr:rowOff>142875</xdr:rowOff>
    </xdr:from>
    <xdr:to>
      <xdr:col>17</xdr:col>
      <xdr:colOff>142875</xdr:colOff>
      <xdr:row>57</xdr:row>
      <xdr:rowOff>47625</xdr:rowOff>
    </xdr:to>
    <xdr:graphicFrame>
      <xdr:nvGraphicFramePr>
        <xdr:cNvPr id="2" name="Chart 2"/>
        <xdr:cNvGraphicFramePr/>
      </xdr:nvGraphicFramePr>
      <xdr:xfrm>
        <a:off x="3581400" y="6086475"/>
        <a:ext cx="337185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AC75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9.8515625" style="0" bestFit="1" customWidth="1"/>
    <col min="2" max="2" width="10.421875" style="0" bestFit="1" customWidth="1"/>
    <col min="3" max="3" width="4.7109375" style="17" customWidth="1"/>
    <col min="4" max="5" width="6.00390625" style="0" bestFit="1" customWidth="1"/>
    <col min="6" max="12" width="5.421875" style="0" bestFit="1" customWidth="1"/>
    <col min="13" max="13" width="3.421875" style="0" bestFit="1" customWidth="1"/>
    <col min="14" max="15" width="4.7109375" style="17" customWidth="1"/>
    <col min="16" max="16" width="8.8515625" style="0" bestFit="1" customWidth="1"/>
    <col min="17" max="18" width="5.421875" style="0" bestFit="1" customWidth="1"/>
    <col min="19" max="19" width="8.8515625" style="0" customWidth="1"/>
    <col min="20" max="20" width="9.8515625" style="0" bestFit="1" customWidth="1"/>
    <col min="21" max="21" width="10.421875" style="0" bestFit="1" customWidth="1"/>
    <col min="22" max="22" width="10.421875" style="0" customWidth="1"/>
    <col min="23" max="23" width="8.8515625" style="0" bestFit="1" customWidth="1"/>
    <col min="24" max="25" width="5.421875" style="0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s="17" customFormat="1" ht="9.75">
      <c r="A4" s="5" t="s">
        <v>33</v>
      </c>
      <c r="B4" s="1"/>
      <c r="C4" s="1"/>
      <c r="D4" s="1"/>
      <c r="E4" s="1"/>
      <c r="F4" s="1"/>
      <c r="G4" s="15" t="s">
        <v>29</v>
      </c>
      <c r="H4" s="1"/>
      <c r="I4" s="1"/>
      <c r="J4" s="1"/>
      <c r="K4" s="1"/>
      <c r="L4" s="1"/>
      <c r="M4" s="1"/>
      <c r="N4" s="16"/>
      <c r="O4" s="16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2.75" thickBot="1">
      <c r="A5" s="3" t="s">
        <v>19</v>
      </c>
      <c r="B5" s="3" t="s">
        <v>20</v>
      </c>
      <c r="C5" s="3" t="s">
        <v>30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31</v>
      </c>
      <c r="O5" s="3" t="s">
        <v>32</v>
      </c>
      <c r="P5" s="3" t="s">
        <v>21</v>
      </c>
      <c r="Q5" s="3" t="s">
        <v>22</v>
      </c>
      <c r="R5" s="3" t="s">
        <v>23</v>
      </c>
      <c r="S5" s="1"/>
      <c r="T5" s="5" t="s">
        <v>24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19">
        <v>0.00064</v>
      </c>
      <c r="E6" s="19">
        <v>0.000871</v>
      </c>
      <c r="F6" s="19">
        <v>0.001391</v>
      </c>
      <c r="G6" s="19">
        <v>0.002398</v>
      </c>
      <c r="H6" s="19">
        <v>0.005751</v>
      </c>
      <c r="I6" s="19">
        <v>0.01841</v>
      </c>
      <c r="J6" s="19">
        <v>0.03799</v>
      </c>
      <c r="K6" s="19">
        <v>0.1087</v>
      </c>
      <c r="L6" s="19">
        <v>0.202</v>
      </c>
      <c r="M6" s="2" t="s">
        <v>17</v>
      </c>
      <c r="N6" s="18">
        <f>(F6+J6)/2</f>
        <v>0.019690500000000003</v>
      </c>
      <c r="O6" s="18"/>
      <c r="P6" s="2">
        <v>13.003000000000002</v>
      </c>
      <c r="Q6" s="2">
        <v>46.48</v>
      </c>
      <c r="R6" s="2">
        <v>40.49</v>
      </c>
      <c r="S6" s="2"/>
      <c r="T6" s="6" t="s">
        <v>25</v>
      </c>
      <c r="U6" s="7" t="s">
        <v>26</v>
      </c>
      <c r="V6" s="7" t="s">
        <v>27</v>
      </c>
      <c r="W6" s="7" t="s">
        <v>21</v>
      </c>
      <c r="X6" s="7" t="s">
        <v>28</v>
      </c>
      <c r="Y6" s="8" t="s">
        <v>23</v>
      </c>
      <c r="Z6" s="2"/>
      <c r="AA6" s="2"/>
      <c r="AB6" s="2"/>
      <c r="AC6" s="2"/>
    </row>
    <row r="7" spans="1:29" ht="12">
      <c r="A7" s="2"/>
      <c r="B7" s="2"/>
      <c r="C7" s="2"/>
      <c r="D7" s="19">
        <v>10.609640474436812</v>
      </c>
      <c r="E7" s="19">
        <v>10.165039660725311</v>
      </c>
      <c r="F7" s="19">
        <v>9.489661864781937</v>
      </c>
      <c r="G7" s="19">
        <v>8.70395262590995</v>
      </c>
      <c r="H7" s="19">
        <v>7.4419714469348675</v>
      </c>
      <c r="I7" s="19">
        <v>5.7633665630869055</v>
      </c>
      <c r="J7" s="19">
        <v>4.718236477771789</v>
      </c>
      <c r="K7" s="19">
        <v>3.20157615452214</v>
      </c>
      <c r="L7" s="19">
        <v>2.3075728019102923</v>
      </c>
      <c r="M7" s="2" t="s">
        <v>18</v>
      </c>
      <c r="N7" s="18">
        <f aca="true" t="shared" si="0" ref="N7:N39">(F7+J7)/2</f>
        <v>7.103949171276863</v>
      </c>
      <c r="O7" s="18">
        <f>(F7-J7)/2</f>
        <v>2.3857126935050736</v>
      </c>
      <c r="P7" s="2"/>
      <c r="Q7" s="2"/>
      <c r="R7" s="2"/>
      <c r="S7" s="2"/>
      <c r="T7" s="10" t="s">
        <v>0</v>
      </c>
      <c r="U7" s="9">
        <v>0.08333333333333333</v>
      </c>
      <c r="V7" s="9">
        <f>CONVERT(U7,"ft","m")</f>
        <v>0.0254</v>
      </c>
      <c r="W7" s="9">
        <v>13.003000000000002</v>
      </c>
      <c r="X7" s="9">
        <v>46.48</v>
      </c>
      <c r="Y7" s="11">
        <v>40.49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19">
        <v>0.000647</v>
      </c>
      <c r="E8" s="19">
        <v>0.000892</v>
      </c>
      <c r="F8" s="19">
        <v>0.001448</v>
      </c>
      <c r="G8" s="19">
        <v>0.002436</v>
      </c>
      <c r="H8" s="19">
        <v>0.005986</v>
      </c>
      <c r="I8" s="19">
        <v>0.02284</v>
      </c>
      <c r="J8" s="19">
        <v>0.05057</v>
      </c>
      <c r="K8" s="19">
        <v>0.09909</v>
      </c>
      <c r="L8" s="19">
        <v>0.2015</v>
      </c>
      <c r="M8" s="2"/>
      <c r="N8" s="18">
        <f t="shared" si="0"/>
        <v>0.026008999999999997</v>
      </c>
      <c r="O8" s="18"/>
      <c r="P8" s="2">
        <v>13.188</v>
      </c>
      <c r="Q8" s="2">
        <v>46.87</v>
      </c>
      <c r="R8" s="2">
        <v>39.92</v>
      </c>
      <c r="S8" s="2"/>
      <c r="T8" s="10" t="s">
        <v>1</v>
      </c>
      <c r="U8" s="9">
        <v>1</v>
      </c>
      <c r="V8" s="9">
        <f>CONVERT(U8,"ft","m")</f>
        <v>0.3048</v>
      </c>
      <c r="W8" s="9">
        <v>13.188</v>
      </c>
      <c r="X8" s="9">
        <v>46.87</v>
      </c>
      <c r="Y8" s="11">
        <v>39.92</v>
      </c>
      <c r="Z8" s="2"/>
      <c r="AA8" s="2"/>
      <c r="AB8" s="2"/>
      <c r="AC8" s="2"/>
    </row>
    <row r="9" spans="1:29" ht="12">
      <c r="A9" s="2"/>
      <c r="B9" s="2"/>
      <c r="C9" s="2"/>
      <c r="D9" s="19">
        <v>10.593946667331666</v>
      </c>
      <c r="E9" s="19">
        <v>10.13066866940387</v>
      </c>
      <c r="F9" s="19">
        <v>9.431722682240968</v>
      </c>
      <c r="G9" s="19">
        <v>8.681270151417841</v>
      </c>
      <c r="H9" s="19">
        <v>7.3841920058260735</v>
      </c>
      <c r="I9" s="19">
        <v>5.4522935390739695</v>
      </c>
      <c r="J9" s="19">
        <v>4.305574411309528</v>
      </c>
      <c r="K9" s="19">
        <v>3.3351167194301308</v>
      </c>
      <c r="L9" s="19">
        <v>2.31114825613412</v>
      </c>
      <c r="M9" s="2"/>
      <c r="N9" s="18">
        <f t="shared" si="0"/>
        <v>6.868648546775248</v>
      </c>
      <c r="O9" s="18">
        <f>(F9-J9)/2</f>
        <v>2.5630741354657203</v>
      </c>
      <c r="P9" s="2"/>
      <c r="Q9" s="2"/>
      <c r="R9" s="2"/>
      <c r="S9" s="2"/>
      <c r="T9" s="10" t="s">
        <v>2</v>
      </c>
      <c r="U9" s="9">
        <v>2</v>
      </c>
      <c r="V9" s="9">
        <f>CONVERT(U9,"ft","m")</f>
        <v>0.6096</v>
      </c>
      <c r="W9" s="9">
        <v>8.811</v>
      </c>
      <c r="X9" s="9">
        <v>57.76</v>
      </c>
      <c r="Y9" s="11">
        <v>33.46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19">
        <v>0.0006830000000000001</v>
      </c>
      <c r="E10" s="19">
        <v>0.001002</v>
      </c>
      <c r="F10" s="19">
        <v>0.00179</v>
      </c>
      <c r="G10" s="19">
        <v>0.002862</v>
      </c>
      <c r="H10" s="19">
        <v>0.00819</v>
      </c>
      <c r="I10" s="19">
        <v>0.01895</v>
      </c>
      <c r="J10" s="19">
        <v>0.03177</v>
      </c>
      <c r="K10" s="19">
        <v>0.05537</v>
      </c>
      <c r="L10" s="19">
        <v>0.1598</v>
      </c>
      <c r="M10" s="2"/>
      <c r="N10" s="18">
        <f t="shared" si="0"/>
        <v>0.01678</v>
      </c>
      <c r="O10" s="18"/>
      <c r="P10" s="2">
        <v>8.811</v>
      </c>
      <c r="Q10" s="2">
        <v>57.76</v>
      </c>
      <c r="R10" s="2">
        <v>33.46</v>
      </c>
      <c r="S10" s="2"/>
      <c r="T10" s="10" t="s">
        <v>3</v>
      </c>
      <c r="U10" s="9">
        <v>3</v>
      </c>
      <c r="V10" s="9">
        <f>CONVERT(U10,"ft","m")</f>
        <v>0.9144</v>
      </c>
      <c r="W10" s="9">
        <v>20.41052</v>
      </c>
      <c r="X10" s="9">
        <v>54.86</v>
      </c>
      <c r="Y10" s="11">
        <v>24.67</v>
      </c>
      <c r="Z10" s="2"/>
      <c r="AA10" s="2"/>
      <c r="AB10" s="2"/>
      <c r="AC10" s="2"/>
    </row>
    <row r="11" spans="1:29" ht="12">
      <c r="A11" s="2"/>
      <c r="B11" s="2"/>
      <c r="C11" s="2"/>
      <c r="D11" s="19">
        <v>10.515826801034084</v>
      </c>
      <c r="E11" s="19">
        <v>9.962901776128966</v>
      </c>
      <c r="F11" s="19">
        <v>9.125824697172556</v>
      </c>
      <c r="G11" s="19">
        <v>8.448760612597507</v>
      </c>
      <c r="H11" s="19">
        <v>6.931920832795803</v>
      </c>
      <c r="I11" s="19">
        <v>5.721658341378358</v>
      </c>
      <c r="J11" s="19">
        <v>4.9761910997233185</v>
      </c>
      <c r="K11" s="19">
        <v>4.174751667906416</v>
      </c>
      <c r="L11" s="19">
        <v>2.6456606866214725</v>
      </c>
      <c r="M11" s="2"/>
      <c r="N11" s="18">
        <f t="shared" si="0"/>
        <v>7.051007898447937</v>
      </c>
      <c r="O11" s="18">
        <f>(F11-J11)/2</f>
        <v>2.0748167987246187</v>
      </c>
      <c r="P11" s="2"/>
      <c r="Q11" s="2"/>
      <c r="R11" s="2"/>
      <c r="S11" s="2"/>
      <c r="T11" s="10" t="s">
        <v>4</v>
      </c>
      <c r="U11" s="9">
        <v>4</v>
      </c>
      <c r="V11" s="9">
        <f>CONVERT(U11,"ft","m")</f>
        <v>1.2192</v>
      </c>
      <c r="W11" s="9">
        <v>29.51</v>
      </c>
      <c r="X11" s="9">
        <v>65.73</v>
      </c>
      <c r="Y11" s="11">
        <v>4.87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19">
        <v>0.000913</v>
      </c>
      <c r="E12" s="19">
        <v>0.0015109999999999998</v>
      </c>
      <c r="F12" s="19">
        <v>0.002388</v>
      </c>
      <c r="G12" s="19">
        <v>0.003961</v>
      </c>
      <c r="H12" s="19">
        <v>0.020579999999999998</v>
      </c>
      <c r="I12" s="19">
        <v>0.05625</v>
      </c>
      <c r="J12" s="19">
        <v>0.06989</v>
      </c>
      <c r="K12" s="19">
        <v>0.0857</v>
      </c>
      <c r="L12" s="19">
        <v>0.1259</v>
      </c>
      <c r="M12" s="2"/>
      <c r="N12" s="18">
        <f t="shared" si="0"/>
        <v>0.036139</v>
      </c>
      <c r="O12" s="18"/>
      <c r="P12" s="2">
        <v>20.41052</v>
      </c>
      <c r="Q12" s="2">
        <v>54.86</v>
      </c>
      <c r="R12" s="2">
        <v>24.67</v>
      </c>
      <c r="S12" s="2"/>
      <c r="T12" s="10" t="s">
        <v>5</v>
      </c>
      <c r="U12" s="9">
        <v>5</v>
      </c>
      <c r="V12" s="9">
        <f>CONVERT(U12,"ft","m")</f>
        <v>1.524</v>
      </c>
      <c r="W12" s="9">
        <v>0</v>
      </c>
      <c r="X12" s="9">
        <v>52.38</v>
      </c>
      <c r="Y12" s="11">
        <v>47.64</v>
      </c>
      <c r="Z12" s="2"/>
      <c r="AA12" s="2"/>
      <c r="AB12" s="2"/>
      <c r="AC12" s="2"/>
    </row>
    <row r="13" spans="1:29" ht="12">
      <c r="A13" s="2"/>
      <c r="B13" s="2"/>
      <c r="C13" s="2"/>
      <c r="D13" s="19">
        <v>10.097097519339952</v>
      </c>
      <c r="E13" s="19">
        <v>9.370280624159346</v>
      </c>
      <c r="F13" s="19">
        <v>8.70998144805937</v>
      </c>
      <c r="G13" s="19">
        <v>7.979919583419554</v>
      </c>
      <c r="H13" s="19">
        <v>5.602613207542844</v>
      </c>
      <c r="I13" s="19">
        <v>4.1520030934450505</v>
      </c>
      <c r="J13" s="19">
        <v>3.8387701430792784</v>
      </c>
      <c r="K13" s="19">
        <v>3.54456098543695</v>
      </c>
      <c r="L13" s="19">
        <v>2.9896498118304327</v>
      </c>
      <c r="M13" s="2"/>
      <c r="N13" s="18">
        <f t="shared" si="0"/>
        <v>6.274375795569324</v>
      </c>
      <c r="O13" s="18">
        <f>(F13-J13)/2</f>
        <v>2.435605652490046</v>
      </c>
      <c r="P13" s="2"/>
      <c r="Q13" s="2"/>
      <c r="R13" s="2"/>
      <c r="S13" s="2"/>
      <c r="T13" s="10" t="s">
        <v>6</v>
      </c>
      <c r="U13" s="9">
        <v>6</v>
      </c>
      <c r="V13" s="9">
        <f>CONVERT(U13,"ft","m")</f>
        <v>1.8288</v>
      </c>
      <c r="W13" s="9">
        <v>24.353821</v>
      </c>
      <c r="X13" s="9">
        <v>66.48</v>
      </c>
      <c r="Y13" s="11">
        <v>9.14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19">
        <v>0.004047</v>
      </c>
      <c r="E14" s="19">
        <v>0.02075</v>
      </c>
      <c r="F14" s="19">
        <v>0.03027</v>
      </c>
      <c r="G14" s="19">
        <v>0.0365</v>
      </c>
      <c r="H14" s="19">
        <v>0.04995</v>
      </c>
      <c r="I14" s="19">
        <v>0.06625</v>
      </c>
      <c r="J14" s="19">
        <v>0.07564</v>
      </c>
      <c r="K14" s="19">
        <v>0.08566</v>
      </c>
      <c r="L14" s="19">
        <v>0.09995</v>
      </c>
      <c r="M14" s="2"/>
      <c r="N14" s="18">
        <f t="shared" si="0"/>
        <v>0.052955</v>
      </c>
      <c r="O14" s="18"/>
      <c r="P14" s="2">
        <v>29.51</v>
      </c>
      <c r="Q14" s="2">
        <v>65.73</v>
      </c>
      <c r="R14" s="2">
        <v>4.87</v>
      </c>
      <c r="S14" s="2"/>
      <c r="T14" s="10" t="s">
        <v>7</v>
      </c>
      <c r="U14" s="9">
        <v>7</v>
      </c>
      <c r="V14" s="9">
        <f>CONVERT(U14,"ft","m")</f>
        <v>2.1336</v>
      </c>
      <c r="W14" s="9">
        <v>15.517908</v>
      </c>
      <c r="X14" s="9">
        <v>71.67</v>
      </c>
      <c r="Y14" s="11">
        <v>12.82</v>
      </c>
      <c r="Z14" s="2"/>
      <c r="AA14" s="2"/>
      <c r="AB14" s="2"/>
      <c r="AC14" s="2"/>
    </row>
    <row r="15" spans="1:29" ht="12">
      <c r="A15" s="2"/>
      <c r="B15" s="2"/>
      <c r="C15" s="2"/>
      <c r="D15" s="19">
        <v>7.948931435654751</v>
      </c>
      <c r="E15" s="19">
        <v>5.5907448533151625</v>
      </c>
      <c r="F15" s="19">
        <v>5.045967514609298</v>
      </c>
      <c r="G15" s="19">
        <v>4.77595972578207</v>
      </c>
      <c r="H15" s="19">
        <v>4.323371511757031</v>
      </c>
      <c r="I15" s="19">
        <v>3.9159357352115256</v>
      </c>
      <c r="J15" s="19">
        <v>3.72470682648705</v>
      </c>
      <c r="K15" s="19">
        <v>3.5452345125457696</v>
      </c>
      <c r="L15" s="19">
        <v>3.3226496228048217</v>
      </c>
      <c r="M15" s="2"/>
      <c r="N15" s="18">
        <f t="shared" si="0"/>
        <v>4.3853371705481745</v>
      </c>
      <c r="O15" s="18">
        <f>(F15-J15)/2</f>
        <v>0.6606303440611241</v>
      </c>
      <c r="P15" s="2"/>
      <c r="Q15" s="2"/>
      <c r="R15" s="2"/>
      <c r="S15" s="2"/>
      <c r="T15" s="10" t="s">
        <v>8</v>
      </c>
      <c r="U15" s="9">
        <v>8</v>
      </c>
      <c r="V15" s="9">
        <f>CONVERT(U15,"ft","m")</f>
        <v>2.4384</v>
      </c>
      <c r="W15" s="9">
        <v>18.62853</v>
      </c>
      <c r="X15" s="9">
        <v>55.55</v>
      </c>
      <c r="Y15" s="11">
        <v>25.8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CONVERT(B16,"ft","m")</f>
        <v>1.524</v>
      </c>
      <c r="D16" s="19">
        <v>0.00062</v>
      </c>
      <c r="E16" s="19">
        <v>0.00082</v>
      </c>
      <c r="F16" s="19">
        <v>0.001211</v>
      </c>
      <c r="G16" s="19">
        <v>0.002089</v>
      </c>
      <c r="H16" s="19">
        <v>0.004148</v>
      </c>
      <c r="I16" s="19">
        <v>0.01002</v>
      </c>
      <c r="J16" s="19">
        <v>0.01436</v>
      </c>
      <c r="K16" s="19">
        <v>0.0172</v>
      </c>
      <c r="L16" s="19">
        <v>0.02145</v>
      </c>
      <c r="M16" s="2"/>
      <c r="N16" s="18">
        <f t="shared" si="0"/>
        <v>0.0077855</v>
      </c>
      <c r="O16" s="18"/>
      <c r="P16" s="2">
        <v>0</v>
      </c>
      <c r="Q16" s="2">
        <v>52.38</v>
      </c>
      <c r="R16" s="2">
        <v>47.64</v>
      </c>
      <c r="S16" s="2"/>
      <c r="T16" s="10" t="s">
        <v>9</v>
      </c>
      <c r="U16" s="9">
        <v>9</v>
      </c>
      <c r="V16" s="9">
        <f>CONVERT(U16,"ft","m")</f>
        <v>2.7432</v>
      </c>
      <c r="W16" s="9">
        <v>13.637</v>
      </c>
      <c r="X16" s="9">
        <v>53.53</v>
      </c>
      <c r="Y16" s="11">
        <v>32.8</v>
      </c>
      <c r="Z16" s="2"/>
      <c r="AA16" s="2"/>
      <c r="AB16" s="2"/>
      <c r="AC16" s="2"/>
    </row>
    <row r="17" spans="1:29" ht="12">
      <c r="A17" s="2"/>
      <c r="B17" s="2"/>
      <c r="C17" s="2"/>
      <c r="D17" s="19">
        <v>10.655444164049937</v>
      </c>
      <c r="E17" s="19">
        <v>10.252088469818728</v>
      </c>
      <c r="F17" s="19">
        <v>9.689585419629845</v>
      </c>
      <c r="G17" s="19">
        <v>8.902971792257066</v>
      </c>
      <c r="H17" s="19">
        <v>7.913368390510949</v>
      </c>
      <c r="I17" s="19">
        <v>6.640973681241604</v>
      </c>
      <c r="J17" s="19">
        <v>6.121800440613761</v>
      </c>
      <c r="K17" s="19">
        <v>5.861447624847352</v>
      </c>
      <c r="L17" s="19">
        <v>5.5428785420499045</v>
      </c>
      <c r="M17" s="2"/>
      <c r="N17" s="18">
        <f t="shared" si="0"/>
        <v>7.905692930121803</v>
      </c>
      <c r="O17" s="18">
        <f>(F17-J17)/2</f>
        <v>1.783892489508042</v>
      </c>
      <c r="P17" s="2"/>
      <c r="Q17" s="2"/>
      <c r="R17" s="2"/>
      <c r="S17" s="2"/>
      <c r="T17" s="10" t="s">
        <v>10</v>
      </c>
      <c r="U17" s="9">
        <v>10</v>
      </c>
      <c r="V17" s="9">
        <f>CONVERT(U17,"ft","m")</f>
        <v>3.048</v>
      </c>
      <c r="W17" s="9">
        <v>15.751025</v>
      </c>
      <c r="X17" s="9">
        <v>72.73</v>
      </c>
      <c r="Y17" s="11">
        <v>11.58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CONVERT(B18,"ft","m")</f>
        <v>1.8288</v>
      </c>
      <c r="D18" s="19">
        <v>0.001794</v>
      </c>
      <c r="E18" s="19">
        <v>0.004606</v>
      </c>
      <c r="F18" s="19">
        <v>0.01457</v>
      </c>
      <c r="G18" s="19">
        <v>0.02802</v>
      </c>
      <c r="H18" s="19">
        <v>0.04522999999999999</v>
      </c>
      <c r="I18" s="19">
        <v>0.06197</v>
      </c>
      <c r="J18" s="19">
        <v>0.07205</v>
      </c>
      <c r="K18" s="19">
        <v>0.0837</v>
      </c>
      <c r="L18" s="19">
        <v>0.1101</v>
      </c>
      <c r="M18" s="2"/>
      <c r="N18" s="18">
        <f t="shared" si="0"/>
        <v>0.04331</v>
      </c>
      <c r="O18" s="18"/>
      <c r="P18" s="2">
        <v>24.353821</v>
      </c>
      <c r="Q18" s="2">
        <v>66.48</v>
      </c>
      <c r="R18" s="2">
        <v>9.14</v>
      </c>
      <c r="S18" s="2"/>
      <c r="T18" s="10" t="s">
        <v>11</v>
      </c>
      <c r="U18" s="9">
        <v>11</v>
      </c>
      <c r="V18" s="9">
        <f>CONVERT(U18,"ft","m")</f>
        <v>3.3528</v>
      </c>
      <c r="W18" s="9">
        <v>15.971400000000001</v>
      </c>
      <c r="X18" s="9">
        <v>52.72</v>
      </c>
      <c r="Y18" s="11">
        <v>31.37</v>
      </c>
      <c r="Z18" s="2"/>
      <c r="AA18" s="2"/>
      <c r="AB18" s="2"/>
      <c r="AC18" s="2"/>
    </row>
    <row r="19" spans="1:29" ht="12">
      <c r="A19" s="2"/>
      <c r="B19" s="2"/>
      <c r="C19" s="2"/>
      <c r="D19" s="19">
        <v>9.122604394404913</v>
      </c>
      <c r="E19" s="19">
        <v>7.762269873531329</v>
      </c>
      <c r="F19" s="19">
        <v>6.1008553123723</v>
      </c>
      <c r="G19" s="19">
        <v>5.157399234005994</v>
      </c>
      <c r="H19" s="19">
        <v>4.466576193805401</v>
      </c>
      <c r="I19" s="19">
        <v>4.012286221465201</v>
      </c>
      <c r="J19" s="19">
        <v>3.7948577593747017</v>
      </c>
      <c r="K19" s="19">
        <v>3.5786285669991056</v>
      </c>
      <c r="L19" s="19">
        <v>3.1831136259850807</v>
      </c>
      <c r="M19" s="2"/>
      <c r="N19" s="18">
        <f t="shared" si="0"/>
        <v>4.947856535873501</v>
      </c>
      <c r="O19" s="18">
        <f>(F19-J19)/2</f>
        <v>1.152998776498799</v>
      </c>
      <c r="P19" s="2"/>
      <c r="Q19" s="2"/>
      <c r="R19" s="2"/>
      <c r="S19" s="2"/>
      <c r="T19" s="10" t="s">
        <v>12</v>
      </c>
      <c r="U19" s="9">
        <v>12</v>
      </c>
      <c r="V19" s="9">
        <f>CONVERT(U19,"ft","m")</f>
        <v>3.6576</v>
      </c>
      <c r="W19" s="9">
        <v>11.386</v>
      </c>
      <c r="X19" s="9">
        <v>51.4</v>
      </c>
      <c r="Y19" s="11">
        <v>37.33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CONVERT(B20,"ft","m")</f>
        <v>2.1336</v>
      </c>
      <c r="D20" s="19">
        <v>0.001403</v>
      </c>
      <c r="E20" s="19">
        <v>0.002765</v>
      </c>
      <c r="F20" s="19">
        <v>0.005918999999999999</v>
      </c>
      <c r="G20" s="19">
        <v>0.01586</v>
      </c>
      <c r="H20" s="19">
        <v>0.03145</v>
      </c>
      <c r="I20" s="19">
        <v>0.04843</v>
      </c>
      <c r="J20" s="19">
        <v>0.0615</v>
      </c>
      <c r="K20" s="19">
        <v>0.08277</v>
      </c>
      <c r="L20" s="19">
        <v>0.133</v>
      </c>
      <c r="M20" s="2"/>
      <c r="N20" s="18">
        <f t="shared" si="0"/>
        <v>0.033709499999999996</v>
      </c>
      <c r="O20" s="18"/>
      <c r="P20" s="2">
        <v>15.517908</v>
      </c>
      <c r="Q20" s="2">
        <v>71.67</v>
      </c>
      <c r="R20" s="2">
        <v>12.82</v>
      </c>
      <c r="S20" s="2"/>
      <c r="T20" s="10" t="s">
        <v>13</v>
      </c>
      <c r="U20" s="9">
        <v>13</v>
      </c>
      <c r="V20" s="9">
        <f>CONVERT(U20,"ft","m")</f>
        <v>3.9624</v>
      </c>
      <c r="W20" s="9">
        <v>54.97132</v>
      </c>
      <c r="X20" s="9">
        <v>31.24</v>
      </c>
      <c r="Y20" s="11">
        <v>13.76</v>
      </c>
      <c r="Z20" s="2"/>
      <c r="AA20" s="2"/>
      <c r="AB20" s="2"/>
      <c r="AC20" s="2"/>
    </row>
    <row r="21" spans="1:29" ht="12">
      <c r="A21" s="2"/>
      <c r="B21" s="2"/>
      <c r="C21" s="2"/>
      <c r="D21" s="19">
        <v>9.477269275704275</v>
      </c>
      <c r="E21" s="19">
        <v>8.498504804202105</v>
      </c>
      <c r="F21" s="19">
        <v>7.400430827879459</v>
      </c>
      <c r="G21" s="19">
        <v>5.978463418732834</v>
      </c>
      <c r="H21" s="19">
        <v>4.99079617267016</v>
      </c>
      <c r="I21" s="19">
        <v>4.367955186835188</v>
      </c>
      <c r="J21" s="19">
        <v>4.023269779322847</v>
      </c>
      <c r="K21" s="19">
        <v>3.5947482323623827</v>
      </c>
      <c r="L21" s="19">
        <v>2.910501849160897</v>
      </c>
      <c r="M21" s="2"/>
      <c r="N21" s="18">
        <f t="shared" si="0"/>
        <v>5.711850303601153</v>
      </c>
      <c r="O21" s="18">
        <f>(F21-J21)/2</f>
        <v>1.688580524278306</v>
      </c>
      <c r="P21" s="2"/>
      <c r="Q21" s="2"/>
      <c r="R21" s="2"/>
      <c r="S21" s="2"/>
      <c r="T21" s="10" t="s">
        <v>14</v>
      </c>
      <c r="U21" s="9">
        <v>14</v>
      </c>
      <c r="V21" s="9">
        <f>CONVERT(U21,"ft","m")</f>
        <v>4.2672</v>
      </c>
      <c r="W21" s="9">
        <v>45.32678</v>
      </c>
      <c r="X21" s="9">
        <v>48.86</v>
      </c>
      <c r="Y21" s="11">
        <v>5.83</v>
      </c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CONVERT(B22,"ft","m")</f>
        <v>2.4384</v>
      </c>
      <c r="D22" s="19">
        <v>0.00089</v>
      </c>
      <c r="E22" s="19">
        <v>0.001448</v>
      </c>
      <c r="F22" s="19">
        <v>0.002279</v>
      </c>
      <c r="G22" s="19">
        <v>0.003749</v>
      </c>
      <c r="H22" s="19">
        <v>0.01738</v>
      </c>
      <c r="I22" s="19">
        <v>0.04952000000000001</v>
      </c>
      <c r="J22" s="19">
        <v>0.0716</v>
      </c>
      <c r="K22" s="19">
        <v>0.1384</v>
      </c>
      <c r="L22" s="19">
        <v>0.2489</v>
      </c>
      <c r="M22" s="2"/>
      <c r="N22" s="18">
        <f t="shared" si="0"/>
        <v>0.0369395</v>
      </c>
      <c r="O22" s="18"/>
      <c r="P22" s="2">
        <v>18.62853</v>
      </c>
      <c r="Q22" s="2">
        <v>55.55</v>
      </c>
      <c r="R22" s="2">
        <v>25.8</v>
      </c>
      <c r="S22" s="2"/>
      <c r="T22" s="10" t="s">
        <v>15</v>
      </c>
      <c r="U22" s="9">
        <v>15</v>
      </c>
      <c r="V22" s="9">
        <f>CONVERT(U22,"ft","m")</f>
        <v>4.572</v>
      </c>
      <c r="W22" s="9">
        <v>55.900999999999996</v>
      </c>
      <c r="X22" s="9">
        <v>23.88</v>
      </c>
      <c r="Y22" s="11">
        <v>20.13</v>
      </c>
      <c r="Z22" s="2"/>
      <c r="AA22" s="2"/>
      <c r="AB22" s="2"/>
      <c r="AC22" s="2"/>
    </row>
    <row r="23" spans="1:29" ht="12.75" thickBot="1">
      <c r="A23" s="2"/>
      <c r="B23" s="2"/>
      <c r="C23" s="2"/>
      <c r="D23" s="19">
        <v>10.133907043470415</v>
      </c>
      <c r="E23" s="19">
        <v>9.431722682240968</v>
      </c>
      <c r="F23" s="19">
        <v>8.777383360058877</v>
      </c>
      <c r="G23" s="19">
        <v>8.059278459036083</v>
      </c>
      <c r="H23" s="19">
        <v>5.846428107622412</v>
      </c>
      <c r="I23" s="19">
        <v>4.335844875222547</v>
      </c>
      <c r="J23" s="19">
        <v>3.8038966022851928</v>
      </c>
      <c r="K23" s="19">
        <v>2.853084151912725</v>
      </c>
      <c r="L23" s="19">
        <v>2.0063618645684134</v>
      </c>
      <c r="M23" s="2"/>
      <c r="N23" s="18">
        <f t="shared" si="0"/>
        <v>6.290639981172035</v>
      </c>
      <c r="O23" s="18">
        <f>(F23-J23)/2</f>
        <v>2.4867433788868425</v>
      </c>
      <c r="P23" s="2"/>
      <c r="Q23" s="2"/>
      <c r="R23" s="2"/>
      <c r="S23" s="2"/>
      <c r="T23" s="12" t="s">
        <v>16</v>
      </c>
      <c r="U23" s="13">
        <v>16</v>
      </c>
      <c r="V23" s="13">
        <f>CONVERT(U23,"ft","m")</f>
        <v>4.8768</v>
      </c>
      <c r="W23" s="13">
        <v>82.0356</v>
      </c>
      <c r="X23" s="13">
        <v>15.58</v>
      </c>
      <c r="Y23" s="14">
        <v>2.33</v>
      </c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CONVERT(B24,"ft","m")</f>
        <v>2.7432</v>
      </c>
      <c r="D24" s="19">
        <v>0.0006810000000000001</v>
      </c>
      <c r="E24" s="19">
        <v>0.000999</v>
      </c>
      <c r="F24" s="19">
        <v>0.001834</v>
      </c>
      <c r="G24" s="19">
        <v>0.002925</v>
      </c>
      <c r="H24" s="19">
        <v>0.01043</v>
      </c>
      <c r="I24" s="19">
        <v>0.037</v>
      </c>
      <c r="J24" s="19">
        <v>0.05623</v>
      </c>
      <c r="K24" s="19">
        <v>0.08236</v>
      </c>
      <c r="L24" s="19">
        <v>0.1489</v>
      </c>
      <c r="M24" s="2"/>
      <c r="N24" s="18">
        <f t="shared" si="0"/>
        <v>0.029032000000000002</v>
      </c>
      <c r="O24" s="18"/>
      <c r="P24" s="2">
        <v>13.637</v>
      </c>
      <c r="Q24" s="2">
        <v>53.53</v>
      </c>
      <c r="R24" s="2">
        <v>32.8</v>
      </c>
      <c r="S24" s="2"/>
      <c r="T24" s="2"/>
      <c r="U24" s="2"/>
      <c r="V24" s="9"/>
      <c r="W24" s="2"/>
      <c r="X24" s="2"/>
      <c r="Y24" s="2"/>
      <c r="Z24" s="2"/>
      <c r="AA24" s="2"/>
      <c r="AB24" s="2"/>
      <c r="AC24" s="2"/>
    </row>
    <row r="25" spans="1:29" ht="12">
      <c r="A25" s="2"/>
      <c r="B25" s="2"/>
      <c r="C25" s="2"/>
      <c r="D25" s="19">
        <v>10.520057581312104</v>
      </c>
      <c r="E25" s="19">
        <v>9.967227701531757</v>
      </c>
      <c r="F25" s="19">
        <v>9.09079064572912</v>
      </c>
      <c r="G25" s="19">
        <v>8.417347659966046</v>
      </c>
      <c r="H25" s="19">
        <v>6.5831170319170464</v>
      </c>
      <c r="I25" s="19">
        <v>4.756330919033137</v>
      </c>
      <c r="J25" s="19">
        <v>4.152516142896008</v>
      </c>
      <c r="K25" s="19">
        <v>3.6019123598045577</v>
      </c>
      <c r="L25" s="19">
        <v>2.7475843409673493</v>
      </c>
      <c r="M25" s="2"/>
      <c r="N25" s="18">
        <f t="shared" si="0"/>
        <v>6.621653394312564</v>
      </c>
      <c r="O25" s="18">
        <f>(F25-J25)/2</f>
        <v>2.469137251416556</v>
      </c>
      <c r="P25" s="2"/>
      <c r="Q25" s="2"/>
      <c r="R25" s="2"/>
      <c r="S25" s="2"/>
      <c r="T25" s="2"/>
      <c r="U25" s="2"/>
      <c r="V25" s="9"/>
      <c r="W25" s="2"/>
      <c r="X25" s="2"/>
      <c r="Y25" s="2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CONVERT(B26,"ft","m")</f>
        <v>3.048</v>
      </c>
      <c r="D26" s="19">
        <v>0.0015109999999999998</v>
      </c>
      <c r="E26" s="19">
        <v>0.003138</v>
      </c>
      <c r="F26" s="19">
        <v>0.007721</v>
      </c>
      <c r="G26" s="19">
        <v>0.01739</v>
      </c>
      <c r="H26" s="19">
        <v>0.03095</v>
      </c>
      <c r="I26" s="19">
        <v>0.04759000000000001</v>
      </c>
      <c r="J26" s="19">
        <v>0.06196</v>
      </c>
      <c r="K26" s="19">
        <v>0.08592</v>
      </c>
      <c r="L26" s="19">
        <v>0.134</v>
      </c>
      <c r="M26" s="2"/>
      <c r="N26" s="18">
        <f t="shared" si="0"/>
        <v>0.0348405</v>
      </c>
      <c r="O26" s="18"/>
      <c r="P26" s="2">
        <v>15.751025</v>
      </c>
      <c r="Q26" s="2">
        <v>72.73</v>
      </c>
      <c r="R26" s="2">
        <v>11.58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">
      <c r="A27" s="2"/>
      <c r="B27" s="2"/>
      <c r="C27" s="2"/>
      <c r="D27" s="19">
        <v>9.370280624159346</v>
      </c>
      <c r="E27" s="19">
        <v>8.315938932356076</v>
      </c>
      <c r="F27" s="19">
        <v>7.016996571675188</v>
      </c>
      <c r="G27" s="19">
        <v>5.8455982571302245</v>
      </c>
      <c r="H27" s="19">
        <v>5.013916780335185</v>
      </c>
      <c r="I27" s="19">
        <v>4.39319773527632</v>
      </c>
      <c r="J27" s="19">
        <v>4.0125190456472435</v>
      </c>
      <c r="K27" s="19">
        <v>3.5408621964513993</v>
      </c>
      <c r="L27" s="19">
        <v>2.899695094204315</v>
      </c>
      <c r="M27" s="2"/>
      <c r="N27" s="18">
        <f t="shared" si="0"/>
        <v>5.514757808661216</v>
      </c>
      <c r="O27" s="18">
        <f>(F27-J27)/2</f>
        <v>1.5022387630139722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CONVERT(B28,"ft","m")</f>
        <v>3.3528</v>
      </c>
      <c r="D28" s="19">
        <v>0.0006770000000000001</v>
      </c>
      <c r="E28" s="19">
        <v>0.00099</v>
      </c>
      <c r="F28" s="19">
        <v>0.001847</v>
      </c>
      <c r="G28" s="19">
        <v>0.003015</v>
      </c>
      <c r="H28" s="19">
        <v>0.01289</v>
      </c>
      <c r="I28" s="19">
        <v>0.03885</v>
      </c>
      <c r="J28" s="19">
        <v>0.06244</v>
      </c>
      <c r="K28" s="19">
        <v>0.145</v>
      </c>
      <c r="L28" s="19">
        <v>0.2608</v>
      </c>
      <c r="M28" s="2"/>
      <c r="N28" s="18">
        <f t="shared" si="0"/>
        <v>0.0321435</v>
      </c>
      <c r="O28" s="18"/>
      <c r="P28" s="2">
        <v>15.971400000000001</v>
      </c>
      <c r="Q28" s="2">
        <v>52.72</v>
      </c>
      <c r="R28" s="2">
        <v>31.37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">
      <c r="A29" s="2"/>
      <c r="B29" s="2"/>
      <c r="C29" s="2"/>
      <c r="D29" s="19">
        <v>10.528556545749177</v>
      </c>
      <c r="E29" s="19">
        <v>9.980283854357204</v>
      </c>
      <c r="F29" s="19">
        <v>9.080600418341735</v>
      </c>
      <c r="G29" s="19">
        <v>8.373626282536728</v>
      </c>
      <c r="H29" s="19">
        <v>6.277603926075161</v>
      </c>
      <c r="I29" s="19">
        <v>4.68594159114174</v>
      </c>
      <c r="J29" s="19">
        <v>4.001385652458903</v>
      </c>
      <c r="K29" s="19">
        <v>2.7858751946471525</v>
      </c>
      <c r="L29" s="19">
        <v>1.938984225318372</v>
      </c>
      <c r="M29" s="2"/>
      <c r="N29" s="18">
        <f t="shared" si="0"/>
        <v>6.540993035400319</v>
      </c>
      <c r="O29" s="18">
        <f>(F29-J29)/2</f>
        <v>2.539607382941416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">
      <c r="A30" s="2" t="s">
        <v>12</v>
      </c>
      <c r="B30" s="2">
        <v>12</v>
      </c>
      <c r="C30" s="2">
        <f>CONVERT(B30,"ft","m")</f>
        <v>3.6576</v>
      </c>
      <c r="D30" s="19">
        <v>0.00065</v>
      </c>
      <c r="E30" s="19">
        <v>0.0009</v>
      </c>
      <c r="F30" s="19">
        <v>0.001484</v>
      </c>
      <c r="G30" s="19">
        <v>0.002531</v>
      </c>
      <c r="H30" s="19">
        <v>0.006989</v>
      </c>
      <c r="I30" s="19">
        <v>0.02445</v>
      </c>
      <c r="J30" s="19">
        <v>0.04364</v>
      </c>
      <c r="K30" s="19">
        <v>0.07238</v>
      </c>
      <c r="L30" s="19">
        <v>0.1343</v>
      </c>
      <c r="M30" s="2"/>
      <c r="N30" s="18">
        <f t="shared" si="0"/>
        <v>0.022562</v>
      </c>
      <c r="O30" s="18"/>
      <c r="P30" s="2">
        <v>11.386</v>
      </c>
      <c r="Q30" s="2">
        <v>51.4</v>
      </c>
      <c r="R30" s="2">
        <v>37.33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">
      <c r="A31" s="2"/>
      <c r="B31" s="2"/>
      <c r="C31" s="2"/>
      <c r="D31" s="19">
        <v>10.587272661408358</v>
      </c>
      <c r="E31" s="19">
        <v>10.117787378107138</v>
      </c>
      <c r="F31" s="19">
        <v>9.39629319270337</v>
      </c>
      <c r="G31" s="19">
        <v>8.626076777213491</v>
      </c>
      <c r="H31" s="19">
        <v>7.160698237966641</v>
      </c>
      <c r="I31" s="19">
        <v>5.354021724597216</v>
      </c>
      <c r="J31" s="19">
        <v>4.518205088113205</v>
      </c>
      <c r="K31" s="19">
        <v>3.788265082064273</v>
      </c>
      <c r="L31" s="19">
        <v>2.896468790122007</v>
      </c>
      <c r="M31" s="2"/>
      <c r="N31" s="18">
        <f t="shared" si="0"/>
        <v>6.957249140408287</v>
      </c>
      <c r="O31" s="18">
        <f>(F31-J31)/2</f>
        <v>2.4390440522950825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2">
      <c r="A32" s="2" t="s">
        <v>13</v>
      </c>
      <c r="B32" s="2">
        <v>13</v>
      </c>
      <c r="C32" s="2">
        <f>CONVERT(B32,"ft","m")</f>
        <v>3.9624</v>
      </c>
      <c r="D32" s="19">
        <v>0.0013540000000000002</v>
      </c>
      <c r="E32" s="19">
        <v>0.002638</v>
      </c>
      <c r="F32" s="19">
        <v>0.004913</v>
      </c>
      <c r="G32" s="19">
        <v>0.01421</v>
      </c>
      <c r="H32" s="19">
        <v>0.07120999999999998</v>
      </c>
      <c r="I32" s="19">
        <v>0.105</v>
      </c>
      <c r="J32" s="19">
        <v>0.119</v>
      </c>
      <c r="K32" s="19">
        <v>0.1314</v>
      </c>
      <c r="L32" s="19">
        <v>0.1464</v>
      </c>
      <c r="M32" s="2"/>
      <c r="N32" s="18">
        <f t="shared" si="0"/>
        <v>0.0619565</v>
      </c>
      <c r="O32" s="18"/>
      <c r="P32" s="2">
        <v>54.97132</v>
      </c>
      <c r="Q32" s="2">
        <v>31.24</v>
      </c>
      <c r="R32" s="2">
        <v>13.76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">
      <c r="A33" s="2"/>
      <c r="B33" s="2"/>
      <c r="C33" s="2"/>
      <c r="D33" s="19">
        <v>9.528556545749177</v>
      </c>
      <c r="E33" s="19">
        <v>8.566339720072628</v>
      </c>
      <c r="F33" s="19">
        <v>7.669180045573157</v>
      </c>
      <c r="G33" s="19">
        <v>6.136949635194032</v>
      </c>
      <c r="H33" s="19">
        <v>3.8117763371030633</v>
      </c>
      <c r="I33" s="19">
        <v>3.2515387669959646</v>
      </c>
      <c r="J33" s="19">
        <v>3.0709665213541437</v>
      </c>
      <c r="K33" s="19">
        <v>2.92796281922712</v>
      </c>
      <c r="L33" s="19">
        <v>2.772012541265407</v>
      </c>
      <c r="M33" s="2"/>
      <c r="N33" s="18">
        <f t="shared" si="0"/>
        <v>5.37007328346365</v>
      </c>
      <c r="O33" s="18">
        <f>(F33-J33)/2</f>
        <v>2.2991067621095063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">
      <c r="A34" s="2" t="s">
        <v>14</v>
      </c>
      <c r="B34" s="2">
        <v>14</v>
      </c>
      <c r="C34" s="2">
        <f>CONVERT(B34,"ft","m")</f>
        <v>4.2672</v>
      </c>
      <c r="D34" s="19">
        <v>0.003052</v>
      </c>
      <c r="E34" s="19">
        <v>0.01325</v>
      </c>
      <c r="F34" s="19">
        <v>0.02352</v>
      </c>
      <c r="G34" s="19">
        <v>0.033229999999999996</v>
      </c>
      <c r="H34" s="19">
        <v>0.05732</v>
      </c>
      <c r="I34" s="19">
        <v>0.09005</v>
      </c>
      <c r="J34" s="19">
        <v>0.1082</v>
      </c>
      <c r="K34" s="19">
        <v>0.1273</v>
      </c>
      <c r="L34" s="19">
        <v>0.1597</v>
      </c>
      <c r="M34" s="2"/>
      <c r="N34" s="18">
        <f t="shared" si="0"/>
        <v>0.06586</v>
      </c>
      <c r="O34" s="18"/>
      <c r="P34" s="2">
        <v>45.32678</v>
      </c>
      <c r="Q34" s="2">
        <v>48.86</v>
      </c>
      <c r="R34" s="2">
        <v>5.83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">
      <c r="A35" s="2"/>
      <c r="B35" s="2"/>
      <c r="C35" s="2"/>
      <c r="D35" s="19">
        <v>8.356029322489645</v>
      </c>
      <c r="E35" s="19">
        <v>6.237863830098888</v>
      </c>
      <c r="F35" s="19">
        <v>5.409968129600448</v>
      </c>
      <c r="G35" s="19">
        <v>4.911369896744781</v>
      </c>
      <c r="H35" s="19">
        <v>4.124817580174666</v>
      </c>
      <c r="I35" s="19">
        <v>3.4731299136431737</v>
      </c>
      <c r="J35" s="19">
        <v>3.208227595722634</v>
      </c>
      <c r="K35" s="19">
        <v>2.9736956756480915</v>
      </c>
      <c r="L35" s="19">
        <v>2.646563782138217</v>
      </c>
      <c r="M35" s="2"/>
      <c r="N35" s="18">
        <f t="shared" si="0"/>
        <v>4.309097862661541</v>
      </c>
      <c r="O35" s="18">
        <f>(F35-J35)/2</f>
        <v>1.100870266938907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2">
      <c r="A36" s="2" t="s">
        <v>15</v>
      </c>
      <c r="B36" s="2">
        <v>15</v>
      </c>
      <c r="C36" s="2">
        <f>CONVERT(B36,"ft","m")</f>
        <v>4.572</v>
      </c>
      <c r="D36" s="19">
        <v>0.001008</v>
      </c>
      <c r="E36" s="19">
        <v>0.00178</v>
      </c>
      <c r="F36" s="19">
        <v>0.002921</v>
      </c>
      <c r="G36" s="19">
        <v>0.005674000000000001</v>
      </c>
      <c r="H36" s="19">
        <v>0.08048</v>
      </c>
      <c r="I36" s="19">
        <v>0.1149</v>
      </c>
      <c r="J36" s="19">
        <v>0.128</v>
      </c>
      <c r="K36" s="19">
        <v>0.1393</v>
      </c>
      <c r="L36" s="19">
        <v>0.1531</v>
      </c>
      <c r="M36" s="2"/>
      <c r="N36" s="18">
        <f t="shared" si="0"/>
        <v>0.0654605</v>
      </c>
      <c r="O36" s="18"/>
      <c r="P36" s="2">
        <v>55.900999999999996</v>
      </c>
      <c r="Q36" s="2">
        <v>23.88</v>
      </c>
      <c r="R36" s="2">
        <v>20.13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">
      <c r="A37" s="2"/>
      <c r="B37" s="2"/>
      <c r="C37" s="2"/>
      <c r="D37" s="19">
        <v>9.954288645824258</v>
      </c>
      <c r="E37" s="19">
        <v>9.133907043470415</v>
      </c>
      <c r="F37" s="19">
        <v>8.419321926494995</v>
      </c>
      <c r="G37" s="19">
        <v>7.461418134049815</v>
      </c>
      <c r="H37" s="19">
        <v>3.6352258846312853</v>
      </c>
      <c r="I37" s="19">
        <v>3.121549296903336</v>
      </c>
      <c r="J37" s="19">
        <v>2.965784284662087</v>
      </c>
      <c r="K37" s="19">
        <v>2.8437328369481967</v>
      </c>
      <c r="L37" s="19">
        <v>2.7074538120496614</v>
      </c>
      <c r="M37" s="2"/>
      <c r="N37" s="18">
        <f t="shared" si="0"/>
        <v>5.692553105578541</v>
      </c>
      <c r="O37" s="18">
        <f>(F37-J37)/2</f>
        <v>2.726768820916454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">
      <c r="A38" s="2" t="s">
        <v>16</v>
      </c>
      <c r="B38" s="2">
        <v>16</v>
      </c>
      <c r="C38" s="2">
        <f>CONVERT(B38,"ft","m")</f>
        <v>4.8768</v>
      </c>
      <c r="D38" s="19">
        <v>0.02155</v>
      </c>
      <c r="E38" s="19">
        <v>0.04342</v>
      </c>
      <c r="F38" s="19">
        <v>0.05828</v>
      </c>
      <c r="G38" s="19">
        <v>0.07479000000000001</v>
      </c>
      <c r="H38" s="19">
        <v>0.1008</v>
      </c>
      <c r="I38" s="19">
        <v>0.1264</v>
      </c>
      <c r="J38" s="19">
        <v>0.14</v>
      </c>
      <c r="K38" s="19">
        <v>0.1531</v>
      </c>
      <c r="L38" s="19">
        <v>0.1703</v>
      </c>
      <c r="M38" s="2"/>
      <c r="N38" s="18">
        <f t="shared" si="0"/>
        <v>0.09914</v>
      </c>
      <c r="O38" s="18"/>
      <c r="P38" s="2">
        <v>82.0356</v>
      </c>
      <c r="Q38" s="2">
        <v>15.58</v>
      </c>
      <c r="R38" s="2">
        <v>2.33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2">
      <c r="A39" s="2"/>
      <c r="B39" s="2"/>
      <c r="C39" s="2"/>
      <c r="D39" s="19">
        <v>5.536168320460352</v>
      </c>
      <c r="E39" s="19">
        <v>4.525496463821667</v>
      </c>
      <c r="F39" s="19">
        <v>4.1008553123723</v>
      </c>
      <c r="G39" s="19">
        <v>3.7410108062241547</v>
      </c>
      <c r="H39" s="19">
        <v>3.3104324560495333</v>
      </c>
      <c r="I39" s="19">
        <v>2.9839316313723465</v>
      </c>
      <c r="J39" s="19">
        <v>2.8365012677171206</v>
      </c>
      <c r="K39" s="19">
        <v>2.7074538120496614</v>
      </c>
      <c r="L39" s="19">
        <v>2.553849659870907</v>
      </c>
      <c r="M39" s="2"/>
      <c r="N39" s="18">
        <f t="shared" si="0"/>
        <v>3.46867829004471</v>
      </c>
      <c r="O39" s="18">
        <f>(F39-J39)/2</f>
        <v>0.6321770223275895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18"/>
      <c r="O40" s="18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18"/>
      <c r="O41" s="18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18"/>
      <c r="O42" s="18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18"/>
      <c r="O43" s="18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18"/>
      <c r="O44" s="1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18"/>
      <c r="O45" s="18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8"/>
      <c r="O46" s="18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18"/>
      <c r="O47" s="1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2000-08-24T20:54:37Z</dcterms:created>
  <dcterms:modified xsi:type="dcterms:W3CDTF">2001-01-26T22:30:51Z</dcterms:modified>
  <cp:category/>
  <cp:version/>
  <cp:contentType/>
  <cp:contentStatus/>
</cp:coreProperties>
</file>