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<sst xmlns="http://schemas.openxmlformats.org/spreadsheetml/2006/main" count="45" uniqueCount="30">
  <si>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172-035-037</t>
  </si>
  <si>
    <t>172-059-061</t>
  </si>
  <si>
    <t>172-071-073</t>
  </si>
  <si>
    <t>172-083-085</t>
  </si>
  <si>
    <t>172-095-097</t>
  </si>
  <si>
    <t>172-107-109</t>
  </si>
  <si>
    <t>172-119-121</t>
  </si>
  <si>
    <t>172-131-133</t>
  </si>
  <si>
    <t>172-143-145</t>
  </si>
  <si>
    <t>172-155-157</t>
  </si>
  <si>
    <t>172-167-169</t>
  </si>
  <si>
    <t>mm</t>
  </si>
  <si>
    <t>phi</t>
  </si>
  <si>
    <t>Sample I.D.</t>
  </si>
  <si>
    <t>Depth mdpt (ft)</t>
  </si>
  <si>
    <t>%Sand</t>
  </si>
  <si>
    <t>%Silt</t>
  </si>
  <si>
    <t>%Clay</t>
  </si>
  <si>
    <t>172-023-025</t>
  </si>
  <si>
    <t>172-000-002</t>
  </si>
  <si>
    <t>Depth mdpt (m)</t>
  </si>
  <si>
    <t>Mean (Inman, 1952)</t>
  </si>
  <si>
    <t>S.D. (phi units)</t>
  </si>
  <si>
    <t>Depth (m)</t>
  </si>
  <si>
    <t>Chart table</t>
  </si>
  <si>
    <t>Sample</t>
  </si>
  <si>
    <t>Depth (ft)</t>
  </si>
  <si>
    <t xml:space="preserve">%Silt </t>
  </si>
  <si>
    <t xml:space="preserve">% finer than </t>
  </si>
  <si>
    <t>BSS00_172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</si>
</sst>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Bss00-172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15.696000000000002</c:v>
                </c:pt>
                <c:pt idx="1">
                  <c:v>1.209</c:v>
                </c:pt>
                <c:pt idx="2">
                  <c:v>0.00068</c:v>
                </c:pt>
                <c:pt idx="3">
                  <c:v>0</c:v>
                </c:pt>
                <c:pt idx="4">
                  <c:v>3.54</c:v>
                </c:pt>
                <c:pt idx="5">
                  <c:v>0.013</c:v>
                </c:pt>
                <c:pt idx="6">
                  <c:v>0.0055</c:v>
                </c:pt>
                <c:pt idx="7">
                  <c:v>0.79</c:v>
                </c:pt>
                <c:pt idx="8">
                  <c:v>1.062</c:v>
                </c:pt>
                <c:pt idx="9">
                  <c:v>8.887899999999998</c:v>
                </c:pt>
                <c:pt idx="10">
                  <c:v>11.14</c:v>
                </c:pt>
                <c:pt idx="11">
                  <c:v>31.544</c:v>
                </c:pt>
                <c:pt idx="12">
                  <c:v>55.39</c:v>
                </c:pt>
              </c:numCache>
            </c:numRef>
          </c:xVal>
          <c:yVal>
            <c:numRef>
              <c:f>DATATABLE!$U$7:$U$19</c:f>
              <c:numCache>
                <c:ptCount val="13"/>
                <c:pt idx="0">
                  <c:v>0.08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</c:numCache>
            </c:numRef>
          </c:yVal>
          <c:smooth val="0"/>
        </c:ser>
        <c:axId val="26957340"/>
        <c:axId val="41289469"/>
      </c:scatterChart>
      <c:valAx>
        <c:axId val="2695734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1289469"/>
        <c:crosses val="autoZero"/>
        <c:crossBetween val="midCat"/>
        <c:dispUnits/>
        <c:majorUnit val="10"/>
        <c:minorUnit val="5"/>
      </c:valAx>
      <c:valAx>
        <c:axId val="4128946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95734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Bss00-172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15.696000000000002</c:v>
                </c:pt>
                <c:pt idx="1">
                  <c:v>1.209</c:v>
                </c:pt>
                <c:pt idx="2">
                  <c:v>0.00068</c:v>
                </c:pt>
                <c:pt idx="3">
                  <c:v>0</c:v>
                </c:pt>
                <c:pt idx="4">
                  <c:v>3.54</c:v>
                </c:pt>
                <c:pt idx="5">
                  <c:v>0.013</c:v>
                </c:pt>
                <c:pt idx="6">
                  <c:v>0.0055</c:v>
                </c:pt>
                <c:pt idx="7">
                  <c:v>0.79</c:v>
                </c:pt>
                <c:pt idx="8">
                  <c:v>1.062</c:v>
                </c:pt>
                <c:pt idx="9">
                  <c:v>8.887899999999998</c:v>
                </c:pt>
                <c:pt idx="10">
                  <c:v>11.14</c:v>
                </c:pt>
                <c:pt idx="11">
                  <c:v>31.544</c:v>
                </c:pt>
                <c:pt idx="12">
                  <c:v>55.39</c:v>
                </c:pt>
              </c:numCache>
            </c:numRef>
          </c:xVal>
          <c:yVal>
            <c:numRef>
              <c:f>DATATABLE!$V$7:$V$19</c:f>
              <c:numCache>
                <c:ptCount val="13"/>
                <c:pt idx="0">
                  <c:v>0.024384</c:v>
                </c:pt>
                <c:pt idx="1">
                  <c:v>0.6096</c:v>
                </c:pt>
                <c:pt idx="2">
                  <c:v>0.9144</c:v>
                </c:pt>
                <c:pt idx="3">
                  <c:v>1.524</c:v>
                </c:pt>
                <c:pt idx="4">
                  <c:v>1.8288</c:v>
                </c:pt>
                <c:pt idx="5">
                  <c:v>2.1336</c:v>
                </c:pt>
                <c:pt idx="6">
                  <c:v>2.4384</c:v>
                </c:pt>
                <c:pt idx="7">
                  <c:v>2.7432</c:v>
                </c:pt>
                <c:pt idx="8">
                  <c:v>3.048</c:v>
                </c:pt>
                <c:pt idx="9">
                  <c:v>3.3528</c:v>
                </c:pt>
                <c:pt idx="10">
                  <c:v>3.6576</c:v>
                </c:pt>
                <c:pt idx="11">
                  <c:v>3.9624</c:v>
                </c:pt>
                <c:pt idx="12">
                  <c:v>4.2672</c:v>
                </c:pt>
              </c:numCache>
            </c:numRef>
          </c:yVal>
          <c:smooth val="0"/>
        </c:ser>
        <c:axId val="36060902"/>
        <c:axId val="56112663"/>
      </c:scatterChart>
      <c:valAx>
        <c:axId val="3606090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112663"/>
        <c:crosses val="autoZero"/>
        <c:crossBetween val="midCat"/>
        <c:dispUnits/>
        <c:majorUnit val="10"/>
        <c:minorUnit val="5"/>
      </c:valAx>
      <c:valAx>
        <c:axId val="5611266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606090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32</xdr:row>
      <xdr:rowOff>76200</xdr:rowOff>
    </xdr:from>
    <xdr:to>
      <xdr:col>12</xdr:col>
      <xdr:colOff>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809625" y="4953000"/>
        <a:ext cx="39052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76200</xdr:colOff>
      <xdr:row>32</xdr:row>
      <xdr:rowOff>38100</xdr:rowOff>
    </xdr:from>
    <xdr:to>
      <xdr:col>21</xdr:col>
      <xdr:colOff>323850</xdr:colOff>
      <xdr:row>52</xdr:row>
      <xdr:rowOff>142875</xdr:rowOff>
    </xdr:to>
    <xdr:graphicFrame>
      <xdr:nvGraphicFramePr>
        <xdr:cNvPr id="2" name="Chart 3"/>
        <xdr:cNvGraphicFramePr/>
      </xdr:nvGraphicFramePr>
      <xdr:xfrm>
        <a:off x="5019675" y="4914900"/>
        <a:ext cx="38671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7.7109375" style="0" bestFit="1" customWidth="1"/>
    <col min="3" max="3" width="7.7109375" style="0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3.421875" style="0" customWidth="1"/>
    <col min="16" max="16" width="7.00390625" style="0" bestFit="1" customWidth="1"/>
    <col min="17" max="17" width="8.7109375" style="0" bestFit="1" customWidth="1"/>
    <col min="18" max="18" width="5.28125" style="0" bestFit="1" customWidth="1"/>
    <col min="19" max="19" width="8.8515625" style="0" customWidth="1"/>
    <col min="20" max="20" width="9.8515625" style="0" bestFit="1" customWidth="1"/>
    <col min="21" max="21" width="7.7109375" style="0" bestFit="1" customWidth="1"/>
    <col min="22" max="22" width="7.7109375" style="0" customWidth="1"/>
    <col min="23" max="23" width="7.00390625" style="0" bestFit="1" customWidth="1"/>
    <col min="24" max="24" width="8.7109375" style="0" bestFit="1" customWidth="1"/>
    <col min="25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19" customFormat="1" ht="9.75">
      <c r="A4" s="9" t="s">
        <v>29</v>
      </c>
      <c r="B4" s="1"/>
      <c r="C4" s="1"/>
      <c r="D4" s="1"/>
      <c r="E4" s="1"/>
      <c r="F4" s="1"/>
      <c r="G4" s="17" t="s">
        <v>28</v>
      </c>
      <c r="H4" s="1"/>
      <c r="I4" s="1"/>
      <c r="J4" s="1"/>
      <c r="K4" s="1"/>
      <c r="L4" s="1"/>
      <c r="M4" s="1"/>
      <c r="N4" s="18"/>
      <c r="O4" s="1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13</v>
      </c>
      <c r="B5" s="3" t="s">
        <v>14</v>
      </c>
      <c r="C5" s="3" t="s">
        <v>20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21</v>
      </c>
      <c r="O5" s="3" t="s">
        <v>22</v>
      </c>
      <c r="P5" s="3" t="s">
        <v>15</v>
      </c>
      <c r="Q5" s="3" t="s">
        <v>16</v>
      </c>
      <c r="R5" s="3" t="s">
        <v>17</v>
      </c>
      <c r="S5" s="1"/>
      <c r="T5" s="9" t="s">
        <v>24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19</v>
      </c>
      <c r="B6" s="5">
        <v>0.08</v>
      </c>
      <c r="C6" s="2">
        <f>CONVERT(B6,"ft","m")</f>
        <v>0.024384</v>
      </c>
      <c r="D6" s="2">
        <v>0.001424</v>
      </c>
      <c r="E6" s="2">
        <v>0.002469</v>
      </c>
      <c r="F6" s="2">
        <v>0.003707</v>
      </c>
      <c r="G6" s="2">
        <v>0.005981</v>
      </c>
      <c r="H6" s="2">
        <v>0.01722</v>
      </c>
      <c r="I6" s="2">
        <v>0.04187</v>
      </c>
      <c r="J6" s="2">
        <v>0.06152</v>
      </c>
      <c r="K6" s="2">
        <v>0.09559</v>
      </c>
      <c r="L6" s="2">
        <v>0.1559</v>
      </c>
      <c r="M6" s="2" t="s">
        <v>11</v>
      </c>
      <c r="N6" s="6">
        <f>(F6+J6)/2</f>
        <v>0.0326135</v>
      </c>
      <c r="O6" s="6"/>
      <c r="P6" s="2">
        <v>15.696000000000002</v>
      </c>
      <c r="Q6" s="2">
        <v>67.39</v>
      </c>
      <c r="R6" s="2">
        <v>16.9</v>
      </c>
      <c r="S6" s="2"/>
      <c r="T6" s="10" t="s">
        <v>25</v>
      </c>
      <c r="U6" s="7" t="s">
        <v>26</v>
      </c>
      <c r="V6" s="7" t="s">
        <v>23</v>
      </c>
      <c r="W6" s="7" t="s">
        <v>15</v>
      </c>
      <c r="X6" s="7" t="s">
        <v>27</v>
      </c>
      <c r="Y6" s="11" t="s">
        <v>17</v>
      </c>
      <c r="Z6" s="2"/>
      <c r="AA6" s="2"/>
      <c r="AB6" s="2"/>
      <c r="AC6" s="2"/>
    </row>
    <row r="7" spans="1:29" ht="12">
      <c r="A7" s="2"/>
      <c r="B7" s="2"/>
      <c r="C7" s="2"/>
      <c r="D7" s="2">
        <v>9.455835138357777</v>
      </c>
      <c r="E7" s="2">
        <v>8.661857448181392</v>
      </c>
      <c r="F7" s="2">
        <v>8.075532169505019</v>
      </c>
      <c r="G7" s="2">
        <v>7.385397567056825</v>
      </c>
      <c r="H7" s="2">
        <v>5.859771047039969</v>
      </c>
      <c r="I7" s="2">
        <v>4.5779392716965095</v>
      </c>
      <c r="J7" s="2">
        <v>4.0228006864749855</v>
      </c>
      <c r="K7" s="2">
        <v>3.3869964889851145</v>
      </c>
      <c r="L7" s="2">
        <v>2.681307166851665</v>
      </c>
      <c r="M7" s="2" t="s">
        <v>12</v>
      </c>
      <c r="N7" s="6">
        <f aca="true" t="shared" si="0" ref="N7:N31">(F7+J7)/2</f>
        <v>6.049166427990002</v>
      </c>
      <c r="O7" s="6">
        <f>(F7-J7)/2</f>
        <v>2.0263657415150167</v>
      </c>
      <c r="P7" s="2"/>
      <c r="Q7" s="2"/>
      <c r="R7" s="2"/>
      <c r="S7" s="2"/>
      <c r="T7" s="12" t="s">
        <v>19</v>
      </c>
      <c r="U7" s="8">
        <v>0.08</v>
      </c>
      <c r="V7" s="8">
        <f>CONVERT(U7,"ft","m")</f>
        <v>0.024384</v>
      </c>
      <c r="W7" s="8">
        <v>15.696000000000002</v>
      </c>
      <c r="X7" s="8">
        <v>67.39</v>
      </c>
      <c r="Y7" s="13">
        <v>16.9</v>
      </c>
      <c r="Z7" s="2"/>
      <c r="AA7" s="2"/>
      <c r="AB7" s="2"/>
      <c r="AC7" s="2"/>
    </row>
    <row r="8" spans="1:29" ht="12">
      <c r="A8" s="2" t="s">
        <v>18</v>
      </c>
      <c r="B8" s="2">
        <v>2</v>
      </c>
      <c r="C8" s="2">
        <f>CONVERT(B8,"ft","m")</f>
        <v>0.6096</v>
      </c>
      <c r="D8" s="2">
        <v>0.000619</v>
      </c>
      <c r="E8" s="2">
        <v>0.00082</v>
      </c>
      <c r="F8" s="2">
        <v>0.001224</v>
      </c>
      <c r="G8" s="2">
        <v>0.002189</v>
      </c>
      <c r="H8" s="2">
        <v>0.004712</v>
      </c>
      <c r="I8" s="2">
        <v>0.01513</v>
      </c>
      <c r="J8" s="2">
        <v>0.020989999999999998</v>
      </c>
      <c r="K8" s="2">
        <v>0.03268</v>
      </c>
      <c r="L8" s="2">
        <v>0.04569</v>
      </c>
      <c r="M8" s="2"/>
      <c r="N8" s="6">
        <f t="shared" si="0"/>
        <v>0.011106999999999999</v>
      </c>
      <c r="O8" s="6"/>
      <c r="P8" s="2">
        <v>1.209</v>
      </c>
      <c r="Q8" s="2">
        <v>54.61</v>
      </c>
      <c r="R8" s="2">
        <v>44.22</v>
      </c>
      <c r="S8" s="2"/>
      <c r="T8" s="12" t="s">
        <v>18</v>
      </c>
      <c r="U8" s="8">
        <v>2</v>
      </c>
      <c r="V8" s="8">
        <f>CONVERT(U8,"ft","m")</f>
        <v>0.6096</v>
      </c>
      <c r="W8" s="8">
        <v>1.209</v>
      </c>
      <c r="X8" s="8">
        <v>54.61</v>
      </c>
      <c r="Y8" s="13">
        <v>44.22</v>
      </c>
      <c r="Z8" s="2"/>
      <c r="AA8" s="2"/>
      <c r="AB8" s="2"/>
      <c r="AC8" s="2"/>
    </row>
    <row r="9" spans="1:29" ht="12">
      <c r="A9" s="2"/>
      <c r="B9" s="2"/>
      <c r="C9" s="2"/>
      <c r="D9" s="2">
        <v>10.65777297010991</v>
      </c>
      <c r="E9" s="2">
        <v>10.252088469818728</v>
      </c>
      <c r="F9" s="2">
        <v>9.674180726631523</v>
      </c>
      <c r="G9" s="2">
        <v>8.83551233014323</v>
      </c>
      <c r="H9" s="2">
        <v>7.729444745493714</v>
      </c>
      <c r="I9" s="2">
        <v>6.0464442022200755</v>
      </c>
      <c r="J9" s="2">
        <v>5.574154023144658</v>
      </c>
      <c r="K9" s="2">
        <v>4.935448206291128</v>
      </c>
      <c r="L9" s="2">
        <v>4.451977747228364</v>
      </c>
      <c r="M9" s="2"/>
      <c r="N9" s="6">
        <f t="shared" si="0"/>
        <v>7.62416737488809</v>
      </c>
      <c r="O9" s="6">
        <f>(F9-J9)/2</f>
        <v>2.0500133517434325</v>
      </c>
      <c r="P9" s="2"/>
      <c r="Q9" s="2"/>
      <c r="R9" s="2"/>
      <c r="S9" s="2"/>
      <c r="T9" s="12" t="s">
        <v>0</v>
      </c>
      <c r="U9" s="8">
        <v>3</v>
      </c>
      <c r="V9" s="8">
        <f>CONVERT(U9,"ft","m")</f>
        <v>0.9144</v>
      </c>
      <c r="W9" s="8">
        <v>0.00068</v>
      </c>
      <c r="X9" s="8">
        <v>70.69</v>
      </c>
      <c r="Y9" s="13">
        <v>29.35</v>
      </c>
      <c r="Z9" s="2"/>
      <c r="AA9" s="2"/>
      <c r="AB9" s="2"/>
      <c r="AC9" s="2"/>
    </row>
    <row r="10" spans="1:29" ht="12">
      <c r="A10" s="2" t="s">
        <v>0</v>
      </c>
      <c r="B10" s="2">
        <v>3</v>
      </c>
      <c r="C10" s="2">
        <f>CONVERT(B10,"ft","m")</f>
        <v>0.9144</v>
      </c>
      <c r="D10" s="2">
        <v>0.000717</v>
      </c>
      <c r="E10" s="2">
        <v>0.001076</v>
      </c>
      <c r="F10" s="2">
        <v>0.002156</v>
      </c>
      <c r="G10" s="2">
        <v>0.003316</v>
      </c>
      <c r="H10" s="2">
        <v>0.01291</v>
      </c>
      <c r="I10" s="2">
        <v>0.02094</v>
      </c>
      <c r="J10" s="2">
        <v>0.02657</v>
      </c>
      <c r="K10" s="2">
        <v>0.02984</v>
      </c>
      <c r="L10" s="2">
        <v>0.03264</v>
      </c>
      <c r="M10" s="2"/>
      <c r="N10" s="6">
        <f t="shared" si="0"/>
        <v>0.014363</v>
      </c>
      <c r="O10" s="6"/>
      <c r="P10" s="2">
        <v>0.00068</v>
      </c>
      <c r="Q10" s="2">
        <v>70.69</v>
      </c>
      <c r="R10" s="2">
        <v>29.35</v>
      </c>
      <c r="S10" s="2"/>
      <c r="T10" s="12" t="s">
        <v>1</v>
      </c>
      <c r="U10" s="8">
        <v>5</v>
      </c>
      <c r="V10" s="8">
        <f>CONVERT(U10,"ft","m")</f>
        <v>1.524</v>
      </c>
      <c r="W10" s="8">
        <v>0</v>
      </c>
      <c r="X10" s="8">
        <v>55.160053</v>
      </c>
      <c r="Y10" s="13">
        <v>44.91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10.44573926062227</v>
      </c>
      <c r="E11" s="2">
        <v>9.86010620676755</v>
      </c>
      <c r="F11" s="2">
        <v>8.857427106571668</v>
      </c>
      <c r="G11" s="2">
        <v>8.236340277828424</v>
      </c>
      <c r="H11" s="2">
        <v>6.275367189129621</v>
      </c>
      <c r="I11" s="2">
        <v>5.577594747506003</v>
      </c>
      <c r="J11" s="2">
        <v>5.234057961946305</v>
      </c>
      <c r="K11" s="2">
        <v>5.066608654181574</v>
      </c>
      <c r="L11" s="2">
        <v>4.937215132465316</v>
      </c>
      <c r="M11" s="2"/>
      <c r="N11" s="6">
        <f t="shared" si="0"/>
        <v>7.045742534258986</v>
      </c>
      <c r="O11" s="6">
        <f>(F11-J11)/2</f>
        <v>1.8116845723126818</v>
      </c>
      <c r="P11" s="2"/>
      <c r="Q11" s="2"/>
      <c r="R11" s="2"/>
      <c r="S11" s="2"/>
      <c r="T11" s="12" t="s">
        <v>2</v>
      </c>
      <c r="U11" s="8">
        <v>6</v>
      </c>
      <c r="V11" s="8">
        <f>CONVERT(U11,"ft","m")</f>
        <v>1.8288</v>
      </c>
      <c r="W11" s="8">
        <v>3.54</v>
      </c>
      <c r="X11" s="8">
        <v>79.73</v>
      </c>
      <c r="Y11" s="13">
        <v>16.74</v>
      </c>
      <c r="Z11" s="2"/>
      <c r="AA11" s="2"/>
      <c r="AB11" s="2"/>
      <c r="AC11" s="2"/>
    </row>
    <row r="12" spans="1:29" ht="12">
      <c r="A12" s="2" t="s">
        <v>1</v>
      </c>
      <c r="B12" s="2">
        <v>5</v>
      </c>
      <c r="C12" s="2">
        <f>CONVERT(B12,"ft","m")</f>
        <v>1.524</v>
      </c>
      <c r="D12" s="2">
        <v>0.000647</v>
      </c>
      <c r="E12" s="2">
        <v>0.000886</v>
      </c>
      <c r="F12" s="2">
        <v>0.001375</v>
      </c>
      <c r="G12" s="2">
        <v>0.0022480000000000004</v>
      </c>
      <c r="H12" s="2">
        <v>0.004551</v>
      </c>
      <c r="I12" s="2">
        <v>0.01365</v>
      </c>
      <c r="J12" s="2">
        <v>0.018260000000000002</v>
      </c>
      <c r="K12" s="2">
        <v>0.024010000000000004</v>
      </c>
      <c r="L12" s="2">
        <v>0.03471</v>
      </c>
      <c r="M12" s="2"/>
      <c r="N12" s="6">
        <f t="shared" si="0"/>
        <v>0.009817500000000002</v>
      </c>
      <c r="O12" s="6"/>
      <c r="P12" s="2">
        <v>0</v>
      </c>
      <c r="Q12" s="2">
        <v>55.160053</v>
      </c>
      <c r="R12" s="2">
        <v>44.91</v>
      </c>
      <c r="S12" s="2"/>
      <c r="T12" s="12" t="s">
        <v>3</v>
      </c>
      <c r="U12" s="8">
        <v>7</v>
      </c>
      <c r="V12" s="8">
        <f>CONVERT(U12,"ft","m")</f>
        <v>2.1336</v>
      </c>
      <c r="W12" s="8">
        <v>0.013</v>
      </c>
      <c r="X12" s="8">
        <v>58.75</v>
      </c>
      <c r="Y12" s="13">
        <v>41.28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10.593946667331666</v>
      </c>
      <c r="E13" s="2">
        <v>10.140405680769156</v>
      </c>
      <c r="F13" s="2">
        <v>9.50635266602479</v>
      </c>
      <c r="G13" s="2">
        <v>8.797142249103247</v>
      </c>
      <c r="H13" s="2">
        <v>7.779600698355984</v>
      </c>
      <c r="I13" s="2">
        <v>6.194955238629597</v>
      </c>
      <c r="J13" s="2">
        <v>5.7751694244525895</v>
      </c>
      <c r="K13" s="2">
        <v>5.3802207862063955</v>
      </c>
      <c r="L13" s="2">
        <v>4.848504824608166</v>
      </c>
      <c r="M13" s="2"/>
      <c r="N13" s="6">
        <f t="shared" si="0"/>
        <v>7.6407610452386905</v>
      </c>
      <c r="O13" s="6">
        <f>(F13-J13)/2</f>
        <v>1.8655916207861005</v>
      </c>
      <c r="P13" s="2"/>
      <c r="Q13" s="2"/>
      <c r="R13" s="2"/>
      <c r="S13" s="2"/>
      <c r="T13" s="12" t="s">
        <v>4</v>
      </c>
      <c r="U13" s="8">
        <v>8</v>
      </c>
      <c r="V13" s="8">
        <f>CONVERT(U13,"ft","m")</f>
        <v>2.4384</v>
      </c>
      <c r="W13" s="8">
        <v>0.0055</v>
      </c>
      <c r="X13" s="8">
        <v>60.03</v>
      </c>
      <c r="Y13" s="13">
        <v>39.98</v>
      </c>
      <c r="Z13" s="2"/>
      <c r="AA13" s="2"/>
      <c r="AB13" s="2"/>
      <c r="AC13" s="2"/>
    </row>
    <row r="14" spans="1:29" ht="12">
      <c r="A14" s="2" t="s">
        <v>2</v>
      </c>
      <c r="B14" s="2">
        <v>6</v>
      </c>
      <c r="C14" s="2">
        <f>CONVERT(B14,"ft","m")</f>
        <v>1.8288</v>
      </c>
      <c r="D14" s="2">
        <v>0.000962</v>
      </c>
      <c r="E14" s="2">
        <v>0.002117</v>
      </c>
      <c r="F14" s="2">
        <v>0.003673</v>
      </c>
      <c r="G14" s="2">
        <v>0.009623</v>
      </c>
      <c r="H14" s="2">
        <v>0.02542</v>
      </c>
      <c r="I14" s="2">
        <v>0.04227000000000001</v>
      </c>
      <c r="J14" s="2">
        <v>0.04993</v>
      </c>
      <c r="K14" s="2">
        <v>0.05548</v>
      </c>
      <c r="L14" s="2">
        <v>0.06078</v>
      </c>
      <c r="M14" s="2"/>
      <c r="N14" s="6">
        <f t="shared" si="0"/>
        <v>0.026801500000000002</v>
      </c>
      <c r="O14" s="6"/>
      <c r="P14" s="2">
        <v>3.54</v>
      </c>
      <c r="Q14" s="2">
        <v>79.73</v>
      </c>
      <c r="R14" s="2">
        <v>16.74</v>
      </c>
      <c r="S14" s="2"/>
      <c r="T14" s="12" t="s">
        <v>5</v>
      </c>
      <c r="U14" s="8">
        <v>9</v>
      </c>
      <c r="V14" s="8">
        <f>CONVERT(U14,"ft","m")</f>
        <v>2.7432</v>
      </c>
      <c r="W14" s="8">
        <v>0.79</v>
      </c>
      <c r="X14" s="8">
        <v>71.04</v>
      </c>
      <c r="Y14" s="13">
        <v>28.2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10.021675485554134</v>
      </c>
      <c r="E15" s="2">
        <v>8.883763015316585</v>
      </c>
      <c r="F15" s="2">
        <v>8.088825388592516</v>
      </c>
      <c r="G15" s="2">
        <v>6.699297555905274</v>
      </c>
      <c r="H15" s="2">
        <v>5.297892159431853</v>
      </c>
      <c r="I15" s="2">
        <v>4.5642220774060185</v>
      </c>
      <c r="J15" s="2">
        <v>4.323949283106719</v>
      </c>
      <c r="K15" s="2">
        <v>4.171888402113209</v>
      </c>
      <c r="L15" s="2">
        <v>4.040259514914517</v>
      </c>
      <c r="M15" s="2"/>
      <c r="N15" s="6">
        <f t="shared" si="0"/>
        <v>6.206387335849618</v>
      </c>
      <c r="O15" s="6">
        <f>(F15-J15)/2</f>
        <v>1.8824380527428985</v>
      </c>
      <c r="P15" s="2"/>
      <c r="Q15" s="2"/>
      <c r="R15" s="2"/>
      <c r="S15" s="2"/>
      <c r="T15" s="12" t="s">
        <v>6</v>
      </c>
      <c r="U15" s="8">
        <v>10</v>
      </c>
      <c r="V15" s="8">
        <f>CONVERT(U15,"ft","m")</f>
        <v>3.048</v>
      </c>
      <c r="W15" s="8">
        <v>1.062</v>
      </c>
      <c r="X15" s="8">
        <v>58.96</v>
      </c>
      <c r="Y15" s="13">
        <v>39.87</v>
      </c>
      <c r="Z15" s="2"/>
      <c r="AA15" s="2"/>
      <c r="AB15" s="2"/>
      <c r="AC15" s="2"/>
    </row>
    <row r="16" spans="1:29" ht="12">
      <c r="A16" s="2" t="s">
        <v>3</v>
      </c>
      <c r="B16" s="2">
        <v>7</v>
      </c>
      <c r="C16" s="2">
        <f>CONVERT(B16,"ft","m")</f>
        <v>2.1336</v>
      </c>
      <c r="D16" s="2">
        <v>0.000643</v>
      </c>
      <c r="E16" s="2">
        <v>0.000883</v>
      </c>
      <c r="F16" s="2">
        <v>0.001433</v>
      </c>
      <c r="G16" s="2">
        <v>0.002387</v>
      </c>
      <c r="H16" s="2">
        <v>0.005293999999999999</v>
      </c>
      <c r="I16" s="2">
        <v>0.01573</v>
      </c>
      <c r="J16" s="2">
        <v>0.02158</v>
      </c>
      <c r="K16" s="2">
        <v>0.03128</v>
      </c>
      <c r="L16" s="2">
        <v>0.04026</v>
      </c>
      <c r="M16" s="2"/>
      <c r="N16" s="6">
        <f t="shared" si="0"/>
        <v>0.0115065</v>
      </c>
      <c r="O16" s="6"/>
      <c r="P16" s="2">
        <v>0.013</v>
      </c>
      <c r="Q16" s="2">
        <v>58.75</v>
      </c>
      <c r="R16" s="2">
        <v>41.28</v>
      </c>
      <c r="S16" s="2"/>
      <c r="T16" s="12" t="s">
        <v>7</v>
      </c>
      <c r="U16" s="8">
        <v>11</v>
      </c>
      <c r="V16" s="8">
        <f>CONVERT(U16,"ft","m")</f>
        <v>3.3528</v>
      </c>
      <c r="W16" s="8">
        <v>8.887899999999998</v>
      </c>
      <c r="X16" s="8">
        <v>78.94</v>
      </c>
      <c r="Y16" s="13">
        <v>12.17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10.602893641996227</v>
      </c>
      <c r="E17" s="2">
        <v>10.145298941675708</v>
      </c>
      <c r="F17" s="2">
        <v>9.44674567506203</v>
      </c>
      <c r="G17" s="2">
        <v>8.710585718242397</v>
      </c>
      <c r="H17" s="2">
        <v>7.5614260898287755</v>
      </c>
      <c r="I17" s="2">
        <v>5.990337519021124</v>
      </c>
      <c r="J17" s="2">
        <v>5.534161324948795</v>
      </c>
      <c r="K17" s="2">
        <v>4.998615677129459</v>
      </c>
      <c r="L17" s="2">
        <v>4.634509017515472</v>
      </c>
      <c r="M17" s="2"/>
      <c r="N17" s="6">
        <f t="shared" si="0"/>
        <v>7.490453500005412</v>
      </c>
      <c r="O17" s="6">
        <f>(F17-J17)/2</f>
        <v>1.9562921750566171</v>
      </c>
      <c r="P17" s="2"/>
      <c r="Q17" s="2"/>
      <c r="R17" s="2"/>
      <c r="S17" s="2"/>
      <c r="T17" s="12" t="s">
        <v>8</v>
      </c>
      <c r="U17" s="8">
        <v>12</v>
      </c>
      <c r="V17" s="8">
        <f>CONVERT(U17,"ft","m")</f>
        <v>3.6576</v>
      </c>
      <c r="W17" s="8">
        <v>11.14</v>
      </c>
      <c r="X17" s="8">
        <v>60.71</v>
      </c>
      <c r="Y17" s="13">
        <v>28.07</v>
      </c>
      <c r="Z17" s="2"/>
      <c r="AA17" s="2"/>
      <c r="AB17" s="2"/>
      <c r="AC17" s="2"/>
    </row>
    <row r="18" spans="1:29" ht="12">
      <c r="A18" s="2" t="s">
        <v>4</v>
      </c>
      <c r="B18" s="2">
        <v>8</v>
      </c>
      <c r="C18" s="2">
        <f>CONVERT(B18,"ft","m")</f>
        <v>2.4384</v>
      </c>
      <c r="D18" s="2">
        <v>0.000634</v>
      </c>
      <c r="E18" s="2">
        <v>0.000857</v>
      </c>
      <c r="F18" s="2">
        <v>0.0013540000000000002</v>
      </c>
      <c r="G18" s="2">
        <v>0.002374</v>
      </c>
      <c r="H18" s="2">
        <v>0.005772</v>
      </c>
      <c r="I18" s="2">
        <v>0.01558</v>
      </c>
      <c r="J18" s="2">
        <v>0.02045</v>
      </c>
      <c r="K18" s="2">
        <v>0.02889</v>
      </c>
      <c r="L18" s="2">
        <v>0.037</v>
      </c>
      <c r="M18" s="2"/>
      <c r="N18" s="6">
        <f t="shared" si="0"/>
        <v>0.010902</v>
      </c>
      <c r="O18" s="6"/>
      <c r="P18" s="2">
        <v>0.0055</v>
      </c>
      <c r="Q18" s="2">
        <v>60.03</v>
      </c>
      <c r="R18" s="2">
        <v>39.98</v>
      </c>
      <c r="S18" s="2"/>
      <c r="T18" s="12" t="s">
        <v>9</v>
      </c>
      <c r="U18" s="8">
        <v>13</v>
      </c>
      <c r="V18" s="8">
        <f>CONVERT(U18,"ft","m")</f>
        <v>3.9624</v>
      </c>
      <c r="W18" s="8">
        <v>31.544</v>
      </c>
      <c r="X18" s="8">
        <v>47.28</v>
      </c>
      <c r="Y18" s="13">
        <v>21.13</v>
      </c>
      <c r="Z18" s="2"/>
      <c r="AA18" s="2"/>
      <c r="AB18" s="2"/>
      <c r="AC18" s="2"/>
    </row>
    <row r="19" spans="1:29" ht="12.75" thickBot="1">
      <c r="A19" s="2"/>
      <c r="B19" s="2"/>
      <c r="C19" s="2"/>
      <c r="D19" s="2">
        <v>10.623229539184766</v>
      </c>
      <c r="E19" s="2">
        <v>10.188417175211676</v>
      </c>
      <c r="F19" s="2">
        <v>9.528556545749177</v>
      </c>
      <c r="G19" s="2">
        <v>8.718464349682268</v>
      </c>
      <c r="H19" s="2">
        <v>7.436712984832976</v>
      </c>
      <c r="I19" s="2">
        <v>6.004160956375143</v>
      </c>
      <c r="J19" s="2">
        <v>5.611755346607701</v>
      </c>
      <c r="K19" s="2">
        <v>5.113285985872197</v>
      </c>
      <c r="L19" s="2">
        <v>4.756330919033137</v>
      </c>
      <c r="M19" s="2"/>
      <c r="N19" s="6">
        <f t="shared" si="0"/>
        <v>7.570155946178439</v>
      </c>
      <c r="O19" s="6">
        <f>(F19-J19)/2</f>
        <v>1.958400599570738</v>
      </c>
      <c r="P19" s="2"/>
      <c r="Q19" s="2"/>
      <c r="R19" s="2"/>
      <c r="S19" s="2"/>
      <c r="T19" s="14" t="s">
        <v>10</v>
      </c>
      <c r="U19" s="15">
        <v>14</v>
      </c>
      <c r="V19" s="15">
        <f>CONVERT(U19,"ft","m")</f>
        <v>4.2672</v>
      </c>
      <c r="W19" s="15">
        <v>55.39</v>
      </c>
      <c r="X19" s="15">
        <v>30.83</v>
      </c>
      <c r="Y19" s="16">
        <v>13.81</v>
      </c>
      <c r="Z19" s="2"/>
      <c r="AA19" s="2"/>
      <c r="AB19" s="2"/>
      <c r="AC19" s="2"/>
    </row>
    <row r="20" spans="1:29" ht="12">
      <c r="A20" s="2" t="s">
        <v>5</v>
      </c>
      <c r="B20" s="2">
        <v>9</v>
      </c>
      <c r="C20" s="2">
        <f>CONVERT(B20,"ft","m")</f>
        <v>2.7432</v>
      </c>
      <c r="D20" s="2">
        <v>0.000707</v>
      </c>
      <c r="E20" s="2">
        <v>0.001091</v>
      </c>
      <c r="F20" s="2">
        <v>0.002047</v>
      </c>
      <c r="G20" s="2">
        <v>0.003348</v>
      </c>
      <c r="H20" s="2">
        <v>0.01502</v>
      </c>
      <c r="I20" s="2">
        <v>0.03118</v>
      </c>
      <c r="J20" s="2">
        <v>0.03754</v>
      </c>
      <c r="K20" s="2">
        <v>0.044520000000000004</v>
      </c>
      <c r="L20" s="2">
        <v>0.05278</v>
      </c>
      <c r="M20" s="2"/>
      <c r="N20" s="6">
        <f t="shared" si="0"/>
        <v>0.0197935</v>
      </c>
      <c r="O20" s="6"/>
      <c r="P20" s="2">
        <v>0.79</v>
      </c>
      <c r="Q20" s="2">
        <v>71.04</v>
      </c>
      <c r="R20" s="2">
        <v>28.2</v>
      </c>
      <c r="S20" s="2"/>
      <c r="T20" s="2"/>
      <c r="U20" s="2"/>
      <c r="V20" s="8"/>
      <c r="W20" s="2"/>
      <c r="X20" s="2"/>
      <c r="Y20" s="2"/>
      <c r="Z20" s="2"/>
      <c r="AA20" s="2"/>
      <c r="AB20" s="2"/>
      <c r="AC20" s="2"/>
    </row>
    <row r="21" spans="1:29" ht="12">
      <c r="A21" s="2"/>
      <c r="B21" s="2"/>
      <c r="C21" s="2"/>
      <c r="D21" s="2">
        <v>10.466002164514776</v>
      </c>
      <c r="E21" s="2">
        <v>9.840133183000567</v>
      </c>
      <c r="F21" s="2">
        <v>8.932273182300763</v>
      </c>
      <c r="G21" s="2">
        <v>8.22248475677383</v>
      </c>
      <c r="H21" s="2">
        <v>6.056971376922539</v>
      </c>
      <c r="I21" s="2">
        <v>5.003235261739027</v>
      </c>
      <c r="J21" s="2">
        <v>4.735427539605937</v>
      </c>
      <c r="K21" s="2">
        <v>4.489402597094852</v>
      </c>
      <c r="L21" s="2">
        <v>4.243864839110543</v>
      </c>
      <c r="M21" s="2"/>
      <c r="N21" s="6">
        <f t="shared" si="0"/>
        <v>6.833850360953351</v>
      </c>
      <c r="O21" s="6">
        <f>(F21-J21)/2</f>
        <v>2.098422821347413</v>
      </c>
      <c r="P21" s="2"/>
      <c r="Q21" s="2"/>
      <c r="R21" s="2"/>
      <c r="S21" s="2"/>
      <c r="T21" s="2"/>
      <c r="U21" s="2"/>
      <c r="V21" s="8"/>
      <c r="W21" s="2"/>
      <c r="X21" s="2"/>
      <c r="Y21" s="2"/>
      <c r="Z21" s="2"/>
      <c r="AA21" s="2"/>
      <c r="AB21" s="2"/>
      <c r="AC21" s="2"/>
    </row>
    <row r="22" spans="1:29" ht="12">
      <c r="A22" s="2" t="s">
        <v>6</v>
      </c>
      <c r="B22" s="2">
        <v>10</v>
      </c>
      <c r="C22" s="2">
        <f>CONVERT(B22,"ft","m")</f>
        <v>3.048</v>
      </c>
      <c r="D22" s="2">
        <v>0.000638</v>
      </c>
      <c r="E22" s="2">
        <v>0.000868</v>
      </c>
      <c r="F22" s="2">
        <v>0.001391</v>
      </c>
      <c r="G22" s="2">
        <v>0.002414</v>
      </c>
      <c r="H22" s="2">
        <v>0.00589</v>
      </c>
      <c r="I22" s="2">
        <v>0.01681</v>
      </c>
      <c r="J22" s="2">
        <v>0.0246</v>
      </c>
      <c r="K22" s="2">
        <v>0.033659999999999995</v>
      </c>
      <c r="L22" s="2">
        <v>0.04672</v>
      </c>
      <c r="M22" s="2"/>
      <c r="N22" s="6">
        <f t="shared" si="0"/>
        <v>0.0129955</v>
      </c>
      <c r="O22" s="6"/>
      <c r="P22" s="2">
        <v>1.062</v>
      </c>
      <c r="Q22" s="2">
        <v>58.96</v>
      </c>
      <c r="R22" s="2">
        <v>39.87</v>
      </c>
      <c r="S22" s="2"/>
      <c r="T22" s="2"/>
      <c r="U22" s="2"/>
      <c r="V22" s="8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10.614155955559305</v>
      </c>
      <c r="E23" s="2">
        <v>10.170017336879695</v>
      </c>
      <c r="F23" s="2">
        <v>9.489661864781937</v>
      </c>
      <c r="G23" s="2">
        <v>8.694358608569154</v>
      </c>
      <c r="H23" s="2">
        <v>7.407516650606352</v>
      </c>
      <c r="I23" s="2">
        <v>5.894536465200645</v>
      </c>
      <c r="J23" s="2">
        <v>5.34519787421021</v>
      </c>
      <c r="K23" s="2">
        <v>4.892821013106863</v>
      </c>
      <c r="L23" s="2">
        <v>4.419815915556795</v>
      </c>
      <c r="M23" s="2"/>
      <c r="N23" s="6">
        <f t="shared" si="0"/>
        <v>7.417429869496074</v>
      </c>
      <c r="O23" s="6">
        <f>(F23-J23)/2</f>
        <v>2.0722319952858634</v>
      </c>
      <c r="P23" s="2"/>
      <c r="Q23" s="2"/>
      <c r="R23" s="2"/>
      <c r="S23" s="2"/>
      <c r="T23" s="2"/>
      <c r="U23" s="2"/>
      <c r="V23" s="8"/>
      <c r="W23" s="2"/>
      <c r="X23" s="2"/>
      <c r="Y23" s="2"/>
      <c r="Z23" s="2"/>
      <c r="AA23" s="2"/>
      <c r="AB23" s="2"/>
      <c r="AC23" s="2"/>
    </row>
    <row r="24" spans="1:29" ht="12">
      <c r="A24" s="2" t="s">
        <v>7</v>
      </c>
      <c r="B24" s="2">
        <v>11</v>
      </c>
      <c r="C24" s="2">
        <f>CONVERT(B24,"ft","m")</f>
        <v>3.3528</v>
      </c>
      <c r="D24" s="2">
        <v>0.001423</v>
      </c>
      <c r="E24" s="2">
        <v>0.002924</v>
      </c>
      <c r="F24" s="2">
        <v>0.006665</v>
      </c>
      <c r="G24" s="2">
        <v>0.0179</v>
      </c>
      <c r="H24" s="2">
        <v>0.03188</v>
      </c>
      <c r="I24" s="2">
        <v>0.04563</v>
      </c>
      <c r="J24" s="2">
        <v>0.05359</v>
      </c>
      <c r="K24" s="2">
        <v>0.06095</v>
      </c>
      <c r="L24" s="2">
        <v>0.06929000000000002</v>
      </c>
      <c r="M24" s="2"/>
      <c r="N24" s="6">
        <f t="shared" si="0"/>
        <v>0.030127499999999998</v>
      </c>
      <c r="O24" s="6"/>
      <c r="P24" s="2">
        <v>8.887899999999998</v>
      </c>
      <c r="Q24" s="2">
        <v>78.94</v>
      </c>
      <c r="R24" s="2">
        <v>12.17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9.456848622797692</v>
      </c>
      <c r="E25" s="2">
        <v>8.417840973371737</v>
      </c>
      <c r="F25" s="2">
        <v>7.2291794093478385</v>
      </c>
      <c r="G25" s="2">
        <v>5.803896602285193</v>
      </c>
      <c r="H25" s="2">
        <v>4.97120456044634</v>
      </c>
      <c r="I25" s="2">
        <v>4.45387353599116</v>
      </c>
      <c r="J25" s="2">
        <v>4.221892373725519</v>
      </c>
      <c r="K25" s="2">
        <v>4.036229968929238</v>
      </c>
      <c r="L25" s="2">
        <v>3.851209033536543</v>
      </c>
      <c r="M25" s="2"/>
      <c r="N25" s="6">
        <f t="shared" si="0"/>
        <v>5.725535891536679</v>
      </c>
      <c r="O25" s="6">
        <f>(F25-J25)/2</f>
        <v>1.5036435178111596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8</v>
      </c>
      <c r="B26" s="2">
        <v>12</v>
      </c>
      <c r="C26" s="2">
        <f>CONVERT(B26,"ft","m")</f>
        <v>3.6576</v>
      </c>
      <c r="D26" s="2">
        <v>0.000718</v>
      </c>
      <c r="E26" s="2">
        <v>0.001138</v>
      </c>
      <c r="F26" s="2">
        <v>0.002126</v>
      </c>
      <c r="G26" s="2">
        <v>0.003391</v>
      </c>
      <c r="H26" s="2">
        <v>0.0151</v>
      </c>
      <c r="I26" s="2">
        <v>0.03956</v>
      </c>
      <c r="J26" s="2">
        <v>0.05431</v>
      </c>
      <c r="K26" s="2">
        <v>0.06503</v>
      </c>
      <c r="L26" s="2">
        <v>0.07835</v>
      </c>
      <c r="M26" s="2"/>
      <c r="N26" s="6">
        <f t="shared" si="0"/>
        <v>0.028218</v>
      </c>
      <c r="O26" s="6"/>
      <c r="P26" s="2">
        <v>11.14</v>
      </c>
      <c r="Q26" s="2">
        <v>60.71</v>
      </c>
      <c r="R26" s="2">
        <v>28.07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10.443728535501123</v>
      </c>
      <c r="E27" s="2">
        <v>9.779283727017592</v>
      </c>
      <c r="F27" s="2">
        <v>8.87764268779307</v>
      </c>
      <c r="G27" s="2">
        <v>8.204073500298744</v>
      </c>
      <c r="H27" s="2">
        <v>6.049307640224371</v>
      </c>
      <c r="I27" s="2">
        <v>4.659813763677701</v>
      </c>
      <c r="J27" s="2">
        <v>4.202638326512611</v>
      </c>
      <c r="K27" s="2">
        <v>3.942750765996555</v>
      </c>
      <c r="L27" s="2">
        <v>3.673922915076869</v>
      </c>
      <c r="M27" s="2"/>
      <c r="N27" s="6">
        <f t="shared" si="0"/>
        <v>6.540140507152841</v>
      </c>
      <c r="O27" s="6">
        <f>(F27-J27)/2</f>
        <v>2.3375021806402296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9</v>
      </c>
      <c r="B28" s="2">
        <v>13</v>
      </c>
      <c r="C28" s="2">
        <f>CONVERT(B28,"ft","m")</f>
        <v>3.9624</v>
      </c>
      <c r="D28" s="2">
        <v>0.000829</v>
      </c>
      <c r="E28" s="2">
        <v>0.001691</v>
      </c>
      <c r="F28" s="2">
        <v>0.0028730000000000006</v>
      </c>
      <c r="G28" s="2">
        <v>0.005072</v>
      </c>
      <c r="H28" s="2">
        <v>0.02115</v>
      </c>
      <c r="I28" s="2">
        <v>0.08268000000000002</v>
      </c>
      <c r="J28" s="2">
        <v>0.1048</v>
      </c>
      <c r="K28" s="2">
        <v>0.1144</v>
      </c>
      <c r="L28" s="2">
        <v>0.1218</v>
      </c>
      <c r="M28" s="2"/>
      <c r="N28" s="6">
        <f t="shared" si="0"/>
        <v>0.0538365</v>
      </c>
      <c r="O28" s="6"/>
      <c r="P28" s="2">
        <v>31.544</v>
      </c>
      <c r="Q28" s="2">
        <v>47.28</v>
      </c>
      <c r="R28" s="2">
        <v>21.13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10.236340277828424</v>
      </c>
      <c r="E29" s="2">
        <v>9.20790762491419</v>
      </c>
      <c r="F29" s="2">
        <v>8.44322629179165</v>
      </c>
      <c r="G29" s="2">
        <v>7.623229539184767</v>
      </c>
      <c r="H29" s="2">
        <v>5.5631985264295</v>
      </c>
      <c r="I29" s="2">
        <v>3.596317801011364</v>
      </c>
      <c r="J29" s="2">
        <v>3.2542893780119995</v>
      </c>
      <c r="K29" s="2">
        <v>3.12784104277106</v>
      </c>
      <c r="L29" s="2">
        <v>3.0374139616431166</v>
      </c>
      <c r="M29" s="2"/>
      <c r="N29" s="6">
        <f t="shared" si="0"/>
        <v>5.848757834901825</v>
      </c>
      <c r="O29" s="6">
        <f>(F29-J29)/2</f>
        <v>2.594468456889825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10</v>
      </c>
      <c r="B30" s="2">
        <v>14</v>
      </c>
      <c r="C30" s="2">
        <f>CONVERT(B30,"ft","m")</f>
        <v>4.2672</v>
      </c>
      <c r="D30" s="2">
        <v>0.001186</v>
      </c>
      <c r="E30" s="2">
        <v>0.002703</v>
      </c>
      <c r="F30" s="2">
        <v>0.004997</v>
      </c>
      <c r="G30" s="2">
        <v>0.01782</v>
      </c>
      <c r="H30" s="2">
        <v>0.0716</v>
      </c>
      <c r="I30" s="2">
        <v>0.1047</v>
      </c>
      <c r="J30" s="2">
        <v>0.1159</v>
      </c>
      <c r="K30" s="2">
        <v>0.1234</v>
      </c>
      <c r="L30" s="2">
        <v>0.131</v>
      </c>
      <c r="M30" s="2"/>
      <c r="N30" s="6">
        <f t="shared" si="0"/>
        <v>0.0604485</v>
      </c>
      <c r="O30" s="6"/>
      <c r="P30" s="2">
        <v>55.39</v>
      </c>
      <c r="Q30" s="2">
        <v>30.83</v>
      </c>
      <c r="R30" s="2">
        <v>13.81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9.71968027477817</v>
      </c>
      <c r="E31" s="2">
        <v>8.53122277278948</v>
      </c>
      <c r="F31" s="2">
        <v>7.644722066588288</v>
      </c>
      <c r="G31" s="2">
        <v>5.81035885291489</v>
      </c>
      <c r="H31" s="2">
        <v>3.8038966022851928</v>
      </c>
      <c r="I31" s="2">
        <v>3.2556666526186406</v>
      </c>
      <c r="J31" s="2">
        <v>3.1090475285429777</v>
      </c>
      <c r="K31" s="2">
        <v>3.0185857004000316</v>
      </c>
      <c r="L31" s="2">
        <v>2.932361283124637</v>
      </c>
      <c r="M31" s="2"/>
      <c r="N31" s="6">
        <f t="shared" si="0"/>
        <v>5.376884797565633</v>
      </c>
      <c r="O31" s="6">
        <f>(F31-J31)/2</f>
        <v>2.267837269022655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6"/>
      <c r="O32" s="6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6"/>
      <c r="O33" s="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6"/>
      <c r="O34" s="6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6"/>
      <c r="O35" s="6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6"/>
      <c r="O36" s="6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6"/>
      <c r="O37" s="6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6"/>
      <c r="O38" s="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6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6"/>
      <c r="O40" s="6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2000-09-19T22:31:05Z</dcterms:created>
  <dcterms:modified xsi:type="dcterms:W3CDTF">2001-02-14T03:49:52Z</dcterms:modified>
  <cp:category/>
  <cp:version/>
  <cp:contentType/>
  <cp:contentStatus/>
</cp:coreProperties>
</file>