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<sst xmlns="http://schemas.openxmlformats.org/spreadsheetml/2006/main" count="43" uniqueCount="29">
  <si>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041-000-002</t>
  </si>
  <si>
    <t>041-011-013</t>
  </si>
  <si>
    <t>041-023-025</t>
  </si>
  <si>
    <t>041-035-037</t>
  </si>
  <si>
    <t>041-071-073</t>
  </si>
  <si>
    <t>041-083-085</t>
  </si>
  <si>
    <t>041-095-097</t>
  </si>
  <si>
    <t>041-107-109</t>
  </si>
  <si>
    <t>041-119-121</t>
  </si>
  <si>
    <t>041-131-133</t>
  </si>
  <si>
    <t>041-143-145</t>
  </si>
  <si>
    <t>041-155-157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</si>
  <si>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</si>
  <si>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</si>
  <si>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</si>
  <si>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</si>
  <si>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</si>
  <si>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</si>
  <si>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</si>
  <si>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</si>
  <si>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BSS00_41 grain size table</t>
  </si>
  <si>
    <t>Depth mdpt (m)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</si>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</sst>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65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68.488</c:v>
                </c:pt>
                <c:pt idx="1">
                  <c:v>69.51</c:v>
                </c:pt>
                <c:pt idx="2">
                  <c:v>69.93</c:v>
                </c:pt>
                <c:pt idx="3">
                  <c:v>36.195</c:v>
                </c:pt>
                <c:pt idx="4">
                  <c:v>41.96</c:v>
                </c:pt>
                <c:pt idx="5">
                  <c:v>30.898</c:v>
                </c:pt>
                <c:pt idx="6">
                  <c:v>14.72064</c:v>
                </c:pt>
                <c:pt idx="7">
                  <c:v>32</c:v>
                </c:pt>
                <c:pt idx="8">
                  <c:v>13.512</c:v>
                </c:pt>
                <c:pt idx="9">
                  <c:v>0.011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DATATABLE!$U$7:$U$18</c:f>
              <c:numCache>
                <c:ptCount val="12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numCache>
            </c:numRef>
          </c:yVal>
          <c:smooth val="0"/>
        </c:ser>
        <c:axId val="34905324"/>
        <c:axId val="45712461"/>
      </c:scatterChart>
      <c:valAx>
        <c:axId val="3490532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5712461"/>
        <c:crosses val="autoZero"/>
        <c:crossBetween val="midCat"/>
        <c:dispUnits/>
        <c:majorUnit val="10"/>
        <c:minorUnit val="5"/>
      </c:valAx>
      <c:valAx>
        <c:axId val="457124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90532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Bss00-41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DATATABLE!$W$7:$W$18</c:f>
              <c:numCache>
                <c:ptCount val="12"/>
                <c:pt idx="0">
                  <c:v>68.488</c:v>
                </c:pt>
                <c:pt idx="1">
                  <c:v>69.51</c:v>
                </c:pt>
                <c:pt idx="2">
                  <c:v>69.93</c:v>
                </c:pt>
                <c:pt idx="3">
                  <c:v>36.195</c:v>
                </c:pt>
                <c:pt idx="4">
                  <c:v>41.96</c:v>
                </c:pt>
                <c:pt idx="5">
                  <c:v>30.898</c:v>
                </c:pt>
                <c:pt idx="6">
                  <c:v>14.72064</c:v>
                </c:pt>
                <c:pt idx="7">
                  <c:v>32</c:v>
                </c:pt>
                <c:pt idx="8">
                  <c:v>13.512</c:v>
                </c:pt>
                <c:pt idx="9">
                  <c:v>0.011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DATATABLE!$V$7:$V$18</c:f>
              <c:numCache>
                <c:ptCount val="12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1.8288</c:v>
                </c:pt>
                <c:pt idx="5">
                  <c:v>2.1336</c:v>
                </c:pt>
                <c:pt idx="6">
                  <c:v>2.4384</c:v>
                </c:pt>
                <c:pt idx="7">
                  <c:v>2.7432</c:v>
                </c:pt>
                <c:pt idx="8">
                  <c:v>3.048</c:v>
                </c:pt>
                <c:pt idx="9">
                  <c:v>3.3528</c:v>
                </c:pt>
                <c:pt idx="10">
                  <c:v>3.6576</c:v>
                </c:pt>
                <c:pt idx="11">
                  <c:v>3.9624</c:v>
                </c:pt>
              </c:numCache>
            </c:numRef>
          </c:yVal>
          <c:smooth val="0"/>
        </c:ser>
        <c:axId val="8758966"/>
        <c:axId val="11721831"/>
      </c:scatterChart>
      <c:valAx>
        <c:axId val="8758966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721831"/>
        <c:crosses val="autoZero"/>
        <c:crossBetween val="midCat"/>
        <c:dispUnits/>
        <c:majorUnit val="10"/>
        <c:minorUnit val="5"/>
      </c:valAx>
      <c:valAx>
        <c:axId val="117218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758966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</xdr:row>
      <xdr:rowOff>47625</xdr:rowOff>
    </xdr:from>
    <xdr:to>
      <xdr:col>9</xdr:col>
      <xdr:colOff>47625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219075" y="4467225"/>
        <a:ext cx="39243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152400</xdr:colOff>
      <xdr:row>29</xdr:row>
      <xdr:rowOff>66675</xdr:rowOff>
    </xdr:from>
    <xdr:to>
      <xdr:col>19</xdr:col>
      <xdr:colOff>571500</xdr:colOff>
      <xdr:row>47</xdr:row>
      <xdr:rowOff>38100</xdr:rowOff>
    </xdr:to>
    <xdr:graphicFrame>
      <xdr:nvGraphicFramePr>
        <xdr:cNvPr id="2" name="Chart 2"/>
        <xdr:cNvGraphicFramePr/>
      </xdr:nvGraphicFramePr>
      <xdr:xfrm>
        <a:off x="4248150" y="4486275"/>
        <a:ext cx="3905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0" bestFit="1" customWidth="1"/>
    <col min="17" max="17" width="7.16015625" style="0" bestFit="1" customWidth="1"/>
    <col min="18" max="18" width="6.16015625" style="0" bestFit="1" customWidth="1"/>
    <col min="19" max="19" width="9" style="0" customWidth="1"/>
    <col min="20" max="20" width="11.33203125" style="0" bestFit="1" customWidth="1"/>
    <col min="21" max="21" width="12.16015625" style="0" bestFit="1" customWidth="1"/>
    <col min="22" max="22" width="12.16015625" style="0" customWidth="1"/>
    <col min="23" max="23" width="9.16015625" style="0" bestFit="1" customWidth="1"/>
    <col min="24" max="24" width="7.16015625" style="0" bestFit="1" customWidth="1"/>
    <col min="25" max="25" width="6.16015625" style="0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s="8" customFormat="1" ht="9.75">
      <c r="A4" s="5" t="s">
        <v>20</v>
      </c>
      <c r="B4" s="1"/>
      <c r="C4" s="1"/>
      <c r="D4" s="1"/>
      <c r="E4" s="1"/>
      <c r="F4" s="1"/>
      <c r="G4" s="6" t="s">
        <v>19</v>
      </c>
      <c r="H4" s="1"/>
      <c r="I4" s="1"/>
      <c r="J4" s="1"/>
      <c r="K4" s="1"/>
      <c r="L4" s="1"/>
      <c r="M4" s="1"/>
      <c r="N4" s="7"/>
      <c r="O4" s="7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14</v>
      </c>
      <c r="B5" s="3" t="s">
        <v>15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3" t="s">
        <v>16</v>
      </c>
      <c r="Q5" s="3" t="s">
        <v>17</v>
      </c>
      <c r="R5" s="3" t="s">
        <v>18</v>
      </c>
      <c r="S5" s="1"/>
      <c r="T5" s="5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0.003368</v>
      </c>
      <c r="E6" s="2">
        <v>0.008467</v>
      </c>
      <c r="F6" s="2">
        <v>0.02046</v>
      </c>
      <c r="G6" s="2">
        <v>0.04381</v>
      </c>
      <c r="H6" s="2">
        <v>0.1062</v>
      </c>
      <c r="I6" s="2">
        <v>0.1449</v>
      </c>
      <c r="J6" s="2">
        <v>0.1645</v>
      </c>
      <c r="K6" s="2">
        <v>0.1847</v>
      </c>
      <c r="L6" s="2">
        <v>0.2196</v>
      </c>
      <c r="M6" s="2" t="s">
        <v>12</v>
      </c>
      <c r="N6" s="9">
        <f>(F6+J6)/2</f>
        <v>0.09248</v>
      </c>
      <c r="O6" s="9"/>
      <c r="P6" s="2">
        <v>68.488</v>
      </c>
      <c r="Q6" s="2">
        <v>25.66</v>
      </c>
      <c r="R6" s="2">
        <v>5.82</v>
      </c>
      <c r="S6" s="2"/>
      <c r="T6" s="12" t="s">
        <v>26</v>
      </c>
      <c r="U6" s="10" t="s">
        <v>27</v>
      </c>
      <c r="V6" s="10" t="s">
        <v>24</v>
      </c>
      <c r="W6" s="10" t="s">
        <v>16</v>
      </c>
      <c r="X6" s="10" t="s">
        <v>28</v>
      </c>
      <c r="Y6" s="13" t="s">
        <v>18</v>
      </c>
      <c r="Z6" s="2"/>
      <c r="AA6" s="2"/>
      <c r="AB6" s="2"/>
      <c r="AC6" s="2"/>
    </row>
    <row r="7" spans="1:29" ht="12">
      <c r="A7" s="2"/>
      <c r="B7" s="2"/>
      <c r="C7" s="2"/>
      <c r="D7" s="2">
        <v>8.213892146257779</v>
      </c>
      <c r="E7" s="2">
        <v>6.8839333955991435</v>
      </c>
      <c r="F7" s="2">
        <v>5.611050044691483</v>
      </c>
      <c r="G7" s="2">
        <v>4.512595975113861</v>
      </c>
      <c r="H7" s="2">
        <v>3.235144328745296</v>
      </c>
      <c r="I7" s="2">
        <v>2.78687049999252</v>
      </c>
      <c r="J7" s="2">
        <v>2.6038405109268457</v>
      </c>
      <c r="K7" s="2">
        <v>2.436744228567011</v>
      </c>
      <c r="L7" s="2">
        <v>2.187050040544251</v>
      </c>
      <c r="M7" s="2" t="s">
        <v>13</v>
      </c>
      <c r="N7" s="9">
        <f aca="true" t="shared" si="0" ref="N7:N29">(F7+J7)/2</f>
        <v>4.107445277809164</v>
      </c>
      <c r="O7" s="9">
        <f>(F7-J7)/2</f>
        <v>1.5036047668823187</v>
      </c>
      <c r="P7" s="2"/>
      <c r="Q7" s="2"/>
      <c r="R7" s="2"/>
      <c r="S7" s="2"/>
      <c r="T7" s="14" t="s">
        <v>0</v>
      </c>
      <c r="U7" s="11">
        <v>0.08333333333333333</v>
      </c>
      <c r="V7" s="11">
        <f>CONVERT(U7,"ft","m")</f>
        <v>0.0254</v>
      </c>
      <c r="W7" s="11">
        <v>68.488</v>
      </c>
      <c r="X7" s="11">
        <v>25.66</v>
      </c>
      <c r="Y7" s="15">
        <v>5.82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0.004351</v>
      </c>
      <c r="E8" s="2">
        <v>0.01575</v>
      </c>
      <c r="F8" s="2">
        <v>0.03454</v>
      </c>
      <c r="G8" s="2">
        <v>0.05278</v>
      </c>
      <c r="H8" s="2">
        <v>0.09184</v>
      </c>
      <c r="I8" s="2">
        <v>0.1232</v>
      </c>
      <c r="J8" s="2">
        <v>0.1356</v>
      </c>
      <c r="K8" s="2">
        <v>0.1449</v>
      </c>
      <c r="L8" s="2">
        <v>0.1554</v>
      </c>
      <c r="M8" s="2"/>
      <c r="N8" s="9">
        <f t="shared" si="0"/>
        <v>0.08507</v>
      </c>
      <c r="O8" s="9"/>
      <c r="P8" s="2">
        <v>69.51</v>
      </c>
      <c r="Q8" s="2">
        <v>25.93</v>
      </c>
      <c r="R8" s="2">
        <v>4.58</v>
      </c>
      <c r="S8" s="2"/>
      <c r="T8" s="14" t="s">
        <v>1</v>
      </c>
      <c r="U8" s="11">
        <v>1</v>
      </c>
      <c r="V8" s="11">
        <f>CONVERT(U8,"ft","m")</f>
        <v>0.3048</v>
      </c>
      <c r="W8" s="11">
        <v>69.51</v>
      </c>
      <c r="X8" s="11">
        <v>25.93</v>
      </c>
      <c r="Y8" s="15">
        <v>4.58</v>
      </c>
      <c r="Z8" s="2"/>
      <c r="AA8" s="2"/>
      <c r="AB8" s="2"/>
      <c r="AC8" s="2"/>
    </row>
    <row r="9" spans="1:29" ht="12">
      <c r="A9" s="2"/>
      <c r="B9" s="2"/>
      <c r="C9" s="2"/>
      <c r="D9" s="2">
        <v>7.844437267783645</v>
      </c>
      <c r="E9" s="2">
        <v>5.988504361162171</v>
      </c>
      <c r="F9" s="2">
        <v>4.855588106907888</v>
      </c>
      <c r="G9" s="2">
        <v>4.243864839110543</v>
      </c>
      <c r="H9" s="2">
        <v>3.444733547761124</v>
      </c>
      <c r="I9" s="2">
        <v>3.0209258388545477</v>
      </c>
      <c r="J9" s="2">
        <v>2.8825709164131053</v>
      </c>
      <c r="K9" s="2">
        <v>2.78687049999252</v>
      </c>
      <c r="L9" s="2">
        <v>2.6859415911417392</v>
      </c>
      <c r="M9" s="2"/>
      <c r="N9" s="9">
        <f t="shared" si="0"/>
        <v>3.8690795116604964</v>
      </c>
      <c r="O9" s="9">
        <f>(F9-J9)/2</f>
        <v>0.9865085952473913</v>
      </c>
      <c r="P9" s="2"/>
      <c r="Q9" s="2"/>
      <c r="R9" s="2"/>
      <c r="S9" s="2"/>
      <c r="T9" s="14" t="s">
        <v>2</v>
      </c>
      <c r="U9" s="11">
        <v>2</v>
      </c>
      <c r="V9" s="11">
        <f>CONVERT(U9,"ft","m")</f>
        <v>0.6096</v>
      </c>
      <c r="W9" s="11">
        <v>69.93</v>
      </c>
      <c r="X9" s="11">
        <v>25.11</v>
      </c>
      <c r="Y9" s="15">
        <v>4.89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0.004038</v>
      </c>
      <c r="E10" s="2">
        <v>0.01745</v>
      </c>
      <c r="F10" s="2">
        <v>0.03633</v>
      </c>
      <c r="G10" s="2">
        <v>0.05537</v>
      </c>
      <c r="H10" s="2">
        <v>0.08409</v>
      </c>
      <c r="I10" s="2">
        <v>0.1085</v>
      </c>
      <c r="J10" s="2">
        <v>0.1175</v>
      </c>
      <c r="K10" s="2">
        <v>0.1243</v>
      </c>
      <c r="L10" s="2">
        <v>0.1314</v>
      </c>
      <c r="M10" s="2"/>
      <c r="N10" s="9">
        <f t="shared" si="0"/>
        <v>0.076915</v>
      </c>
      <c r="O10" s="9"/>
      <c r="P10" s="2">
        <v>69.93</v>
      </c>
      <c r="Q10" s="2">
        <v>25.11</v>
      </c>
      <c r="R10" s="2">
        <v>4.89</v>
      </c>
      <c r="S10" s="2"/>
      <c r="T10" s="14" t="s">
        <v>3</v>
      </c>
      <c r="U10" s="11">
        <v>3</v>
      </c>
      <c r="V10" s="11">
        <f>CONVERT(U10,"ft","m")</f>
        <v>0.9144</v>
      </c>
      <c r="W10" s="11">
        <v>36.195</v>
      </c>
      <c r="X10" s="11">
        <v>51.68</v>
      </c>
      <c r="Y10" s="15">
        <v>12.15</v>
      </c>
      <c r="Z10" s="2"/>
      <c r="AA10" s="2"/>
      <c r="AB10" s="2"/>
      <c r="AC10" s="2"/>
    </row>
    <row r="11" spans="1:29" ht="12">
      <c r="A11" s="2"/>
      <c r="B11" s="2"/>
      <c r="C11" s="2"/>
      <c r="D11" s="2">
        <v>7.952143373992701</v>
      </c>
      <c r="E11" s="2">
        <v>5.840629153339798</v>
      </c>
      <c r="F11" s="2">
        <v>4.782694824021327</v>
      </c>
      <c r="G11" s="2">
        <v>4.174751667906416</v>
      </c>
      <c r="H11" s="2">
        <v>3.5719219446831616</v>
      </c>
      <c r="I11" s="2">
        <v>3.204233052217608</v>
      </c>
      <c r="J11" s="2">
        <v>3.089267338097087</v>
      </c>
      <c r="K11" s="2">
        <v>3.0081017984969645</v>
      </c>
      <c r="L11" s="2">
        <v>2.92796281922712</v>
      </c>
      <c r="M11" s="2"/>
      <c r="N11" s="9">
        <f t="shared" si="0"/>
        <v>3.9359810810592073</v>
      </c>
      <c r="O11" s="9">
        <f>(F11-J11)/2</f>
        <v>0.8467137429621199</v>
      </c>
      <c r="P11" s="2"/>
      <c r="Q11" s="2"/>
      <c r="R11" s="2"/>
      <c r="S11" s="2"/>
      <c r="T11" s="14" t="s">
        <v>4</v>
      </c>
      <c r="U11" s="11">
        <v>6</v>
      </c>
      <c r="V11" s="11">
        <f>CONVERT(U11,"ft","m")</f>
        <v>1.8288</v>
      </c>
      <c r="W11" s="11">
        <v>41.96</v>
      </c>
      <c r="X11" s="11">
        <v>40.84</v>
      </c>
      <c r="Y11" s="15">
        <v>17.18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0.001478</v>
      </c>
      <c r="E12" s="2">
        <v>0.003182</v>
      </c>
      <c r="F12" s="2">
        <v>0.005761999999999999</v>
      </c>
      <c r="G12" s="2">
        <v>0.01352</v>
      </c>
      <c r="H12" s="2">
        <v>0.04239</v>
      </c>
      <c r="I12" s="2">
        <v>0.08162</v>
      </c>
      <c r="J12" s="2">
        <v>0.1009</v>
      </c>
      <c r="K12" s="2">
        <v>0.1191</v>
      </c>
      <c r="L12" s="2">
        <v>0.136</v>
      </c>
      <c r="M12" s="2"/>
      <c r="N12" s="9">
        <f t="shared" si="0"/>
        <v>0.053331</v>
      </c>
      <c r="O12" s="9"/>
      <c r="P12" s="2">
        <v>36.195</v>
      </c>
      <c r="Q12" s="2">
        <v>51.68</v>
      </c>
      <c r="R12" s="2">
        <v>12.15</v>
      </c>
      <c r="S12" s="2"/>
      <c r="T12" s="14" t="s">
        <v>5</v>
      </c>
      <c r="U12" s="11">
        <v>7</v>
      </c>
      <c r="V12" s="11">
        <f>CONVERT(U12,"ft","m")</f>
        <v>2.1336</v>
      </c>
      <c r="W12" s="11">
        <v>30.898</v>
      </c>
      <c r="X12" s="11">
        <v>40.89</v>
      </c>
      <c r="Y12" s="15">
        <v>28.24</v>
      </c>
      <c r="Z12" s="2"/>
      <c r="AA12" s="2"/>
      <c r="AB12" s="2"/>
      <c r="AC12" s="2"/>
    </row>
    <row r="13" spans="1:29" ht="12">
      <c r="A13" s="2"/>
      <c r="B13" s="2"/>
      <c r="C13" s="2"/>
      <c r="D13" s="2">
        <v>9.402138015178023</v>
      </c>
      <c r="E13" s="2">
        <v>8.295850448993127</v>
      </c>
      <c r="F13" s="2">
        <v>7.439214624164304</v>
      </c>
      <c r="G13" s="2">
        <v>6.208761038154628</v>
      </c>
      <c r="H13" s="2">
        <v>4.560132223381716</v>
      </c>
      <c r="I13" s="2">
        <v>3.6149334791787116</v>
      </c>
      <c r="J13" s="2">
        <v>3.3090019204430923</v>
      </c>
      <c r="K13" s="2">
        <v>3.069754681685336</v>
      </c>
      <c r="L13" s="2">
        <v>2.8783214434117474</v>
      </c>
      <c r="M13" s="2"/>
      <c r="N13" s="9">
        <f t="shared" si="0"/>
        <v>5.374108272303698</v>
      </c>
      <c r="O13" s="9">
        <f>(F13-J13)/2</f>
        <v>2.0651063518606056</v>
      </c>
      <c r="P13" s="2"/>
      <c r="Q13" s="2"/>
      <c r="R13" s="2"/>
      <c r="S13" s="2"/>
      <c r="T13" s="14" t="s">
        <v>6</v>
      </c>
      <c r="U13" s="11">
        <v>8</v>
      </c>
      <c r="V13" s="11">
        <f>CONVERT(U13,"ft","m")</f>
        <v>2.4384</v>
      </c>
      <c r="W13" s="11">
        <v>14.72064</v>
      </c>
      <c r="X13" s="11">
        <v>64.56</v>
      </c>
      <c r="Y13" s="15">
        <v>20.75</v>
      </c>
      <c r="Z13" s="2"/>
      <c r="AA13" s="2"/>
      <c r="AB13" s="2"/>
      <c r="AC13" s="2"/>
    </row>
    <row r="14" spans="1:29" ht="12">
      <c r="A14" s="2" t="s">
        <v>4</v>
      </c>
      <c r="B14" s="2">
        <v>6</v>
      </c>
      <c r="C14" s="2">
        <f>CONVERT(B14,"ft","m")</f>
        <v>1.8288</v>
      </c>
      <c r="D14" s="2">
        <v>0.000957</v>
      </c>
      <c r="E14" s="2">
        <v>0.002179</v>
      </c>
      <c r="F14" s="2">
        <v>0.003565</v>
      </c>
      <c r="G14" s="2">
        <v>0.008994</v>
      </c>
      <c r="H14" s="2">
        <v>0.04453</v>
      </c>
      <c r="I14" s="2">
        <v>0.1011</v>
      </c>
      <c r="J14" s="2">
        <v>0.1145</v>
      </c>
      <c r="K14" s="2">
        <v>0.1219</v>
      </c>
      <c r="L14" s="2">
        <v>0.1299</v>
      </c>
      <c r="M14" s="2"/>
      <c r="N14" s="9">
        <f t="shared" si="0"/>
        <v>0.0590325</v>
      </c>
      <c r="O14" s="9"/>
      <c r="P14" s="2">
        <v>41.96</v>
      </c>
      <c r="Q14" s="2">
        <v>40.84</v>
      </c>
      <c r="R14" s="2">
        <v>17.18</v>
      </c>
      <c r="S14" s="2"/>
      <c r="T14" s="14" t="s">
        <v>7</v>
      </c>
      <c r="U14" s="11">
        <v>9</v>
      </c>
      <c r="V14" s="11">
        <f>CONVERT(U14,"ft","m")</f>
        <v>2.7432</v>
      </c>
      <c r="W14" s="11">
        <v>32</v>
      </c>
      <c r="X14" s="11">
        <v>58.76</v>
      </c>
      <c r="Y14" s="15">
        <v>9.34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10.029193454838149</v>
      </c>
      <c r="E15" s="2">
        <v>8.842118088208268</v>
      </c>
      <c r="F15" s="2">
        <v>8.131882207992925</v>
      </c>
      <c r="G15" s="2">
        <v>6.796821400655158</v>
      </c>
      <c r="H15" s="2">
        <v>4.489078577993908</v>
      </c>
      <c r="I15" s="2">
        <v>3.3061450976464353</v>
      </c>
      <c r="J15" s="2">
        <v>3.1265804965651434</v>
      </c>
      <c r="K15" s="2">
        <v>3.0362299689292374</v>
      </c>
      <c r="L15" s="2">
        <v>2.9445266641015686</v>
      </c>
      <c r="M15" s="2"/>
      <c r="N15" s="9">
        <f t="shared" si="0"/>
        <v>5.629231352279034</v>
      </c>
      <c r="O15" s="9">
        <f>(F15-J15)/2</f>
        <v>2.502650855713891</v>
      </c>
      <c r="P15" s="2"/>
      <c r="Q15" s="2"/>
      <c r="R15" s="2"/>
      <c r="S15" s="2"/>
      <c r="T15" s="14" t="s">
        <v>8</v>
      </c>
      <c r="U15" s="11">
        <v>10</v>
      </c>
      <c r="V15" s="11">
        <f>CONVERT(U15,"ft","m")</f>
        <v>3.048</v>
      </c>
      <c r="W15" s="11">
        <v>13.512</v>
      </c>
      <c r="X15" s="11">
        <v>71.9</v>
      </c>
      <c r="Y15" s="15">
        <v>14.6</v>
      </c>
      <c r="Z15" s="2"/>
      <c r="AA15" s="2"/>
      <c r="AB15" s="2"/>
      <c r="AC15" s="2"/>
    </row>
    <row r="16" spans="1:29" ht="12">
      <c r="A16" s="2" t="s">
        <v>5</v>
      </c>
      <c r="B16" s="2">
        <v>7</v>
      </c>
      <c r="C16" s="2">
        <f>CONVERT(B16,"ft","m")</f>
        <v>2.1336</v>
      </c>
      <c r="D16" s="2">
        <v>0.0007</v>
      </c>
      <c r="E16" s="2">
        <v>0.001074</v>
      </c>
      <c r="F16" s="2">
        <v>0.002094</v>
      </c>
      <c r="G16" s="2">
        <v>0.003364</v>
      </c>
      <c r="H16" s="2">
        <v>0.01788</v>
      </c>
      <c r="I16" s="2">
        <v>0.07931</v>
      </c>
      <c r="J16" s="2">
        <v>0.1033</v>
      </c>
      <c r="K16" s="2">
        <v>0.1146</v>
      </c>
      <c r="L16" s="2">
        <v>0.1233</v>
      </c>
      <c r="M16" s="2"/>
      <c r="N16" s="9">
        <f t="shared" si="0"/>
        <v>0.052697</v>
      </c>
      <c r="O16" s="9"/>
      <c r="P16" s="2">
        <v>30.898</v>
      </c>
      <c r="Q16" s="2">
        <v>40.89</v>
      </c>
      <c r="R16" s="2">
        <v>28.24</v>
      </c>
      <c r="S16" s="2"/>
      <c r="T16" s="14" t="s">
        <v>9</v>
      </c>
      <c r="U16" s="11">
        <v>11</v>
      </c>
      <c r="V16" s="11">
        <f>CONVERT(U16,"ft","m")</f>
        <v>3.3528</v>
      </c>
      <c r="W16" s="11">
        <v>0.011</v>
      </c>
      <c r="X16" s="11">
        <v>48.46</v>
      </c>
      <c r="Y16" s="15">
        <v>51.62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10.480357457491845</v>
      </c>
      <c r="E17" s="2">
        <v>9.862790291338762</v>
      </c>
      <c r="F17" s="2">
        <v>8.899522842393367</v>
      </c>
      <c r="G17" s="2">
        <v>8.21560657906903</v>
      </c>
      <c r="H17" s="2">
        <v>5.805509453253494</v>
      </c>
      <c r="I17" s="2">
        <v>3.656353406558692</v>
      </c>
      <c r="J17" s="2">
        <v>3.2750878406843897</v>
      </c>
      <c r="K17" s="2">
        <v>3.125321050792545</v>
      </c>
      <c r="L17" s="2">
        <v>3.0197552951466107</v>
      </c>
      <c r="M17" s="2"/>
      <c r="N17" s="9">
        <f t="shared" si="0"/>
        <v>6.087305341538878</v>
      </c>
      <c r="O17" s="9">
        <f>(F17-J17)/2</f>
        <v>2.8122175008544885</v>
      </c>
      <c r="P17" s="2"/>
      <c r="Q17" s="2"/>
      <c r="R17" s="2"/>
      <c r="S17" s="2"/>
      <c r="T17" s="14" t="s">
        <v>10</v>
      </c>
      <c r="U17" s="11">
        <v>12</v>
      </c>
      <c r="V17" s="11">
        <f>CONVERT(U17,"ft","m")</f>
        <v>3.6576</v>
      </c>
      <c r="W17" s="11">
        <v>0</v>
      </c>
      <c r="X17" s="11">
        <v>62.418</v>
      </c>
      <c r="Y17" s="15">
        <v>37.54</v>
      </c>
      <c r="Z17" s="2"/>
      <c r="AA17" s="2"/>
      <c r="AB17" s="2"/>
      <c r="AC17" s="2"/>
    </row>
    <row r="18" spans="1:29" ht="12.75" thickBot="1">
      <c r="A18" s="2" t="s">
        <v>6</v>
      </c>
      <c r="B18" s="2">
        <v>8</v>
      </c>
      <c r="C18" s="2">
        <f>CONVERT(B18,"ft","m")</f>
        <v>2.4384</v>
      </c>
      <c r="D18" s="2">
        <v>0.000866</v>
      </c>
      <c r="E18" s="2">
        <v>0.001811</v>
      </c>
      <c r="F18" s="2">
        <v>0.002941</v>
      </c>
      <c r="G18" s="2">
        <v>0.005181</v>
      </c>
      <c r="H18" s="2">
        <v>0.022920000000000003</v>
      </c>
      <c r="I18" s="2">
        <v>0.04889</v>
      </c>
      <c r="J18" s="2">
        <v>0.06059</v>
      </c>
      <c r="K18" s="2">
        <v>0.07237</v>
      </c>
      <c r="L18" s="2">
        <v>0.08902</v>
      </c>
      <c r="M18" s="2"/>
      <c r="N18" s="9">
        <f t="shared" si="0"/>
        <v>0.0317655</v>
      </c>
      <c r="O18" s="9"/>
      <c r="P18" s="2">
        <v>14.72064</v>
      </c>
      <c r="Q18" s="2">
        <v>64.56</v>
      </c>
      <c r="R18" s="2">
        <v>20.75</v>
      </c>
      <c r="S18" s="2"/>
      <c r="T18" s="16" t="s">
        <v>11</v>
      </c>
      <c r="U18" s="17">
        <v>13</v>
      </c>
      <c r="V18" s="17">
        <f>CONVERT(U18,"ft","m")</f>
        <v>3.9624</v>
      </c>
      <c r="W18" s="17">
        <v>0</v>
      </c>
      <c r="X18" s="17">
        <v>56.88</v>
      </c>
      <c r="Y18" s="18">
        <v>43.14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10.17334535459745</v>
      </c>
      <c r="E19" s="2">
        <v>9.108997738374006</v>
      </c>
      <c r="F19" s="2">
        <v>8.409477500437111</v>
      </c>
      <c r="G19" s="2">
        <v>7.592553701074094</v>
      </c>
      <c r="H19" s="2">
        <v>5.447249145679907</v>
      </c>
      <c r="I19" s="2">
        <v>4.354316784428674</v>
      </c>
      <c r="J19" s="2">
        <v>4.04477648420987</v>
      </c>
      <c r="K19" s="2">
        <v>3.7884644181669587</v>
      </c>
      <c r="L19" s="2">
        <v>3.489726688984543</v>
      </c>
      <c r="M19" s="2"/>
      <c r="N19" s="9">
        <f t="shared" si="0"/>
        <v>6.227126992323491</v>
      </c>
      <c r="O19" s="9">
        <f>(F19-J19)/2</f>
        <v>2.1823505081136205</v>
      </c>
      <c r="P19" s="2"/>
      <c r="Q19" s="2"/>
      <c r="R19" s="2"/>
      <c r="S19" s="2"/>
      <c r="T19" s="2"/>
      <c r="U19" s="2"/>
      <c r="V19" s="11"/>
      <c r="W19" s="2"/>
      <c r="X19" s="2"/>
      <c r="Y19" s="2"/>
      <c r="Z19" s="2"/>
      <c r="AA19" s="2"/>
      <c r="AB19" s="2"/>
      <c r="AC19" s="2"/>
    </row>
    <row r="20" spans="1:29" ht="12">
      <c r="A20" s="2" t="s">
        <v>7</v>
      </c>
      <c r="B20" s="2">
        <v>9</v>
      </c>
      <c r="C20" s="2">
        <f>CONVERT(B20,"ft","m")</f>
        <v>2.7432</v>
      </c>
      <c r="D20" s="2">
        <v>0.001978</v>
      </c>
      <c r="E20" s="2">
        <v>0.004297</v>
      </c>
      <c r="F20" s="2">
        <v>0.01325</v>
      </c>
      <c r="G20" s="2">
        <v>0.02737</v>
      </c>
      <c r="H20" s="2">
        <v>0.04957</v>
      </c>
      <c r="I20" s="2">
        <v>0.06869</v>
      </c>
      <c r="J20" s="2">
        <v>0.07747</v>
      </c>
      <c r="K20" s="2">
        <v>0.08315</v>
      </c>
      <c r="L20" s="2">
        <v>0.08912</v>
      </c>
      <c r="M20" s="2"/>
      <c r="N20" s="9">
        <f t="shared" si="0"/>
        <v>0.04536</v>
      </c>
      <c r="O20" s="9"/>
      <c r="P20" s="2">
        <v>32</v>
      </c>
      <c r="Q20" s="2">
        <v>58.76</v>
      </c>
      <c r="R20" s="2">
        <v>9.34</v>
      </c>
      <c r="S20" s="2"/>
      <c r="T20" s="2"/>
      <c r="U20" s="2"/>
      <c r="V20" s="11"/>
      <c r="W20" s="2"/>
      <c r="X20" s="2"/>
      <c r="Y20" s="2"/>
      <c r="Z20" s="2"/>
      <c r="AA20" s="2"/>
      <c r="AB20" s="2"/>
      <c r="AC20" s="2"/>
    </row>
    <row r="21" spans="1:29" ht="12">
      <c r="A21" s="2"/>
      <c r="B21" s="2"/>
      <c r="C21" s="2"/>
      <c r="D21" s="2">
        <v>8.981741858565064</v>
      </c>
      <c r="E21" s="2">
        <v>7.862454507550235</v>
      </c>
      <c r="F21" s="2">
        <v>6.237863830098888</v>
      </c>
      <c r="G21" s="2">
        <v>5.1912607550718555</v>
      </c>
      <c r="H21" s="2">
        <v>4.334388930966485</v>
      </c>
      <c r="I21" s="2">
        <v>3.863756105294773</v>
      </c>
      <c r="J21" s="2">
        <v>3.69021845010176</v>
      </c>
      <c r="K21" s="2">
        <v>3.5881399262621803</v>
      </c>
      <c r="L21" s="2">
        <v>3.48810695709678</v>
      </c>
      <c r="M21" s="2"/>
      <c r="N21" s="9">
        <f t="shared" si="0"/>
        <v>4.964041140100324</v>
      </c>
      <c r="O21" s="9">
        <f>(F21-J21)/2</f>
        <v>1.273822689998564</v>
      </c>
      <c r="P21" s="2"/>
      <c r="Q21" s="2"/>
      <c r="R21" s="2"/>
      <c r="S21" s="2"/>
      <c r="T21" s="2"/>
      <c r="U21" s="2"/>
      <c r="V21" s="11"/>
      <c r="W21" s="2"/>
      <c r="X21" s="2"/>
      <c r="Y21" s="2"/>
      <c r="Z21" s="2"/>
      <c r="AA21" s="2"/>
      <c r="AB21" s="2"/>
      <c r="AC21" s="2"/>
    </row>
    <row r="22" spans="1:29" ht="12">
      <c r="A22" s="2" t="s">
        <v>8</v>
      </c>
      <c r="B22" s="2">
        <v>10</v>
      </c>
      <c r="C22" s="2">
        <f>CONVERT(B22,"ft","m")</f>
        <v>3.048</v>
      </c>
      <c r="D22" s="2">
        <v>0.001093</v>
      </c>
      <c r="E22" s="2">
        <v>0.002529</v>
      </c>
      <c r="F22" s="2">
        <v>0.004462</v>
      </c>
      <c r="G22" s="2">
        <v>0.01103</v>
      </c>
      <c r="H22" s="2">
        <v>0.03127</v>
      </c>
      <c r="I22" s="2">
        <v>0.0507</v>
      </c>
      <c r="J22" s="2">
        <v>0.05964</v>
      </c>
      <c r="K22" s="2">
        <v>0.06648</v>
      </c>
      <c r="L22" s="2">
        <v>0.07263</v>
      </c>
      <c r="M22" s="2"/>
      <c r="N22" s="9">
        <f t="shared" si="0"/>
        <v>0.032050999999999996</v>
      </c>
      <c r="O22" s="9"/>
      <c r="P22" s="2">
        <v>13.512</v>
      </c>
      <c r="Q22" s="2">
        <v>71.9</v>
      </c>
      <c r="R22" s="2">
        <v>14.6</v>
      </c>
      <c r="S22" s="2"/>
      <c r="T22" s="2"/>
      <c r="U22" s="2"/>
      <c r="V22" s="11"/>
      <c r="W22" s="2"/>
      <c r="X22" s="2"/>
      <c r="Y22" s="2"/>
      <c r="Z22" s="2"/>
      <c r="AA22" s="2"/>
      <c r="AB22" s="2"/>
      <c r="AC22" s="2"/>
    </row>
    <row r="23" spans="1:29" ht="12">
      <c r="A23" s="2"/>
      <c r="B23" s="2"/>
      <c r="C23" s="2"/>
      <c r="D23" s="2">
        <v>9.83749088365227</v>
      </c>
      <c r="E23" s="2">
        <v>8.627217247660937</v>
      </c>
      <c r="F23" s="2">
        <v>7.808093771080034</v>
      </c>
      <c r="G23" s="2">
        <v>6.502423398845429</v>
      </c>
      <c r="H23" s="2">
        <v>4.999076970511771</v>
      </c>
      <c r="I23" s="2">
        <v>4.301870442546109</v>
      </c>
      <c r="J23" s="2">
        <v>4.067575932153369</v>
      </c>
      <c r="K23" s="2">
        <v>3.9109358076664673</v>
      </c>
      <c r="L23" s="2">
        <v>3.7832906097167194</v>
      </c>
      <c r="M23" s="2"/>
      <c r="N23" s="9">
        <f t="shared" si="0"/>
        <v>5.937834851616701</v>
      </c>
      <c r="O23" s="9">
        <f>(F23-J23)/2</f>
        <v>1.8702589194633323</v>
      </c>
      <c r="P23" s="2"/>
      <c r="Q23" s="2"/>
      <c r="R23" s="2"/>
      <c r="S23" s="2"/>
      <c r="T23" s="2"/>
      <c r="U23" s="2"/>
      <c r="V23" s="11"/>
      <c r="W23" s="2"/>
      <c r="X23" s="2"/>
      <c r="Y23" s="2"/>
      <c r="Z23" s="2"/>
      <c r="AA23" s="2"/>
      <c r="AB23" s="2"/>
      <c r="AC23" s="2"/>
    </row>
    <row r="24" spans="1:29" ht="12">
      <c r="A24" s="2" t="s">
        <v>9</v>
      </c>
      <c r="B24" s="2">
        <v>11</v>
      </c>
      <c r="C24" s="2">
        <f>CONVERT(B24,"ft","m")</f>
        <v>3.3528</v>
      </c>
      <c r="D24" s="2">
        <v>0.000593</v>
      </c>
      <c r="E24" s="2">
        <v>0.000757</v>
      </c>
      <c r="F24" s="2">
        <v>0.001033</v>
      </c>
      <c r="G24" s="2">
        <v>0.00187</v>
      </c>
      <c r="H24" s="2">
        <v>0.003754</v>
      </c>
      <c r="I24" s="2">
        <v>0.008928000000000002</v>
      </c>
      <c r="J24" s="2">
        <v>0.01571</v>
      </c>
      <c r="K24" s="2">
        <v>0.02171</v>
      </c>
      <c r="L24" s="2">
        <v>0.03562</v>
      </c>
      <c r="M24" s="2"/>
      <c r="N24" s="9">
        <f t="shared" si="0"/>
        <v>0.008371499999999999</v>
      </c>
      <c r="O24" s="9"/>
      <c r="P24" s="2">
        <v>0.011</v>
      </c>
      <c r="Q24" s="2">
        <v>48.46</v>
      </c>
      <c r="R24" s="2">
        <v>51.62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10.71968027477817</v>
      </c>
      <c r="E25" s="2">
        <v>10.367419079338443</v>
      </c>
      <c r="F25" s="2">
        <v>9.918944030459116</v>
      </c>
      <c r="G25" s="2">
        <v>9.062746014549175</v>
      </c>
      <c r="H25" s="2">
        <v>8.0573556344933</v>
      </c>
      <c r="I25" s="2">
        <v>6.807447257494987</v>
      </c>
      <c r="J25" s="2">
        <v>5.992173009142616</v>
      </c>
      <c r="K25" s="2">
        <v>5.525496463821668</v>
      </c>
      <c r="L25" s="2">
        <v>4.811168673335193</v>
      </c>
      <c r="M25" s="2"/>
      <c r="N25" s="9">
        <f t="shared" si="0"/>
        <v>7.955558519800865</v>
      </c>
      <c r="O25" s="9">
        <f>(F25-J25)/2</f>
        <v>1.96338551065825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12</v>
      </c>
      <c r="C26" s="2">
        <f>CONVERT(B26,"ft","m")</f>
        <v>3.6576</v>
      </c>
      <c r="D26" s="2">
        <v>0.000648</v>
      </c>
      <c r="E26" s="2">
        <v>0.000899</v>
      </c>
      <c r="F26" s="2">
        <v>0.00151</v>
      </c>
      <c r="G26" s="2">
        <v>0.002552</v>
      </c>
      <c r="H26" s="2">
        <v>0.006751</v>
      </c>
      <c r="I26" s="2">
        <v>0.01757</v>
      </c>
      <c r="J26" s="2">
        <v>0.02473</v>
      </c>
      <c r="K26" s="2">
        <v>0.0311</v>
      </c>
      <c r="L26" s="2">
        <v>0.03845</v>
      </c>
      <c r="M26" s="2"/>
      <c r="N26" s="9">
        <f t="shared" si="0"/>
        <v>0.01312</v>
      </c>
      <c r="O26" s="9"/>
      <c r="P26" s="2">
        <v>0</v>
      </c>
      <c r="Q26" s="2">
        <v>62.418</v>
      </c>
      <c r="R26" s="2">
        <v>37.54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10.59171856643955</v>
      </c>
      <c r="E27" s="2">
        <v>10.119391263809726</v>
      </c>
      <c r="F27" s="2">
        <v>9.371235735111734</v>
      </c>
      <c r="G27" s="2">
        <v>8.614155955559305</v>
      </c>
      <c r="H27" s="2">
        <v>7.21068306573045</v>
      </c>
      <c r="I27" s="2">
        <v>5.8307419984284365</v>
      </c>
      <c r="J27" s="2">
        <v>5.337593950046874</v>
      </c>
      <c r="K27" s="2">
        <v>5.006941609418847</v>
      </c>
      <c r="L27" s="2">
        <v>4.700872591587623</v>
      </c>
      <c r="M27" s="2"/>
      <c r="N27" s="9">
        <f t="shared" si="0"/>
        <v>7.354414842579304</v>
      </c>
      <c r="O27" s="9">
        <f>(F27-J27)/2</f>
        <v>2.01682089253243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13</v>
      </c>
      <c r="C28" s="2">
        <f>CONVERT(B28,"ft","m")</f>
        <v>3.9624</v>
      </c>
      <c r="D28" s="2">
        <v>0.000625</v>
      </c>
      <c r="E28" s="2">
        <v>0.000838</v>
      </c>
      <c r="F28" s="2">
        <v>0.001294</v>
      </c>
      <c r="G28" s="2">
        <v>0.002251</v>
      </c>
      <c r="H28" s="2">
        <v>0.004901</v>
      </c>
      <c r="I28" s="2">
        <v>0.01343</v>
      </c>
      <c r="J28" s="2">
        <v>0.01713</v>
      </c>
      <c r="K28" s="2">
        <v>0.02152</v>
      </c>
      <c r="L28" s="2">
        <v>0.03166</v>
      </c>
      <c r="M28" s="2"/>
      <c r="N28" s="9">
        <f t="shared" si="0"/>
        <v>0.009212</v>
      </c>
      <c r="O28" s="9"/>
      <c r="P28" s="2">
        <v>0</v>
      </c>
      <c r="Q28" s="2">
        <v>56.88</v>
      </c>
      <c r="R28" s="2">
        <v>43.14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10.643856189774725</v>
      </c>
      <c r="E29" s="2">
        <v>10.220762135624822</v>
      </c>
      <c r="F29" s="2">
        <v>9.593946667331666</v>
      </c>
      <c r="G29" s="2">
        <v>8.79521822787002</v>
      </c>
      <c r="H29" s="2">
        <v>7.672708137914418</v>
      </c>
      <c r="I29" s="2">
        <v>6.21839688500937</v>
      </c>
      <c r="J29" s="2">
        <v>5.8673310383528126</v>
      </c>
      <c r="K29" s="2">
        <v>5.538178111880188</v>
      </c>
      <c r="L29" s="2">
        <v>4.981194934299631</v>
      </c>
      <c r="M29" s="2"/>
      <c r="N29" s="9">
        <f t="shared" si="0"/>
        <v>7.730638852842239</v>
      </c>
      <c r="O29" s="9">
        <f>(F29-J29)/2</f>
        <v>1.8633078144894268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9"/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9"/>
      <c r="O31" s="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9"/>
      <c r="O32" s="9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9"/>
      <c r="O33" s="9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9"/>
      <c r="O34" s="9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9"/>
      <c r="O35" s="9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9"/>
      <c r="O36" s="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9"/>
      <c r="O37" s="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9"/>
      <c r="O38" s="9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9"/>
      <c r="O39" s="9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9"/>
      <c r="O40" s="9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9"/>
      <c r="O41" s="9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9"/>
      <c r="O42" s="9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9"/>
      <c r="O43" s="9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2000-10-18T21:04:42Z</dcterms:created>
  <dcterms:modified xsi:type="dcterms:W3CDTF">2001-02-14T04:00:38Z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