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15020" windowHeight="930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<sst xmlns="http://schemas.openxmlformats.org/spreadsheetml/2006/main" count="55" uniqueCount="35">
  <si>
    <t>53-011-013</t>
  </si>
  <si>
    <t>53-023-025</t>
  </si>
  <si>
    <t>53-035-037</t>
  </si>
  <si>
    <t>53-047-049</t>
  </si>
  <si>
    <t>53-059-061</t>
  </si>
  <si>
    <t>53-071-073</t>
  </si>
  <si>
    <t>53-083-085</t>
  </si>
  <si>
    <t>53-095-097</t>
  </si>
  <si>
    <t>53-107-109</t>
  </si>
  <si>
    <t>53-119-121</t>
  </si>
  <si>
    <t>53-131-133</t>
  </si>
  <si>
    <t>53-141-143</t>
  </si>
  <si>
    <t>53-153-155</t>
  </si>
  <si>
    <t>53-165-167</t>
  </si>
  <si>
    <t>53-177-179</t>
  </si>
  <si>
    <t>53-189-191</t>
  </si>
  <si>
    <t>53-201-203</t>
  </si>
  <si>
    <t>53-213-215</t>
  </si>
  <si>
    <t>mm</t>
  </si>
  <si>
    <t>phi</t>
  </si>
  <si>
    <t>Sample I.D.</t>
  </si>
  <si>
    <t>Depth mdpt (ft)</t>
  </si>
  <si>
    <t>%Sand</t>
  </si>
  <si>
    <t>%Silt</t>
  </si>
  <si>
    <t>%Clay</t>
  </si>
  <si>
    <t>Chart table</t>
  </si>
  <si>
    <t>Sample</t>
  </si>
  <si>
    <t>Depth (ft)</t>
  </si>
  <si>
    <t>Depth (m)</t>
  </si>
  <si>
    <t xml:space="preserve">%Silt </t>
  </si>
  <si>
    <t>Depth mdpt (m)</t>
  </si>
  <si>
    <t>Mean (Inman, 1952)</t>
  </si>
  <si>
    <t>S.D. (phi units)</t>
  </si>
  <si>
    <t xml:space="preserve">% finer than </t>
  </si>
  <si>
    <t>BSS00_53 grain size table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</si>
</sst>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5">
    <font>
      <sz val="10"/>
      <name val="Times New Roman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9.25"/>
      <name val="Times New Roman"/>
      <family val="0"/>
    </font>
    <font>
      <b/>
      <u val="single"/>
      <sz val="8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2" fontId="1" fillId="0" borderId="5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6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165" fontId="1" fillId="0" borderId="8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  <xf numFmtId="0" fontId="4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Bss00-178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DATATABLE!$W$7:$W$24</c:f>
              <c:numCache>
                <c:ptCount val="18"/>
                <c:pt idx="0">
                  <c:v>91.14600000000002</c:v>
                </c:pt>
                <c:pt idx="1">
                  <c:v>94.47</c:v>
                </c:pt>
                <c:pt idx="2">
                  <c:v>91.205</c:v>
                </c:pt>
                <c:pt idx="3">
                  <c:v>76.07</c:v>
                </c:pt>
                <c:pt idx="4">
                  <c:v>39.86556000000001</c:v>
                </c:pt>
                <c:pt idx="5">
                  <c:v>30.23</c:v>
                </c:pt>
                <c:pt idx="6">
                  <c:v>16.109</c:v>
                </c:pt>
                <c:pt idx="7">
                  <c:v>7.231</c:v>
                </c:pt>
                <c:pt idx="8">
                  <c:v>5.065</c:v>
                </c:pt>
                <c:pt idx="9">
                  <c:v>48.893</c:v>
                </c:pt>
                <c:pt idx="10">
                  <c:v>57.43</c:v>
                </c:pt>
                <c:pt idx="11">
                  <c:v>35.8414</c:v>
                </c:pt>
                <c:pt idx="12">
                  <c:v>64.37</c:v>
                </c:pt>
                <c:pt idx="13">
                  <c:v>38.32</c:v>
                </c:pt>
                <c:pt idx="14">
                  <c:v>31.76</c:v>
                </c:pt>
                <c:pt idx="15">
                  <c:v>38.53</c:v>
                </c:pt>
                <c:pt idx="16">
                  <c:v>30.017000000000003</c:v>
                </c:pt>
                <c:pt idx="17">
                  <c:v>1.589</c:v>
                </c:pt>
              </c:numCache>
            </c:numRef>
          </c:xVal>
          <c:yVal>
            <c:numRef>
              <c:f>DATATABLE!$U$7:$U$24</c:f>
              <c:numCach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11.833333333333332</c:v>
                </c:pt>
                <c:pt idx="12">
                  <c:v>12.833333333333332</c:v>
                </c:pt>
                <c:pt idx="13">
                  <c:v>13.833333333333332</c:v>
                </c:pt>
                <c:pt idx="14">
                  <c:v>14.833333333333332</c:v>
                </c:pt>
                <c:pt idx="15">
                  <c:v>15.833333333333332</c:v>
                </c:pt>
                <c:pt idx="16">
                  <c:v>16.833333333333336</c:v>
                </c:pt>
                <c:pt idx="17">
                  <c:v>17.833333333333336</c:v>
                </c:pt>
              </c:numCache>
            </c:numRef>
          </c:yVal>
          <c:smooth val="0"/>
        </c:ser>
        <c:axId val="47703663"/>
        <c:axId val="26679784"/>
      </c:scatterChart>
      <c:valAx>
        <c:axId val="47703663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6679784"/>
        <c:crosses val="autoZero"/>
        <c:crossBetween val="midCat"/>
        <c:dispUnits/>
        <c:majorUnit val="10"/>
        <c:minorUnit val="5"/>
      </c:valAx>
      <c:valAx>
        <c:axId val="26679784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7703663"/>
        <c:crossesAt val="0"/>
        <c:crossBetween val="midCat"/>
        <c:dispUnits/>
        <c:majorUnit val="2"/>
        <c:min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Bss00-178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DATATABLE!$W$7:$W$24</c:f>
              <c:numCache>
                <c:ptCount val="18"/>
                <c:pt idx="0">
                  <c:v>91.14600000000002</c:v>
                </c:pt>
                <c:pt idx="1">
                  <c:v>94.47</c:v>
                </c:pt>
                <c:pt idx="2">
                  <c:v>91.205</c:v>
                </c:pt>
                <c:pt idx="3">
                  <c:v>76.07</c:v>
                </c:pt>
                <c:pt idx="4">
                  <c:v>39.86556000000001</c:v>
                </c:pt>
                <c:pt idx="5">
                  <c:v>30.23</c:v>
                </c:pt>
                <c:pt idx="6">
                  <c:v>16.109</c:v>
                </c:pt>
                <c:pt idx="7">
                  <c:v>7.231</c:v>
                </c:pt>
                <c:pt idx="8">
                  <c:v>5.065</c:v>
                </c:pt>
                <c:pt idx="9">
                  <c:v>48.893</c:v>
                </c:pt>
                <c:pt idx="10">
                  <c:v>57.43</c:v>
                </c:pt>
                <c:pt idx="11">
                  <c:v>35.8414</c:v>
                </c:pt>
                <c:pt idx="12">
                  <c:v>64.37</c:v>
                </c:pt>
                <c:pt idx="13">
                  <c:v>38.32</c:v>
                </c:pt>
                <c:pt idx="14">
                  <c:v>31.76</c:v>
                </c:pt>
                <c:pt idx="15">
                  <c:v>38.53</c:v>
                </c:pt>
                <c:pt idx="16">
                  <c:v>30.017000000000003</c:v>
                </c:pt>
                <c:pt idx="17">
                  <c:v>1.589</c:v>
                </c:pt>
              </c:numCache>
            </c:numRef>
          </c:xVal>
          <c:yVal>
            <c:numRef>
              <c:f>DATATABLE!$V$7:$V$24</c:f>
              <c:numCache>
                <c:ptCount val="18"/>
                <c:pt idx="0">
                  <c:v>0.3048</c:v>
                </c:pt>
                <c:pt idx="1">
                  <c:v>0.6096</c:v>
                </c:pt>
                <c:pt idx="2">
                  <c:v>0.9144</c:v>
                </c:pt>
                <c:pt idx="3">
                  <c:v>1.2192</c:v>
                </c:pt>
                <c:pt idx="4">
                  <c:v>1.524</c:v>
                </c:pt>
                <c:pt idx="5">
                  <c:v>1.8288</c:v>
                </c:pt>
                <c:pt idx="6">
                  <c:v>2.1336</c:v>
                </c:pt>
                <c:pt idx="7">
                  <c:v>2.4384</c:v>
                </c:pt>
                <c:pt idx="8">
                  <c:v>2.7432</c:v>
                </c:pt>
                <c:pt idx="9">
                  <c:v>3.048</c:v>
                </c:pt>
                <c:pt idx="10">
                  <c:v>3.3528</c:v>
                </c:pt>
                <c:pt idx="11">
                  <c:v>3.6068</c:v>
                </c:pt>
                <c:pt idx="12">
                  <c:v>3.9116</c:v>
                </c:pt>
                <c:pt idx="13">
                  <c:v>4.2164</c:v>
                </c:pt>
                <c:pt idx="14">
                  <c:v>4.5212</c:v>
                </c:pt>
                <c:pt idx="15">
                  <c:v>4.826</c:v>
                </c:pt>
                <c:pt idx="16">
                  <c:v>5.130800000000001</c:v>
                </c:pt>
                <c:pt idx="17">
                  <c:v>5.435600000000001</c:v>
                </c:pt>
              </c:numCache>
            </c:numRef>
          </c:yVal>
          <c:smooth val="0"/>
        </c:ser>
        <c:axId val="38791465"/>
        <c:axId val="13578866"/>
      </c:scatterChart>
      <c:valAx>
        <c:axId val="38791465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3578866"/>
        <c:crosses val="autoZero"/>
        <c:crossBetween val="midCat"/>
        <c:dispUnits/>
        <c:majorUnit val="10"/>
        <c:minorUnit val="5"/>
      </c:valAx>
      <c:valAx>
        <c:axId val="13578866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8791465"/>
        <c:crossesAt val="0"/>
        <c:crossBetween val="midCat"/>
        <c:dispUnits/>
        <c:majorUnit val="2"/>
        <c:min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41</xdr:row>
      <xdr:rowOff>66675</xdr:rowOff>
    </xdr:from>
    <xdr:to>
      <xdr:col>11</xdr:col>
      <xdr:colOff>104775</xdr:colOff>
      <xdr:row>75</xdr:row>
      <xdr:rowOff>66675</xdr:rowOff>
    </xdr:to>
    <xdr:graphicFrame>
      <xdr:nvGraphicFramePr>
        <xdr:cNvPr id="1" name="Chart 3"/>
        <xdr:cNvGraphicFramePr/>
      </xdr:nvGraphicFramePr>
      <xdr:xfrm>
        <a:off x="447675" y="5410200"/>
        <a:ext cx="441960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41</xdr:row>
      <xdr:rowOff>66675</xdr:rowOff>
    </xdr:from>
    <xdr:to>
      <xdr:col>25</xdr:col>
      <xdr:colOff>66675</xdr:colOff>
      <xdr:row>75</xdr:row>
      <xdr:rowOff>66675</xdr:rowOff>
    </xdr:to>
    <xdr:graphicFrame>
      <xdr:nvGraphicFramePr>
        <xdr:cNvPr id="2" name="Chart 4"/>
        <xdr:cNvGraphicFramePr/>
      </xdr:nvGraphicFramePr>
      <xdr:xfrm>
        <a:off x="5095875" y="5410200"/>
        <a:ext cx="4419600" cy="4210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C75"/>
  <sheetViews>
    <sheetView tabSelected="1" zoomScale="75" zoomScaleNormal="75" workbookViewId="0" topLeftCell="A1">
      <selection activeCell="A4" sqref="A4"/>
    </sheetView>
  </sheetViews>
  <sheetFormatPr defaultColWidth="12" defaultRowHeight="12.75"/>
  <cols>
    <col min="1" max="1" width="10.33203125" style="3" bestFit="1" customWidth="1"/>
    <col min="2" max="2" width="12.16015625" style="3" bestFit="1" customWidth="1"/>
    <col min="3" max="3" width="12.16015625" style="3" customWidth="1"/>
    <col min="4" max="5" width="6.83203125" style="3" bestFit="1" customWidth="1"/>
    <col min="6" max="12" width="5.83203125" style="3" bestFit="1" customWidth="1"/>
    <col min="13" max="13" width="4.16015625" style="3" bestFit="1" customWidth="1"/>
    <col min="14" max="15" width="4.16015625" style="3" customWidth="1"/>
    <col min="16" max="17" width="5.33203125" style="3" bestFit="1" customWidth="1"/>
    <col min="18" max="18" width="5" style="3" bestFit="1" customWidth="1"/>
    <col min="19" max="19" width="9.33203125" style="3" customWidth="1"/>
    <col min="20" max="20" width="8.33203125" style="3" bestFit="1" customWidth="1"/>
    <col min="21" max="21" width="6" style="3" bestFit="1" customWidth="1"/>
    <col min="22" max="22" width="5.33203125" style="3" customWidth="1"/>
    <col min="23" max="25" width="6.33203125" style="3" bestFit="1" customWidth="1"/>
    <col min="26" max="16384" width="9.33203125" style="3" customWidth="1"/>
  </cols>
  <sheetData>
    <row r="4" spans="1:7" ht="9.75">
      <c r="A4" s="4" t="s">
        <v>34</v>
      </c>
      <c r="G4" s="18" t="s">
        <v>33</v>
      </c>
    </row>
    <row r="5" spans="1:20" ht="10.5" thickBot="1">
      <c r="A5" s="1" t="s">
        <v>20</v>
      </c>
      <c r="B5" s="1" t="s">
        <v>21</v>
      </c>
      <c r="C5" s="1" t="s">
        <v>30</v>
      </c>
      <c r="D5" s="2">
        <v>0.05</v>
      </c>
      <c r="E5" s="2">
        <v>0.1</v>
      </c>
      <c r="F5" s="2">
        <v>0.16</v>
      </c>
      <c r="G5" s="2">
        <v>0.25</v>
      </c>
      <c r="H5" s="2">
        <v>0.5</v>
      </c>
      <c r="I5" s="2">
        <v>0.75</v>
      </c>
      <c r="J5" s="2">
        <v>0.84</v>
      </c>
      <c r="K5" s="2">
        <v>0.9</v>
      </c>
      <c r="L5" s="2">
        <v>0.95</v>
      </c>
      <c r="M5" s="1"/>
      <c r="N5" s="1" t="s">
        <v>31</v>
      </c>
      <c r="O5" s="1" t="s">
        <v>32</v>
      </c>
      <c r="P5" s="1" t="s">
        <v>22</v>
      </c>
      <c r="Q5" s="1" t="s">
        <v>23</v>
      </c>
      <c r="R5" s="1" t="s">
        <v>24</v>
      </c>
      <c r="T5" s="4" t="s">
        <v>25</v>
      </c>
    </row>
    <row r="6" spans="1:29" ht="10.5" thickTop="1">
      <c r="A6" s="5" t="s">
        <v>0</v>
      </c>
      <c r="B6" s="5">
        <v>1</v>
      </c>
      <c r="C6" s="5">
        <f>CONVERT(B6,"ft","m")</f>
        <v>0.3048</v>
      </c>
      <c r="D6" s="5">
        <v>0.01944</v>
      </c>
      <c r="E6" s="5">
        <v>0.06976</v>
      </c>
      <c r="F6" s="5">
        <v>0.09181999999999998</v>
      </c>
      <c r="G6" s="5">
        <v>0.1083</v>
      </c>
      <c r="H6" s="5">
        <v>0.1385</v>
      </c>
      <c r="I6" s="5">
        <v>0.168</v>
      </c>
      <c r="J6" s="5">
        <v>0.1813</v>
      </c>
      <c r="K6" s="5">
        <v>0.1923</v>
      </c>
      <c r="L6" s="5">
        <v>0.2061</v>
      </c>
      <c r="M6" s="5" t="s">
        <v>18</v>
      </c>
      <c r="N6" s="6">
        <f>(F6+J6)/2</f>
        <v>0.13656</v>
      </c>
      <c r="O6" s="6"/>
      <c r="P6" s="6">
        <v>91.14600000000002</v>
      </c>
      <c r="Q6" s="6">
        <v>6.55</v>
      </c>
      <c r="R6" s="6">
        <v>2.365</v>
      </c>
      <c r="S6" s="5"/>
      <c r="T6" s="7" t="s">
        <v>26</v>
      </c>
      <c r="U6" s="8" t="s">
        <v>27</v>
      </c>
      <c r="V6" s="8" t="s">
        <v>28</v>
      </c>
      <c r="W6" s="8" t="s">
        <v>22</v>
      </c>
      <c r="X6" s="8" t="s">
        <v>29</v>
      </c>
      <c r="Y6" s="9" t="s">
        <v>24</v>
      </c>
      <c r="Z6" s="5"/>
      <c r="AA6" s="5"/>
      <c r="AB6" s="5"/>
      <c r="AC6" s="5"/>
    </row>
    <row r="7" spans="1:29" ht="9.75">
      <c r="A7" s="5"/>
      <c r="B7" s="5"/>
      <c r="C7" s="5"/>
      <c r="D7" s="5">
        <v>5.684827970831031</v>
      </c>
      <c r="E7" s="5">
        <v>3.8414561496598854</v>
      </c>
      <c r="F7" s="5">
        <v>3.4450477577244456</v>
      </c>
      <c r="G7" s="5">
        <v>3.2068948519411222</v>
      </c>
      <c r="H7" s="5">
        <v>2.8520421186128986</v>
      </c>
      <c r="I7" s="5">
        <v>2.5734668618833267</v>
      </c>
      <c r="J7" s="5">
        <v>2.4635491698052916</v>
      </c>
      <c r="K7" s="5">
        <v>2.3785693322095525</v>
      </c>
      <c r="L7" s="5">
        <v>2.278583590010193</v>
      </c>
      <c r="M7" s="5" t="s">
        <v>19</v>
      </c>
      <c r="N7" s="6">
        <f aca="true" t="shared" si="0" ref="N7:N41">(F7+J7)/2</f>
        <v>2.954298463764869</v>
      </c>
      <c r="O7" s="6">
        <f>(F7-J7)/2</f>
        <v>0.490749293959577</v>
      </c>
      <c r="P7" s="6"/>
      <c r="Q7" s="6"/>
      <c r="R7" s="6"/>
      <c r="S7" s="5"/>
      <c r="T7" s="10" t="s">
        <v>0</v>
      </c>
      <c r="U7" s="11">
        <v>1</v>
      </c>
      <c r="V7" s="11">
        <f>CONVERT(U7,"ft","m")</f>
        <v>0.3048</v>
      </c>
      <c r="W7" s="12">
        <v>91.14600000000002</v>
      </c>
      <c r="X7" s="12">
        <v>6.55</v>
      </c>
      <c r="Y7" s="13">
        <v>2.365</v>
      </c>
      <c r="Z7" s="5"/>
      <c r="AA7" s="5"/>
      <c r="AB7" s="5"/>
      <c r="AC7" s="5"/>
    </row>
    <row r="8" spans="1:29" ht="9.75">
      <c r="A8" s="5" t="s">
        <v>1</v>
      </c>
      <c r="B8" s="5">
        <v>2</v>
      </c>
      <c r="C8" s="5">
        <f>CONVERT(B8,"ft","m")</f>
        <v>0.6096</v>
      </c>
      <c r="D8" s="5">
        <v>0.05543</v>
      </c>
      <c r="E8" s="5">
        <v>0.08868000000000001</v>
      </c>
      <c r="F8" s="5">
        <v>0.1022</v>
      </c>
      <c r="G8" s="5">
        <v>0.1146</v>
      </c>
      <c r="H8" s="5">
        <v>0.1393</v>
      </c>
      <c r="I8" s="5">
        <v>0.1616</v>
      </c>
      <c r="J8" s="5">
        <v>0.1715</v>
      </c>
      <c r="K8" s="5">
        <v>0.1791</v>
      </c>
      <c r="L8" s="5">
        <v>0.1891</v>
      </c>
      <c r="M8" s="5"/>
      <c r="N8" s="6">
        <f t="shared" si="0"/>
        <v>0.13685</v>
      </c>
      <c r="O8" s="6"/>
      <c r="P8" s="6">
        <v>94.47</v>
      </c>
      <c r="Q8" s="6">
        <v>4.01</v>
      </c>
      <c r="R8" s="6">
        <v>1.5470000000000002</v>
      </c>
      <c r="S8" s="5"/>
      <c r="T8" s="10" t="s">
        <v>1</v>
      </c>
      <c r="U8" s="11">
        <v>2</v>
      </c>
      <c r="V8" s="11">
        <f>CONVERT(U8,"ft","m")</f>
        <v>0.6096</v>
      </c>
      <c r="W8" s="12">
        <v>94.47</v>
      </c>
      <c r="X8" s="12">
        <v>4.01</v>
      </c>
      <c r="Y8" s="13">
        <v>1.5470000000000002</v>
      </c>
      <c r="Z8" s="5"/>
      <c r="AA8" s="5"/>
      <c r="AB8" s="5"/>
      <c r="AC8" s="5"/>
    </row>
    <row r="9" spans="1:29" ht="9.75">
      <c r="A9" s="5"/>
      <c r="B9" s="5"/>
      <c r="C9" s="5"/>
      <c r="D9" s="5">
        <v>4.173189182149837</v>
      </c>
      <c r="E9" s="5">
        <v>3.495247419569505</v>
      </c>
      <c r="F9" s="5">
        <v>3.290532898611828</v>
      </c>
      <c r="G9" s="5">
        <v>3.125321050792545</v>
      </c>
      <c r="H9" s="5">
        <v>2.8437328369481967</v>
      </c>
      <c r="I9" s="5">
        <v>2.629500896797655</v>
      </c>
      <c r="J9" s="5">
        <v>2.5437195184892745</v>
      </c>
      <c r="K9" s="5">
        <v>2.4811627575634883</v>
      </c>
      <c r="L9" s="5">
        <v>2.402778731599688</v>
      </c>
      <c r="M9" s="5"/>
      <c r="N9" s="6">
        <f t="shared" si="0"/>
        <v>2.917126208550551</v>
      </c>
      <c r="O9" s="6">
        <f>(F9-J9)/2</f>
        <v>0.3734066900612767</v>
      </c>
      <c r="P9" s="6"/>
      <c r="Q9" s="6"/>
      <c r="R9" s="6"/>
      <c r="S9" s="5"/>
      <c r="T9" s="10" t="s">
        <v>2</v>
      </c>
      <c r="U9" s="11">
        <v>3</v>
      </c>
      <c r="V9" s="11">
        <f>CONVERT(U9,"ft","m")</f>
        <v>0.9144</v>
      </c>
      <c r="W9" s="12">
        <v>91.205</v>
      </c>
      <c r="X9" s="12">
        <v>6.34</v>
      </c>
      <c r="Y9" s="13">
        <v>2.451</v>
      </c>
      <c r="Z9" s="5"/>
      <c r="AA9" s="5"/>
      <c r="AB9" s="5"/>
      <c r="AC9" s="5"/>
    </row>
    <row r="10" spans="1:29" ht="9.75">
      <c r="A10" s="5" t="s">
        <v>2</v>
      </c>
      <c r="B10" s="5">
        <v>3</v>
      </c>
      <c r="C10" s="5">
        <f>CONVERT(B10,"ft","m")</f>
        <v>0.9144</v>
      </c>
      <c r="D10" s="5">
        <v>0.0207</v>
      </c>
      <c r="E10" s="5">
        <v>0.07032</v>
      </c>
      <c r="F10" s="5">
        <v>0.09062</v>
      </c>
      <c r="G10" s="5">
        <v>0.1051</v>
      </c>
      <c r="H10" s="5">
        <v>0.1323</v>
      </c>
      <c r="I10" s="5">
        <v>0.1599</v>
      </c>
      <c r="J10" s="5">
        <v>0.1732</v>
      </c>
      <c r="K10" s="5">
        <v>0.1847</v>
      </c>
      <c r="L10" s="5">
        <v>0.1973</v>
      </c>
      <c r="M10" s="5"/>
      <c r="N10" s="6">
        <f t="shared" si="0"/>
        <v>0.13191</v>
      </c>
      <c r="O10" s="6"/>
      <c r="P10" s="6">
        <v>91.205</v>
      </c>
      <c r="Q10" s="6">
        <v>6.34</v>
      </c>
      <c r="R10" s="6">
        <v>2.451</v>
      </c>
      <c r="S10" s="5"/>
      <c r="T10" s="10" t="s">
        <v>3</v>
      </c>
      <c r="U10" s="11">
        <v>4</v>
      </c>
      <c r="V10" s="11">
        <f>CONVERT(U10,"ft","m")</f>
        <v>1.2192</v>
      </c>
      <c r="W10" s="12">
        <v>76.07</v>
      </c>
      <c r="X10" s="12">
        <v>22.68</v>
      </c>
      <c r="Y10" s="13">
        <v>1.1679</v>
      </c>
      <c r="Z10" s="5"/>
      <c r="AA10" s="5"/>
      <c r="AB10" s="5"/>
      <c r="AC10" s="5"/>
    </row>
    <row r="11" spans="1:29" ht="9.75">
      <c r="A11" s="5"/>
      <c r="B11" s="5"/>
      <c r="C11" s="5"/>
      <c r="D11" s="5">
        <v>5.594225422050124</v>
      </c>
      <c r="E11" s="5">
        <v>3.829921119293408</v>
      </c>
      <c r="F11" s="5">
        <v>3.4640266989234227</v>
      </c>
      <c r="G11" s="5">
        <v>3.250165425587271</v>
      </c>
      <c r="H11" s="5">
        <v>2.918115033270773</v>
      </c>
      <c r="I11" s="5">
        <v>2.6447581560691176</v>
      </c>
      <c r="J11" s="5">
        <v>2.5294891648227247</v>
      </c>
      <c r="K11" s="5">
        <v>2.436744228567011</v>
      </c>
      <c r="L11" s="5">
        <v>2.3415371388258905</v>
      </c>
      <c r="M11" s="5"/>
      <c r="N11" s="6">
        <f t="shared" si="0"/>
        <v>2.9967579318730735</v>
      </c>
      <c r="O11" s="6">
        <f>(F11-J11)/2</f>
        <v>0.46726876705034903</v>
      </c>
      <c r="P11" s="6"/>
      <c r="Q11" s="6"/>
      <c r="R11" s="6"/>
      <c r="S11" s="5"/>
      <c r="T11" s="10" t="s">
        <v>4</v>
      </c>
      <c r="U11" s="11">
        <v>5</v>
      </c>
      <c r="V11" s="11">
        <f>CONVERT(U11,"ft","m")</f>
        <v>1.524</v>
      </c>
      <c r="W11" s="12">
        <v>39.86556000000001</v>
      </c>
      <c r="X11" s="12">
        <v>44.35</v>
      </c>
      <c r="Y11" s="13">
        <v>15.78</v>
      </c>
      <c r="Z11" s="5"/>
      <c r="AA11" s="5"/>
      <c r="AB11" s="5"/>
      <c r="AC11" s="5"/>
    </row>
    <row r="12" spans="1:29" ht="9.75">
      <c r="A12" s="5" t="s">
        <v>3</v>
      </c>
      <c r="B12" s="5">
        <v>4</v>
      </c>
      <c r="C12" s="5">
        <f>CONVERT(B12,"ft","m")</f>
        <v>1.2192</v>
      </c>
      <c r="D12" s="5">
        <v>0.02628</v>
      </c>
      <c r="E12" s="5">
        <v>0.04162</v>
      </c>
      <c r="F12" s="5">
        <v>0.05168</v>
      </c>
      <c r="G12" s="5">
        <v>0.06411</v>
      </c>
      <c r="H12" s="5">
        <v>0.09979000000000002</v>
      </c>
      <c r="I12" s="5">
        <v>0.132</v>
      </c>
      <c r="J12" s="5">
        <v>0.1461</v>
      </c>
      <c r="K12" s="5">
        <v>0.1577</v>
      </c>
      <c r="L12" s="5">
        <v>0.1698</v>
      </c>
      <c r="M12" s="5"/>
      <c r="N12" s="6">
        <f t="shared" si="0"/>
        <v>0.09889</v>
      </c>
      <c r="O12" s="6"/>
      <c r="P12" s="6">
        <v>76.07</v>
      </c>
      <c r="Q12" s="6">
        <v>22.68</v>
      </c>
      <c r="R12" s="6">
        <v>1.1679</v>
      </c>
      <c r="S12" s="5"/>
      <c r="T12" s="10" t="s">
        <v>5</v>
      </c>
      <c r="U12" s="11">
        <v>6</v>
      </c>
      <c r="V12" s="11">
        <f>CONVERT(U12,"ft","m")</f>
        <v>1.8288</v>
      </c>
      <c r="W12" s="12">
        <v>30.23</v>
      </c>
      <c r="X12" s="12">
        <v>51.47</v>
      </c>
      <c r="Y12" s="13">
        <v>18.33</v>
      </c>
      <c r="Z12" s="5"/>
      <c r="AA12" s="5"/>
      <c r="AB12" s="5"/>
      <c r="AC12" s="5"/>
    </row>
    <row r="13" spans="1:29" ht="9.75">
      <c r="A13" s="5"/>
      <c r="B13" s="5"/>
      <c r="C13" s="5"/>
      <c r="D13" s="5">
        <v>5.2498909141144825</v>
      </c>
      <c r="E13" s="5">
        <v>4.586579224701477</v>
      </c>
      <c r="F13" s="5">
        <v>4.274250119742887</v>
      </c>
      <c r="G13" s="5">
        <v>3.963306781055845</v>
      </c>
      <c r="H13" s="5">
        <v>3.32496094007642</v>
      </c>
      <c r="I13" s="5">
        <v>2.9213901653036336</v>
      </c>
      <c r="J13" s="5">
        <v>2.774971916745951</v>
      </c>
      <c r="K13" s="5">
        <v>2.6647454347589394</v>
      </c>
      <c r="L13" s="5">
        <v>2.5580916359964108</v>
      </c>
      <c r="M13" s="5"/>
      <c r="N13" s="6">
        <f t="shared" si="0"/>
        <v>3.524611018244419</v>
      </c>
      <c r="O13" s="6">
        <f>(F13-J13)/2</f>
        <v>0.749639101498468</v>
      </c>
      <c r="P13" s="6"/>
      <c r="Q13" s="6"/>
      <c r="R13" s="6"/>
      <c r="S13" s="5"/>
      <c r="T13" s="10" t="s">
        <v>6</v>
      </c>
      <c r="U13" s="11">
        <v>7</v>
      </c>
      <c r="V13" s="11">
        <f>CONVERT(U13,"ft","m")</f>
        <v>2.1336</v>
      </c>
      <c r="W13" s="12">
        <v>16.109</v>
      </c>
      <c r="X13" s="12">
        <v>67.17</v>
      </c>
      <c r="Y13" s="13">
        <v>16.78</v>
      </c>
      <c r="Z13" s="5"/>
      <c r="AA13" s="5"/>
      <c r="AB13" s="5"/>
      <c r="AC13" s="5"/>
    </row>
    <row r="14" spans="1:29" ht="9.75">
      <c r="A14" s="5" t="s">
        <v>4</v>
      </c>
      <c r="B14" s="5">
        <v>5</v>
      </c>
      <c r="C14" s="5">
        <f>CONVERT(B14,"ft","m")</f>
        <v>1.524</v>
      </c>
      <c r="D14" s="5">
        <v>0.001228</v>
      </c>
      <c r="E14" s="5">
        <v>0.002376</v>
      </c>
      <c r="F14" s="5">
        <v>0.00397</v>
      </c>
      <c r="G14" s="5">
        <v>0.00811</v>
      </c>
      <c r="H14" s="5">
        <v>0.04131</v>
      </c>
      <c r="I14" s="5">
        <v>0.09212</v>
      </c>
      <c r="J14" s="5">
        <v>0.1075</v>
      </c>
      <c r="K14" s="5">
        <v>0.1192</v>
      </c>
      <c r="L14" s="5">
        <v>0.1323</v>
      </c>
      <c r="M14" s="5"/>
      <c r="N14" s="6">
        <f t="shared" si="0"/>
        <v>0.055735</v>
      </c>
      <c r="O14" s="6"/>
      <c r="P14" s="6">
        <v>39.86556000000001</v>
      </c>
      <c r="Q14" s="6">
        <v>44.35</v>
      </c>
      <c r="R14" s="6">
        <v>15.78</v>
      </c>
      <c r="S14" s="5"/>
      <c r="T14" s="10" t="s">
        <v>7</v>
      </c>
      <c r="U14" s="11">
        <v>8</v>
      </c>
      <c r="V14" s="11">
        <f>CONVERT(U14,"ft","m")</f>
        <v>2.4384</v>
      </c>
      <c r="W14" s="12">
        <v>7.231</v>
      </c>
      <c r="X14" s="12">
        <v>70.92</v>
      </c>
      <c r="Y14" s="13">
        <v>21.78</v>
      </c>
      <c r="Z14" s="5"/>
      <c r="AA14" s="5"/>
      <c r="AB14" s="5"/>
      <c r="AC14" s="5"/>
    </row>
    <row r="15" spans="1:29" ht="9.75">
      <c r="A15" s="5"/>
      <c r="B15" s="5"/>
      <c r="C15" s="5"/>
      <c r="D15" s="5">
        <v>9.669473723953995</v>
      </c>
      <c r="E15" s="5">
        <v>8.71724944852341</v>
      </c>
      <c r="F15" s="5">
        <v>7.976645277293854</v>
      </c>
      <c r="G15" s="5">
        <v>6.946082370219539</v>
      </c>
      <c r="H15" s="5">
        <v>4.597365129580691</v>
      </c>
      <c r="I15" s="5">
        <v>3.4403417786439663</v>
      </c>
      <c r="J15" s="5">
        <v>3.2175914350726273</v>
      </c>
      <c r="K15" s="5">
        <v>3.068543859087288</v>
      </c>
      <c r="L15" s="5">
        <v>2.918115033270773</v>
      </c>
      <c r="M15" s="5"/>
      <c r="N15" s="6">
        <f t="shared" si="0"/>
        <v>5.597118356183241</v>
      </c>
      <c r="O15" s="6">
        <f>(F15-J15)/2</f>
        <v>2.3795269211106134</v>
      </c>
      <c r="P15" s="6"/>
      <c r="Q15" s="6"/>
      <c r="R15" s="6"/>
      <c r="S15" s="5"/>
      <c r="T15" s="10" t="s">
        <v>8</v>
      </c>
      <c r="U15" s="11">
        <v>9</v>
      </c>
      <c r="V15" s="11">
        <f>CONVERT(U15,"ft","m")</f>
        <v>2.7432</v>
      </c>
      <c r="W15" s="12">
        <v>5.065</v>
      </c>
      <c r="X15" s="12">
        <v>72.34</v>
      </c>
      <c r="Y15" s="13">
        <v>22.49</v>
      </c>
      <c r="Z15" s="5"/>
      <c r="AA15" s="5"/>
      <c r="AB15" s="5"/>
      <c r="AC15" s="5"/>
    </row>
    <row r="16" spans="1:29" ht="9.75">
      <c r="A16" s="5" t="s">
        <v>5</v>
      </c>
      <c r="B16" s="5">
        <v>6</v>
      </c>
      <c r="C16" s="5">
        <f>CONVERT(B16,"ft","m")</f>
        <v>1.8288</v>
      </c>
      <c r="D16" s="5">
        <v>0.000898</v>
      </c>
      <c r="E16" s="5">
        <v>0.002129</v>
      </c>
      <c r="F16" s="5">
        <v>0.003378</v>
      </c>
      <c r="G16" s="5">
        <v>0.006172</v>
      </c>
      <c r="H16" s="5">
        <v>0.02811</v>
      </c>
      <c r="I16" s="5">
        <v>0.07002</v>
      </c>
      <c r="J16" s="5">
        <v>0.08341</v>
      </c>
      <c r="K16" s="5">
        <v>0.09484</v>
      </c>
      <c r="L16" s="5">
        <v>0.1064</v>
      </c>
      <c r="M16" s="5"/>
      <c r="N16" s="6">
        <f t="shared" si="0"/>
        <v>0.043394</v>
      </c>
      <c r="O16" s="6"/>
      <c r="P16" s="6">
        <v>30.23</v>
      </c>
      <c r="Q16" s="6">
        <v>51.47</v>
      </c>
      <c r="R16" s="6">
        <v>18.33</v>
      </c>
      <c r="S16" s="5"/>
      <c r="T16" s="10" t="s">
        <v>9</v>
      </c>
      <c r="U16" s="11">
        <v>10</v>
      </c>
      <c r="V16" s="11">
        <f>CONVERT(U16,"ft","m")</f>
        <v>3.048</v>
      </c>
      <c r="W16" s="12">
        <v>48.893</v>
      </c>
      <c r="X16" s="12">
        <v>45.79</v>
      </c>
      <c r="Y16" s="13">
        <v>5.32</v>
      </c>
      <c r="Z16" s="5"/>
      <c r="AA16" s="5"/>
      <c r="AB16" s="5"/>
      <c r="AC16" s="5"/>
    </row>
    <row r="17" spans="1:29" ht="9.75">
      <c r="A17" s="5"/>
      <c r="B17" s="5"/>
      <c r="C17" s="5"/>
      <c r="D17" s="5">
        <v>10.120996934583028</v>
      </c>
      <c r="E17" s="5">
        <v>8.87560833487188</v>
      </c>
      <c r="F17" s="5">
        <v>8.209614956522788</v>
      </c>
      <c r="G17" s="5">
        <v>7.34004622275344</v>
      </c>
      <c r="H17" s="5">
        <v>5.152772736056469</v>
      </c>
      <c r="I17" s="5">
        <v>3.8360891280083074</v>
      </c>
      <c r="J17" s="5">
        <v>3.5836358314578685</v>
      </c>
      <c r="K17" s="5">
        <v>3.398360526954804</v>
      </c>
      <c r="L17" s="5">
        <v>3.2324299440482602</v>
      </c>
      <c r="M17" s="5"/>
      <c r="N17" s="6">
        <f t="shared" si="0"/>
        <v>5.896625393990329</v>
      </c>
      <c r="O17" s="6">
        <f>(F17-J17)/2</f>
        <v>2.3129895625324597</v>
      </c>
      <c r="P17" s="6"/>
      <c r="Q17" s="6"/>
      <c r="R17" s="6"/>
      <c r="S17" s="5"/>
      <c r="T17" s="10" t="s">
        <v>10</v>
      </c>
      <c r="U17" s="11">
        <v>11</v>
      </c>
      <c r="V17" s="11">
        <f>CONVERT(U17,"ft","m")</f>
        <v>3.3528</v>
      </c>
      <c r="W17" s="12">
        <v>57.43</v>
      </c>
      <c r="X17" s="12">
        <v>33.08</v>
      </c>
      <c r="Y17" s="13">
        <v>9.58</v>
      </c>
      <c r="Z17" s="5"/>
      <c r="AA17" s="5"/>
      <c r="AB17" s="5"/>
      <c r="AC17" s="5"/>
    </row>
    <row r="18" spans="1:29" ht="9.75">
      <c r="A18" s="5" t="s">
        <v>6</v>
      </c>
      <c r="B18" s="5">
        <v>7</v>
      </c>
      <c r="C18" s="5">
        <f>CONVERT(B18,"ft","m")</f>
        <v>2.1336</v>
      </c>
      <c r="D18" s="5">
        <v>0.0010009999999999997</v>
      </c>
      <c r="E18" s="5">
        <v>0.0023370000000000005</v>
      </c>
      <c r="F18" s="5">
        <v>0.003705</v>
      </c>
      <c r="G18" s="5">
        <v>0.007067</v>
      </c>
      <c r="H18" s="5">
        <v>0.02743</v>
      </c>
      <c r="I18" s="5">
        <v>0.05267</v>
      </c>
      <c r="J18" s="5">
        <v>0.06263</v>
      </c>
      <c r="K18" s="5">
        <v>0.07251</v>
      </c>
      <c r="L18" s="5">
        <v>0.08275</v>
      </c>
      <c r="M18" s="5"/>
      <c r="N18" s="6">
        <f t="shared" si="0"/>
        <v>0.0331675</v>
      </c>
      <c r="O18" s="6"/>
      <c r="P18" s="6">
        <v>16.109</v>
      </c>
      <c r="Q18" s="6">
        <v>67.17</v>
      </c>
      <c r="R18" s="6">
        <v>16.78</v>
      </c>
      <c r="S18" s="5"/>
      <c r="T18" s="10" t="s">
        <v>11</v>
      </c>
      <c r="U18" s="11">
        <v>11.833333333333332</v>
      </c>
      <c r="V18" s="11">
        <f>CONVERT(U18,"ft","m")</f>
        <v>3.6068</v>
      </c>
      <c r="W18" s="12">
        <v>35.8414</v>
      </c>
      <c r="X18" s="12">
        <v>47.31</v>
      </c>
      <c r="Y18" s="13">
        <v>16.84</v>
      </c>
      <c r="Z18" s="5"/>
      <c r="AA18" s="5"/>
      <c r="AB18" s="5"/>
      <c r="AC18" s="5"/>
    </row>
    <row r="19" spans="1:29" ht="9.75">
      <c r="A19" s="5"/>
      <c r="B19" s="5"/>
      <c r="C19" s="5"/>
      <c r="D19" s="5">
        <v>9.964342310488181</v>
      </c>
      <c r="E19" s="5">
        <v>8.741126550541349</v>
      </c>
      <c r="F19" s="5">
        <v>8.076310742130978</v>
      </c>
      <c r="G19" s="5">
        <v>7.144686375659476</v>
      </c>
      <c r="H19" s="5">
        <v>5.188101567588535</v>
      </c>
      <c r="I19" s="5">
        <v>4.246874730282855</v>
      </c>
      <c r="J19" s="5">
        <v>3.9970023108320416</v>
      </c>
      <c r="K19" s="5">
        <v>3.785676215950073</v>
      </c>
      <c r="L19" s="5">
        <v>3.5950968778548695</v>
      </c>
      <c r="M19" s="5"/>
      <c r="N19" s="6">
        <f t="shared" si="0"/>
        <v>6.03665652648151</v>
      </c>
      <c r="O19" s="6">
        <f>(F19-J19)/2</f>
        <v>2.0396542156494686</v>
      </c>
      <c r="P19" s="6"/>
      <c r="Q19" s="6"/>
      <c r="R19" s="6"/>
      <c r="S19" s="5"/>
      <c r="T19" s="10" t="s">
        <v>12</v>
      </c>
      <c r="U19" s="11">
        <v>12.833333333333332</v>
      </c>
      <c r="V19" s="11">
        <f>CONVERT(U19,"ft","m")</f>
        <v>3.9116</v>
      </c>
      <c r="W19" s="12">
        <v>64.37</v>
      </c>
      <c r="X19" s="12">
        <v>24.55</v>
      </c>
      <c r="Y19" s="13">
        <v>11.03</v>
      </c>
      <c r="Z19" s="5"/>
      <c r="AA19" s="5"/>
      <c r="AB19" s="5"/>
      <c r="AC19" s="5"/>
    </row>
    <row r="20" spans="1:29" ht="9.75">
      <c r="A20" s="5" t="s">
        <v>7</v>
      </c>
      <c r="B20" s="5">
        <v>8</v>
      </c>
      <c r="C20" s="5">
        <f>CONVERT(B20,"ft","m")</f>
        <v>2.4384</v>
      </c>
      <c r="D20" s="5">
        <v>0.000888</v>
      </c>
      <c r="E20" s="5">
        <v>0.001936</v>
      </c>
      <c r="F20" s="5">
        <v>0.002963</v>
      </c>
      <c r="G20" s="5">
        <v>0.004501</v>
      </c>
      <c r="H20" s="5">
        <v>0.01328</v>
      </c>
      <c r="I20" s="5">
        <v>0.03257</v>
      </c>
      <c r="J20" s="5">
        <v>0.04483</v>
      </c>
      <c r="K20" s="5">
        <v>0.0563</v>
      </c>
      <c r="L20" s="5">
        <v>0.06985</v>
      </c>
      <c r="M20" s="5"/>
      <c r="N20" s="6">
        <f t="shared" si="0"/>
        <v>0.0238965</v>
      </c>
      <c r="O20" s="6"/>
      <c r="P20" s="6">
        <v>7.231</v>
      </c>
      <c r="Q20" s="6">
        <v>70.92</v>
      </c>
      <c r="R20" s="6">
        <v>21.78</v>
      </c>
      <c r="S20" s="5"/>
      <c r="T20" s="10" t="s">
        <v>13</v>
      </c>
      <c r="U20" s="11">
        <v>13.833333333333332</v>
      </c>
      <c r="V20" s="11">
        <f>CONVERT(U20,"ft","m")</f>
        <v>4.2164</v>
      </c>
      <c r="W20" s="12">
        <v>38.32</v>
      </c>
      <c r="X20" s="12">
        <v>47.63</v>
      </c>
      <c r="Y20" s="13">
        <v>14.09</v>
      </c>
      <c r="Z20" s="5"/>
      <c r="AA20" s="5"/>
      <c r="AB20" s="5"/>
      <c r="AC20" s="5"/>
    </row>
    <row r="21" spans="1:29" ht="9.75">
      <c r="A21" s="5"/>
      <c r="B21" s="5"/>
      <c r="C21" s="5"/>
      <c r="D21" s="5">
        <v>10.137152702974069</v>
      </c>
      <c r="E21" s="5">
        <v>9.01270533204958</v>
      </c>
      <c r="F21" s="5">
        <v>8.398725658362892</v>
      </c>
      <c r="G21" s="5">
        <v>7.795538719938622</v>
      </c>
      <c r="H21" s="5">
        <v>6.234601043089888</v>
      </c>
      <c r="I21" s="5">
        <v>4.940312470040909</v>
      </c>
      <c r="J21" s="5">
        <v>4.479391690386123</v>
      </c>
      <c r="K21" s="5">
        <v>4.15072126746922</v>
      </c>
      <c r="L21" s="5">
        <v>3.8395960741399864</v>
      </c>
      <c r="M21" s="5"/>
      <c r="N21" s="6">
        <f t="shared" si="0"/>
        <v>6.4390586743745075</v>
      </c>
      <c r="O21" s="6">
        <f>(F21-J21)/2</f>
        <v>1.9596669839883845</v>
      </c>
      <c r="P21" s="6"/>
      <c r="Q21" s="6"/>
      <c r="R21" s="6"/>
      <c r="S21" s="5"/>
      <c r="T21" s="10" t="s">
        <v>14</v>
      </c>
      <c r="U21" s="11">
        <v>14.833333333333332</v>
      </c>
      <c r="V21" s="11">
        <f>CONVERT(U21,"ft","m")</f>
        <v>4.5212</v>
      </c>
      <c r="W21" s="12">
        <v>31.76</v>
      </c>
      <c r="X21" s="12">
        <v>51.24</v>
      </c>
      <c r="Y21" s="13">
        <v>16.96</v>
      </c>
      <c r="Z21" s="5"/>
      <c r="AA21" s="5"/>
      <c r="AB21" s="5"/>
      <c r="AC21" s="5"/>
    </row>
    <row r="22" spans="1:29" ht="9.75">
      <c r="A22" s="5" t="s">
        <v>8</v>
      </c>
      <c r="B22" s="5">
        <v>9</v>
      </c>
      <c r="C22" s="5">
        <f>CONVERT(B22,"ft","m")</f>
        <v>2.7432</v>
      </c>
      <c r="D22" s="5">
        <v>0.000805</v>
      </c>
      <c r="E22" s="5">
        <v>0.001562</v>
      </c>
      <c r="F22" s="5">
        <v>0.002714</v>
      </c>
      <c r="G22" s="5">
        <v>0.00446</v>
      </c>
      <c r="H22" s="5">
        <v>0.01476</v>
      </c>
      <c r="I22" s="5">
        <v>0.03069</v>
      </c>
      <c r="J22" s="5">
        <v>0.04005</v>
      </c>
      <c r="K22" s="5">
        <v>0.05143</v>
      </c>
      <c r="L22" s="5">
        <v>0.06268</v>
      </c>
      <c r="M22" s="5"/>
      <c r="N22" s="6">
        <f t="shared" si="0"/>
        <v>0.021382</v>
      </c>
      <c r="O22" s="6"/>
      <c r="P22" s="6">
        <v>5.065</v>
      </c>
      <c r="Q22" s="6">
        <v>72.34</v>
      </c>
      <c r="R22" s="6">
        <v>22.49</v>
      </c>
      <c r="S22" s="5"/>
      <c r="T22" s="10" t="s">
        <v>15</v>
      </c>
      <c r="U22" s="11">
        <v>15.833333333333332</v>
      </c>
      <c r="V22" s="11">
        <f>CONVERT(U22,"ft","m")</f>
        <v>4.826</v>
      </c>
      <c r="W22" s="12">
        <v>38.53</v>
      </c>
      <c r="X22" s="12">
        <v>46.4</v>
      </c>
      <c r="Y22" s="13">
        <v>15.07</v>
      </c>
      <c r="Z22" s="5"/>
      <c r="AA22" s="5"/>
      <c r="AB22" s="5"/>
      <c r="AC22" s="5"/>
    </row>
    <row r="23" spans="1:29" ht="9.75">
      <c r="A23" s="5"/>
      <c r="B23" s="5"/>
      <c r="C23" s="5"/>
      <c r="D23" s="5">
        <v>10.278723596322195</v>
      </c>
      <c r="E23" s="5">
        <v>9.322389831182194</v>
      </c>
      <c r="F23" s="5">
        <v>8.525363563905321</v>
      </c>
      <c r="G23" s="5">
        <v>7.8087405745165075</v>
      </c>
      <c r="H23" s="5">
        <v>6.082163468376416</v>
      </c>
      <c r="I23" s="5">
        <v>5.026087543970327</v>
      </c>
      <c r="J23" s="5">
        <v>4.64205394714074</v>
      </c>
      <c r="K23" s="5">
        <v>4.2812460360843545</v>
      </c>
      <c r="L23" s="5">
        <v>3.9958510099642317</v>
      </c>
      <c r="M23" s="5"/>
      <c r="N23" s="6">
        <f t="shared" si="0"/>
        <v>6.5837087555230305</v>
      </c>
      <c r="O23" s="6">
        <f>(F23-J23)/2</f>
        <v>1.9416548083822907</v>
      </c>
      <c r="P23" s="6"/>
      <c r="Q23" s="6"/>
      <c r="R23" s="6"/>
      <c r="S23" s="5"/>
      <c r="T23" s="10" t="s">
        <v>16</v>
      </c>
      <c r="U23" s="11">
        <v>16.833333333333336</v>
      </c>
      <c r="V23" s="11">
        <f>CONVERT(U23,"ft","m")</f>
        <v>5.130800000000001</v>
      </c>
      <c r="W23" s="12">
        <v>30.017000000000003</v>
      </c>
      <c r="X23" s="12">
        <v>53.1</v>
      </c>
      <c r="Y23" s="13">
        <v>16.91</v>
      </c>
      <c r="Z23" s="5"/>
      <c r="AA23" s="5"/>
      <c r="AB23" s="5"/>
      <c r="AC23" s="5"/>
    </row>
    <row r="24" spans="1:29" ht="10.5" thickBot="1">
      <c r="A24" s="5" t="s">
        <v>9</v>
      </c>
      <c r="B24" s="5">
        <v>10</v>
      </c>
      <c r="C24" s="5">
        <f>CONVERT(B24,"ft","m")</f>
        <v>3.048</v>
      </c>
      <c r="D24" s="5">
        <v>0.003583</v>
      </c>
      <c r="E24" s="5">
        <v>0.01396</v>
      </c>
      <c r="F24" s="5">
        <v>0.02578</v>
      </c>
      <c r="G24" s="5">
        <v>0.03883</v>
      </c>
      <c r="H24" s="5">
        <v>0.06164</v>
      </c>
      <c r="I24" s="5">
        <v>0.08116</v>
      </c>
      <c r="J24" s="5">
        <v>0.08924</v>
      </c>
      <c r="K24" s="5">
        <v>0.09545999999999999</v>
      </c>
      <c r="L24" s="5">
        <v>0.1014</v>
      </c>
      <c r="M24" s="5"/>
      <c r="N24" s="6">
        <f t="shared" si="0"/>
        <v>0.05751</v>
      </c>
      <c r="O24" s="6"/>
      <c r="P24" s="6">
        <v>48.893</v>
      </c>
      <c r="Q24" s="6">
        <v>45.79</v>
      </c>
      <c r="R24" s="6">
        <v>5.32</v>
      </c>
      <c r="S24" s="5"/>
      <c r="T24" s="14" t="s">
        <v>17</v>
      </c>
      <c r="U24" s="15">
        <v>17.833333333333336</v>
      </c>
      <c r="V24" s="15">
        <f>CONVERT(U24,"ft","m")</f>
        <v>5.435600000000001</v>
      </c>
      <c r="W24" s="16">
        <v>1.589</v>
      </c>
      <c r="X24" s="16">
        <v>55.82</v>
      </c>
      <c r="Y24" s="17">
        <v>42.52</v>
      </c>
      <c r="Z24" s="5"/>
      <c r="AA24" s="5"/>
      <c r="AB24" s="5"/>
      <c r="AC24" s="5"/>
    </row>
    <row r="25" spans="1:29" ht="9.75">
      <c r="A25" s="5"/>
      <c r="B25" s="5"/>
      <c r="C25" s="5"/>
      <c r="D25" s="5">
        <v>8.124616241113438</v>
      </c>
      <c r="E25" s="5">
        <v>6.16255724822716</v>
      </c>
      <c r="F25" s="5">
        <v>5.277603926075161</v>
      </c>
      <c r="G25" s="5">
        <v>4.686684482528334</v>
      </c>
      <c r="H25" s="5">
        <v>4.019989327922026</v>
      </c>
      <c r="I25" s="5">
        <v>3.623087324680153</v>
      </c>
      <c r="J25" s="5">
        <v>3.4861656761926714</v>
      </c>
      <c r="K25" s="5">
        <v>3.3889598533846077</v>
      </c>
      <c r="L25" s="5">
        <v>3.301870442546109</v>
      </c>
      <c r="M25" s="5"/>
      <c r="N25" s="6">
        <f t="shared" si="0"/>
        <v>4.381884801133916</v>
      </c>
      <c r="O25" s="6">
        <f>(F25-J25)/2</f>
        <v>0.8957191249412446</v>
      </c>
      <c r="P25" s="6"/>
      <c r="Q25" s="6"/>
      <c r="R25" s="6"/>
      <c r="S25" s="5"/>
      <c r="T25" s="5"/>
      <c r="U25" s="5"/>
      <c r="V25" s="11"/>
      <c r="W25" s="5"/>
      <c r="X25" s="5"/>
      <c r="Y25" s="5"/>
      <c r="Z25" s="5"/>
      <c r="AA25" s="5"/>
      <c r="AB25" s="5"/>
      <c r="AC25" s="5"/>
    </row>
    <row r="26" spans="1:29" ht="12">
      <c r="A26" s="5" t="s">
        <v>10</v>
      </c>
      <c r="B26" s="5">
        <v>11</v>
      </c>
      <c r="C26" s="5">
        <f>CONVERT(B26,"ft","m")</f>
        <v>3.3528</v>
      </c>
      <c r="D26" s="5">
        <v>0.001904</v>
      </c>
      <c r="E26" s="5">
        <v>0.004111</v>
      </c>
      <c r="F26" s="5">
        <v>0.00999</v>
      </c>
      <c r="G26" s="5">
        <v>0.02664</v>
      </c>
      <c r="H26" s="5">
        <v>0.07463</v>
      </c>
      <c r="I26" s="5">
        <v>0.1137</v>
      </c>
      <c r="J26" s="5">
        <v>0.1306</v>
      </c>
      <c r="K26" s="5">
        <v>0.1426</v>
      </c>
      <c r="L26" s="5">
        <v>0.1543</v>
      </c>
      <c r="M26" s="5"/>
      <c r="N26" s="6">
        <f t="shared" si="0"/>
        <v>0.070295</v>
      </c>
      <c r="O26" s="6"/>
      <c r="P26" s="6">
        <v>57.43</v>
      </c>
      <c r="Q26" s="6">
        <v>33.08</v>
      </c>
      <c r="R26" s="6">
        <v>9.58</v>
      </c>
      <c r="S26" s="5"/>
      <c r="T26" s="5"/>
      <c r="U26"/>
      <c r="V26"/>
      <c r="W26"/>
      <c r="X26"/>
      <c r="Y26" s="5"/>
      <c r="Z26" s="5"/>
      <c r="AA26" s="5"/>
      <c r="AB26" s="5"/>
      <c r="AC26" s="5"/>
    </row>
    <row r="27" spans="1:29" ht="12">
      <c r="A27" s="5"/>
      <c r="B27" s="5"/>
      <c r="C27" s="5"/>
      <c r="D27" s="5">
        <v>9.036750806016231</v>
      </c>
      <c r="E27" s="5">
        <v>7.926294912760237</v>
      </c>
      <c r="F27" s="5">
        <v>6.645299606644393</v>
      </c>
      <c r="G27" s="5">
        <v>5.23026210736555</v>
      </c>
      <c r="H27" s="5">
        <v>3.744100503651114</v>
      </c>
      <c r="I27" s="5">
        <v>3.1366958406572016</v>
      </c>
      <c r="J27" s="5">
        <v>2.9367731980030185</v>
      </c>
      <c r="K27" s="5">
        <v>2.809954113105561</v>
      </c>
      <c r="L27" s="5">
        <v>2.6961900329787145</v>
      </c>
      <c r="M27" s="5"/>
      <c r="N27" s="6">
        <f t="shared" si="0"/>
        <v>4.791036402323706</v>
      </c>
      <c r="O27" s="6">
        <f>(F27-J27)/2</f>
        <v>1.8542632043206873</v>
      </c>
      <c r="P27" s="6"/>
      <c r="Q27" s="6"/>
      <c r="R27" s="6"/>
      <c r="S27" s="5"/>
      <c r="T27" s="5"/>
      <c r="U27"/>
      <c r="V27"/>
      <c r="W27"/>
      <c r="X27"/>
      <c r="Y27" s="5"/>
      <c r="Z27" s="5"/>
      <c r="AA27" s="5"/>
      <c r="AB27" s="5"/>
      <c r="AC27" s="5"/>
    </row>
    <row r="28" spans="1:29" ht="12">
      <c r="A28" s="5" t="s">
        <v>11</v>
      </c>
      <c r="B28" s="5">
        <v>11.833333333333332</v>
      </c>
      <c r="C28" s="5">
        <f>CONVERT(B28,"ft","m")</f>
        <v>3.6068</v>
      </c>
      <c r="D28" s="5">
        <v>0.001137</v>
      </c>
      <c r="E28" s="5">
        <v>0.0021150000000000006</v>
      </c>
      <c r="F28" s="5">
        <v>0.00364</v>
      </c>
      <c r="G28" s="5">
        <v>0.008309</v>
      </c>
      <c r="H28" s="5">
        <v>0.0371</v>
      </c>
      <c r="I28" s="5">
        <v>0.09020999999999998</v>
      </c>
      <c r="J28" s="5">
        <v>0.117</v>
      </c>
      <c r="K28" s="5">
        <v>0.1358</v>
      </c>
      <c r="L28" s="5">
        <v>0.1556</v>
      </c>
      <c r="M28" s="5"/>
      <c r="N28" s="6">
        <f t="shared" si="0"/>
        <v>0.060320000000000006</v>
      </c>
      <c r="O28" s="6"/>
      <c r="P28" s="6">
        <v>35.8414</v>
      </c>
      <c r="Q28" s="6">
        <v>47.31</v>
      </c>
      <c r="R28" s="6">
        <v>16.84</v>
      </c>
      <c r="S28" s="5"/>
      <c r="T28" s="5"/>
      <c r="U28"/>
      <c r="V28"/>
      <c r="W28"/>
      <c r="X28"/>
      <c r="Y28" s="5"/>
      <c r="Z28" s="5"/>
      <c r="AA28" s="5"/>
      <c r="AB28" s="5"/>
      <c r="AC28" s="5"/>
    </row>
    <row r="29" spans="1:29" ht="12">
      <c r="A29" s="5"/>
      <c r="B29" s="5"/>
      <c r="C29" s="5"/>
      <c r="D29" s="5">
        <v>9.780552030431927</v>
      </c>
      <c r="E29" s="5">
        <v>8.885126621316862</v>
      </c>
      <c r="F29" s="5">
        <v>8.101845834238116</v>
      </c>
      <c r="G29" s="5">
        <v>6.911109427624663</v>
      </c>
      <c r="H29" s="5">
        <v>4.752437002928646</v>
      </c>
      <c r="I29" s="5">
        <v>3.4705688211416534</v>
      </c>
      <c r="J29" s="5">
        <v>3.0954195650786827</v>
      </c>
      <c r="K29" s="5">
        <v>2.8804446153047176</v>
      </c>
      <c r="L29" s="5">
        <v>2.6840860345632573</v>
      </c>
      <c r="M29" s="5"/>
      <c r="N29" s="6">
        <f t="shared" si="0"/>
        <v>5.598632699658399</v>
      </c>
      <c r="O29" s="6">
        <f>(F29-J29)/2</f>
        <v>2.503213134579717</v>
      </c>
      <c r="P29" s="6"/>
      <c r="Q29" s="6"/>
      <c r="R29" s="6"/>
      <c r="S29" s="5"/>
      <c r="T29" s="5"/>
      <c r="U29"/>
      <c r="V29"/>
      <c r="W29"/>
      <c r="X29"/>
      <c r="Y29" s="5"/>
      <c r="Z29" s="5"/>
      <c r="AA29" s="5"/>
      <c r="AB29" s="5"/>
      <c r="AC29" s="5"/>
    </row>
    <row r="30" spans="1:29" ht="12">
      <c r="A30" s="5" t="s">
        <v>12</v>
      </c>
      <c r="B30" s="5">
        <v>12.833333333333332</v>
      </c>
      <c r="C30" s="5">
        <f>CONVERT(B30,"ft","m")</f>
        <v>3.9116</v>
      </c>
      <c r="D30" s="5">
        <v>0.001539</v>
      </c>
      <c r="E30" s="5">
        <v>0.003466</v>
      </c>
      <c r="F30" s="5">
        <v>0.008299</v>
      </c>
      <c r="G30" s="5">
        <v>0.03245</v>
      </c>
      <c r="H30" s="5">
        <v>0.08331</v>
      </c>
      <c r="I30" s="5">
        <v>0.1126</v>
      </c>
      <c r="J30" s="5">
        <v>0.1274</v>
      </c>
      <c r="K30" s="5">
        <v>0.1394</v>
      </c>
      <c r="L30" s="5">
        <v>0.1517</v>
      </c>
      <c r="M30" s="5"/>
      <c r="N30" s="6">
        <f t="shared" si="0"/>
        <v>0.06784950000000001</v>
      </c>
      <c r="O30" s="6"/>
      <c r="P30" s="6">
        <v>64.37</v>
      </c>
      <c r="Q30" s="6">
        <v>24.55</v>
      </c>
      <c r="R30" s="6">
        <v>11.03</v>
      </c>
      <c r="S30" s="5"/>
      <c r="T30" s="5"/>
      <c r="U30"/>
      <c r="V30"/>
      <c r="W30"/>
      <c r="X30"/>
      <c r="Y30" s="5"/>
      <c r="Z30" s="5"/>
      <c r="AA30" s="5"/>
      <c r="AB30" s="5"/>
      <c r="AC30" s="5"/>
    </row>
    <row r="31" spans="1:29" ht="9.75">
      <c r="A31" s="5"/>
      <c r="B31" s="5"/>
      <c r="C31" s="5"/>
      <c r="D31" s="5">
        <v>9.343791052995964</v>
      </c>
      <c r="E31" s="5">
        <v>8.172512630164004</v>
      </c>
      <c r="F31" s="5">
        <v>6.912846777353996</v>
      </c>
      <c r="G31" s="5">
        <v>4.945637711550312</v>
      </c>
      <c r="H31" s="5">
        <v>3.5853665118968094</v>
      </c>
      <c r="I31" s="5">
        <v>3.15072126746922</v>
      </c>
      <c r="J31" s="5">
        <v>2.972562817293149</v>
      </c>
      <c r="K31" s="5">
        <v>2.8426975336810267</v>
      </c>
      <c r="L31" s="5">
        <v>2.7207070093024157</v>
      </c>
      <c r="M31" s="5"/>
      <c r="N31" s="6">
        <f t="shared" si="0"/>
        <v>4.9427047973235725</v>
      </c>
      <c r="O31" s="6">
        <f>(F31-J31)/2</f>
        <v>1.9701419800304236</v>
      </c>
      <c r="P31" s="6"/>
      <c r="Q31" s="6"/>
      <c r="R31" s="6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</row>
    <row r="32" spans="1:29" ht="9.75">
      <c r="A32" s="5" t="s">
        <v>13</v>
      </c>
      <c r="B32" s="5">
        <v>13.833333333333332</v>
      </c>
      <c r="C32" s="5">
        <f>CONVERT(B32,"ft","m")</f>
        <v>4.2164</v>
      </c>
      <c r="D32" s="5">
        <v>0.0011459999999999999</v>
      </c>
      <c r="E32" s="5">
        <v>0.002706</v>
      </c>
      <c r="F32" s="5">
        <v>0.004657</v>
      </c>
      <c r="G32" s="5">
        <v>0.01412</v>
      </c>
      <c r="H32" s="5">
        <v>0.05037</v>
      </c>
      <c r="I32" s="5">
        <v>0.0774</v>
      </c>
      <c r="J32" s="5">
        <v>0.09059</v>
      </c>
      <c r="K32" s="5">
        <v>0.1006</v>
      </c>
      <c r="L32" s="5">
        <v>0.11</v>
      </c>
      <c r="M32" s="5"/>
      <c r="N32" s="6">
        <f t="shared" si="0"/>
        <v>0.0476235</v>
      </c>
      <c r="O32" s="6"/>
      <c r="P32" s="6">
        <v>38.32</v>
      </c>
      <c r="Q32" s="6">
        <v>47.63</v>
      </c>
      <c r="R32" s="6">
        <v>14.09</v>
      </c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</row>
    <row r="33" spans="1:29" ht="9.75">
      <c r="A33" s="5"/>
      <c r="B33" s="5"/>
      <c r="C33" s="5"/>
      <c r="D33" s="5">
        <v>9.76917724056727</v>
      </c>
      <c r="E33" s="5">
        <v>8.529622445347638</v>
      </c>
      <c r="F33" s="5">
        <v>7.746383402503847</v>
      </c>
      <c r="G33" s="5">
        <v>6.1461161011656325</v>
      </c>
      <c r="H33" s="5">
        <v>4.3112914587786255</v>
      </c>
      <c r="I33" s="5">
        <v>3.6915226234050396</v>
      </c>
      <c r="J33" s="5">
        <v>3.4645043861550557</v>
      </c>
      <c r="K33" s="5">
        <v>3.313297789743922</v>
      </c>
      <c r="L33" s="5">
        <v>3.1844245711374275</v>
      </c>
      <c r="M33" s="5"/>
      <c r="N33" s="6">
        <f t="shared" si="0"/>
        <v>5.605443894329452</v>
      </c>
      <c r="O33" s="6">
        <f>(F33-J33)/2</f>
        <v>2.1409395081743954</v>
      </c>
      <c r="P33" s="6"/>
      <c r="Q33" s="6"/>
      <c r="R33" s="6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</row>
    <row r="34" spans="1:29" ht="9.75">
      <c r="A34" s="5" t="s">
        <v>14</v>
      </c>
      <c r="B34" s="5">
        <v>14.833333333333332</v>
      </c>
      <c r="C34" s="5">
        <f>CONVERT(B34,"ft","m")</f>
        <v>4.5212</v>
      </c>
      <c r="D34" s="5">
        <v>0.000952</v>
      </c>
      <c r="E34" s="5">
        <v>0.002178</v>
      </c>
      <c r="F34" s="5">
        <v>0.003618</v>
      </c>
      <c r="G34" s="5">
        <v>0.009859</v>
      </c>
      <c r="H34" s="5">
        <v>0.04194</v>
      </c>
      <c r="I34" s="5">
        <v>0.07027</v>
      </c>
      <c r="J34" s="5">
        <v>0.08292</v>
      </c>
      <c r="K34" s="5">
        <v>0.09412</v>
      </c>
      <c r="L34" s="5">
        <v>0.1052</v>
      </c>
      <c r="M34" s="5"/>
      <c r="N34" s="6">
        <f t="shared" si="0"/>
        <v>0.043268999999999995</v>
      </c>
      <c r="O34" s="6"/>
      <c r="P34" s="6">
        <v>31.76</v>
      </c>
      <c r="Q34" s="6">
        <v>51.24</v>
      </c>
      <c r="R34" s="6">
        <v>16.96</v>
      </c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</row>
    <row r="35" spans="1:29" ht="9.75">
      <c r="A35" s="5"/>
      <c r="B35" s="5"/>
      <c r="C35" s="5"/>
      <c r="D35" s="5">
        <v>10.036750806016231</v>
      </c>
      <c r="E35" s="5">
        <v>8.842780330607267</v>
      </c>
      <c r="F35" s="5">
        <v>8.110591876702934</v>
      </c>
      <c r="G35" s="5">
        <v>6.664342963434642</v>
      </c>
      <c r="H35" s="5">
        <v>4.575529328340219</v>
      </c>
      <c r="I35" s="5">
        <v>3.8309472912129716</v>
      </c>
      <c r="J35" s="5">
        <v>3.5921360733273975</v>
      </c>
      <c r="K35" s="5">
        <v>3.4093548692125144</v>
      </c>
      <c r="L35" s="5">
        <v>3.248793390257147</v>
      </c>
      <c r="M35" s="5"/>
      <c r="N35" s="6">
        <f t="shared" si="0"/>
        <v>5.851363975015166</v>
      </c>
      <c r="O35" s="6">
        <f>(F35-J35)/2</f>
        <v>2.259227901687768</v>
      </c>
      <c r="P35" s="6"/>
      <c r="Q35" s="6"/>
      <c r="R35" s="6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</row>
    <row r="36" spans="1:29" ht="9.75">
      <c r="A36" s="5" t="s">
        <v>15</v>
      </c>
      <c r="B36" s="5">
        <v>15.833333333333332</v>
      </c>
      <c r="C36" s="5">
        <f>CONVERT(B36,"ft","m")</f>
        <v>4.826</v>
      </c>
      <c r="D36" s="5">
        <v>0.001056</v>
      </c>
      <c r="E36" s="5">
        <v>0.0024660000000000003</v>
      </c>
      <c r="F36" s="5">
        <v>0.004251</v>
      </c>
      <c r="G36" s="5">
        <v>0.01352</v>
      </c>
      <c r="H36" s="5">
        <v>0.05051</v>
      </c>
      <c r="I36" s="5">
        <v>0.07654000000000001</v>
      </c>
      <c r="J36" s="5">
        <v>0.08849</v>
      </c>
      <c r="K36" s="5">
        <v>0.09825</v>
      </c>
      <c r="L36" s="5">
        <v>0.1081</v>
      </c>
      <c r="M36" s="5"/>
      <c r="N36" s="6">
        <f t="shared" si="0"/>
        <v>0.0463705</v>
      </c>
      <c r="O36" s="6"/>
      <c r="P36" s="6">
        <v>38.53</v>
      </c>
      <c r="Q36" s="6">
        <v>46.4</v>
      </c>
      <c r="R36" s="6">
        <v>15.07</v>
      </c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</row>
    <row r="37" spans="1:29" ht="9.75">
      <c r="A37" s="5"/>
      <c r="B37" s="5"/>
      <c r="C37" s="5"/>
      <c r="D37" s="5">
        <v>9.88717444996572</v>
      </c>
      <c r="E37" s="5">
        <v>8.663611484921335</v>
      </c>
      <c r="F37" s="5">
        <v>7.877982025684999</v>
      </c>
      <c r="G37" s="5">
        <v>6.208761038154628</v>
      </c>
      <c r="H37" s="5">
        <v>4.307287148005609</v>
      </c>
      <c r="I37" s="5">
        <v>3.707642288768316</v>
      </c>
      <c r="J37" s="5">
        <v>3.4983417601785503</v>
      </c>
      <c r="K37" s="5">
        <v>3.3473987824034808</v>
      </c>
      <c r="L37" s="5">
        <v>3.2095615718147994</v>
      </c>
      <c r="M37" s="5"/>
      <c r="N37" s="6">
        <f t="shared" si="0"/>
        <v>5.688161892931775</v>
      </c>
      <c r="O37" s="6">
        <f>(F37-J37)/2</f>
        <v>2.1898201327532245</v>
      </c>
      <c r="P37" s="6"/>
      <c r="Q37" s="6"/>
      <c r="R37" s="6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</row>
    <row r="38" spans="1:29" ht="9.75">
      <c r="A38" s="5" t="s">
        <v>16</v>
      </c>
      <c r="B38" s="5">
        <v>16.833333333333336</v>
      </c>
      <c r="C38" s="5">
        <f>CONVERT(B38,"ft","m")</f>
        <v>5.130800000000001</v>
      </c>
      <c r="D38" s="5">
        <v>0.000974</v>
      </c>
      <c r="E38" s="5">
        <v>0.002187</v>
      </c>
      <c r="F38" s="5">
        <v>0.003638</v>
      </c>
      <c r="G38" s="5">
        <v>0.009525</v>
      </c>
      <c r="H38" s="5">
        <v>0.03783</v>
      </c>
      <c r="I38" s="5">
        <v>0.06954000000000002</v>
      </c>
      <c r="J38" s="5">
        <v>0.0849</v>
      </c>
      <c r="K38" s="5">
        <v>0.0993</v>
      </c>
      <c r="L38" s="5">
        <v>0.114</v>
      </c>
      <c r="M38" s="5"/>
      <c r="N38" s="6">
        <f t="shared" si="0"/>
        <v>0.044269</v>
      </c>
      <c r="O38" s="6"/>
      <c r="P38" s="6">
        <v>30.017000000000003</v>
      </c>
      <c r="Q38" s="6">
        <v>53.1</v>
      </c>
      <c r="R38" s="6">
        <v>16.91</v>
      </c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</row>
    <row r="39" spans="1:29" ht="9.75">
      <c r="A39" s="5"/>
      <c r="B39" s="5"/>
      <c r="C39" s="5"/>
      <c r="D39" s="5">
        <v>10.003790607241832</v>
      </c>
      <c r="E39" s="5">
        <v>8.836831064276081</v>
      </c>
      <c r="F39" s="5">
        <v>8.102638741672688</v>
      </c>
      <c r="G39" s="5">
        <v>6.714065192056127</v>
      </c>
      <c r="H39" s="5">
        <v>4.724325413387436</v>
      </c>
      <c r="I39" s="5">
        <v>3.846013122709184</v>
      </c>
      <c r="J39" s="5">
        <v>3.558091635996411</v>
      </c>
      <c r="K39" s="5">
        <v>3.3320624720210756</v>
      </c>
      <c r="L39" s="5">
        <v>3.1328942704973457</v>
      </c>
      <c r="M39" s="5"/>
      <c r="N39" s="6">
        <f t="shared" si="0"/>
        <v>5.83036518883455</v>
      </c>
      <c r="O39" s="6">
        <f>(F39-J39)/2</f>
        <v>2.2722735528381386</v>
      </c>
      <c r="P39" s="6"/>
      <c r="Q39" s="6"/>
      <c r="R39" s="6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</row>
    <row r="40" spans="1:29" ht="9.75">
      <c r="A40" s="5" t="s">
        <v>17</v>
      </c>
      <c r="B40" s="5">
        <v>17.833333333333336</v>
      </c>
      <c r="C40" s="5">
        <f>CONVERT(B40,"ft","m")</f>
        <v>5.435600000000001</v>
      </c>
      <c r="D40" s="5">
        <v>0.000629</v>
      </c>
      <c r="E40" s="5">
        <v>0.000842</v>
      </c>
      <c r="F40" s="5">
        <v>0.001274</v>
      </c>
      <c r="G40" s="5">
        <v>0.002266</v>
      </c>
      <c r="H40" s="5">
        <v>0.005217</v>
      </c>
      <c r="I40" s="5">
        <v>0.01827</v>
      </c>
      <c r="J40" s="5">
        <v>0.03161</v>
      </c>
      <c r="K40" s="5">
        <v>0.0399</v>
      </c>
      <c r="L40" s="5">
        <v>0.05337</v>
      </c>
      <c r="M40" s="5"/>
      <c r="N40" s="6">
        <f t="shared" si="0"/>
        <v>0.016442</v>
      </c>
      <c r="O40" s="6"/>
      <c r="P40" s="6">
        <v>1.589</v>
      </c>
      <c r="Q40" s="6">
        <v>55.82</v>
      </c>
      <c r="R40" s="6">
        <v>42.52</v>
      </c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</row>
    <row r="41" spans="1:29" ht="9.75">
      <c r="A41" s="5"/>
      <c r="B41" s="5"/>
      <c r="C41" s="5"/>
      <c r="D41" s="5">
        <v>10.634652362444886</v>
      </c>
      <c r="E41" s="5">
        <v>10.213892146257779</v>
      </c>
      <c r="F41" s="5">
        <v>9.616419007067874</v>
      </c>
      <c r="G41" s="5">
        <v>8.785636423503659</v>
      </c>
      <c r="H41" s="5">
        <v>7.582563851296431</v>
      </c>
      <c r="I41" s="5">
        <v>5.774379555809323</v>
      </c>
      <c r="J41" s="5">
        <v>4.9834751545323135</v>
      </c>
      <c r="K41" s="5">
        <v>4.647467443327104</v>
      </c>
      <c r="L41" s="5">
        <v>4.227827178448496</v>
      </c>
      <c r="M41" s="5"/>
      <c r="N41" s="6">
        <f t="shared" si="0"/>
        <v>7.299947080800093</v>
      </c>
      <c r="O41" s="6">
        <f>(F41-J41)/2</f>
        <v>2.31647192626778</v>
      </c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</row>
    <row r="42" spans="1:29" ht="9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6"/>
      <c r="O42" s="6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</row>
    <row r="43" spans="1:29" ht="9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6"/>
      <c r="O43" s="6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</row>
    <row r="44" spans="1:29" ht="9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6"/>
      <c r="O44" s="6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</row>
    <row r="45" spans="1:29" ht="9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6"/>
      <c r="O45" s="6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</row>
    <row r="46" spans="1:29" ht="9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</row>
    <row r="47" spans="1:29" ht="9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</row>
    <row r="48" spans="1:29" ht="9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</row>
    <row r="49" spans="1:29" ht="9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</row>
    <row r="50" spans="1:29" ht="9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</row>
    <row r="51" spans="1:29" ht="9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</row>
    <row r="52" spans="1:29" ht="9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</row>
    <row r="53" spans="1:29" ht="9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</row>
    <row r="54" spans="1:29" ht="9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</row>
    <row r="55" spans="1:29" ht="9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</row>
    <row r="56" spans="1:29" ht="9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</row>
    <row r="57" spans="1:29" ht="9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</row>
    <row r="58" spans="1:29" ht="9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</row>
    <row r="59" spans="1:29" ht="9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</row>
    <row r="60" spans="1:29" ht="9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</row>
    <row r="61" spans="1:29" ht="9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</row>
    <row r="62" spans="1:29" ht="9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</row>
    <row r="63" spans="1:29" ht="9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</row>
    <row r="64" spans="1:29" ht="9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</row>
    <row r="65" spans="1:29" ht="9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</row>
    <row r="66" spans="1:29" ht="9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</row>
    <row r="67" spans="1:29" ht="9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</row>
    <row r="68" spans="1:29" ht="9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</row>
    <row r="69" spans="1:29" ht="9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</row>
    <row r="70" spans="1:29" ht="9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</row>
    <row r="71" spans="1:29" ht="9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</row>
    <row r="72" spans="1:29" ht="9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</row>
    <row r="73" spans="1:29" ht="9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</row>
    <row r="74" spans="1:29" ht="9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</row>
    <row r="75" spans="1:29" ht="9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Orleans, Dept. of Geology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2000-10-26T17:15:40Z</dcterms:created>
  <dcterms:modified xsi:type="dcterms:W3CDTF">2000-10-26T17:18:29Z</dcterms:modified>
  <cp:category/>
  <cp:version/>
  <cp:contentType/>
  <cp:contentStatus/>
</cp:coreProperties>
</file>