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45" windowHeight="12870" activeTab="0"/>
  </bookViews>
  <sheets>
    <sheet name="PowerSeries" sheetId="1" r:id="rId1"/>
    <sheet name="Pads" sheetId="2" r:id="rId2"/>
  </sheets>
  <definedNames/>
  <calcPr fullCalcOnLoad="1"/>
</workbook>
</file>

<file path=xl/sharedStrings.xml><?xml version="1.0" encoding="utf-8"?>
<sst xmlns="http://schemas.openxmlformats.org/spreadsheetml/2006/main" count="180" uniqueCount="63">
  <si>
    <t>eU</t>
  </si>
  <si>
    <t>Normalized</t>
  </si>
  <si>
    <t>Average ==&gt;</t>
  </si>
  <si>
    <t>Rn eman.</t>
  </si>
  <si>
    <t>A</t>
  </si>
  <si>
    <t>B</t>
  </si>
  <si>
    <t>C</t>
  </si>
  <si>
    <t>D</t>
  </si>
  <si>
    <t>E</t>
  </si>
  <si>
    <t>X1 Power Series</t>
  </si>
  <si>
    <t>X2 Power Series</t>
  </si>
  <si>
    <t>X3 Power Series</t>
  </si>
  <si>
    <t>X4 Power Series</t>
  </si>
  <si>
    <t>X5 Power Series</t>
  </si>
  <si>
    <t>X6 Power Series</t>
  </si>
  <si>
    <t>X7 Power Series</t>
  </si>
  <si>
    <t>X8 Power Series</t>
  </si>
  <si>
    <t>X9 Power Series</t>
  </si>
  <si>
    <t>X10 Power Series</t>
  </si>
  <si>
    <t>X11 Power Series</t>
  </si>
  <si>
    <t>X12 Power Series</t>
  </si>
  <si>
    <t>X13 Power Series</t>
  </si>
  <si>
    <t>X14 Power Series</t>
  </si>
  <si>
    <t>X15 Power Series</t>
  </si>
  <si>
    <t>NPL</t>
  </si>
  <si>
    <t>PPL</t>
  </si>
  <si>
    <t>E2</t>
  </si>
  <si>
    <t>NPH</t>
  </si>
  <si>
    <t>PK</t>
  </si>
  <si>
    <t>PT</t>
  </si>
  <si>
    <t>PPH</t>
  </si>
  <si>
    <t>PB</t>
  </si>
  <si>
    <t>f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</si>
  <si>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</si>
  <si>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</si>
  <si>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</si>
  <si>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</si>
  <si>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</si>
  <si>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</si>
  <si>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</si>
  <si>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</si>
  <si>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</si>
  <si>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</si>
  <si>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</si>
  <si>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</si>
  <si>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</si>
  <si>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</si>
  <si>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</si>
  <si>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</si>
  <si>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</si>
  <si>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</si>
  <si>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</si>
  <si>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a</t>
  </si>
  <si>
    <t>b</t>
  </si>
  <si>
    <t>c</t>
  </si>
  <si>
    <t>d</t>
  </si>
  <si>
    <t>e</t>
  </si>
  <si>
    <t>Equation from Mathcad</t>
  </si>
  <si>
    <t>Equations from Axum</t>
  </si>
  <si>
    <t>X18 Power Series</t>
  </si>
  <si>
    <t>X17 Power Series</t>
  </si>
  <si>
    <t>X16 Power Series</t>
  </si>
  <si>
    <t>X19 Power Series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</si>
</sst>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 topLeftCell="T1">
      <selection activeCell="AK2" sqref="AK2"/>
    </sheetView>
  </sheetViews>
  <sheetFormatPr defaultColWidth="9.140625" defaultRowHeight="12.75"/>
  <cols>
    <col min="1" max="1" width="9.140625" style="1" customWidth="1"/>
    <col min="2" max="2" width="10.57421875" style="0" customWidth="1"/>
    <col min="3" max="3" width="9.140625" style="1" customWidth="1"/>
  </cols>
  <sheetData>
    <row r="1" spans="1:38" ht="12.75">
      <c r="A1" s="7" t="s">
        <v>9</v>
      </c>
      <c r="B1" s="7"/>
      <c r="C1" s="7" t="s">
        <v>10</v>
      </c>
      <c r="D1" s="7"/>
      <c r="E1" s="7" t="s">
        <v>11</v>
      </c>
      <c r="F1" s="7"/>
      <c r="G1" s="7" t="s">
        <v>12</v>
      </c>
      <c r="H1" s="7"/>
      <c r="I1" s="7" t="s">
        <v>13</v>
      </c>
      <c r="J1" s="7"/>
      <c r="K1" s="7" t="s">
        <v>14</v>
      </c>
      <c r="L1" s="7"/>
      <c r="M1" s="7" t="s">
        <v>15</v>
      </c>
      <c r="N1" s="7"/>
      <c r="O1" s="7" t="s">
        <v>16</v>
      </c>
      <c r="P1" s="7"/>
      <c r="Q1" s="7" t="s">
        <v>17</v>
      </c>
      <c r="R1" s="7"/>
      <c r="S1" s="7" t="s">
        <v>18</v>
      </c>
      <c r="T1" s="7"/>
      <c r="U1" s="7" t="s">
        <v>19</v>
      </c>
      <c r="V1" s="7"/>
      <c r="W1" s="7" t="s">
        <v>20</v>
      </c>
      <c r="X1" s="7"/>
      <c r="Y1" s="7" t="s">
        <v>21</v>
      </c>
      <c r="Z1" s="7"/>
      <c r="AA1" s="7" t="s">
        <v>22</v>
      </c>
      <c r="AB1" s="7"/>
      <c r="AC1" s="7" t="s">
        <v>23</v>
      </c>
      <c r="AD1" s="7"/>
      <c r="AE1" s="7" t="s">
        <v>61</v>
      </c>
      <c r="AF1" s="7"/>
      <c r="AG1" s="7" t="s">
        <v>60</v>
      </c>
      <c r="AH1" s="7"/>
      <c r="AI1" s="7" t="s">
        <v>59</v>
      </c>
      <c r="AJ1" s="7"/>
      <c r="AK1" s="7" t="s">
        <v>62</v>
      </c>
      <c r="AL1" s="7"/>
    </row>
    <row r="2" spans="1:38" ht="12.75">
      <c r="A2" s="1" t="s">
        <v>4</v>
      </c>
      <c r="B2">
        <v>301.876</v>
      </c>
      <c r="C2" s="1" t="s">
        <v>4</v>
      </c>
      <c r="D2" s="1">
        <v>46.4772</v>
      </c>
      <c r="E2" s="1" t="s">
        <v>4</v>
      </c>
      <c r="F2">
        <v>19.2161</v>
      </c>
      <c r="G2" s="1" t="s">
        <v>4</v>
      </c>
      <c r="H2">
        <v>11.3169</v>
      </c>
      <c r="I2" s="1" t="s">
        <v>4</v>
      </c>
      <c r="J2">
        <v>7.95619</v>
      </c>
      <c r="K2" s="1" t="s">
        <v>4</v>
      </c>
      <c r="L2">
        <v>6.15713</v>
      </c>
      <c r="M2" s="1" t="s">
        <v>4</v>
      </c>
      <c r="N2">
        <v>5.09091</v>
      </c>
      <c r="O2" s="1" t="s">
        <v>4</v>
      </c>
      <c r="P2">
        <v>4.39096</v>
      </c>
      <c r="Q2" s="1" t="s">
        <v>4</v>
      </c>
      <c r="R2">
        <v>3.90131</v>
      </c>
      <c r="S2" s="1" t="s">
        <v>4</v>
      </c>
      <c r="T2">
        <v>3.5407</v>
      </c>
      <c r="U2" s="1" t="s">
        <v>4</v>
      </c>
      <c r="V2">
        <v>3.26607</v>
      </c>
      <c r="W2" s="1" t="s">
        <v>4</v>
      </c>
      <c r="X2">
        <v>3.05396</v>
      </c>
      <c r="Y2" s="1" t="s">
        <v>4</v>
      </c>
      <c r="Z2">
        <v>2.88121</v>
      </c>
      <c r="AA2" s="1" t="s">
        <v>4</v>
      </c>
      <c r="AB2">
        <v>2.74052</v>
      </c>
      <c r="AC2" s="1" t="s">
        <v>4</v>
      </c>
      <c r="AD2">
        <v>2.62541</v>
      </c>
      <c r="AE2" s="1" t="s">
        <v>4</v>
      </c>
      <c r="AF2">
        <v>2.52757</v>
      </c>
      <c r="AG2" s="1" t="s">
        <v>4</v>
      </c>
      <c r="AH2">
        <v>2.44295</v>
      </c>
      <c r="AI2" s="1" t="s">
        <v>4</v>
      </c>
      <c r="AJ2">
        <v>2.3715</v>
      </c>
      <c r="AK2" s="1" t="s">
        <v>4</v>
      </c>
      <c r="AL2">
        <v>2.31024</v>
      </c>
    </row>
    <row r="3" spans="1:38" ht="12.75">
      <c r="A3" s="1" t="s">
        <v>5</v>
      </c>
      <c r="B3">
        <v>-920.378</v>
      </c>
      <c r="C3" s="1" t="s">
        <v>5</v>
      </c>
      <c r="D3" s="1">
        <v>-116.776</v>
      </c>
      <c r="E3" s="1" t="s">
        <v>5</v>
      </c>
      <c r="F3">
        <v>-41.4066</v>
      </c>
      <c r="G3" s="1" t="s">
        <v>5</v>
      </c>
      <c r="H3">
        <v>-21.4542</v>
      </c>
      <c r="I3" s="1" t="s">
        <v>5</v>
      </c>
      <c r="J3">
        <v>-13.5296</v>
      </c>
      <c r="K3" s="1" t="s">
        <v>5</v>
      </c>
      <c r="L3">
        <v>-9.52077</v>
      </c>
      <c r="M3" s="1" t="s">
        <v>5</v>
      </c>
      <c r="N3">
        <v>-7.2484</v>
      </c>
      <c r="O3" s="1" t="s">
        <v>5</v>
      </c>
      <c r="P3">
        <v>-5.81202</v>
      </c>
      <c r="Q3" s="1" t="s">
        <v>5</v>
      </c>
      <c r="R3">
        <v>-4.83886</v>
      </c>
      <c r="S3" s="1" t="s">
        <v>5</v>
      </c>
      <c r="T3">
        <v>-4.1423</v>
      </c>
      <c r="U3" s="1" t="s">
        <v>5</v>
      </c>
      <c r="V3">
        <v>-3.62493</v>
      </c>
      <c r="W3" s="1" t="s">
        <v>5</v>
      </c>
      <c r="X3">
        <v>-3.23355</v>
      </c>
      <c r="Y3" s="1" t="s">
        <v>5</v>
      </c>
      <c r="Z3">
        <v>-2.92096</v>
      </c>
      <c r="AA3" s="1" t="s">
        <v>5</v>
      </c>
      <c r="AB3">
        <v>-2.67077</v>
      </c>
      <c r="AC3" s="1" t="s">
        <v>5</v>
      </c>
      <c r="AD3">
        <v>-2.4683</v>
      </c>
      <c r="AE3" s="1" t="s">
        <v>5</v>
      </c>
      <c r="AF3">
        <v>-2.29894</v>
      </c>
      <c r="AG3" s="1" t="s">
        <v>5</v>
      </c>
      <c r="AH3">
        <v>-2.15517</v>
      </c>
      <c r="AI3" s="1" t="s">
        <v>5</v>
      </c>
      <c r="AJ3">
        <v>-2.03422</v>
      </c>
      <c r="AK3" s="1" t="s">
        <v>5</v>
      </c>
      <c r="AL3">
        <v>-1.93137</v>
      </c>
    </row>
    <row r="4" spans="1:38" ht="12.75">
      <c r="A4" s="1" t="s">
        <v>6</v>
      </c>
      <c r="B4">
        <v>1047.66</v>
      </c>
      <c r="C4" s="1" t="s">
        <v>6</v>
      </c>
      <c r="D4" s="1">
        <v>109.34</v>
      </c>
      <c r="E4" s="1" t="s">
        <v>6</v>
      </c>
      <c r="F4">
        <v>33.3164</v>
      </c>
      <c r="G4" s="1" t="s">
        <v>6</v>
      </c>
      <c r="H4">
        <v>15.2528</v>
      </c>
      <c r="I4" s="1" t="s">
        <v>6</v>
      </c>
      <c r="J4">
        <v>8.67328</v>
      </c>
      <c r="K4" s="1" t="s">
        <v>6</v>
      </c>
      <c r="L4">
        <v>5.58239</v>
      </c>
      <c r="M4" s="1" t="s">
        <v>6</v>
      </c>
      <c r="N4">
        <v>3.93499</v>
      </c>
      <c r="O4" s="1" t="s">
        <v>6</v>
      </c>
      <c r="P4">
        <v>2.94872</v>
      </c>
      <c r="Q4" s="1" t="s">
        <v>6</v>
      </c>
      <c r="R4">
        <v>2.31192</v>
      </c>
      <c r="S4" s="1" t="s">
        <v>6</v>
      </c>
      <c r="T4">
        <v>1.8754</v>
      </c>
      <c r="U4" s="1" t="s">
        <v>6</v>
      </c>
      <c r="V4">
        <v>1.56369</v>
      </c>
      <c r="W4" s="1" t="s">
        <v>6</v>
      </c>
      <c r="X4">
        <v>1.3358</v>
      </c>
      <c r="Y4" s="1" t="s">
        <v>6</v>
      </c>
      <c r="Z4">
        <v>1.15964</v>
      </c>
      <c r="AA4" s="1" t="s">
        <v>6</v>
      </c>
      <c r="AB4">
        <v>1.02268</v>
      </c>
      <c r="AC4" s="1" t="s">
        <v>6</v>
      </c>
      <c r="AD4">
        <v>0.914494</v>
      </c>
      <c r="AE4" s="1" t="s">
        <v>6</v>
      </c>
      <c r="AF4">
        <v>0.826358</v>
      </c>
      <c r="AG4" s="1" t="s">
        <v>6</v>
      </c>
      <c r="AH4">
        <v>0.753376</v>
      </c>
      <c r="AI4" s="1" t="s">
        <v>6</v>
      </c>
      <c r="AJ4">
        <v>0.693048</v>
      </c>
      <c r="AK4" s="1" t="s">
        <v>6</v>
      </c>
      <c r="AL4">
        <v>0.642677</v>
      </c>
    </row>
    <row r="5" spans="1:38" ht="12.75">
      <c r="A5" s="1" t="s">
        <v>7</v>
      </c>
      <c r="B5">
        <v>-526.909</v>
      </c>
      <c r="C5" s="1" t="s">
        <v>7</v>
      </c>
      <c r="D5" s="1">
        <v>-44.9041</v>
      </c>
      <c r="E5" s="1" t="s">
        <v>7</v>
      </c>
      <c r="F5">
        <v>-11.689</v>
      </c>
      <c r="G5" s="1" t="s">
        <v>7</v>
      </c>
      <c r="H5">
        <v>-4.70714</v>
      </c>
      <c r="I5" s="1" t="s">
        <v>7</v>
      </c>
      <c r="J5">
        <v>-2.40492</v>
      </c>
      <c r="K5" s="1" t="s">
        <v>7</v>
      </c>
      <c r="L5">
        <v>-1.41203</v>
      </c>
      <c r="M5" s="1" t="s">
        <v>7</v>
      </c>
      <c r="N5">
        <v>-0.919456</v>
      </c>
      <c r="O5" s="1" t="s">
        <v>7</v>
      </c>
      <c r="P5">
        <v>-0.642693</v>
      </c>
      <c r="Q5" s="1" t="s">
        <v>7</v>
      </c>
      <c r="R5">
        <v>-0.473793</v>
      </c>
      <c r="S5" s="1" t="s">
        <v>7</v>
      </c>
      <c r="T5">
        <v>-0.363723</v>
      </c>
      <c r="U5" s="1" t="s">
        <v>7</v>
      </c>
      <c r="V5">
        <v>-0.288641</v>
      </c>
      <c r="W5" s="1" t="s">
        <v>7</v>
      </c>
      <c r="X5">
        <v>-0.235889</v>
      </c>
      <c r="Y5" s="1" t="s">
        <v>7</v>
      </c>
      <c r="Z5">
        <v>-0.196644</v>
      </c>
      <c r="AA5" s="1" t="s">
        <v>7</v>
      </c>
      <c r="AB5">
        <v>-0.16715</v>
      </c>
      <c r="AC5" s="1" t="s">
        <v>7</v>
      </c>
      <c r="AD5">
        <v>-0.144519</v>
      </c>
      <c r="AE5" s="1" t="s">
        <v>7</v>
      </c>
      <c r="AF5">
        <v>-0.126629</v>
      </c>
      <c r="AG5" s="1" t="s">
        <v>7</v>
      </c>
      <c r="AH5">
        <v>-0.112214</v>
      </c>
      <c r="AI5" s="1" t="s">
        <v>7</v>
      </c>
      <c r="AJ5">
        <v>-0.100565</v>
      </c>
      <c r="AK5" s="1" t="s">
        <v>7</v>
      </c>
      <c r="AL5">
        <v>-0.0910427</v>
      </c>
    </row>
    <row r="6" spans="1:38" ht="12.75">
      <c r="A6" s="1" t="s">
        <v>8</v>
      </c>
      <c r="B6">
        <v>98.6886</v>
      </c>
      <c r="C6" s="1" t="s">
        <v>8</v>
      </c>
      <c r="D6" s="1">
        <v>6.79772</v>
      </c>
      <c r="E6" s="1" t="s">
        <v>8</v>
      </c>
      <c r="F6">
        <v>1.49785</v>
      </c>
      <c r="G6" s="1" t="s">
        <v>8</v>
      </c>
      <c r="H6">
        <v>0.526512</v>
      </c>
      <c r="I6" s="1" t="s">
        <v>8</v>
      </c>
      <c r="J6">
        <v>0.240159</v>
      </c>
      <c r="K6" s="1" t="s">
        <v>8</v>
      </c>
      <c r="L6">
        <v>0.127975</v>
      </c>
      <c r="M6" s="1" t="s">
        <v>8</v>
      </c>
      <c r="N6">
        <v>0.0766411</v>
      </c>
      <c r="O6" s="1" t="s">
        <v>8</v>
      </c>
      <c r="P6">
        <v>0.0497854</v>
      </c>
      <c r="Q6" s="1" t="s">
        <v>8</v>
      </c>
      <c r="R6">
        <v>0.0343993</v>
      </c>
      <c r="S6" s="1" t="s">
        <v>8</v>
      </c>
      <c r="T6">
        <v>0.0249242</v>
      </c>
      <c r="U6" s="1" t="s">
        <v>8</v>
      </c>
      <c r="V6">
        <v>0.0187812</v>
      </c>
      <c r="W6" s="1" t="s">
        <v>8</v>
      </c>
      <c r="X6">
        <v>0.0146521</v>
      </c>
      <c r="Y6" s="1" t="s">
        <v>8</v>
      </c>
      <c r="Z6">
        <v>0.0117081</v>
      </c>
      <c r="AA6" s="1" t="s">
        <v>8</v>
      </c>
      <c r="AB6">
        <v>0.00957692</v>
      </c>
      <c r="AC6" s="1" t="s">
        <v>8</v>
      </c>
      <c r="AD6">
        <v>0.00799463</v>
      </c>
      <c r="AE6" s="1" t="s">
        <v>8</v>
      </c>
      <c r="AF6">
        <v>0.00678374</v>
      </c>
      <c r="AG6" s="1" t="s">
        <v>8</v>
      </c>
      <c r="AH6">
        <v>0.00583656</v>
      </c>
      <c r="AI6" s="1" t="s">
        <v>8</v>
      </c>
      <c r="AJ6">
        <v>0.00509046</v>
      </c>
      <c r="AK6" s="1" t="s">
        <v>8</v>
      </c>
      <c r="AL6">
        <v>0.00449473</v>
      </c>
    </row>
    <row r="9" spans="1:20" s="1" customFormat="1" ht="12.75">
      <c r="A9" s="1" t="s">
        <v>32</v>
      </c>
      <c r="B9" s="1" t="s">
        <v>33</v>
      </c>
      <c r="C9" s="1" t="s">
        <v>34</v>
      </c>
      <c r="D9" s="1" t="s">
        <v>35</v>
      </c>
      <c r="E9" s="1" t="s">
        <v>36</v>
      </c>
      <c r="F9" s="1" t="s">
        <v>37</v>
      </c>
      <c r="G9" s="1" t="s">
        <v>38</v>
      </c>
      <c r="H9" s="1" t="s">
        <v>39</v>
      </c>
      <c r="I9" s="1" t="s">
        <v>40</v>
      </c>
      <c r="J9" s="1" t="s">
        <v>41</v>
      </c>
      <c r="K9" s="1" t="s">
        <v>42</v>
      </c>
      <c r="L9" s="1" t="s">
        <v>43</v>
      </c>
      <c r="M9" s="1" t="s">
        <v>44</v>
      </c>
      <c r="N9" s="1" t="s">
        <v>45</v>
      </c>
      <c r="O9" s="1" t="s">
        <v>46</v>
      </c>
      <c r="P9" s="1" t="s">
        <v>47</v>
      </c>
      <c r="Q9" s="1" t="s">
        <v>48</v>
      </c>
      <c r="R9" s="1" t="s">
        <v>49</v>
      </c>
      <c r="S9" s="1" t="s">
        <v>50</v>
      </c>
      <c r="T9" s="1" t="s">
        <v>51</v>
      </c>
    </row>
    <row r="10" spans="1:20" ht="12.75">
      <c r="A10" s="1">
        <v>0.05</v>
      </c>
      <c r="B10">
        <v>1.651</v>
      </c>
      <c r="C10" s="1">
        <v>2.267</v>
      </c>
      <c r="D10">
        <v>2.85</v>
      </c>
      <c r="E10">
        <v>3.403</v>
      </c>
      <c r="F10">
        <v>3.926</v>
      </c>
      <c r="G10">
        <v>4.421</v>
      </c>
      <c r="H10">
        <v>4.89</v>
      </c>
      <c r="I10">
        <v>5.334</v>
      </c>
      <c r="J10">
        <v>5.755</v>
      </c>
      <c r="K10">
        <v>6.153</v>
      </c>
      <c r="L10">
        <v>6.53</v>
      </c>
      <c r="M10">
        <v>6.887</v>
      </c>
      <c r="N10">
        <v>7.225</v>
      </c>
      <c r="O10">
        <v>7.545</v>
      </c>
      <c r="P10">
        <v>7.848</v>
      </c>
      <c r="Q10">
        <v>8.135</v>
      </c>
      <c r="R10">
        <v>8.407</v>
      </c>
      <c r="S10">
        <v>8.664</v>
      </c>
      <c r="T10">
        <v>8.908</v>
      </c>
    </row>
    <row r="11" spans="1:20" ht="12.75">
      <c r="A11" s="1">
        <v>0.1</v>
      </c>
      <c r="B11">
        <v>1.375</v>
      </c>
      <c r="C11" s="1">
        <v>1.73</v>
      </c>
      <c r="D11">
        <v>2.066</v>
      </c>
      <c r="E11">
        <v>2.384</v>
      </c>
      <c r="F11">
        <v>2.685</v>
      </c>
      <c r="G11">
        <v>2.97</v>
      </c>
      <c r="H11">
        <v>3.24</v>
      </c>
      <c r="I11">
        <v>3.496</v>
      </c>
      <c r="J11">
        <v>3.738</v>
      </c>
      <c r="K11">
        <v>3.968</v>
      </c>
      <c r="L11">
        <v>4.185</v>
      </c>
      <c r="M11">
        <v>4.39</v>
      </c>
      <c r="N11">
        <v>4.585</v>
      </c>
      <c r="O11">
        <v>4.769</v>
      </c>
      <c r="P11">
        <v>4.944</v>
      </c>
      <c r="Q11">
        <v>5.109</v>
      </c>
      <c r="R11">
        <v>5.266</v>
      </c>
      <c r="S11">
        <v>5.414</v>
      </c>
      <c r="T11">
        <v>5.554</v>
      </c>
    </row>
    <row r="12" spans="1:20" ht="12.75">
      <c r="A12" s="1">
        <v>0.15</v>
      </c>
      <c r="B12" s="6">
        <v>1.254</v>
      </c>
      <c r="C12" s="1">
        <v>1.495</v>
      </c>
      <c r="D12">
        <v>1.723</v>
      </c>
      <c r="E12">
        <v>1.939</v>
      </c>
      <c r="F12">
        <v>2.143</v>
      </c>
      <c r="G12">
        <v>2.337</v>
      </c>
      <c r="H12">
        <v>2.52</v>
      </c>
      <c r="I12">
        <v>2.693</v>
      </c>
      <c r="J12">
        <v>2.858</v>
      </c>
      <c r="K12">
        <v>3.013</v>
      </c>
      <c r="L12">
        <v>3.161</v>
      </c>
      <c r="M12">
        <v>3.3</v>
      </c>
      <c r="N12">
        <v>3.432</v>
      </c>
      <c r="O12">
        <v>3.557</v>
      </c>
      <c r="P12">
        <v>3.676</v>
      </c>
      <c r="Q12">
        <v>3.788</v>
      </c>
      <c r="R12">
        <v>3.894</v>
      </c>
      <c r="S12">
        <v>3.995</v>
      </c>
      <c r="T12">
        <v>4.09</v>
      </c>
    </row>
    <row r="13" spans="1:20" ht="12.75">
      <c r="A13" s="1">
        <v>0.2</v>
      </c>
      <c r="B13">
        <v>1.187</v>
      </c>
      <c r="C13" s="1">
        <v>1.363</v>
      </c>
      <c r="D13">
        <v>1.531</v>
      </c>
      <c r="E13">
        <v>1.689</v>
      </c>
      <c r="F13">
        <v>1.839</v>
      </c>
      <c r="G13">
        <v>1.982</v>
      </c>
      <c r="H13">
        <v>2.116</v>
      </c>
      <c r="I13">
        <v>2.244</v>
      </c>
      <c r="J13">
        <v>2.364</v>
      </c>
      <c r="K13">
        <v>2.479</v>
      </c>
      <c r="L13">
        <v>2.587</v>
      </c>
      <c r="M13">
        <v>2.689</v>
      </c>
      <c r="N13">
        <v>2.786</v>
      </c>
      <c r="O13">
        <v>2.878</v>
      </c>
      <c r="P13">
        <v>2.965</v>
      </c>
      <c r="Q13">
        <v>3.047</v>
      </c>
      <c r="R13">
        <v>3.125</v>
      </c>
      <c r="S13">
        <v>3.199</v>
      </c>
      <c r="T13">
        <v>3.269</v>
      </c>
    </row>
    <row r="14" spans="1:20" ht="12.75">
      <c r="A14" s="1">
        <v>0.25</v>
      </c>
      <c r="B14">
        <v>1.143</v>
      </c>
      <c r="C14" s="1">
        <v>1.279</v>
      </c>
      <c r="D14">
        <v>1.408</v>
      </c>
      <c r="E14">
        <v>1.53</v>
      </c>
      <c r="F14">
        <v>1.645</v>
      </c>
      <c r="G14">
        <v>1.754</v>
      </c>
      <c r="H14">
        <v>1.858</v>
      </c>
      <c r="I14">
        <v>1.956</v>
      </c>
      <c r="J14">
        <v>2.049</v>
      </c>
      <c r="K14">
        <v>2.136</v>
      </c>
      <c r="L14">
        <v>2.22</v>
      </c>
      <c r="M14">
        <v>2.298</v>
      </c>
      <c r="N14">
        <v>2.373</v>
      </c>
      <c r="O14">
        <v>2.443</v>
      </c>
      <c r="P14">
        <v>2.51</v>
      </c>
      <c r="Q14">
        <v>2.574</v>
      </c>
      <c r="R14">
        <v>2.634</v>
      </c>
      <c r="S14">
        <v>2.69</v>
      </c>
      <c r="T14">
        <v>2.744</v>
      </c>
    </row>
    <row r="15" spans="1:20" ht="12.75">
      <c r="A15" s="1">
        <v>0.3</v>
      </c>
      <c r="B15" s="6">
        <v>1.113</v>
      </c>
      <c r="C15" s="1">
        <v>1.221</v>
      </c>
      <c r="D15">
        <v>1.323</v>
      </c>
      <c r="E15">
        <v>1.419</v>
      </c>
      <c r="F15">
        <v>1.51</v>
      </c>
      <c r="G15">
        <v>1.597</v>
      </c>
      <c r="H15">
        <v>1.678</v>
      </c>
      <c r="I15">
        <v>1.756</v>
      </c>
      <c r="J15">
        <v>1.829</v>
      </c>
      <c r="K15">
        <v>1.899</v>
      </c>
      <c r="L15">
        <v>1.964</v>
      </c>
      <c r="M15">
        <v>2.027</v>
      </c>
      <c r="N15">
        <v>2.086</v>
      </c>
      <c r="O15">
        <v>2.142</v>
      </c>
      <c r="P15">
        <v>2.194</v>
      </c>
      <c r="Q15">
        <v>2.244</v>
      </c>
      <c r="R15">
        <v>2.292</v>
      </c>
      <c r="S15">
        <v>2.337</v>
      </c>
      <c r="T15">
        <v>2.379</v>
      </c>
    </row>
    <row r="16" spans="1:20" ht="12.75">
      <c r="A16" s="1">
        <v>0.35</v>
      </c>
      <c r="B16">
        <v>1.091</v>
      </c>
      <c r="C16" s="1">
        <v>1.178</v>
      </c>
      <c r="D16">
        <v>1.26</v>
      </c>
      <c r="E16">
        <v>1.338</v>
      </c>
      <c r="F16">
        <v>1.411</v>
      </c>
      <c r="G16">
        <v>1.481</v>
      </c>
      <c r="H16">
        <v>1.547</v>
      </c>
      <c r="I16">
        <v>1.609</v>
      </c>
      <c r="J16">
        <v>1.668</v>
      </c>
      <c r="K16">
        <v>1.724</v>
      </c>
      <c r="L16">
        <v>1.777</v>
      </c>
      <c r="M16">
        <v>1.827</v>
      </c>
      <c r="N16">
        <v>1.875</v>
      </c>
      <c r="O16">
        <v>1.92</v>
      </c>
      <c r="P16">
        <v>1.962</v>
      </c>
      <c r="Q16">
        <v>2.003</v>
      </c>
      <c r="R16">
        <v>2.041</v>
      </c>
      <c r="S16">
        <v>2.077</v>
      </c>
      <c r="T16">
        <v>2.111</v>
      </c>
    </row>
    <row r="17" spans="1:20" ht="12.75">
      <c r="A17" s="1">
        <v>0.4</v>
      </c>
      <c r="B17">
        <v>1.075</v>
      </c>
      <c r="C17" s="1">
        <v>1.145</v>
      </c>
      <c r="D17">
        <v>1.212</v>
      </c>
      <c r="E17">
        <v>1.275</v>
      </c>
      <c r="F17">
        <v>1.335</v>
      </c>
      <c r="G17">
        <v>1.392</v>
      </c>
      <c r="H17">
        <v>1.446</v>
      </c>
      <c r="I17">
        <v>1.496</v>
      </c>
      <c r="J17">
        <v>1.545</v>
      </c>
      <c r="K17">
        <v>1.59</v>
      </c>
      <c r="L17">
        <v>1.633</v>
      </c>
      <c r="M17">
        <v>1.674</v>
      </c>
      <c r="N17">
        <v>1.713</v>
      </c>
      <c r="O17">
        <v>1.75</v>
      </c>
      <c r="P17">
        <v>1.784</v>
      </c>
      <c r="Q17">
        <v>1.817</v>
      </c>
      <c r="R17">
        <v>1.848</v>
      </c>
      <c r="S17">
        <v>1.878</v>
      </c>
      <c r="T17">
        <v>1.906</v>
      </c>
    </row>
    <row r="18" spans="1:20" ht="12.75">
      <c r="A18" s="1">
        <v>0.45</v>
      </c>
      <c r="B18">
        <v>1.061</v>
      </c>
      <c r="C18" s="1">
        <v>1.119</v>
      </c>
      <c r="D18">
        <v>1.174</v>
      </c>
      <c r="E18">
        <v>1.226</v>
      </c>
      <c r="F18">
        <v>1.275</v>
      </c>
      <c r="G18">
        <v>1.322</v>
      </c>
      <c r="H18">
        <v>1.366</v>
      </c>
      <c r="I18">
        <v>1.407</v>
      </c>
      <c r="J18">
        <v>1.447</v>
      </c>
      <c r="K18">
        <v>1.484</v>
      </c>
      <c r="L18">
        <v>1.52</v>
      </c>
      <c r="M18">
        <v>1.553</v>
      </c>
      <c r="N18">
        <v>1.585</v>
      </c>
      <c r="O18">
        <v>1.615</v>
      </c>
      <c r="P18">
        <v>1.644</v>
      </c>
      <c r="Q18">
        <v>1.671</v>
      </c>
      <c r="R18">
        <v>1.696</v>
      </c>
      <c r="S18">
        <v>1.72</v>
      </c>
      <c r="T18">
        <v>1.743</v>
      </c>
    </row>
    <row r="19" spans="1:20" ht="12.75">
      <c r="A19" s="1">
        <v>0.5</v>
      </c>
      <c r="B19">
        <v>1.05</v>
      </c>
      <c r="C19" s="1">
        <v>1.098</v>
      </c>
      <c r="D19">
        <v>1.143</v>
      </c>
      <c r="E19">
        <v>1.186</v>
      </c>
      <c r="F19">
        <v>1.226</v>
      </c>
      <c r="G19">
        <v>1.265</v>
      </c>
      <c r="H19">
        <v>1.301</v>
      </c>
      <c r="I19">
        <v>1.335</v>
      </c>
      <c r="J19">
        <v>1.368</v>
      </c>
      <c r="K19">
        <v>1.399</v>
      </c>
      <c r="L19">
        <v>1.428</v>
      </c>
      <c r="M19">
        <v>1.455</v>
      </c>
      <c r="N19">
        <v>1.481</v>
      </c>
      <c r="O19">
        <v>1.506</v>
      </c>
      <c r="P19">
        <v>1.53</v>
      </c>
      <c r="Q19">
        <v>1.552</v>
      </c>
      <c r="R19">
        <v>1.573</v>
      </c>
      <c r="S19">
        <v>1.593</v>
      </c>
      <c r="T19">
        <v>1.612</v>
      </c>
    </row>
    <row r="20" spans="1:20" ht="12.75">
      <c r="A20" s="1">
        <v>0.55</v>
      </c>
      <c r="B20">
        <v>1.041</v>
      </c>
      <c r="C20" s="1">
        <v>1.081</v>
      </c>
      <c r="D20">
        <v>1.118</v>
      </c>
      <c r="E20">
        <v>1.153</v>
      </c>
      <c r="F20">
        <v>1.186</v>
      </c>
      <c r="G20">
        <v>1.218</v>
      </c>
      <c r="H20">
        <v>1.247</v>
      </c>
      <c r="I20">
        <v>1.276</v>
      </c>
      <c r="J20">
        <v>1.302</v>
      </c>
      <c r="K20">
        <v>1.328</v>
      </c>
      <c r="L20">
        <v>1.352</v>
      </c>
      <c r="M20">
        <v>1.374</v>
      </c>
      <c r="N20">
        <v>1.396</v>
      </c>
      <c r="O20">
        <v>1.416</v>
      </c>
      <c r="P20">
        <v>1.435</v>
      </c>
      <c r="Q20">
        <v>1.454</v>
      </c>
      <c r="R20">
        <v>1.471</v>
      </c>
      <c r="S20">
        <v>1.487</v>
      </c>
      <c r="T20">
        <v>1.503</v>
      </c>
    </row>
    <row r="21" spans="1:20" ht="12.75">
      <c r="A21" s="1">
        <v>0.6</v>
      </c>
      <c r="B21">
        <v>1.034</v>
      </c>
      <c r="C21" s="1">
        <v>1.066</v>
      </c>
      <c r="D21">
        <v>1.096</v>
      </c>
      <c r="E21">
        <v>1.125</v>
      </c>
      <c r="F21">
        <v>1.152</v>
      </c>
      <c r="G21">
        <v>1.178</v>
      </c>
      <c r="H21">
        <v>1.202</v>
      </c>
      <c r="I21">
        <v>1.225</v>
      </c>
      <c r="J21">
        <v>1.247</v>
      </c>
      <c r="K21">
        <v>1.268</v>
      </c>
      <c r="L21">
        <v>1.288</v>
      </c>
      <c r="M21">
        <v>1.306</v>
      </c>
      <c r="N21">
        <v>1.324</v>
      </c>
      <c r="O21">
        <v>1.34</v>
      </c>
      <c r="P21">
        <v>1.356</v>
      </c>
      <c r="Q21">
        <v>1.371</v>
      </c>
      <c r="R21">
        <v>1.385</v>
      </c>
      <c r="S21">
        <v>1.399</v>
      </c>
      <c r="T21">
        <v>1.411</v>
      </c>
    </row>
    <row r="22" spans="1:20" ht="12.75">
      <c r="A22" s="1">
        <v>0.65</v>
      </c>
      <c r="B22">
        <v>1.027</v>
      </c>
      <c r="C22" s="1">
        <v>1.053</v>
      </c>
      <c r="D22">
        <v>1.078</v>
      </c>
      <c r="E22">
        <v>1.101</v>
      </c>
      <c r="F22">
        <v>1.123</v>
      </c>
      <c r="G22">
        <v>1.144</v>
      </c>
      <c r="H22">
        <v>1.164</v>
      </c>
      <c r="I22">
        <v>1.183</v>
      </c>
      <c r="J22">
        <v>1.2</v>
      </c>
      <c r="K22">
        <v>1.217</v>
      </c>
      <c r="L22">
        <v>1.233</v>
      </c>
      <c r="M22">
        <v>1.248</v>
      </c>
      <c r="N22">
        <v>1.262</v>
      </c>
      <c r="O22">
        <v>1.276</v>
      </c>
      <c r="P22">
        <v>1.289</v>
      </c>
      <c r="Q22">
        <v>1.301</v>
      </c>
      <c r="R22">
        <v>1.312</v>
      </c>
      <c r="S22">
        <v>1.323</v>
      </c>
      <c r="T22">
        <v>1.333</v>
      </c>
    </row>
    <row r="23" spans="1:20" ht="12.75">
      <c r="A23" s="1">
        <v>0.7</v>
      </c>
      <c r="B23">
        <v>1.022</v>
      </c>
      <c r="C23" s="1">
        <v>1.043</v>
      </c>
      <c r="D23">
        <v>1.062</v>
      </c>
      <c r="E23">
        <v>1.081</v>
      </c>
      <c r="F23">
        <v>1.098</v>
      </c>
      <c r="G23">
        <v>1.115</v>
      </c>
      <c r="H23">
        <v>1.131</v>
      </c>
      <c r="I23">
        <v>1.146</v>
      </c>
      <c r="J23">
        <v>1.16</v>
      </c>
      <c r="K23">
        <v>1.173</v>
      </c>
      <c r="L23">
        <v>1.186</v>
      </c>
      <c r="M23">
        <v>1.198</v>
      </c>
      <c r="N23">
        <v>1.209</v>
      </c>
      <c r="O23">
        <v>1.22</v>
      </c>
      <c r="P23">
        <v>1.23</v>
      </c>
      <c r="Q23">
        <v>1.24</v>
      </c>
      <c r="R23">
        <v>1.249</v>
      </c>
      <c r="S23">
        <v>1.258</v>
      </c>
      <c r="T23">
        <v>1.266</v>
      </c>
    </row>
    <row r="24" spans="1:20" ht="12.75">
      <c r="A24" s="1">
        <v>0.75</v>
      </c>
      <c r="B24">
        <v>1.017</v>
      </c>
      <c r="C24" s="1">
        <v>1.033</v>
      </c>
      <c r="D24">
        <v>1.049</v>
      </c>
      <c r="E24">
        <v>1.063</v>
      </c>
      <c r="F24">
        <v>1.077</v>
      </c>
      <c r="G24">
        <v>1.09</v>
      </c>
      <c r="H24">
        <v>1.102</v>
      </c>
      <c r="I24">
        <v>1.114</v>
      </c>
      <c r="J24">
        <v>1.125</v>
      </c>
      <c r="K24">
        <v>1.135</v>
      </c>
      <c r="L24">
        <v>1.145</v>
      </c>
      <c r="M24">
        <v>1.154</v>
      </c>
      <c r="N24">
        <v>1.163</v>
      </c>
      <c r="O24">
        <v>1.172</v>
      </c>
      <c r="P24">
        <v>1.18</v>
      </c>
      <c r="Q24">
        <v>1.187</v>
      </c>
      <c r="R24">
        <v>1.194</v>
      </c>
      <c r="S24">
        <v>1.201</v>
      </c>
      <c r="T24">
        <v>1.208</v>
      </c>
    </row>
    <row r="25" spans="1:20" ht="12.75">
      <c r="A25" s="1">
        <v>0.8</v>
      </c>
      <c r="B25">
        <v>1.013</v>
      </c>
      <c r="C25" s="1">
        <v>1.025</v>
      </c>
      <c r="D25">
        <v>1.036</v>
      </c>
      <c r="E25">
        <v>1.047</v>
      </c>
      <c r="F25">
        <v>1.058</v>
      </c>
      <c r="G25">
        <v>1.067</v>
      </c>
      <c r="H25">
        <v>1.077</v>
      </c>
      <c r="I25">
        <v>1.085</v>
      </c>
      <c r="J25">
        <v>1.094</v>
      </c>
      <c r="K25">
        <v>1.102</v>
      </c>
      <c r="L25">
        <v>1.109</v>
      </c>
      <c r="M25">
        <v>1.116</v>
      </c>
      <c r="N25">
        <v>1.123</v>
      </c>
      <c r="O25">
        <v>1.129</v>
      </c>
      <c r="P25">
        <v>1.135</v>
      </c>
      <c r="Q25">
        <v>1.141</v>
      </c>
      <c r="R25">
        <v>1.146</v>
      </c>
      <c r="S25">
        <v>1.151</v>
      </c>
      <c r="T25">
        <v>1.156</v>
      </c>
    </row>
    <row r="26" spans="1:20" ht="12.75">
      <c r="A26" s="1">
        <v>0.85</v>
      </c>
      <c r="B26">
        <v>1.009</v>
      </c>
      <c r="C26" s="1">
        <v>1.018</v>
      </c>
      <c r="D26">
        <v>1.026</v>
      </c>
      <c r="E26">
        <v>1.034</v>
      </c>
      <c r="F26">
        <v>1.041</v>
      </c>
      <c r="G26">
        <v>1.048</v>
      </c>
      <c r="H26">
        <v>1.054</v>
      </c>
      <c r="I26">
        <v>1.06</v>
      </c>
      <c r="J26">
        <v>1.066</v>
      </c>
      <c r="K26">
        <v>1.072</v>
      </c>
      <c r="L26">
        <v>1.077</v>
      </c>
      <c r="M26">
        <v>1.082</v>
      </c>
      <c r="N26">
        <v>1.087</v>
      </c>
      <c r="O26">
        <v>1.091</v>
      </c>
      <c r="P26">
        <v>1.096</v>
      </c>
      <c r="Q26">
        <v>1.1</v>
      </c>
      <c r="R26">
        <v>1.103</v>
      </c>
      <c r="S26">
        <v>1.107</v>
      </c>
      <c r="T26">
        <v>1.11</v>
      </c>
    </row>
    <row r="27" spans="1:20" ht="12.75">
      <c r="A27" s="1">
        <v>0.9</v>
      </c>
      <c r="B27">
        <v>1.006</v>
      </c>
      <c r="C27" s="1">
        <v>1.011</v>
      </c>
      <c r="D27">
        <v>1.016</v>
      </c>
      <c r="E27">
        <v>1.021</v>
      </c>
      <c r="F27">
        <v>1.026</v>
      </c>
      <c r="G27">
        <v>1.03</v>
      </c>
      <c r="H27">
        <v>1.034</v>
      </c>
      <c r="I27">
        <v>1.038</v>
      </c>
      <c r="J27">
        <v>1.042</v>
      </c>
      <c r="K27">
        <v>1.045</v>
      </c>
      <c r="L27">
        <v>1.049</v>
      </c>
      <c r="M27">
        <v>1.052</v>
      </c>
      <c r="N27">
        <v>1.055</v>
      </c>
      <c r="O27">
        <v>1.058</v>
      </c>
      <c r="P27">
        <v>1.06</v>
      </c>
      <c r="Q27">
        <v>1.063</v>
      </c>
      <c r="R27">
        <v>1.065</v>
      </c>
      <c r="S27">
        <v>1.067</v>
      </c>
      <c r="T27">
        <v>1.07</v>
      </c>
    </row>
    <row r="28" spans="1:20" ht="12.75">
      <c r="A28" s="1">
        <v>0.95</v>
      </c>
      <c r="B28">
        <v>1.003</v>
      </c>
      <c r="C28" s="1">
        <v>1.005</v>
      </c>
      <c r="D28">
        <v>1.008</v>
      </c>
      <c r="E28">
        <v>1.01</v>
      </c>
      <c r="F28">
        <v>1.012</v>
      </c>
      <c r="G28">
        <v>1.014</v>
      </c>
      <c r="H28">
        <v>1.016</v>
      </c>
      <c r="I28">
        <v>1.018</v>
      </c>
      <c r="J28">
        <v>1.02</v>
      </c>
      <c r="K28">
        <v>1.022</v>
      </c>
      <c r="L28">
        <v>1.023</v>
      </c>
      <c r="M28">
        <v>1.025</v>
      </c>
      <c r="N28">
        <v>1.026</v>
      </c>
      <c r="O28">
        <v>1.027</v>
      </c>
      <c r="P28">
        <v>1.029</v>
      </c>
      <c r="Q28">
        <v>1.03</v>
      </c>
      <c r="R28">
        <v>1.031</v>
      </c>
      <c r="S28">
        <v>1.032</v>
      </c>
      <c r="T28">
        <v>1.033</v>
      </c>
    </row>
    <row r="30" spans="2:20" ht="12.75">
      <c r="B30" s="8" t="s">
        <v>57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2:20" ht="12.75">
      <c r="B31">
        <v>3</v>
      </c>
      <c r="C31" s="1">
        <v>3</v>
      </c>
      <c r="D31">
        <v>3</v>
      </c>
      <c r="E31">
        <v>3</v>
      </c>
      <c r="F31">
        <v>3</v>
      </c>
      <c r="G31">
        <v>3</v>
      </c>
      <c r="H31">
        <v>3</v>
      </c>
      <c r="I31">
        <v>3</v>
      </c>
      <c r="J31">
        <v>3</v>
      </c>
      <c r="K31">
        <v>3</v>
      </c>
      <c r="L31">
        <v>3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</row>
    <row r="32" spans="2:20" ht="12.75">
      <c r="B32">
        <v>3</v>
      </c>
      <c r="C32" s="1">
        <v>3</v>
      </c>
      <c r="D32">
        <v>3</v>
      </c>
      <c r="E32">
        <v>3</v>
      </c>
      <c r="F32">
        <v>3</v>
      </c>
      <c r="G32">
        <v>3</v>
      </c>
      <c r="H32">
        <v>3</v>
      </c>
      <c r="I32">
        <v>3</v>
      </c>
      <c r="J32">
        <v>3</v>
      </c>
      <c r="K32">
        <v>3</v>
      </c>
      <c r="L32">
        <v>3</v>
      </c>
      <c r="M32">
        <v>3</v>
      </c>
      <c r="N32">
        <v>3</v>
      </c>
      <c r="O32">
        <v>3</v>
      </c>
      <c r="P32">
        <v>3</v>
      </c>
      <c r="Q32">
        <v>3</v>
      </c>
      <c r="R32">
        <v>3</v>
      </c>
      <c r="S32">
        <v>3</v>
      </c>
      <c r="T32">
        <v>3</v>
      </c>
    </row>
    <row r="33" spans="2:20" ht="12.75">
      <c r="B33">
        <v>4</v>
      </c>
      <c r="C33" s="1">
        <v>4</v>
      </c>
      <c r="D33">
        <v>4</v>
      </c>
      <c r="E33">
        <v>4</v>
      </c>
      <c r="F33">
        <v>4</v>
      </c>
      <c r="G33">
        <v>4</v>
      </c>
      <c r="H33">
        <v>4</v>
      </c>
      <c r="I33">
        <v>4</v>
      </c>
      <c r="J33">
        <v>4</v>
      </c>
      <c r="K33">
        <v>4</v>
      </c>
      <c r="L33">
        <v>4</v>
      </c>
      <c r="M33">
        <v>4</v>
      </c>
      <c r="N33">
        <v>4</v>
      </c>
      <c r="O33">
        <v>4</v>
      </c>
      <c r="P33">
        <v>4</v>
      </c>
      <c r="Q33">
        <v>4</v>
      </c>
      <c r="R33">
        <v>4</v>
      </c>
      <c r="S33">
        <v>4</v>
      </c>
      <c r="T33">
        <v>4</v>
      </c>
    </row>
    <row r="34" spans="2:20" ht="12.75">
      <c r="B34">
        <v>299.603</v>
      </c>
      <c r="C34" s="1">
        <v>46.6</v>
      </c>
      <c r="D34">
        <v>19.231</v>
      </c>
      <c r="E34">
        <v>11.327</v>
      </c>
      <c r="F34">
        <v>7.949</v>
      </c>
      <c r="G34">
        <v>6.167</v>
      </c>
      <c r="H34">
        <v>5.095</v>
      </c>
      <c r="I34">
        <v>4.392</v>
      </c>
      <c r="J34">
        <v>3.901</v>
      </c>
      <c r="K34">
        <v>3.54</v>
      </c>
      <c r="L34">
        <v>3.267</v>
      </c>
      <c r="M34">
        <v>3.052</v>
      </c>
      <c r="N34">
        <v>2.881</v>
      </c>
      <c r="O34">
        <v>2.741</v>
      </c>
      <c r="P34">
        <v>2.624</v>
      </c>
      <c r="Q34">
        <v>2.527</v>
      </c>
      <c r="R34">
        <v>2.443</v>
      </c>
      <c r="S34">
        <v>2.372</v>
      </c>
      <c r="T34">
        <v>2.31</v>
      </c>
    </row>
    <row r="35" spans="2:20" ht="12.75">
      <c r="B35">
        <v>-913.582</v>
      </c>
      <c r="C35" s="1">
        <v>-117.122</v>
      </c>
      <c r="D35">
        <v>-41.443</v>
      </c>
      <c r="E35">
        <v>-21.478</v>
      </c>
      <c r="F35">
        <v>-13.514</v>
      </c>
      <c r="G35">
        <v>-9.539</v>
      </c>
      <c r="H35">
        <v>-7.256</v>
      </c>
      <c r="I35">
        <v>-5.814</v>
      </c>
      <c r="J35">
        <v>-4.838</v>
      </c>
      <c r="K35">
        <v>-4.142</v>
      </c>
      <c r="L35">
        <v>-3.626</v>
      </c>
      <c r="M35">
        <v>-3.231</v>
      </c>
      <c r="N35">
        <v>-2.92</v>
      </c>
      <c r="O35">
        <v>-2.671</v>
      </c>
      <c r="P35">
        <v>-2.467</v>
      </c>
      <c r="Q35">
        <v>-2.298</v>
      </c>
      <c r="R35">
        <v>-2.156</v>
      </c>
      <c r="S35">
        <v>-2.035</v>
      </c>
      <c r="T35">
        <v>-1.931</v>
      </c>
    </row>
    <row r="36" spans="2:20" ht="12.75">
      <c r="B36" s="6">
        <v>1040</v>
      </c>
      <c r="C36" s="1">
        <v>109.696</v>
      </c>
      <c r="D36">
        <v>33.349</v>
      </c>
      <c r="E36">
        <v>15.272</v>
      </c>
      <c r="F36">
        <v>8.662</v>
      </c>
      <c r="G36">
        <v>5.595</v>
      </c>
      <c r="H36">
        <v>3.94</v>
      </c>
      <c r="I36">
        <v>2.95</v>
      </c>
      <c r="J36">
        <v>2.311</v>
      </c>
      <c r="K36">
        <v>1.875</v>
      </c>
      <c r="L36">
        <v>1.564</v>
      </c>
      <c r="M36">
        <v>1.334</v>
      </c>
      <c r="N36">
        <v>1.159</v>
      </c>
      <c r="O36">
        <v>1.023</v>
      </c>
      <c r="P36">
        <v>0.914</v>
      </c>
      <c r="Q36">
        <v>0.826</v>
      </c>
      <c r="R36">
        <v>0.754</v>
      </c>
      <c r="S36">
        <v>0.693</v>
      </c>
      <c r="T36">
        <v>0.642</v>
      </c>
    </row>
    <row r="37" spans="2:20" ht="12.75">
      <c r="B37">
        <v>-523.266</v>
      </c>
      <c r="C37" s="1">
        <v>-45.063</v>
      </c>
      <c r="D37">
        <v>-11.701</v>
      </c>
      <c r="E37">
        <v>-4.714</v>
      </c>
      <c r="F37">
        <v>-2.402</v>
      </c>
      <c r="G37">
        <v>-1.415</v>
      </c>
      <c r="H37">
        <v>-0.921</v>
      </c>
      <c r="I37">
        <v>-0.643</v>
      </c>
      <c r="J37">
        <v>-0.474</v>
      </c>
      <c r="K37">
        <v>-0.364</v>
      </c>
      <c r="L37">
        <v>-0.289</v>
      </c>
      <c r="M37">
        <v>-0.236</v>
      </c>
      <c r="N37">
        <v>-0.197</v>
      </c>
      <c r="O37">
        <v>-0.167</v>
      </c>
      <c r="P37">
        <v>-0.144</v>
      </c>
      <c r="Q37">
        <v>-0.127</v>
      </c>
      <c r="R37">
        <v>-0.112</v>
      </c>
      <c r="S37">
        <v>-0.101</v>
      </c>
      <c r="T37">
        <v>-0.091</v>
      </c>
    </row>
    <row r="38" spans="2:20" ht="12.75">
      <c r="B38">
        <v>98.035</v>
      </c>
      <c r="C38" s="1">
        <v>6.823</v>
      </c>
      <c r="D38">
        <v>1.5</v>
      </c>
      <c r="E38">
        <v>0.527</v>
      </c>
      <c r="F38">
        <v>0.24</v>
      </c>
      <c r="G38">
        <v>0.128</v>
      </c>
      <c r="H38">
        <v>0.077</v>
      </c>
      <c r="I38">
        <v>0.05</v>
      </c>
      <c r="J38">
        <v>0.034</v>
      </c>
      <c r="K38">
        <v>0.025</v>
      </c>
      <c r="L38">
        <v>0.019</v>
      </c>
      <c r="M38">
        <v>0.015</v>
      </c>
      <c r="N38">
        <v>0.012</v>
      </c>
      <c r="O38" s="6">
        <v>0.009575</v>
      </c>
      <c r="P38" s="6">
        <v>0.007989</v>
      </c>
      <c r="Q38" s="6">
        <v>0.006779</v>
      </c>
      <c r="R38" s="6">
        <v>0.005838</v>
      </c>
      <c r="S38" s="6">
        <v>0.005092</v>
      </c>
      <c r="T38" s="6">
        <v>0.004493</v>
      </c>
    </row>
    <row r="40" spans="1:20" ht="12.75">
      <c r="A40" s="8" t="s">
        <v>58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t="s">
        <v>52</v>
      </c>
      <c r="B41">
        <v>301.876</v>
      </c>
      <c r="C41" s="1">
        <v>46.4772</v>
      </c>
      <c r="D41">
        <v>19.2161</v>
      </c>
      <c r="E41">
        <v>11.3169</v>
      </c>
      <c r="F41">
        <v>7.95619</v>
      </c>
      <c r="G41">
        <v>6.15713</v>
      </c>
      <c r="H41">
        <v>5.09091</v>
      </c>
      <c r="I41">
        <v>4.39096</v>
      </c>
      <c r="J41">
        <v>3.90131</v>
      </c>
      <c r="K41">
        <v>3.5407</v>
      </c>
      <c r="L41">
        <v>3.26607</v>
      </c>
      <c r="M41">
        <v>3.05396</v>
      </c>
      <c r="N41">
        <v>2.88121</v>
      </c>
      <c r="O41">
        <v>2.74052</v>
      </c>
      <c r="P41">
        <v>2.62541</v>
      </c>
      <c r="Q41">
        <v>2.52757</v>
      </c>
      <c r="R41">
        <v>2.44295</v>
      </c>
      <c r="S41">
        <v>2.3715</v>
      </c>
      <c r="T41">
        <v>2.31024</v>
      </c>
    </row>
    <row r="42" spans="1:20" ht="12.75">
      <c r="A42" t="s">
        <v>53</v>
      </c>
      <c r="B42">
        <v>-920.378</v>
      </c>
      <c r="C42" s="1">
        <v>-116.776</v>
      </c>
      <c r="D42">
        <v>-41.4066</v>
      </c>
      <c r="E42">
        <v>-21.4542</v>
      </c>
      <c r="F42">
        <v>-13.5296</v>
      </c>
      <c r="G42">
        <v>-9.52077</v>
      </c>
      <c r="H42">
        <v>-7.2484</v>
      </c>
      <c r="I42">
        <v>-5.81202</v>
      </c>
      <c r="J42">
        <v>-4.83886</v>
      </c>
      <c r="K42">
        <v>-4.1423</v>
      </c>
      <c r="L42">
        <v>-3.62493</v>
      </c>
      <c r="M42">
        <v>-3.23355</v>
      </c>
      <c r="N42">
        <v>-2.92096</v>
      </c>
      <c r="O42">
        <v>-2.67077</v>
      </c>
      <c r="P42">
        <v>-2.4683</v>
      </c>
      <c r="Q42">
        <v>-2.29894</v>
      </c>
      <c r="R42">
        <v>-2.15517</v>
      </c>
      <c r="S42">
        <v>-2.03422</v>
      </c>
      <c r="T42">
        <v>-1.93137</v>
      </c>
    </row>
    <row r="43" spans="1:20" ht="12.75">
      <c r="A43" t="s">
        <v>54</v>
      </c>
      <c r="B43">
        <v>1047.66</v>
      </c>
      <c r="C43" s="1">
        <v>109.34</v>
      </c>
      <c r="D43">
        <v>33.3164</v>
      </c>
      <c r="E43">
        <v>15.2528</v>
      </c>
      <c r="F43">
        <v>8.67328</v>
      </c>
      <c r="G43">
        <v>5.58239</v>
      </c>
      <c r="H43">
        <v>3.93499</v>
      </c>
      <c r="I43">
        <v>2.94872</v>
      </c>
      <c r="J43">
        <v>2.31192</v>
      </c>
      <c r="K43">
        <v>1.8754</v>
      </c>
      <c r="L43">
        <v>1.56369</v>
      </c>
      <c r="M43">
        <v>1.3358</v>
      </c>
      <c r="N43">
        <v>1.15964</v>
      </c>
      <c r="O43">
        <v>1.02268</v>
      </c>
      <c r="P43">
        <v>0.914494</v>
      </c>
      <c r="Q43">
        <v>0.826358</v>
      </c>
      <c r="R43">
        <v>0.753376</v>
      </c>
      <c r="S43">
        <v>0.693048</v>
      </c>
      <c r="T43">
        <v>0.642677</v>
      </c>
    </row>
    <row r="44" spans="1:20" ht="12.75">
      <c r="A44" t="s">
        <v>55</v>
      </c>
      <c r="B44">
        <v>-526.909</v>
      </c>
      <c r="C44" s="1">
        <v>-44.9041</v>
      </c>
      <c r="D44">
        <v>-11.689</v>
      </c>
      <c r="E44">
        <v>-4.70714</v>
      </c>
      <c r="F44">
        <v>-2.40492</v>
      </c>
      <c r="G44">
        <v>-1.41203</v>
      </c>
      <c r="H44">
        <v>-0.919456</v>
      </c>
      <c r="I44">
        <v>-0.642693</v>
      </c>
      <c r="J44">
        <v>-0.473793</v>
      </c>
      <c r="K44">
        <v>-0.363723</v>
      </c>
      <c r="L44">
        <v>-0.288641</v>
      </c>
      <c r="M44">
        <v>-0.235889</v>
      </c>
      <c r="N44">
        <v>-0.196644</v>
      </c>
      <c r="O44">
        <v>-0.16715</v>
      </c>
      <c r="P44">
        <v>-0.144519</v>
      </c>
      <c r="Q44">
        <v>-0.126629</v>
      </c>
      <c r="R44">
        <v>-0.112214</v>
      </c>
      <c r="S44">
        <v>-0.100565</v>
      </c>
      <c r="T44">
        <v>-0.0910427</v>
      </c>
    </row>
    <row r="45" spans="1:20" ht="12.75">
      <c r="A45" t="s">
        <v>56</v>
      </c>
      <c r="B45">
        <v>98.6886</v>
      </c>
      <c r="C45" s="1">
        <v>6.79772</v>
      </c>
      <c r="D45">
        <v>1.49785</v>
      </c>
      <c r="E45">
        <v>0.526512</v>
      </c>
      <c r="F45">
        <v>0.240159</v>
      </c>
      <c r="G45">
        <v>0.127975</v>
      </c>
      <c r="H45">
        <v>0.0766411</v>
      </c>
      <c r="I45">
        <v>0.0497854</v>
      </c>
      <c r="J45">
        <v>0.0343993</v>
      </c>
      <c r="K45">
        <v>0.0249242</v>
      </c>
      <c r="L45">
        <v>0.0187812</v>
      </c>
      <c r="M45">
        <v>0.0146521</v>
      </c>
      <c r="N45">
        <v>0.0117081</v>
      </c>
      <c r="O45">
        <v>0.00957692</v>
      </c>
      <c r="P45">
        <v>0.00799463</v>
      </c>
      <c r="Q45">
        <v>0.00678374</v>
      </c>
      <c r="R45">
        <v>0.00583656</v>
      </c>
      <c r="S45">
        <v>0.00509046</v>
      </c>
      <c r="T45">
        <v>0.00449473</v>
      </c>
    </row>
    <row r="46" ht="12.75">
      <c r="A46"/>
    </row>
  </sheetData>
  <mergeCells count="21">
    <mergeCell ref="A1:B1"/>
    <mergeCell ref="C1:D1"/>
    <mergeCell ref="E1:F1"/>
    <mergeCell ref="G1:H1"/>
    <mergeCell ref="S1:T1"/>
    <mergeCell ref="U1:V1"/>
    <mergeCell ref="W1:X1"/>
    <mergeCell ref="I1:J1"/>
    <mergeCell ref="K1:L1"/>
    <mergeCell ref="M1:N1"/>
    <mergeCell ref="O1:P1"/>
    <mergeCell ref="AI1:AJ1"/>
    <mergeCell ref="AK1:AL1"/>
    <mergeCell ref="B30:T30"/>
    <mergeCell ref="A40:T40"/>
    <mergeCell ref="AE1:AF1"/>
    <mergeCell ref="AG1:AH1"/>
    <mergeCell ref="Y1:Z1"/>
    <mergeCell ref="AA1:AB1"/>
    <mergeCell ref="AC1:AD1"/>
    <mergeCell ref="Q1:R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H1">
      <selection activeCell="L42" sqref="L42"/>
    </sheetView>
  </sheetViews>
  <sheetFormatPr defaultColWidth="9.140625" defaultRowHeight="12.75"/>
  <cols>
    <col min="2" max="2" width="11.57421875" style="0" bestFit="1" customWidth="1"/>
    <col min="5" max="5" width="12.00390625" style="0" bestFit="1" customWidth="1"/>
    <col min="8" max="8" width="12.00390625" style="0" bestFit="1" customWidth="1"/>
    <col min="11" max="11" width="11.57421875" style="0" bestFit="1" customWidth="1"/>
    <col min="12" max="12" width="9.140625" style="1" customWidth="1"/>
    <col min="17" max="17" width="11.57421875" style="0" bestFit="1" customWidth="1"/>
    <col min="20" max="20" width="12.00390625" style="0" bestFit="1" customWidth="1"/>
    <col min="21" max="21" width="9.140625" style="2" customWidth="1"/>
  </cols>
  <sheetData>
    <row r="1" spans="1:24" ht="12.75">
      <c r="A1" s="9" t="s">
        <v>24</v>
      </c>
      <c r="B1" s="9"/>
      <c r="C1" s="9"/>
      <c r="D1" s="9" t="s">
        <v>25</v>
      </c>
      <c r="E1" s="9"/>
      <c r="F1" s="9"/>
      <c r="G1" s="9" t="s">
        <v>26</v>
      </c>
      <c r="H1" s="9"/>
      <c r="I1" s="9"/>
      <c r="J1" s="9" t="s">
        <v>27</v>
      </c>
      <c r="K1" s="9"/>
      <c r="L1" s="9"/>
      <c r="M1" s="9" t="s">
        <v>28</v>
      </c>
      <c r="N1" s="9"/>
      <c r="O1" s="9"/>
      <c r="P1" s="9" t="s">
        <v>29</v>
      </c>
      <c r="Q1" s="9"/>
      <c r="R1" s="9"/>
      <c r="S1" s="9" t="s">
        <v>30</v>
      </c>
      <c r="T1" s="9"/>
      <c r="U1" s="9"/>
      <c r="V1" s="9" t="s">
        <v>31</v>
      </c>
      <c r="W1" s="9"/>
      <c r="X1" s="9"/>
    </row>
    <row r="2" spans="1:24" ht="12.75">
      <c r="A2" s="2" t="s">
        <v>0</v>
      </c>
      <c r="B2" s="2" t="s">
        <v>1</v>
      </c>
      <c r="C2" s="2" t="s">
        <v>3</v>
      </c>
      <c r="D2" s="2" t="s">
        <v>0</v>
      </c>
      <c r="E2" s="2" t="s">
        <v>1</v>
      </c>
      <c r="F2" s="2" t="s">
        <v>3</v>
      </c>
      <c r="G2" s="2" t="s">
        <v>0</v>
      </c>
      <c r="H2" s="2" t="s">
        <v>1</v>
      </c>
      <c r="I2" s="2" t="s">
        <v>3</v>
      </c>
      <c r="J2" s="2" t="s">
        <v>0</v>
      </c>
      <c r="K2" s="2" t="s">
        <v>1</v>
      </c>
      <c r="L2" s="2" t="s">
        <v>3</v>
      </c>
      <c r="M2" s="2" t="s">
        <v>0</v>
      </c>
      <c r="N2" s="2" t="s">
        <v>1</v>
      </c>
      <c r="O2" s="2" t="s">
        <v>3</v>
      </c>
      <c r="P2" s="2" t="s">
        <v>0</v>
      </c>
      <c r="Q2" s="2" t="s">
        <v>1</v>
      </c>
      <c r="R2" s="2" t="s">
        <v>3</v>
      </c>
      <c r="S2" s="2" t="s">
        <v>0</v>
      </c>
      <c r="T2" s="2" t="s">
        <v>1</v>
      </c>
      <c r="U2" s="2" t="s">
        <v>3</v>
      </c>
      <c r="V2" s="2" t="s">
        <v>0</v>
      </c>
      <c r="W2" s="2" t="s">
        <v>1</v>
      </c>
      <c r="X2" s="2" t="s">
        <v>3</v>
      </c>
    </row>
    <row r="3" spans="1:23" ht="12.75">
      <c r="A3">
        <v>37.546426660985574</v>
      </c>
      <c r="B3" s="5">
        <f>A3/A$3</f>
        <v>1</v>
      </c>
      <c r="D3" s="4">
        <v>36.36116512502012</v>
      </c>
      <c r="E3" s="3">
        <f>D3/D$3</f>
        <v>1</v>
      </c>
      <c r="G3">
        <v>209.94193312733245</v>
      </c>
      <c r="H3" s="3">
        <f>G3/G$3</f>
        <v>1</v>
      </c>
      <c r="J3">
        <v>106.28617303559923</v>
      </c>
      <c r="K3" s="3">
        <f>J3/J$3</f>
        <v>1</v>
      </c>
      <c r="M3" s="4">
        <v>3.1182714389895163</v>
      </c>
      <c r="N3" s="3">
        <f>M3/M$3</f>
        <v>1</v>
      </c>
      <c r="P3">
        <v>16.994004904453895</v>
      </c>
      <c r="Q3" s="3">
        <f>P3/P$3</f>
        <v>1</v>
      </c>
      <c r="S3">
        <v>119.2821538590463</v>
      </c>
      <c r="T3" s="3">
        <f>S3/S$3</f>
        <v>1</v>
      </c>
      <c r="V3">
        <v>0.13048812038487917</v>
      </c>
      <c r="W3" s="3">
        <f>V3/V$3</f>
        <v>1</v>
      </c>
    </row>
    <row r="4" spans="1:24" ht="12.75">
      <c r="A4">
        <v>37.88367174818062</v>
      </c>
      <c r="B4" s="5">
        <f aca="true" t="shared" si="0" ref="B4:B22">A4/A$3</f>
        <v>1.0089820821097064</v>
      </c>
      <c r="C4" s="2">
        <f>1-(PowerSeries!$B$2+B4*(PowerSeries!$B$3+B4*(PowerSeries!$B$4+B4*(PowerSeries!$B$5+B4*PowerSeries!$B$6))))</f>
        <v>0.15680767707692667</v>
      </c>
      <c r="D4" s="4">
        <v>36.28566702643329</v>
      </c>
      <c r="E4" s="3">
        <f>D4/D$3</f>
        <v>0.9979236611828237</v>
      </c>
      <c r="F4" s="2">
        <f>1-(PowerSeries!$B$2+E4*(PowerSeries!$B$3+E4*(PowerSeries!$B$4+E4*(PowerSeries!$B$5+E4*PowerSeries!$B$6))))</f>
        <v>0.03924091393770368</v>
      </c>
      <c r="G4">
        <v>210.15882595699637</v>
      </c>
      <c r="H4" s="3">
        <f>G4/G$3</f>
        <v>1.0010331086621573</v>
      </c>
      <c r="I4" s="2">
        <f>1-(PowerSeries!$B$2+H4*(PowerSeries!$B$3+H4*(PowerSeries!$B$4+H4*(PowerSeries!$B$5+H4*PowerSeries!$B$6))))</f>
        <v>0.07373291357129119</v>
      </c>
      <c r="J4">
        <v>107.97389625623002</v>
      </c>
      <c r="K4" s="3">
        <f>J4/J$3</f>
        <v>1.01587904778607</v>
      </c>
      <c r="L4" s="2">
        <f>1-(PowerSeries!$B$2+K4*(PowerSeries!$B$3+K4*(PowerSeries!$B$4+K4*(PowerSeries!$B$5+K4*PowerSeries!$B$6))))</f>
        <v>0.2231854781419429</v>
      </c>
      <c r="M4" s="4">
        <v>3.1160189297874195</v>
      </c>
      <c r="N4" s="3">
        <f>M4/M$3</f>
        <v>0.9992776417171602</v>
      </c>
      <c r="O4" s="2">
        <f>1-(PowerSeries!$B$2+N4*(PowerSeries!$B$3+N4*(PowerSeries!$B$4+N4*(PowerSeries!$B$5+N4*PowerSeries!$B$6))))</f>
        <v>0.0544010848895482</v>
      </c>
      <c r="P4">
        <v>17.054948650076017</v>
      </c>
      <c r="Q4" s="3">
        <f aca="true" t="shared" si="1" ref="Q4:Q21">P4/P$3</f>
        <v>1.0035861908928925</v>
      </c>
      <c r="R4" s="2">
        <f>1-(PowerSeries!$B$2+Q4*(PowerSeries!$B$3+Q4*(PowerSeries!$B$4+Q4*(PowerSeries!$B$5+Q4*PowerSeries!$B$6))))</f>
        <v>0.10120430011590997</v>
      </c>
      <c r="S4">
        <v>120.12146920526469</v>
      </c>
      <c r="T4" s="3">
        <f>S4/S$3</f>
        <v>1.0070363865764043</v>
      </c>
      <c r="U4" s="2">
        <f>1-(PowerSeries!$B$2+T4*(PowerSeries!$B$3+T4*(PowerSeries!$B$4+T4*(PowerSeries!$B$5+T4*PowerSeries!$B$6))))</f>
        <v>0.13713703161300828</v>
      </c>
      <c r="V4">
        <v>0.08126319968349896</v>
      </c>
      <c r="W4" s="3">
        <f aca="true" t="shared" si="2" ref="W4:W12">V4/V$3</f>
        <v>0.6227632020739541</v>
      </c>
      <c r="X4" s="2">
        <f>1-(PowerSeries!$B$2+W4*(PowerSeries!$B$3+W4*(PowerSeries!$B$4+W4*(PowerSeries!$B$5+W4*PowerSeries!$B$6))))</f>
        <v>-21.59722053049603</v>
      </c>
    </row>
    <row r="5" spans="1:24" ht="12.75">
      <c r="A5">
        <v>38.04855820733785</v>
      </c>
      <c r="B5" s="5">
        <f t="shared" si="0"/>
        <v>1.013373617438648</v>
      </c>
      <c r="C5" s="2">
        <f>1-(PowerSeries!$D$2+B5*(PowerSeries!$D$3+B5*(PowerSeries!$D$4+B5*(PowerSeries!$D$5+B5*PowerSeries!$D$6))))</f>
        <v>0.1375905235949091</v>
      </c>
      <c r="D5" s="4">
        <v>36.52852233534298</v>
      </c>
      <c r="E5" s="3">
        <f>D5/D$3</f>
        <v>1.0046026360747087</v>
      </c>
      <c r="F5" s="2">
        <f>1-(PowerSeries!$D$2+E5*(PowerSeries!$D$3+E5*(PowerSeries!$D$4+E5*(PowerSeries!$D$5+E5*PowerSeries!$D$6))))</f>
        <v>0.09071012939853773</v>
      </c>
      <c r="G5">
        <v>210.91510239937406</v>
      </c>
      <c r="H5" s="3">
        <f>G5/G$3</f>
        <v>1.0046354211259518</v>
      </c>
      <c r="I5" s="2">
        <f>1-(PowerSeries!$D$2+H5*(PowerSeries!$D$3+H5*(PowerSeries!$D$4+H5*(PowerSeries!$D$5+H5*PowerSeries!$D$6))))</f>
        <v>0.0908896654366842</v>
      </c>
      <c r="J5">
        <v>108.53049645410694</v>
      </c>
      <c r="K5" s="3">
        <f>J5/J$3</f>
        <v>1.0211158550017225</v>
      </c>
      <c r="L5" s="2">
        <f>1-(PowerSeries!$D$2+K5*(PowerSeries!$D$3+K5*(PowerSeries!$D$4+K5*(PowerSeries!$D$5+K5*PowerSeries!$D$6))))</f>
        <v>0.17708925396295427</v>
      </c>
      <c r="M5" s="4">
        <v>3.069387494332019</v>
      </c>
      <c r="N5" s="3">
        <f>M5/M$3</f>
        <v>0.9843233837675984</v>
      </c>
      <c r="O5" s="2">
        <f>1-(PowerSeries!$D$2+N5*(PowerSeries!$D$3+N5*(PowerSeries!$D$4+N5*(PowerSeries!$D$5+N5*PowerSeries!$D$6))))</f>
        <v>-0.026738883013976533</v>
      </c>
      <c r="P5">
        <v>16.82661620314231</v>
      </c>
      <c r="Q5" s="3">
        <f t="shared" si="1"/>
        <v>0.9901501322229398</v>
      </c>
      <c r="R5" s="2">
        <f>1-(PowerSeries!$D$2+Q5*(PowerSeries!$D$3+Q5*(PowerSeries!$D$4+Q5*(PowerSeries!$D$5+Q5*PowerSeries!$D$6))))</f>
        <v>0.008336697820340078</v>
      </c>
      <c r="S5">
        <v>120.60375439559601</v>
      </c>
      <c r="T5" s="3">
        <f>S5/S$3</f>
        <v>1.0110796166383065</v>
      </c>
      <c r="U5" s="2">
        <f>1-(PowerSeries!$D$2+T5*(PowerSeries!$D$3+T5*(PowerSeries!$D$4+T5*(PowerSeries!$D$5+T5*PowerSeries!$D$6))))</f>
        <v>0.12555065679448774</v>
      </c>
      <c r="V5">
        <v>0.13796702786254175</v>
      </c>
      <c r="W5" s="3">
        <f t="shared" si="2"/>
        <v>1.0573148533031458</v>
      </c>
      <c r="X5" s="2">
        <f>1-(PowerSeries!$D$2+W5*(PowerSeries!$D$3+W5*(PowerSeries!$D$4+W5*(PowerSeries!$D$5+W5*PowerSeries!$D$6))))</f>
        <v>0.3397683339941793</v>
      </c>
    </row>
    <row r="6" spans="1:24" ht="12.75">
      <c r="A6">
        <v>38.27505177801605</v>
      </c>
      <c r="B6" s="5">
        <f t="shared" si="0"/>
        <v>1.0194059776609206</v>
      </c>
      <c r="C6" s="2">
        <f>1-(PowerSeries!$F$2+B6*(PowerSeries!$F$3+B6*(PowerSeries!$F$4+B6*(PowerSeries!$F$5+B6*PowerSeries!$F$6))))</f>
        <v>0.13726758902899405</v>
      </c>
      <c r="D6" s="4">
        <v>36.83294734879408</v>
      </c>
      <c r="E6" s="3">
        <f>D6/D$3</f>
        <v>1.0129748929153353</v>
      </c>
      <c r="F6" s="2">
        <f>1-(PowerSeries!$F$2+E6*(PowerSeries!$F$3+E6*(PowerSeries!$F$4+E6*(PowerSeries!$F$5+E6*PowerSeries!$F$6))))</f>
        <v>0.11398970638972372</v>
      </c>
      <c r="P6">
        <v>17.06031534415613</v>
      </c>
      <c r="Q6" s="3">
        <f t="shared" si="1"/>
        <v>1.003901990147411</v>
      </c>
      <c r="R6" s="2">
        <f>1-(PowerSeries!$F$2+Q6*(PowerSeries!$F$3+Q6*(PowerSeries!$F$4+Q6*(PowerSeries!$F$5+Q6*PowerSeries!$F$6))))</f>
        <v>0.08016047949287852</v>
      </c>
      <c r="S6">
        <v>121.55612055387728</v>
      </c>
      <c r="T6" s="3">
        <f>S6/S$3</f>
        <v>1.0190637628619457</v>
      </c>
      <c r="U6" s="2">
        <f>1-(PowerSeries!$F$2+T6*(PowerSeries!$F$3+T6*(PowerSeries!$F$4+T6*(PowerSeries!$F$5+T6*PowerSeries!$F$6))))</f>
        <v>0.1360433856553911</v>
      </c>
      <c r="V6">
        <v>0.15162171935018004</v>
      </c>
      <c r="W6" s="3">
        <f t="shared" si="2"/>
        <v>1.161958030378295</v>
      </c>
      <c r="X6" s="2">
        <f>1-(PowerSeries!$F$2+W6*(PowerSeries!$F$3+W6*(PowerSeries!$F$4+W6*(PowerSeries!$F$5+W6*PowerSeries!$F$6))))</f>
        <v>0.5220490385536287</v>
      </c>
    </row>
    <row r="7" spans="1:24" ht="12.75">
      <c r="A7">
        <v>38.45465933543404</v>
      </c>
      <c r="B7" s="5">
        <f t="shared" si="0"/>
        <v>1.024189590201195</v>
      </c>
      <c r="C7" s="2">
        <f>1-(PowerSeries!$H$2+B7*(PowerSeries!$H$3+B7*(PowerSeries!$H$4+B7*(PowerSeries!$H$5+B7*PowerSeries!$H$6))))</f>
        <v>0.13435140507456467</v>
      </c>
      <c r="P7">
        <v>17.12678337194769</v>
      </c>
      <c r="Q7" s="3">
        <f t="shared" si="1"/>
        <v>1.0078132534526334</v>
      </c>
      <c r="R7" s="2">
        <f>1-(PowerSeries!$H$2+Q7*(PowerSeries!$H$3+Q7*(PowerSeries!$H$4+Q7*(PowerSeries!$H$5+Q7*PowerSeries!$H$6))))</f>
        <v>0.0880255842357105</v>
      </c>
      <c r="V7">
        <v>0.17909268808320652</v>
      </c>
      <c r="W7" s="3">
        <f t="shared" si="2"/>
        <v>1.3724827022947876</v>
      </c>
      <c r="X7" s="2">
        <f>1-(PowerSeries!$H$2+W7*(PowerSeries!$H$3+W7*(PowerSeries!$H$4+W7*(PowerSeries!$H$5+W7*PowerSeries!$H$6))))</f>
        <v>0.6981724912999177</v>
      </c>
    </row>
    <row r="8" spans="1:24" ht="12.75">
      <c r="A8">
        <v>38.558822664113855</v>
      </c>
      <c r="B8" s="5">
        <f t="shared" si="0"/>
        <v>1.0269638443165154</v>
      </c>
      <c r="C8" s="2">
        <f>1-(PowerSeries!$J$2+B8*(PowerSeries!$J$3+B8*(PowerSeries!$J$4+B8*(PowerSeries!$J$5+B8*PowerSeries!$J$6))))</f>
        <v>0.12852643813023779</v>
      </c>
      <c r="G8">
        <v>206.6136445871204</v>
      </c>
      <c r="H8">
        <f>G8/G$8</f>
        <v>1</v>
      </c>
      <c r="J8">
        <v>103.92138722736847</v>
      </c>
      <c r="K8" s="3">
        <f>J8/J$8</f>
        <v>1</v>
      </c>
      <c r="M8">
        <v>3.177628226288472</v>
      </c>
      <c r="N8" s="3">
        <f>M8/M$8</f>
        <v>1</v>
      </c>
      <c r="P8">
        <v>17.35162707106148</v>
      </c>
      <c r="Q8" s="3">
        <f t="shared" si="1"/>
        <v>1.021044019265515</v>
      </c>
      <c r="R8" s="2">
        <f>1-(PowerSeries!$J$2+Q8*(PowerSeries!$J$3+Q8*(PowerSeries!$J$4+Q8*(PowerSeries!$J$5+Q8*PowerSeries!$J$6))))</f>
        <v>0.11490810464567502</v>
      </c>
      <c r="V8">
        <v>0.17221021132764908</v>
      </c>
      <c r="W8" s="3">
        <f t="shared" si="2"/>
        <v>1.3197386154364794</v>
      </c>
      <c r="X8" s="2">
        <f>1-(PowerSeries!$J$2+W8*(PowerSeries!$J$3+W8*(PowerSeries!$J$4+W8*(PowerSeries!$J$5+W8*PowerSeries!$J$6))))</f>
        <v>0.5924255378497394</v>
      </c>
    </row>
    <row r="9" spans="1:24" ht="12.75">
      <c r="A9">
        <v>38.64865349731101</v>
      </c>
      <c r="B9" s="5">
        <f t="shared" si="0"/>
        <v>1.029356371147584</v>
      </c>
      <c r="C9" s="2">
        <f>1-(PowerSeries!$L$2+B9*(PowerSeries!$L$3+B9*(PowerSeries!$L$4+B9*(PowerSeries!$L$5+B9*PowerSeries!$L$6))))</f>
        <v>0.12457224654587762</v>
      </c>
      <c r="D9">
        <v>35.76878491247209</v>
      </c>
      <c r="E9">
        <f>D9/D$9</f>
        <v>1</v>
      </c>
      <c r="G9">
        <v>207.7193944601123</v>
      </c>
      <c r="H9">
        <f aca="true" t="shared" si="3" ref="H9:H24">G9/G$8</f>
        <v>1.0053517756545147</v>
      </c>
      <c r="I9" s="2">
        <f>1-(PowerSeries!$B$2+H9*(PowerSeries!$B$3+H9*(PowerSeries!$B$4+H9*(PowerSeries!$B$5+H9*PowerSeries!$B$6))))</f>
        <v>0.11976177371894892</v>
      </c>
      <c r="J9">
        <v>104.92027600716848</v>
      </c>
      <c r="K9" s="3">
        <f>J9/J$8</f>
        <v>1.0096119654139581</v>
      </c>
      <c r="L9" s="2">
        <f>1-(PowerSeries!$B$2+K9*(PowerSeries!$B$3+K9*(PowerSeries!$B$4+K9*(PowerSeries!$B$5+K9*PowerSeries!$B$6))))</f>
        <v>0.16308529171675445</v>
      </c>
      <c r="M9">
        <v>3.144701302557457</v>
      </c>
      <c r="N9" s="3">
        <f>M9/M$8</f>
        <v>0.9896378929861552</v>
      </c>
      <c r="O9" s="2">
        <f>1-(PowerSeries!$B$2+N9*(PowerSeries!$B$3+N9*(PowerSeries!$B$4+N9*(PowerSeries!$B$5+N9*PowerSeries!$B$6))))</f>
        <v>-0.05839039112265709</v>
      </c>
      <c r="P9">
        <v>17.199226742100123</v>
      </c>
      <c r="Q9" s="3">
        <f t="shared" si="1"/>
        <v>1.0120761314828408</v>
      </c>
      <c r="R9" s="2">
        <f>1-(PowerSeries!$L$2+Q9*(PowerSeries!$L$3+Q9*(PowerSeries!$L$4+Q9*(PowerSeries!$L$5+Q9*PowerSeries!$L$6))))</f>
        <v>0.0901187969487438</v>
      </c>
      <c r="S9">
        <v>117.10022539101499</v>
      </c>
      <c r="T9">
        <f>S9/S$9</f>
        <v>1</v>
      </c>
      <c r="V9">
        <v>0.19545607521241495</v>
      </c>
      <c r="W9" s="3">
        <f t="shared" si="2"/>
        <v>1.4978840574598713</v>
      </c>
      <c r="X9" s="2">
        <f>1-(PowerSeries!$L$2+W9*(PowerSeries!$L$3+W9*(PowerSeries!$L$4+W9*(PowerSeries!$L$5+W9*PowerSeries!$L$6))))</f>
        <v>0.6801498314710708</v>
      </c>
    </row>
    <row r="10" spans="1:24" ht="12.75">
      <c r="A10">
        <v>38.93150568850979</v>
      </c>
      <c r="B10" s="5">
        <f t="shared" si="0"/>
        <v>1.0368897695653005</v>
      </c>
      <c r="C10" s="2">
        <f>1-(PowerSeries!$N$2+B10*(PowerSeries!$N$3+B10*(PowerSeries!$N$4+B10*(PowerSeries!$N$5+B10*PowerSeries!$N$6))))</f>
        <v>0.1306350564432499</v>
      </c>
      <c r="D10">
        <v>36.3107074787669</v>
      </c>
      <c r="E10">
        <f>D10/D$9</f>
        <v>1.0151507122095682</v>
      </c>
      <c r="F10" s="2">
        <f>1-(PowerSeries!$B$2+E10*(PowerSeries!$B$3+E10*(PowerSeries!$B$4+E10*(PowerSeries!$B$5+E10*PowerSeries!$B$6))))</f>
        <v>0.21641791834719015</v>
      </c>
      <c r="G10">
        <v>208.0209976414167</v>
      </c>
      <c r="H10">
        <f t="shared" si="3"/>
        <v>1.0068115203964803</v>
      </c>
      <c r="I10" s="2">
        <f>1-(PowerSeries!$D$2+H10*(PowerSeries!$D$3+H10*(PowerSeries!$D$4+H10*(PowerSeries!$D$5+H10*PowerSeries!$D$6))))</f>
        <v>0.10273359287222661</v>
      </c>
      <c r="J10">
        <v>105.72894456724539</v>
      </c>
      <c r="K10" s="3">
        <f>J10/J$8</f>
        <v>1.017393506650582</v>
      </c>
      <c r="L10" s="2">
        <f>1-(PowerSeries!$D$2+K10*(PowerSeries!$D$3+K10*(PowerSeries!$D$4+K10*(PowerSeries!$D$5+K10*PowerSeries!$D$6))))</f>
        <v>0.15831595293226997</v>
      </c>
      <c r="M10">
        <v>3.052223405630796</v>
      </c>
      <c r="N10" s="3">
        <f>M10/M$8</f>
        <v>0.9605350872640784</v>
      </c>
      <c r="O10" s="2">
        <f>1-(PowerSeries!$D$2+N10*(PowerSeries!$D$3+N10*(PowerSeries!$D$4+N10*(PowerSeries!$D$5+N10*PowerSeries!$D$6))))</f>
        <v>-0.18162325426143155</v>
      </c>
      <c r="P10">
        <v>17.11715496712671</v>
      </c>
      <c r="Q10" s="3">
        <f t="shared" si="1"/>
        <v>1.0072466768937167</v>
      </c>
      <c r="R10" s="2">
        <f>1-(PowerSeries!$N$2+Q10*(PowerSeries!$N$3+Q10*(PowerSeries!$N$4+Q10*(PowerSeries!$N$5+Q10*PowerSeries!$N$6))))</f>
        <v>0.07849223405411188</v>
      </c>
      <c r="S10">
        <v>118.39884629710231</v>
      </c>
      <c r="T10">
        <f aca="true" t="shared" si="4" ref="T10:T18">S10/S$9</f>
        <v>1.011089824137836</v>
      </c>
      <c r="U10" s="2">
        <f>1-(PowerSeries!$B$2+T10*(PowerSeries!$B$3+T10*(PowerSeries!$B$4+T10*(PowerSeries!$B$5+T10*PowerSeries!$B$6))))</f>
        <v>0.17764215102391745</v>
      </c>
      <c r="V10">
        <v>0.1693533183619185</v>
      </c>
      <c r="W10" s="3">
        <f t="shared" si="2"/>
        <v>1.2978447222812706</v>
      </c>
      <c r="X10" s="2">
        <f>1-(PowerSeries!$N$2+W10*(PowerSeries!$N$3+W10*(PowerSeries!$N$4+W10*(PowerSeries!$N$5+W10*PowerSeries!$N$6))))</f>
        <v>0.4808546186357585</v>
      </c>
    </row>
    <row r="11" spans="1:24" ht="12.75">
      <c r="A11">
        <v>39.03068579202327</v>
      </c>
      <c r="B11" s="5">
        <f t="shared" si="0"/>
        <v>1.039531301991515</v>
      </c>
      <c r="C11" s="2">
        <f>1-(PowerSeries!$P$2+B11*(PowerSeries!$P$3+B11*(PowerSeries!$P$4+B11*(PowerSeries!$P$5+B11*PowerSeries!$P$6))))</f>
        <v>0.1281834771352819</v>
      </c>
      <c r="D11">
        <v>36.2763852120898</v>
      </c>
      <c r="E11">
        <f>D11/D$9</f>
        <v>1.0141911530084073</v>
      </c>
      <c r="F11" s="2">
        <f>1-(PowerSeries!$D$2+E11*(PowerSeries!$D$3+E11*(PowerSeries!$D$4+E11*(PowerSeries!$D$5+E11*PowerSeries!$D$6))))</f>
        <v>0.1418438029909126</v>
      </c>
      <c r="G11">
        <v>208.33678916809964</v>
      </c>
      <c r="H11">
        <f t="shared" si="3"/>
        <v>1.0083399360406358</v>
      </c>
      <c r="I11" s="2">
        <f>1-(PowerSeries!$F$2+H11*(PowerSeries!$F$3+H11*(PowerSeries!$F$4+H11*(PowerSeries!$F$5+H11*PowerSeries!$F$6))))</f>
        <v>0.09685371623509553</v>
      </c>
      <c r="J11">
        <v>106.05962943670681</v>
      </c>
      <c r="K11" s="3">
        <f>J11/J$8</f>
        <v>1.0205755741564546</v>
      </c>
      <c r="L11" s="2">
        <f>1-(PowerSeries!$F$2+K11*(PowerSeries!$F$3+K11*(PowerSeries!$F$4+K11*(PowerSeries!$F$5+K11*PowerSeries!$F$6))))</f>
        <v>0.14143937406428364</v>
      </c>
      <c r="M11">
        <v>3.090294546829207</v>
      </c>
      <c r="N11" s="3">
        <f>M11/M$8</f>
        <v>0.9725160801579131</v>
      </c>
      <c r="O11" s="2">
        <f>1-(PowerSeries!$F$2+N11*(PowerSeries!$F$3+N11*(PowerSeries!$F$4+N11*(PowerSeries!$F$5+N11*PowerSeries!$F$6))))</f>
        <v>-0.04613194518992714</v>
      </c>
      <c r="P11">
        <v>17.372000113528703</v>
      </c>
      <c r="Q11" s="3">
        <f t="shared" si="1"/>
        <v>1.0222428563013854</v>
      </c>
      <c r="R11" s="2">
        <f>1-(PowerSeries!$P$2+Q11*(PowerSeries!$P$3+Q11*(PowerSeries!$P$4+Q11*(PowerSeries!$P$5+Q11*PowerSeries!$P$6))))</f>
        <v>0.10115624720292482</v>
      </c>
      <c r="S11">
        <v>118.83309853760598</v>
      </c>
      <c r="T11">
        <f t="shared" si="4"/>
        <v>1.0147982050487492</v>
      </c>
      <c r="U11" s="2">
        <f>1-(PowerSeries!$D$2+T11*(PowerSeries!$D$3+T11*(PowerSeries!$D$4+T11*(PowerSeries!$D$5+T11*PowerSeries!$D$6))))</f>
        <v>0.14498934066827474</v>
      </c>
      <c r="V11">
        <v>0.17107755683945217</v>
      </c>
      <c r="W11" s="3">
        <f t="shared" si="2"/>
        <v>1.3110584805333472</v>
      </c>
      <c r="X11" s="2">
        <f>1-(PowerSeries!$P$2+W11*(PowerSeries!$P$3+W11*(PowerSeries!$P$4+W11*(PowerSeries!$P$5+W11*PowerSeries!$P$6))))</f>
        <v>0.4617040152550387</v>
      </c>
    </row>
    <row r="12" spans="1:24" ht="12.75">
      <c r="A12">
        <v>39.11038676491927</v>
      </c>
      <c r="B12" s="5">
        <f t="shared" si="0"/>
        <v>1.0416540332334423</v>
      </c>
      <c r="C12" s="2">
        <f>1-(PowerSeries!$R$2+B12*(PowerSeries!$R$3+B12*(PowerSeries!$R$4+B12*(PowerSeries!$R$5+B12*PowerSeries!$R$6))))</f>
        <v>0.1255757845336487</v>
      </c>
      <c r="D12">
        <v>36.37925110830024</v>
      </c>
      <c r="E12">
        <f>D12/D$9</f>
        <v>1.0170670096096914</v>
      </c>
      <c r="F12" s="2">
        <f>1-(PowerSeries!$F$2+E12*(PowerSeries!$F$3+E12*(PowerSeries!$F$4+E12*(PowerSeries!$F$5+E12*PowerSeries!$F$6))))</f>
        <v>0.12886807623074148</v>
      </c>
      <c r="G12">
        <v>208.85285632124064</v>
      </c>
      <c r="H12">
        <f t="shared" si="3"/>
        <v>1.0108376759850246</v>
      </c>
      <c r="I12" s="2">
        <f>1-(PowerSeries!$H$2+H12*(PowerSeries!$H$3+H12*(PowerSeries!$H$4+H12*(PowerSeries!$H$5+H12*PowerSeries!$H$6))))</f>
        <v>0.09674993595254122</v>
      </c>
      <c r="P12">
        <v>17.076443698923942</v>
      </c>
      <c r="Q12" s="3">
        <f t="shared" si="1"/>
        <v>1.0048510515875184</v>
      </c>
      <c r="R12" s="2">
        <f>1-(PowerSeries!$R$2+Q12*(PowerSeries!$R$3+Q12*(PowerSeries!$R$4+Q12*(PowerSeries!$R$5+Q12*PowerSeries!$R$6))))</f>
        <v>0.07226868932548935</v>
      </c>
      <c r="S12">
        <v>119.51433607963786</v>
      </c>
      <c r="T12">
        <f t="shared" si="4"/>
        <v>1.0206157646628073</v>
      </c>
      <c r="U12" s="2">
        <f>1-(PowerSeries!$F$2+T12*(PowerSeries!$F$3+T12*(PowerSeries!$F$4+T12*(PowerSeries!$F$5+T12*PowerSeries!$F$6))))</f>
        <v>0.1415823926638673</v>
      </c>
      <c r="V12">
        <v>0.22701776029835913</v>
      </c>
      <c r="W12" s="3">
        <f t="shared" si="2"/>
        <v>1.7397580686177598</v>
      </c>
      <c r="X12" s="2">
        <f>1-(PowerSeries!$R$2+W12*(PowerSeries!$R$3+W12*(PowerSeries!$R$4+W12*(PowerSeries!$R$5+W12*PowerSeries!$R$6))))</f>
        <v>0.6992838783341071</v>
      </c>
    </row>
    <row r="13" spans="1:21" ht="12.75">
      <c r="A13">
        <v>39.174704814271436</v>
      </c>
      <c r="B13" s="5">
        <f t="shared" si="0"/>
        <v>1.043367060412644</v>
      </c>
      <c r="C13" s="2">
        <f>1-(PowerSeries!$T$2+B13*(PowerSeries!$T$3+B13*(PowerSeries!$T$4+B13*(PowerSeries!$T$5+B13*PowerSeries!$T$6))))</f>
        <v>0.12323953020070677</v>
      </c>
      <c r="G13">
        <v>209.34382939808867</v>
      </c>
      <c r="H13">
        <f t="shared" si="3"/>
        <v>1.0132139618195306</v>
      </c>
      <c r="I13" s="2">
        <f>1-(PowerSeries!$J$2+H13*(PowerSeries!$J$3+H13*(PowerSeries!$J$4+H13*(PowerSeries!$J$5+H13*PowerSeries!$J$6))))</f>
        <v>0.09659264344262386</v>
      </c>
      <c r="J13">
        <v>100.98777283031225</v>
      </c>
      <c r="K13" s="3">
        <f>J13/J$13</f>
        <v>1</v>
      </c>
      <c r="P13">
        <v>17.052544066027803</v>
      </c>
      <c r="Q13" s="3">
        <f t="shared" si="1"/>
        <v>1.003444694873459</v>
      </c>
      <c r="R13" s="2">
        <f>1-(PowerSeries!$T$2+Q13*(PowerSeries!$T$3+Q13*(PowerSeries!$T$4+Q13*(PowerSeries!$T$5+Q13*PowerSeries!$T$6))))</f>
        <v>0.06975164791962651</v>
      </c>
      <c r="S13">
        <v>119.6886608309</v>
      </c>
      <c r="T13">
        <f t="shared" si="4"/>
        <v>1.022104444558</v>
      </c>
      <c r="U13" s="2">
        <f>1-(PowerSeries!$H$2+T13*(PowerSeries!$H$3+T13*(PowerSeries!$H$4+T13*(PowerSeries!$H$5+T13*PowerSeries!$H$6))))</f>
        <v>0.12857657921287213</v>
      </c>
    </row>
    <row r="14" spans="1:21" ht="12.75">
      <c r="A14">
        <v>39.69885281301079</v>
      </c>
      <c r="B14" s="5">
        <f t="shared" si="0"/>
        <v>1.0573270572845697</v>
      </c>
      <c r="C14" s="2">
        <f>1-(PowerSeries!$V$2+B14*(PowerSeries!$V$3+B14*(PowerSeries!$V$4+B14*(PowerSeries!$V$5+B14*PowerSeries!$V$6))))</f>
        <v>0.13626356469982737</v>
      </c>
      <c r="D14">
        <v>35.13647735322246</v>
      </c>
      <c r="E14">
        <f>D14/D$14</f>
        <v>1</v>
      </c>
      <c r="G14">
        <v>209.86900010641622</v>
      </c>
      <c r="H14">
        <f t="shared" si="3"/>
        <v>1.0157557625286608</v>
      </c>
      <c r="I14" s="2">
        <f>1-(PowerSeries!$L$2+H14*(PowerSeries!$L$3+H14*(PowerSeries!$L$4+H14*(PowerSeries!$L$5+H14*PowerSeries!$L$6))))</f>
        <v>0.09755850970142</v>
      </c>
      <c r="J14">
        <v>101.73088123521379</v>
      </c>
      <c r="K14" s="3">
        <f>J14/J$13</f>
        <v>1.0073583997752893</v>
      </c>
      <c r="L14" s="2">
        <f>1-(PowerSeries!$B$2+K14*(PowerSeries!$B$3+K14*(PowerSeries!$B$4+K14*(PowerSeries!$B$5+K14*PowerSeries!$B$6))))</f>
        <v>0.14042181473166693</v>
      </c>
      <c r="P14">
        <v>17.09841537067156</v>
      </c>
      <c r="Q14" s="3">
        <f t="shared" si="1"/>
        <v>1.0061439588139873</v>
      </c>
      <c r="R14" s="2">
        <f>1-(PowerSeries!$V$2+Q14*(PowerSeries!$V$3+Q14*(PowerSeries!$V$4+Q14*(PowerSeries!$V$5+Q14*PowerSeries!$V$6))))</f>
        <v>0.07291481456008064</v>
      </c>
      <c r="S14">
        <v>119.85173198847482</v>
      </c>
      <c r="T14">
        <f t="shared" si="4"/>
        <v>1.0234970222155606</v>
      </c>
      <c r="U14" s="2">
        <f>1-(PowerSeries!$J$2+T14*(PowerSeries!$J$3+T14*(PowerSeries!$J$4+T14*(PowerSeries!$J$5+T14*PowerSeries!$J$6))))</f>
        <v>0.12057493131339125</v>
      </c>
    </row>
    <row r="15" spans="1:21" ht="12.75">
      <c r="A15">
        <v>39.66525820551691</v>
      </c>
      <c r="B15" s="5">
        <f t="shared" si="0"/>
        <v>1.0564323088229595</v>
      </c>
      <c r="C15" s="2">
        <f>1-(PowerSeries!$X$2+B15*(PowerSeries!$X$3+B15*(PowerSeries!$X$4+B15*(PowerSeries!$X$5+B15*PowerSeries!$X$6))))</f>
        <v>0.13111829988322832</v>
      </c>
      <c r="D15">
        <v>35.5453600884291</v>
      </c>
      <c r="E15">
        <f aca="true" t="shared" si="5" ref="E15:E23">D15/D$14</f>
        <v>1.0116369871429112</v>
      </c>
      <c r="F15" s="2">
        <f>1-(PowerSeries!$B$2+E15*(PowerSeries!$B$3+E15*(PowerSeries!$B$4+E15*(PowerSeries!$B$5+E15*PowerSeries!$B$6))))</f>
        <v>0.1829709028516504</v>
      </c>
      <c r="G15">
        <v>210.8724599585568</v>
      </c>
      <c r="H15">
        <f t="shared" si="3"/>
        <v>1.0206124594527475</v>
      </c>
      <c r="I15" s="2">
        <f>1-(PowerSeries!$N$2+H15*(PowerSeries!$N$3+H15*(PowerSeries!$N$4+H15*(PowerSeries!$N$5+H15*PowerSeries!$N$6))))</f>
        <v>0.10235037130582292</v>
      </c>
      <c r="J15">
        <v>103.31451530588919</v>
      </c>
      <c r="K15" s="3">
        <f>J15/J$13</f>
        <v>1.0230398434421017</v>
      </c>
      <c r="L15" s="2">
        <f>1-(PowerSeries!$D$2+K15*(PowerSeries!$D$3+K15*(PowerSeries!$D$4+K15*(PowerSeries!$D$5+K15*PowerSeries!$D$6))))</f>
        <v>0.1866369087353874</v>
      </c>
      <c r="P15">
        <v>17.502826541462053</v>
      </c>
      <c r="Q15" s="3">
        <f t="shared" si="1"/>
        <v>1.029941243389591</v>
      </c>
      <c r="R15" s="2">
        <f>1-(PowerSeries!$X$2+Q15*(PowerSeries!$X$3+Q15*(PowerSeries!$X$4+Q15*(PowerSeries!$X$5+Q15*PowerSeries!$X$6))))</f>
        <v>0.10064883080364861</v>
      </c>
      <c r="S15">
        <v>120.7695223292549</v>
      </c>
      <c r="T15">
        <f t="shared" si="4"/>
        <v>1.0313346701595798</v>
      </c>
      <c r="U15" s="2">
        <f>1-(PowerSeries!$L$2+T15*(PowerSeries!$L$3+T15*(PowerSeries!$L$4+T15*(PowerSeries!$L$5+T15*PowerSeries!$L$6))))</f>
        <v>0.12843852187033988</v>
      </c>
    </row>
    <row r="16" spans="1:21" ht="12.75">
      <c r="A16">
        <v>39.76025055905957</v>
      </c>
      <c r="B16" s="5">
        <f t="shared" si="0"/>
        <v>1.0589623060021949</v>
      </c>
      <c r="C16" s="2">
        <f>1-(PowerSeries!$Z$2+B16*(PowerSeries!$Z$3+B16*(PowerSeries!$Z$4+B16*(PowerSeries!$Z$5+B16*PowerSeries!$Z$6))))</f>
        <v>0.1303504694176687</v>
      </c>
      <c r="D16">
        <v>35.73307017479082</v>
      </c>
      <c r="E16">
        <f t="shared" si="5"/>
        <v>1.016979300900625</v>
      </c>
      <c r="F16" s="2">
        <f>1-(PowerSeries!$D$2+E16*(PowerSeries!$D$3+E16*(PowerSeries!$D$4+E16*(PowerSeries!$D$5+E16*PowerSeries!$D$6))))</f>
        <v>0.15620219655722423</v>
      </c>
      <c r="G16">
        <v>210.80327276982518</v>
      </c>
      <c r="H16">
        <f t="shared" si="3"/>
        <v>1.0202775968212408</v>
      </c>
      <c r="I16" s="2">
        <f>1-(PowerSeries!$P$2+H16*(PowerSeries!$P$3+H16*(PowerSeries!$P$4+H16*(PowerSeries!$P$5+H16*PowerSeries!$P$6))))</f>
        <v>0.09803538005256796</v>
      </c>
      <c r="J16">
        <v>104.45105693079952</v>
      </c>
      <c r="K16" s="3">
        <f>J16/J$13</f>
        <v>1.034294093269158</v>
      </c>
      <c r="L16" s="2">
        <f>1-(PowerSeries!$F$2+K16*(PowerSeries!$F$3+K16*(PowerSeries!$F$4+K16*(PowerSeries!$F$5+K16*PowerSeries!$F$6))))</f>
        <v>0.18897867289594927</v>
      </c>
      <c r="P16">
        <v>17.203308185134507</v>
      </c>
      <c r="Q16" s="3">
        <f t="shared" si="1"/>
        <v>1.0123163010636624</v>
      </c>
      <c r="R16" s="2">
        <f>1-(PowerSeries!$Z$2+Q16*(PowerSeries!$Z$3+Q16*(PowerSeries!$Z$4+Q16*(PowerSeries!$Z$5+Q16*PowerSeries!$Z$6))))</f>
        <v>0.07904855399444699</v>
      </c>
      <c r="S16">
        <v>121.5870452581671</v>
      </c>
      <c r="T16">
        <f t="shared" si="4"/>
        <v>1.0383160651669965</v>
      </c>
      <c r="U16" s="2">
        <f>1-(PowerSeries!$N$2+T16*(PowerSeries!$N$3+T16*(PowerSeries!$N$4+T16*(PowerSeries!$N$5+T16*PowerSeries!$N$6))))</f>
        <v>0.1330736446200289</v>
      </c>
    </row>
    <row r="17" spans="1:21" ht="12.75">
      <c r="A17">
        <v>40.113490178016036</v>
      </c>
      <c r="B17" s="5">
        <f t="shared" si="0"/>
        <v>1.068370381560115</v>
      </c>
      <c r="C17" s="2">
        <f>1-(PowerSeries!$AB$2+B17*(PowerSeries!$AB$3+B17*(PowerSeries!$AB$4+B17*(PowerSeries!$AB$5+B17*PowerSeries!$AB$6))))</f>
        <v>0.13690368718305423</v>
      </c>
      <c r="D17">
        <v>35.988619030853194</v>
      </c>
      <c r="E17">
        <f t="shared" si="5"/>
        <v>1.024252336654704</v>
      </c>
      <c r="F17" s="2">
        <f>1-(PowerSeries!$F$2+E17*(PowerSeries!$F$3+E17*(PowerSeries!$F$4+E17*(PowerSeries!$F$5+E17*PowerSeries!$F$6))))</f>
        <v>0.15443136632243082</v>
      </c>
      <c r="G17">
        <v>211.40955957383142</v>
      </c>
      <c r="H17">
        <f t="shared" si="3"/>
        <v>1.0232119954918504</v>
      </c>
      <c r="I17" s="2">
        <f>1-(PowerSeries!$R$2+H17*(PowerSeries!$R$3+H17*(PowerSeries!$R$4+H17*(PowerSeries!$R$5+H17*PowerSeries!$R$6))))</f>
        <v>0.09922704932126791</v>
      </c>
      <c r="P17">
        <v>17.401825277087713</v>
      </c>
      <c r="Q17" s="3">
        <f t="shared" si="1"/>
        <v>1.0239978966068755</v>
      </c>
      <c r="R17" s="2">
        <f>1-(PowerSeries!$AB$2+Q17*(PowerSeries!$AB$3+Q17*(PowerSeries!$AB$4+Q17*(PowerSeries!$AB$5+Q17*PowerSeries!$AB$6))))</f>
        <v>0.09093455560650665</v>
      </c>
      <c r="S17">
        <v>122.04940721395914</v>
      </c>
      <c r="T17">
        <f t="shared" si="4"/>
        <v>1.0422644944227741</v>
      </c>
      <c r="U17" s="2">
        <f>1-(PowerSeries!$P$2+T17*(PowerSeries!$P$3+T17*(PowerSeries!$P$4+T17*(PowerSeries!$P$5+T17*PowerSeries!$P$6))))</f>
        <v>0.1323866152528428</v>
      </c>
    </row>
    <row r="18" spans="1:21" ht="12.75">
      <c r="A18">
        <v>40.07224971792499</v>
      </c>
      <c r="B18" s="5">
        <f t="shared" si="0"/>
        <v>1.067271995807899</v>
      </c>
      <c r="C18" s="2">
        <f>1-(PowerSeries!$AD$2+B18*(PowerSeries!$AD$3+B18*(PowerSeries!$AD$4+B18*(PowerSeries!$AD$5+B18*PowerSeries!$AD$6))))</f>
        <v>0.1325836782835399</v>
      </c>
      <c r="D18">
        <v>36.4320868785875</v>
      </c>
      <c r="E18">
        <f t="shared" si="5"/>
        <v>1.036873631705889</v>
      </c>
      <c r="F18" s="2">
        <f>1-(PowerSeries!$H$2+E18*(PowerSeries!$H$3+E18*(PowerSeries!$H$4+E18*(PowerSeries!$H$5+E18*PowerSeries!$H$6))))</f>
        <v>0.16871627012723955</v>
      </c>
      <c r="G18">
        <v>211.7073710977636</v>
      </c>
      <c r="H18">
        <f t="shared" si="3"/>
        <v>1.0246533887963791</v>
      </c>
      <c r="I18" s="2">
        <f>1-(PowerSeries!$T$2+H18*(PowerSeries!$T$3+H18*(PowerSeries!$T$4+H18*(PowerSeries!$T$5+H18*PowerSeries!$T$6))))</f>
        <v>0.09853015887816818</v>
      </c>
      <c r="K18" s="2" t="s">
        <v>2</v>
      </c>
      <c r="L18" s="2">
        <f>(SUM(L14:L16)+SUM(L9:L11)+SUM(L4:L5))/8</f>
        <v>0.1723940933976511</v>
      </c>
      <c r="P18">
        <v>17.36293232891331</v>
      </c>
      <c r="Q18" s="3">
        <f t="shared" si="1"/>
        <v>1.0217092690353835</v>
      </c>
      <c r="R18" s="2">
        <f>1-(PowerSeries!$AD$2+Q18*(PowerSeries!$AD$3+Q18*(PowerSeries!$AD$4+Q18*(PowerSeries!$AD$5+Q18*PowerSeries!$AD$6))))</f>
        <v>0.08726922235597878</v>
      </c>
      <c r="S18">
        <v>122.37549949981121</v>
      </c>
      <c r="T18">
        <f t="shared" si="4"/>
        <v>1.045049222503042</v>
      </c>
      <c r="U18" s="2">
        <f>1-(PowerSeries!$R$2+T18*(PowerSeries!$R$3+T18*(PowerSeries!$R$4+T18*(PowerSeries!$R$5+T18*PowerSeries!$R$6))))</f>
        <v>0.13034799144767506</v>
      </c>
    </row>
    <row r="19" spans="1:18" ht="12.75">
      <c r="A19">
        <v>40.171246051810826</v>
      </c>
      <c r="B19" s="5">
        <f t="shared" si="0"/>
        <v>1.069908633770273</v>
      </c>
      <c r="C19" s="2">
        <f>1-(PowerSeries!$AF$2+B19*(PowerSeries!$AF$3+B19*(PowerSeries!$AF$4+B19*(PowerSeries!$AF$5+B19*PowerSeries!$AF$6))))</f>
        <v>0.13234721874323907</v>
      </c>
      <c r="D19">
        <v>36.31711786777626</v>
      </c>
      <c r="E19">
        <f t="shared" si="5"/>
        <v>1.0336015617810794</v>
      </c>
      <c r="F19" s="2">
        <f>1-(PowerSeries!$J$2+E19*(PowerSeries!$J$3+E19*(PowerSeries!$J$4+E19*(PowerSeries!$J$5+E19*PowerSeries!$J$6))))</f>
        <v>0.1435643098319277</v>
      </c>
      <c r="G19">
        <v>212.10777155728644</v>
      </c>
      <c r="H19">
        <f t="shared" si="3"/>
        <v>1.0265913075641497</v>
      </c>
      <c r="I19" s="2">
        <f>1-(PowerSeries!$V$2+H19*(PowerSeries!$V$3+H19*(PowerSeries!$V$4+H19*(PowerSeries!$V$5+H19*PowerSeries!$V$6))))</f>
        <v>0.09871959826559973</v>
      </c>
      <c r="P19">
        <v>17.613165070777892</v>
      </c>
      <c r="Q19" s="3">
        <f t="shared" si="1"/>
        <v>1.0364340348143435</v>
      </c>
      <c r="R19" s="2">
        <f>1-(PowerSeries!$AF$2+Q19*(PowerSeries!$AF$3+Q19*(PowerSeries!$AF$4+Q19*(PowerSeries!$AF$5+Q19*PowerSeries!$AF$6))))</f>
        <v>0.10061209481990341</v>
      </c>
    </row>
    <row r="20" spans="1:18" ht="12.75">
      <c r="A20">
        <v>40.35115677612505</v>
      </c>
      <c r="B20" s="5">
        <f t="shared" si="0"/>
        <v>1.074700320764582</v>
      </c>
      <c r="C20" s="2">
        <f>1-(PowerSeries!$AH$2+B20*(PowerSeries!$AH$3+B20*(PowerSeries!$AH$4+B20*(PowerSeries!$AH$5+B20*PowerSeries!$AH$6))))</f>
        <v>0.13457778202916626</v>
      </c>
      <c r="D20">
        <v>36.55953126769652</v>
      </c>
      <c r="E20">
        <f t="shared" si="5"/>
        <v>1.0405007565262814</v>
      </c>
      <c r="F20" s="2">
        <f>1-(PowerSeries!$L$2+E20*(PowerSeries!$L$3+E20*(PowerSeries!$L$4+E20*(PowerSeries!$L$5+E20*PowerSeries!$L$6))))</f>
        <v>0.14614545438705395</v>
      </c>
      <c r="G20">
        <v>212.49668427182078</v>
      </c>
      <c r="H20">
        <f t="shared" si="3"/>
        <v>1.02847362620439</v>
      </c>
      <c r="I20" s="2">
        <f>1-(PowerSeries!$X$2+H20*(PowerSeries!$X$3+H20*(PowerSeries!$X$4+H20*(PowerSeries!$X$5+H20*PowerSeries!$X$6))))</f>
        <v>0.09893225698307573</v>
      </c>
      <c r="P20">
        <v>17.609343884248297</v>
      </c>
      <c r="Q20" s="3">
        <f t="shared" si="1"/>
        <v>1.036209179840423</v>
      </c>
      <c r="R20" s="2">
        <f>1-(PowerSeries!$AH$2+Q20*(PowerSeries!$AH$3+Q20*(PowerSeries!$AH$4+Q20*(PowerSeries!$AH$5+Q20*PowerSeries!$AH$6))))</f>
        <v>0.0994562194125137</v>
      </c>
    </row>
    <row r="21" spans="1:20" ht="12.75">
      <c r="A21">
        <v>40.229577964125525</v>
      </c>
      <c r="B21" s="5">
        <f t="shared" si="0"/>
        <v>1.0714622280135118</v>
      </c>
      <c r="C21" s="2">
        <f>1-(PowerSeries!$AJ$2+B21*(PowerSeries!$AJ$3+B21*(PowerSeries!$AJ$4+B21*(PowerSeries!$AJ$5+B21*PowerSeries!$AJ$6))))</f>
        <v>0.12944219825532755</v>
      </c>
      <c r="D21">
        <v>36.72515982692338</v>
      </c>
      <c r="E21">
        <f t="shared" si="5"/>
        <v>1.0452146200579557</v>
      </c>
      <c r="F21" s="2">
        <f>1-(PowerSeries!$N$2+E21*(PowerSeries!$N$3+E21*(PowerSeries!$N$4+E21*(PowerSeries!$N$5+E21*PowerSeries!$N$6))))</f>
        <v>0.14477856304042191</v>
      </c>
      <c r="G21">
        <v>212.1132403284228</v>
      </c>
      <c r="H21">
        <f t="shared" si="3"/>
        <v>1.0266177761507103</v>
      </c>
      <c r="I21" s="2">
        <f>1-(PowerSeries!$Z$2+H21*(PowerSeries!$Z$3+H21*(PowerSeries!$Z$4+H21*(PowerSeries!$Z$5+H21*PowerSeries!$Z$6))))</f>
        <v>0.09506679343714275</v>
      </c>
      <c r="P21">
        <v>17.90698784402955</v>
      </c>
      <c r="Q21" s="3">
        <f t="shared" si="1"/>
        <v>1.0537238246492664</v>
      </c>
      <c r="R21" s="2">
        <f>1-(PowerSeries!$AJ$2+Q21*(PowerSeries!$AJ$3+Q21*(PowerSeries!$AJ$4+Q21*(PowerSeries!$AJ$5+Q21*PowerSeries!$AJ$6))))</f>
        <v>0.11387523105069586</v>
      </c>
      <c r="S21">
        <v>117.79404699307047</v>
      </c>
      <c r="T21">
        <f>S21/S$21</f>
        <v>1</v>
      </c>
    </row>
    <row r="22" spans="1:21" ht="12.75">
      <c r="A22">
        <v>40.255833855795096</v>
      </c>
      <c r="B22" s="5">
        <f t="shared" si="0"/>
        <v>1.072161519371026</v>
      </c>
      <c r="D22">
        <v>36.83244239481147</v>
      </c>
      <c r="E22">
        <f t="shared" si="5"/>
        <v>1.0482679303488422</v>
      </c>
      <c r="F22" s="2">
        <f>1-(PowerSeries!$P$2+E22*(PowerSeries!$P$3+E22*(PowerSeries!$P$4+E22*(PowerSeries!$P$5+E22*PowerSeries!$P$6))))</f>
        <v>0.14155257196860482</v>
      </c>
      <c r="G22">
        <v>212.997051649184</v>
      </c>
      <c r="H22">
        <f t="shared" si="3"/>
        <v>1.0308953799969003</v>
      </c>
      <c r="I22" s="2">
        <f>1-(PowerSeries!$AB$2+H22*(PowerSeries!$AB$3+H22*(PowerSeries!$AB$4+H22*(PowerSeries!$AB$5+H22*PowerSeries!$AB$6))))</f>
        <v>0.09822573322165451</v>
      </c>
      <c r="S22">
        <v>118.43327899306072</v>
      </c>
      <c r="T22">
        <f>S22/S$21</f>
        <v>1.0054266918940977</v>
      </c>
      <c r="U22" s="2">
        <f>1-(PowerSeries!$B$2+T22*(PowerSeries!$B$3+T22*(PowerSeries!$B$4+T22*(PowerSeries!$B$5+T22*PowerSeries!$B$6))))</f>
        <v>0.12054130920739681</v>
      </c>
    </row>
    <row r="23" spans="2:21" ht="12.75">
      <c r="B23" s="2" t="s">
        <v>2</v>
      </c>
      <c r="C23" s="2">
        <f>SUM(C5:C18)/14</f>
        <v>0.13122583929677065</v>
      </c>
      <c r="D23">
        <v>37.12614184444753</v>
      </c>
      <c r="E23">
        <f t="shared" si="5"/>
        <v>1.056626749210606</v>
      </c>
      <c r="F23" s="2">
        <f>1-(PowerSeries!$R$2+E23*(PowerSeries!$R$3+E23*(PowerSeries!$R$4+E23*(PowerSeries!$R$5+E23*PowerSeries!$R$6))))</f>
        <v>0.14643924076278036</v>
      </c>
      <c r="G23">
        <v>213.54929912507174</v>
      </c>
      <c r="H23">
        <f t="shared" si="3"/>
        <v>1.0335682309453036</v>
      </c>
      <c r="I23" s="2">
        <f>1-(PowerSeries!$AD$2+H23*(PowerSeries!$AD$3+H23*(PowerSeries!$AD$4+H23*(PowerSeries!$AD$5+H23*PowerSeries!$AD$6))))</f>
        <v>0.0992694850512279</v>
      </c>
      <c r="Q23" s="2" t="s">
        <v>2</v>
      </c>
      <c r="R23" s="2">
        <f>SUM(R4:R21)/18</f>
        <v>0.08606568357584361</v>
      </c>
      <c r="S23">
        <v>118.82813538702574</v>
      </c>
      <c r="T23">
        <f>S23/S$21</f>
        <v>1.0087787831418689</v>
      </c>
      <c r="U23" s="2">
        <f>1-(PowerSeries!$D$2+T23*(PowerSeries!$D$3+T23*(PowerSeries!$D$4+T23*(PowerSeries!$D$5+T23*PowerSeries!$D$6))))</f>
        <v>0.11331814279147778</v>
      </c>
    </row>
    <row r="24" spans="6:21" ht="12.75">
      <c r="F24" s="2"/>
      <c r="G24">
        <v>213.9379503281787</v>
      </c>
      <c r="H24">
        <f t="shared" si="3"/>
        <v>1.0354492838829428</v>
      </c>
      <c r="I24" s="2">
        <f>1-(PowerSeries!$AF$2+H24*(PowerSeries!$AF$3+H24*(PowerSeries!$AF$4+H24*(PowerSeries!$AF$5+H24*PowerSeries!$AF$6))))</f>
        <v>0.0996624593775739</v>
      </c>
      <c r="S24">
        <v>119.57254681881375</v>
      </c>
      <c r="T24">
        <f>S24/S$21</f>
        <v>1.0150983846055301</v>
      </c>
      <c r="U24" s="2">
        <f>1-(PowerSeries!$F$2+T24*(PowerSeries!$F$3+T24*(PowerSeries!$F$4+T24*(PowerSeries!$F$5+T24*PowerSeries!$F$6))))</f>
        <v>0.121739612773478</v>
      </c>
    </row>
    <row r="25" spans="1:6" ht="12.75">
      <c r="A25">
        <v>35.4472555342119</v>
      </c>
      <c r="B25">
        <f>A25/A$25</f>
        <v>1</v>
      </c>
      <c r="E25" s="2" t="s">
        <v>2</v>
      </c>
      <c r="F25" s="2">
        <f>(SUM(F15:F23)+SUM(F11:F12)+SUM(F5:F6))/13</f>
        <v>0.14309327621994225</v>
      </c>
    </row>
    <row r="26" spans="1:21" ht="12.75">
      <c r="A26">
        <v>35.63820588313217</v>
      </c>
      <c r="B26">
        <f>A26/A$25</f>
        <v>1.0053868866867839</v>
      </c>
      <c r="C26" s="2">
        <f>1-(PowerSeries!$B$2+B26*(PowerSeries!$B$3+B26*(PowerSeries!$B$4+B26*(PowerSeries!$B$5+B26*PowerSeries!$B$6))))</f>
        <v>0.12012719860160814</v>
      </c>
      <c r="F26" s="2"/>
      <c r="T26" s="2" t="s">
        <v>2</v>
      </c>
      <c r="U26" s="2">
        <f>(SUM(U22:U24)+SUM(U10:U18)+SUM(U4:U6))/15</f>
        <v>0.13279615379389662</v>
      </c>
    </row>
    <row r="27" spans="1:8" ht="12.75">
      <c r="A27">
        <v>36.33845835914478</v>
      </c>
      <c r="B27">
        <f>A27/A$25</f>
        <v>1.0251416593894762</v>
      </c>
      <c r="C27" s="2">
        <f>1-(PowerSeries!$D$2+B27*(PowerSeries!$D$3+B27*(PowerSeries!$D$4+B27*(PowerSeries!$D$5+B27*PowerSeries!$D$6))))</f>
        <v>0.1969467959821145</v>
      </c>
      <c r="G27">
        <v>206.59385196607371</v>
      </c>
      <c r="H27">
        <f>G27/G$27</f>
        <v>1</v>
      </c>
    </row>
    <row r="28" spans="1:9" ht="12.75">
      <c r="A28">
        <v>36.624275033261924</v>
      </c>
      <c r="B28">
        <f>A28/A$25</f>
        <v>1.033204813216471</v>
      </c>
      <c r="C28" s="2">
        <f>1-(PowerSeries!$F$2+B28*(PowerSeries!$F$3+B28*(PowerSeries!$F$4+B28*(PowerSeries!$F$5+B28*PowerSeries!$F$6))))</f>
        <v>0.1852967052240686</v>
      </c>
      <c r="G28">
        <v>206.200660633597</v>
      </c>
      <c r="H28">
        <f>G28/G$27</f>
        <v>0.9980967907382777</v>
      </c>
      <c r="I28" s="2">
        <f>1-(PowerSeries!$B$2+H28*(PowerSeries!$B$3+H28*(PowerSeries!$B$4+H28*(PowerSeries!$B$5+H28*PowerSeries!$B$6))))</f>
        <v>0.041191603454933556</v>
      </c>
    </row>
    <row r="29" spans="7:9" ht="12.75">
      <c r="G29">
        <v>206.6776190196838</v>
      </c>
      <c r="H29">
        <f>G29/G$27</f>
        <v>1.0004054673109237</v>
      </c>
      <c r="I29" s="2">
        <f>1-(PowerSeries!$D$2+H29*(PowerSeries!$D$3+H29*(PowerSeries!$D$4+H29*(PowerSeries!$D$5+H29*PowerSeries!$D$6))))</f>
        <v>0.06745514723975532</v>
      </c>
    </row>
    <row r="31" spans="1:8" ht="12.75">
      <c r="A31">
        <v>34.940298757737</v>
      </c>
      <c r="B31">
        <f>A31/A$31</f>
        <v>1</v>
      </c>
      <c r="G31">
        <v>199.3384159533069</v>
      </c>
      <c r="H31">
        <f>G31/G$31</f>
        <v>1</v>
      </c>
    </row>
    <row r="32" spans="1:9" ht="12.75">
      <c r="A32">
        <v>35.59893221394337</v>
      </c>
      <c r="B32">
        <f>A32/A$31</f>
        <v>1.0188502525628957</v>
      </c>
      <c r="C32" s="2">
        <f>1-(PowerSeries!$B$2+B32*(PowerSeries!$B$3+B32*(PowerSeries!$B$4+B32*(PowerSeries!$B$5+B32*PowerSeries!$B$6))))</f>
        <v>0.2502147761946958</v>
      </c>
      <c r="G32">
        <v>200.29912941264521</v>
      </c>
      <c r="H32">
        <f>G32/G$31</f>
        <v>1.0048195098508426</v>
      </c>
      <c r="I32" s="2">
        <f>1-(PowerSeries!$B$2+H32*(PowerSeries!$B$3+H32*(PowerSeries!$B$4+H32*(PowerSeries!$B$5+H32*PowerSeries!$B$6))))</f>
        <v>0.11420489295107927</v>
      </c>
    </row>
    <row r="33" spans="1:9" ht="12.75">
      <c r="A33">
        <v>35.77675003248895</v>
      </c>
      <c r="B33">
        <f>A33/A$31</f>
        <v>1.0239394425488915</v>
      </c>
      <c r="C33" s="2">
        <f>1-(PowerSeries!$D$2+B33*(PowerSeries!$D$3+B33*(PowerSeries!$D$4+B33*(PowerSeries!$D$5+B33*PowerSeries!$D$6))))</f>
        <v>0.19106496215055557</v>
      </c>
      <c r="G33">
        <v>200.88059627069416</v>
      </c>
      <c r="H33">
        <f>G33/G$31</f>
        <v>1.0077364932896251</v>
      </c>
      <c r="I33" s="2">
        <f>1-(PowerSeries!$D$2+H33*(PowerSeries!$D$3+H33*(PowerSeries!$D$4+H33*(PowerSeries!$D$5+H33*PowerSeries!$D$6))))</f>
        <v>0.10772472957421542</v>
      </c>
    </row>
    <row r="34" spans="1:9" ht="12.75">
      <c r="A34">
        <v>36.38505367145371</v>
      </c>
      <c r="B34">
        <f>A34/A$31</f>
        <v>1.041349243283067</v>
      </c>
      <c r="C34" s="2">
        <f>1-(PowerSeries!$F$2+B34*(PowerSeries!$F$3+B34*(PowerSeries!$F$4+B34*(PowerSeries!$F$5+B34*PowerSeries!$F$6))))</f>
        <v>0.212445525614946</v>
      </c>
      <c r="G34">
        <v>201.93532181437942</v>
      </c>
      <c r="H34">
        <f>G34/G$31</f>
        <v>1.0130276236452125</v>
      </c>
      <c r="I34" s="2">
        <f>1-(PowerSeries!$F$2+H34*(PowerSeries!$F$3+H34*(PowerSeries!$F$4+H34*(PowerSeries!$F$5+H34*PowerSeries!$F$6))))</f>
        <v>0.11418291752470111</v>
      </c>
    </row>
    <row r="36" spans="1:9" ht="12.75">
      <c r="A36">
        <v>33.59840621638063</v>
      </c>
      <c r="B36">
        <f>A36/A$36</f>
        <v>1</v>
      </c>
      <c r="H36" s="2" t="s">
        <v>2</v>
      </c>
      <c r="I36" s="2">
        <f>(SUM(I4:I5)+SUM(I9:I24)+SUM(I28:I29)+SUM(I32:I34))/23</f>
        <v>0.09598484032911382</v>
      </c>
    </row>
    <row r="37" spans="1:3" ht="12.75">
      <c r="A37">
        <v>34.01151782718954</v>
      </c>
      <c r="B37">
        <f>A37/A$36</f>
        <v>1.0122955716455235</v>
      </c>
      <c r="C37" s="2">
        <f>1-(PowerSeries!$B$2+B37*(PowerSeries!$B$3+B37*(PowerSeries!$B$4+B37*(PowerSeries!$B$5+B37*PowerSeries!$B$6))))</f>
        <v>0.18934148346539814</v>
      </c>
    </row>
    <row r="38" spans="1:3" ht="12.75">
      <c r="A38">
        <v>34.62012607092014</v>
      </c>
      <c r="B38">
        <f>A38/A$36</f>
        <v>1.0304097714623552</v>
      </c>
      <c r="C38" s="2">
        <f>1-(PowerSeries!$D$2+B38*(PowerSeries!$D$3+B38*(PowerSeries!$D$4+B38*(PowerSeries!$D$5+B38*PowerSeries!$D$6))))</f>
        <v>0.22224258890762627</v>
      </c>
    </row>
    <row r="39" spans="1:3" ht="12.75">
      <c r="A39">
        <v>35.032867224910696</v>
      </c>
      <c r="B39">
        <f>A39/A$36</f>
        <v>1.0426943170843237</v>
      </c>
      <c r="C39" s="2">
        <f>1-(PowerSeries!$F$2+B39*(PowerSeries!$F$3+B39*(PowerSeries!$F$4+B39*(PowerSeries!$F$5+B39*PowerSeries!$F$6))))</f>
        <v>0.21684520772629412</v>
      </c>
    </row>
    <row r="41" spans="2:3" ht="12.75">
      <c r="B41" s="2" t="s">
        <v>2</v>
      </c>
      <c r="C41" s="2">
        <f>(SUM(C4:C21)+SUM(C26:C28)+SUM(C32:C34)+SUM(C37:C39))/27</f>
        <v>0.15462451370839836</v>
      </c>
    </row>
  </sheetData>
  <mergeCells count="8">
    <mergeCell ref="M1:O1"/>
    <mergeCell ref="P1:R1"/>
    <mergeCell ref="S1:U1"/>
    <mergeCell ref="V1:X1"/>
    <mergeCell ref="A1:C1"/>
    <mergeCell ref="D1:F1"/>
    <mergeCell ref="G1:I1"/>
    <mergeCell ref="J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Duval</dc:creator>
  <cp:keywords/>
  <dc:description/>
  <cp:lastModifiedBy>Joseph S. Duval</cp:lastModifiedBy>
  <dcterms:created xsi:type="dcterms:W3CDTF">2005-06-23T15:52:56Z</dcterms:created>
  <dcterms:modified xsi:type="dcterms:W3CDTF">2005-07-14T16:06:40Z</dcterms:modified>
  <cp:category/>
  <cp:version/>
  <cp:contentType/>
  <cp:contentStatus/>
</cp:coreProperties>
</file>