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" windowWidth="21380" windowHeight="14420" activeTab="0"/>
  </bookViews>
  <sheets>
    <sheet name="OBSD" sheetId="1" r:id="rId1"/>
    <sheet name="T30D" sheetId="2" r:id="rId2"/>
    <sheet name="T64D" sheetId="3" r:id="rId3"/>
    <sheet name="T81D" sheetId="4" r:id="rId4"/>
    <sheet name="T95D" sheetId="5" r:id="rId5"/>
    <sheet name="OBSW" sheetId="6" r:id="rId6"/>
    <sheet name="T30W" sheetId="7" r:id="rId7"/>
    <sheet name="T64W" sheetId="8" r:id="rId8"/>
    <sheet name="T95W" sheetId="9" r:id="rId9"/>
  </sheets>
  <definedNames>
    <definedName name="_xlnm.Print_Titles" localSheetId="0">'OBSD'!$A:$A,'OBSD'!$1:$1</definedName>
    <definedName name="_xlnm.Print_Titles" localSheetId="1">'T30D'!$A:$A,'T30D'!$1:$1</definedName>
    <definedName name="_xlnm.Print_Titles" localSheetId="6">'T30W'!$A:$A,'T30W'!$1:$1</definedName>
    <definedName name="_xlnm.Print_Titles" localSheetId="2">'T64D'!$A:$A,'T64D'!$1:$1</definedName>
    <definedName name="_xlnm.Print_Titles" localSheetId="7">'T64W'!$A:$A,'T64W'!$1:$1</definedName>
    <definedName name="_xlnm.Print_Titles" localSheetId="3">'T81D'!$A:$A,'T81D'!$1:$1</definedName>
    <definedName name="_xlnm.Print_Titles" localSheetId="4">'T95D'!$A:$A,'T95D'!$1:$1</definedName>
    <definedName name="_xlnm.Print_Titles" localSheetId="8">'T95W'!$A:$A,'T95W'!$1:$1</definedName>
  </definedNames>
  <calcPr fullCalcOnLoad="1"/>
</workbook>
</file>

<file path=xl/comments1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3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4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5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9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sharedStrings.xml><?xml version="1.0" encoding="utf-8"?>
<sst xmlns="http://schemas.openxmlformats.org/spreadsheetml/2006/main" count="3164" uniqueCount="1170">
  <si>
    <t>dead moss, very fluffy, some roots, and identifiable plant parts, wood in top</t>
  </si>
  <si>
    <t>lots of decomposing wood, some dead moss and amorphous material, mostly roots</t>
  </si>
  <si>
    <t>Permafrost at 33 cm</t>
  </si>
  <si>
    <t>Sphagnum sp., sparse twig litter</t>
  </si>
  <si>
    <t>dead Spahgnum sp., identifiable litter, fluffy</t>
  </si>
  <si>
    <t>very fibrous, some amorphous material, no recognizable plant material</t>
  </si>
  <si>
    <t>Water table at 22.5 cm</t>
  </si>
  <si>
    <t>lots of amorphous material, unidentifiable plant pieces, decomposing wood, no smear</t>
  </si>
  <si>
    <t>very fibrous, recognizable plant parts, white fungus near top, some char in top</t>
  </si>
  <si>
    <t>fibrous, larger roots and more amorphous material than above, wood pieces</t>
  </si>
  <si>
    <t>grey brown silty clay loam</t>
  </si>
  <si>
    <t>live Pluerosium sp. and twigs</t>
  </si>
  <si>
    <t>Pluerosium sp. and cranberry, sparse litter of twigs</t>
  </si>
  <si>
    <t>dead Pluerosium sp., identifiable litter, no roots</t>
  </si>
  <si>
    <t xml:space="preserve">fluffy, fibrous, with roots and identifiable plant pieces </t>
  </si>
  <si>
    <t>plant parts no longer identifiable, amorphous material and wood pieces</t>
  </si>
  <si>
    <t xml:space="preserve">light brown clay </t>
  </si>
  <si>
    <t>Sphagnum sp., some twig litter</t>
  </si>
  <si>
    <t>dead Sphagnum sp. with very little litter</t>
  </si>
  <si>
    <t>very fibrous, some amorphous material, unidentifiable plnat parts, char at bottom</t>
  </si>
  <si>
    <t>water table at 17 cm</t>
  </si>
  <si>
    <t>light brown silty clay loam</t>
  </si>
  <si>
    <t>Under water</t>
  </si>
  <si>
    <t>-</t>
  </si>
  <si>
    <t>copper wire, Polytrichum sp. (?), lichen, twig and needle litter</t>
  </si>
  <si>
    <t>dead lichen and litter, very compacted with some amorphous material</t>
  </si>
  <si>
    <t>lots of roots, less amorphous material than above, decaying wood throughout</t>
  </si>
  <si>
    <t>medium brown clay, charcoal layer at top</t>
  </si>
  <si>
    <t>mostly aspen leaves and twigs, very sparse Polytrichum sp. (?) and copper wire moss</t>
  </si>
  <si>
    <t>LT</t>
  </si>
  <si>
    <t>dead Polytrichum sp. and litter, no amorphous material, some roots</t>
  </si>
  <si>
    <t>lots of roots, some recognizable litter and amorphous material, decaying wood bits</t>
  </si>
  <si>
    <t>brown clay with char bits in top few centimeters (bioturbation?)</t>
  </si>
  <si>
    <t>mostly aspen leaf and twig litter, sparse copper wire moss</t>
  </si>
  <si>
    <t>left over small charred bits from surface material, recent litter, no amorphous material</t>
  </si>
  <si>
    <t>lots of roots, identifiable litter, large pieces of burned wood in middle</t>
  </si>
  <si>
    <t>wet silty clay loam, charred bits in top few centimeters</t>
  </si>
  <si>
    <t>lots of roots, decomposing plant litter still recognizable, some charcoal bit</t>
  </si>
  <si>
    <t>more compated, amorphous material, and charcoal than above, still mostly roots</t>
  </si>
  <si>
    <t>silty clay loam, upper centimeters with char</t>
  </si>
  <si>
    <t>Pluerosium sp., Sphagnum sp., and twig litter</t>
  </si>
  <si>
    <t>dead moss and identifiable litter</t>
  </si>
  <si>
    <t>very fibrous, plant parts identifiable, contains white fungus</t>
  </si>
  <si>
    <t>light colored (tan) clay</t>
  </si>
  <si>
    <t>lichens and needles, twigs</t>
  </si>
  <si>
    <t>plant material unrecognizable, lots of amorphous, some charred bits</t>
  </si>
  <si>
    <t>light colored (tan) clay with some silt</t>
  </si>
  <si>
    <t>Polytrichum sp., needles and aspen leaves</t>
  </si>
  <si>
    <t>dead moss, very fine roots, little bit of litter</t>
  </si>
  <si>
    <t>lots of roots, some recognizable plant parts</t>
  </si>
  <si>
    <t>light colored, clay rich mineral soil</t>
  </si>
  <si>
    <t>T64D S20.1.5</t>
  </si>
  <si>
    <t>T64D S20.3.5</t>
  </si>
  <si>
    <t>T64D S20.9</t>
  </si>
  <si>
    <t>T64D S20.9+</t>
  </si>
  <si>
    <t>T64D S40.1</t>
  </si>
  <si>
    <t>T64D S40.2.5</t>
  </si>
  <si>
    <t>T64D S40.7</t>
  </si>
  <si>
    <t>T64D S40.7+</t>
  </si>
  <si>
    <t>T64D S60.3</t>
  </si>
  <si>
    <t>T64D S60.5</t>
  </si>
  <si>
    <t>T64D S60.8</t>
  </si>
  <si>
    <t>T64D S60.8+</t>
  </si>
  <si>
    <t>T64D S80.1</t>
  </si>
  <si>
    <t>T64D S80.2</t>
  </si>
  <si>
    <t>T64D S80.4</t>
  </si>
  <si>
    <t>T64D S80.8</t>
  </si>
  <si>
    <t>T64D S80.8+</t>
  </si>
  <si>
    <t>T64D S100.1</t>
  </si>
  <si>
    <t>T64D S100.2</t>
  </si>
  <si>
    <t>T64D S100.6</t>
  </si>
  <si>
    <t>T64D S100.8</t>
  </si>
  <si>
    <t>T64D S100.8+</t>
  </si>
  <si>
    <t>T64D S120.5+</t>
  </si>
  <si>
    <t>T64D W20.2</t>
  </si>
  <si>
    <t>T64D W20.4</t>
  </si>
  <si>
    <t>T64D W20.8</t>
  </si>
  <si>
    <t>T64D W20.14</t>
  </si>
  <si>
    <t>T64D W20.18</t>
  </si>
  <si>
    <t>T64D W20.18+</t>
  </si>
  <si>
    <t>T64D W40.1.5</t>
  </si>
  <si>
    <t>T64D W40.5.5</t>
  </si>
  <si>
    <t>T64D W40.9.5</t>
  </si>
  <si>
    <t>T64D W40.9.5+</t>
  </si>
  <si>
    <t>T64D W60.2</t>
  </si>
  <si>
    <t>T64D W60.3.5</t>
  </si>
  <si>
    <t>T64D W60.6.5</t>
  </si>
  <si>
    <t>T64D W60.12</t>
  </si>
  <si>
    <t>T64D W60.12.5</t>
  </si>
  <si>
    <t>T64D W60.12.5+</t>
  </si>
  <si>
    <t>T64D W80.1.5</t>
  </si>
  <si>
    <t>T64D W80.6</t>
  </si>
  <si>
    <t>T64D W80.12.5</t>
  </si>
  <si>
    <t>T64D W80.12.5+</t>
  </si>
  <si>
    <t>T64D W100.2</t>
  </si>
  <si>
    <t>T64D W100.3</t>
  </si>
  <si>
    <t>T64D W100.3+</t>
  </si>
  <si>
    <t>T64D W120.2</t>
  </si>
  <si>
    <t>T64D W120.4</t>
  </si>
  <si>
    <t>T64D W120.8</t>
  </si>
  <si>
    <t>T64D W120.8+</t>
  </si>
  <si>
    <t>few very fine, few fine</t>
  </si>
  <si>
    <t>few fine</t>
  </si>
  <si>
    <t>Described by J. Munter on 7/29/02</t>
  </si>
  <si>
    <t>common very fine, few fine, few medium</t>
  </si>
  <si>
    <t>few fine, few medium</t>
  </si>
  <si>
    <t>many very fine, many medium</t>
  </si>
  <si>
    <t>water table at 38 cm</t>
  </si>
  <si>
    <t xml:space="preserve">A </t>
  </si>
  <si>
    <t>dead lichen, charcoal bits at base</t>
  </si>
  <si>
    <t>lots of roots, very fibrous, recognizable plant pieces, charcoal at top</t>
  </si>
  <si>
    <t>light brown clay mineral soil</t>
  </si>
  <si>
    <t>copper wire mossand litter</t>
  </si>
  <si>
    <t>very fibrous, some amorphous material, decaying charred wood</t>
  </si>
  <si>
    <t>light brown clay</t>
  </si>
  <si>
    <t>Pluerosium sp., copper wire moss, and litter</t>
  </si>
  <si>
    <t>copper wire, Pluerosium sp., downed wood, and Populus sp. leaves</t>
  </si>
  <si>
    <t>copper wire moss, some Populus sp. leaf litter and twigs</t>
  </si>
  <si>
    <t>copper wire moss, Populus sp. leaf litter, and twigs</t>
  </si>
  <si>
    <t>many very fine, many fine, common medium</t>
  </si>
  <si>
    <t>many very fine, common medium</t>
  </si>
  <si>
    <t>common-many very fine</t>
  </si>
  <si>
    <t>Polytrichum sp., copper wire moss, needles, and twigs</t>
  </si>
  <si>
    <t>dark colored roots and litter, charred bits at 7 cm</t>
  </si>
  <si>
    <t>identifiable dead moss and litter</t>
  </si>
  <si>
    <t>lots of roots, charred layer with burned wood at bottom of layer</t>
  </si>
  <si>
    <t>tan, silty clay mineral soil</t>
  </si>
  <si>
    <t>some identifiable plant parts and amorphous material</t>
  </si>
  <si>
    <t>tan colored, silty clay loam</t>
  </si>
  <si>
    <t>Pluerosium sp., sparse needle litter, some twigs</t>
  </si>
  <si>
    <t>identifiable plant parts, lots of roots, some amorphous material</t>
  </si>
  <si>
    <t>lighter colored, abundant roots, pieces of decaying wood</t>
  </si>
  <si>
    <t>light tan, sitly clay mineral soil</t>
  </si>
  <si>
    <t>abundant roots, some amorphous material, recognizable plant parts</t>
  </si>
  <si>
    <t>mostly comprised of coarse roots</t>
  </si>
  <si>
    <t>silty clay mineral soil</t>
  </si>
  <si>
    <t>lichen (reindeer and cups)</t>
  </si>
  <si>
    <t>LN</t>
  </si>
  <si>
    <t>majority unrecognizable, beginning to smear, some charcoal</t>
  </si>
  <si>
    <t>light brown, mostly clay mineral soil</t>
  </si>
  <si>
    <t>feathery moss with some Hylocomium sp.</t>
  </si>
  <si>
    <t>mostly roots and big pieces of moss, little decomposed material</t>
  </si>
  <si>
    <t>more decomposed than above, charred tree at 10 cm</t>
  </si>
  <si>
    <t>very little recognizable, some smear, bits of white fungus</t>
  </si>
  <si>
    <t>dark brown mineral soil with little clay</t>
  </si>
  <si>
    <t>mostly litter, needles and twigs, some moss and rare lichen</t>
  </si>
  <si>
    <t>darker due to decomposing parts</t>
  </si>
  <si>
    <t>more roots and amorphous material than above</t>
  </si>
  <si>
    <t>clay with subordiante silt</t>
  </si>
  <si>
    <t>Pluerosium sp.and litter</t>
  </si>
  <si>
    <t>dead Pluerosium sp. and identifiable litter</t>
  </si>
  <si>
    <t>lots of roots, identifiable litter, dark colored</t>
  </si>
  <si>
    <t>more amorphous material than above, recognizable litter</t>
  </si>
  <si>
    <t>no identifiable parts, lots of amorphous material</t>
  </si>
  <si>
    <t>light colored mineral soil, charred bits found at top</t>
  </si>
  <si>
    <t>live moss, twigs, needles, andaspen leaves</t>
  </si>
  <si>
    <t>T64W W60.27</t>
  </si>
  <si>
    <t>T64W W60.27+</t>
  </si>
  <si>
    <t>T64W W80.2</t>
  </si>
  <si>
    <t>T64W W80.6</t>
  </si>
  <si>
    <t>T64W W80.12</t>
  </si>
  <si>
    <t>T64W W80.20</t>
  </si>
  <si>
    <t>T64W W80.23</t>
  </si>
  <si>
    <t>T64W W80.23+</t>
  </si>
  <si>
    <t>T64W W100.5</t>
  </si>
  <si>
    <t>T64W W100.7</t>
  </si>
  <si>
    <t>T64W W100.19</t>
  </si>
  <si>
    <t>T64W W100.29</t>
  </si>
  <si>
    <t>T64W W100.32</t>
  </si>
  <si>
    <t>T64W W100.32+</t>
  </si>
  <si>
    <t>T64W W120.2</t>
  </si>
  <si>
    <t>T64W W120.7</t>
  </si>
  <si>
    <t>T64W W120.17</t>
  </si>
  <si>
    <t>T64W W120.19</t>
  </si>
  <si>
    <t>T64W W120.19+</t>
  </si>
  <si>
    <t>T64W NW12.2</t>
  </si>
  <si>
    <t>T64W NW12.4</t>
  </si>
  <si>
    <t>T64W NW12.10</t>
  </si>
  <si>
    <t>T64W NW12.17</t>
  </si>
  <si>
    <t>T64W NW12.17+</t>
  </si>
  <si>
    <t>T64W SW12.2.5</t>
  </si>
  <si>
    <t>T64W SW12.5</t>
  </si>
  <si>
    <t>T64W SW12.10</t>
  </si>
  <si>
    <t>T64W SW12.10+</t>
  </si>
  <si>
    <t>T64W SE12.2</t>
  </si>
  <si>
    <t>T64W SE12.14</t>
  </si>
  <si>
    <t>T64W SE12.16</t>
  </si>
  <si>
    <t>T64W SE12.16+</t>
  </si>
  <si>
    <t>Pleurezium sp. with some Aulacomnium sp.</t>
  </si>
  <si>
    <t>Ashy, with lots of roots and woody debris</t>
  </si>
  <si>
    <t>Organic layer with roots and wood</t>
  </si>
  <si>
    <t>Grey black clay loam</t>
  </si>
  <si>
    <t>Aulocomnium sp.</t>
  </si>
  <si>
    <t>Fibric organic layer</t>
  </si>
  <si>
    <t>Mesic organic layer</t>
  </si>
  <si>
    <t>Dark brown clay loam</t>
  </si>
  <si>
    <t>Picea mariana, Pinus banksiana, Salix sp.</t>
  </si>
  <si>
    <t>Eddy Jr. location, 12 m Southeast</t>
  </si>
  <si>
    <t>Polytrichum sp., lichen</t>
  </si>
  <si>
    <t>Dark black/brown clay loam</t>
  </si>
  <si>
    <t>Picea mariana and Pinus banksiana</t>
  </si>
  <si>
    <t>Described by J. Harden and J. Munster on 9/9/01</t>
  </si>
  <si>
    <t>Dicranum sp.</t>
  </si>
  <si>
    <t>Light brown, silty clay loam</t>
  </si>
  <si>
    <t>silty clay loam</t>
  </si>
  <si>
    <t xml:space="preserve">Slightly decomposed roots, dead moss, and fungus. Char </t>
  </si>
  <si>
    <t>Char at 14 cm</t>
  </si>
  <si>
    <t>Highly decomposed organics with mineral mixed in</t>
  </si>
  <si>
    <t>Brown clay loam</t>
  </si>
  <si>
    <t>Live shrubs, moss, and vascular plants</t>
  </si>
  <si>
    <t>Moderately decomposed, lots of roots, char, leaves, bark, and wood</t>
  </si>
  <si>
    <t>Mesic organics, almost humified</t>
  </si>
  <si>
    <t>Light brown mineral soil</t>
  </si>
  <si>
    <t>Some recognizable plant parts. Dead wood and some char</t>
  </si>
  <si>
    <t>Organics with dead wood, charry</t>
  </si>
  <si>
    <t>No recognizable plants parts, highly decomposed organics</t>
  </si>
  <si>
    <t>Clay mineral soil with organic staining on peds</t>
  </si>
  <si>
    <t>H1-3</t>
  </si>
  <si>
    <t>H4-6</t>
  </si>
  <si>
    <t>clay</t>
  </si>
  <si>
    <t>Light brown clay to clay loam</t>
  </si>
  <si>
    <t>None</t>
  </si>
  <si>
    <t>Clay loam</t>
  </si>
  <si>
    <t>Ptillium sp. and Pluerosium sp.</t>
  </si>
  <si>
    <t>darker and less fibrous than above, some smear, charcoal throughout</t>
  </si>
  <si>
    <t>H7-H8</t>
  </si>
  <si>
    <t>H9-H10</t>
  </si>
  <si>
    <t>OBSD W120.59+</t>
  </si>
  <si>
    <t>H1-H3</t>
  </si>
  <si>
    <t>H4-H6</t>
  </si>
  <si>
    <t>H1</t>
  </si>
  <si>
    <t>H6</t>
  </si>
  <si>
    <t>H5</t>
  </si>
  <si>
    <t>H4</t>
  </si>
  <si>
    <t>H2-H3</t>
  </si>
  <si>
    <t>H6-H7</t>
  </si>
  <si>
    <t>H5-H6</t>
  </si>
  <si>
    <t>many very fine</t>
  </si>
  <si>
    <t>common very fine</t>
  </si>
  <si>
    <t>few very fine</t>
  </si>
  <si>
    <t>many very fine, few fine</t>
  </si>
  <si>
    <t xml:space="preserve">many very fine, few fine, </t>
  </si>
  <si>
    <t>many very fine, common fine</t>
  </si>
  <si>
    <t>few very fine, common fine</t>
  </si>
  <si>
    <t>many very fine, few fine, few medium</t>
  </si>
  <si>
    <t>many very fine, common fine, few medium</t>
  </si>
  <si>
    <t>few medium</t>
  </si>
  <si>
    <t>many very fine, few medium</t>
  </si>
  <si>
    <t>few very fine, few medium</t>
  </si>
  <si>
    <t>very few fine</t>
  </si>
  <si>
    <t>many very fine, common fine, common medium</t>
  </si>
  <si>
    <t>common medium</t>
  </si>
  <si>
    <t>Eddy Jr. location, 12 m Southwest</t>
  </si>
  <si>
    <t>Pleurozium sp.</t>
  </si>
  <si>
    <t>Recognizable dead moss and organics with a little more smear</t>
  </si>
  <si>
    <t>Lots of roots with barely recognizable dead moss, ashy</t>
  </si>
  <si>
    <t>Brown grey clay</t>
  </si>
  <si>
    <t>H1-H2</t>
  </si>
  <si>
    <t>Dead moss, leaves, and white fungus</t>
  </si>
  <si>
    <t>Dead moss, leaves, and twigs</t>
  </si>
  <si>
    <t>Lots of white powder (different than fungus)</t>
  </si>
  <si>
    <t>Clay loam mineral soil with charcoal</t>
  </si>
  <si>
    <t>Eddy Jr. location, 12 m Northeast</t>
  </si>
  <si>
    <t>Decomposed organic material with twigs, small amount of fungus</t>
  </si>
  <si>
    <t>Grey brown clay loam</t>
  </si>
  <si>
    <t>Eddy Jr. location, 12 m Northwest</t>
  </si>
  <si>
    <t>T64D W12.2</t>
  </si>
  <si>
    <t>T64D W12.5</t>
  </si>
  <si>
    <t>T64D W12.5+</t>
  </si>
  <si>
    <t>T64D N12.3.5</t>
  </si>
  <si>
    <t>T64D S12.01</t>
  </si>
  <si>
    <t>T64D S12.05</t>
  </si>
  <si>
    <t>T64D S12.05+</t>
  </si>
  <si>
    <t>Lichen and needles</t>
  </si>
  <si>
    <t>Light brown and reddish brown cllay</t>
  </si>
  <si>
    <t>Described by J. Munster on 7/28/02</t>
  </si>
  <si>
    <t>Eddy Jr. location, 12 m South</t>
  </si>
  <si>
    <t>Eddy Jr. location, 12 m West</t>
  </si>
  <si>
    <t>Eddy Jr. location, 12 m North</t>
  </si>
  <si>
    <t>T64D W12.01</t>
  </si>
  <si>
    <t>H4-H5</t>
  </si>
  <si>
    <t>T64D N12.01</t>
  </si>
  <si>
    <t>T64D N12.3.5+</t>
  </si>
  <si>
    <t>Light brown clay to clay loam, wood at base</t>
  </si>
  <si>
    <t>Organic layer with ash and roots, wood at base</t>
  </si>
  <si>
    <t>Described by K. Manies on  7/02/01</t>
  </si>
  <si>
    <t>clay with silt</t>
  </si>
  <si>
    <t>clay loam</t>
  </si>
  <si>
    <t>clay to clay loam</t>
  </si>
  <si>
    <t>T64W W20.1</t>
  </si>
  <si>
    <t>T64W W20.3</t>
  </si>
  <si>
    <t>T64W W20.15</t>
  </si>
  <si>
    <t>T64W W20.23</t>
  </si>
  <si>
    <t>T64W W20.23+</t>
  </si>
  <si>
    <t>T64W W40.2</t>
  </si>
  <si>
    <t>T64W W40.5</t>
  </si>
  <si>
    <t>T64W W40.14</t>
  </si>
  <si>
    <t>T64W W40.20</t>
  </si>
  <si>
    <t>T64W W40.26</t>
  </si>
  <si>
    <t>T64W W40.26+</t>
  </si>
  <si>
    <t>T64W W60.1</t>
  </si>
  <si>
    <t>T64W W60.5</t>
  </si>
  <si>
    <t>T64W W60.10</t>
  </si>
  <si>
    <t>T64W W60.17</t>
  </si>
  <si>
    <t>Pluerosium sp., very little litter</t>
  </si>
  <si>
    <t>dead Pluerosium sp., some identifiable litter</t>
  </si>
  <si>
    <t>lots of very fine roots, no amorphous material, little identifiable</t>
  </si>
  <si>
    <t>amorphous material present, but still fibrous, plant material recognizable</t>
  </si>
  <si>
    <t>sandy clay loam mineral soil</t>
  </si>
  <si>
    <t>Pluerosium sp. with rare litter of twigs and cones</t>
  </si>
  <si>
    <t>dead Pluerosium sp., some roots and litter, white fungus at the base</t>
  </si>
  <si>
    <t>fluffy, lots of roots, reddish brown, no amorphous material</t>
  </si>
  <si>
    <t>lots of amorphous material, but still fibrous</t>
  </si>
  <si>
    <t>wetter, light brown, clayey mineral soil</t>
  </si>
  <si>
    <t>Pluerosium sp. and lichen (Cladina sp.?)</t>
  </si>
  <si>
    <t>dead moss and litter, with lots of lichen, compacted</t>
  </si>
  <si>
    <t>fibrous, some amorphous material, char bits at bottom</t>
  </si>
  <si>
    <t>light brown, clayey mineral soil</t>
  </si>
  <si>
    <t>mostly Pluerosium sp., some Sphagnum sp., Hylocomium sp., and litter</t>
  </si>
  <si>
    <t>recognizable plant parts with some amorphous material</t>
  </si>
  <si>
    <t>lots of fibrous amorphous material, coarse burned wood, water table at 38 cm</t>
  </si>
  <si>
    <t>clay rich, very wet, grey mineral soil</t>
  </si>
  <si>
    <t/>
  </si>
  <si>
    <t>OBSD S40.4</t>
  </si>
  <si>
    <t>OBSD S40.11</t>
  </si>
  <si>
    <t>OBSD S40.23</t>
  </si>
  <si>
    <t>OBSD S40.26</t>
  </si>
  <si>
    <t>OBSD S40.26+</t>
  </si>
  <si>
    <t>OBSD S60.5</t>
  </si>
  <si>
    <t>OBSD S60.9</t>
  </si>
  <si>
    <t>OBSD S60.22</t>
  </si>
  <si>
    <t>OBSD S60.32</t>
  </si>
  <si>
    <t>OBSD S60.32+</t>
  </si>
  <si>
    <t>OBSD S80.3</t>
  </si>
  <si>
    <t>OBSD S80.8</t>
  </si>
  <si>
    <t>OBSD S80.14</t>
  </si>
  <si>
    <t>OBSD S80.21</t>
  </si>
  <si>
    <t>OBSD S80.21+</t>
  </si>
  <si>
    <t>OBSD S100.4</t>
  </si>
  <si>
    <t>OBSD S100.11</t>
  </si>
  <si>
    <t>OBSD S100.19</t>
  </si>
  <si>
    <t>OBSD S100.25</t>
  </si>
  <si>
    <t>OBSD S100.28</t>
  </si>
  <si>
    <t>OBSD S100.28+</t>
  </si>
  <si>
    <t>OBSD S120.4</t>
  </si>
  <si>
    <t>OBSD S120.9</t>
  </si>
  <si>
    <t>OBSD S120.18</t>
  </si>
  <si>
    <t>OBSD S120.26</t>
  </si>
  <si>
    <t>OBSD S120.26+</t>
  </si>
  <si>
    <t>OBSD W20.4</t>
  </si>
  <si>
    <t>OBSD W20.10</t>
  </si>
  <si>
    <t>OBSD W20.19</t>
  </si>
  <si>
    <t>OBSD W20.22</t>
  </si>
  <si>
    <t>OBSD W20.26</t>
  </si>
  <si>
    <t>OBSD W20.26+</t>
  </si>
  <si>
    <t>OBSD W40.12</t>
  </si>
  <si>
    <t>OBSD W40.12+</t>
  </si>
  <si>
    <t>OBSD W60.5</t>
  </si>
  <si>
    <t>OBSD W60.12</t>
  </si>
  <si>
    <t>OBSD W60.23</t>
  </si>
  <si>
    <t>OBSD W60.24</t>
  </si>
  <si>
    <t>OBSD W60.24+</t>
  </si>
  <si>
    <t>OBSD W80.3</t>
  </si>
  <si>
    <t>OBSD W80.8</t>
  </si>
  <si>
    <t>OBSD W80.30</t>
  </si>
  <si>
    <t>OBSD W80.35</t>
  </si>
  <si>
    <t>OBSD W80.35+</t>
  </si>
  <si>
    <t>OBSD W100.4</t>
  </si>
  <si>
    <t>OBSD W100.12</t>
  </si>
  <si>
    <t>OBSD W100.22</t>
  </si>
  <si>
    <t>OBSD W100.26</t>
  </si>
  <si>
    <t>OBSD W100.26+</t>
  </si>
  <si>
    <t>OBSD W120.5</t>
  </si>
  <si>
    <t>OBSD W120.9</t>
  </si>
  <si>
    <t>OBSD W120.38</t>
  </si>
  <si>
    <t>OBSD W120.59</t>
  </si>
  <si>
    <t>OBSD S20.18</t>
  </si>
  <si>
    <t>OBSD S20.18+</t>
  </si>
  <si>
    <t>mostly roots with bits of moss and bark</t>
  </si>
  <si>
    <t>same as above but bits of grey/white matter (fungus?)</t>
  </si>
  <si>
    <t>dead moss, roots, and bits of twig</t>
  </si>
  <si>
    <t>roots, bits of moss, and twigs</t>
  </si>
  <si>
    <t>smaller pieces than above, some fungus near bottom, dead log here</t>
  </si>
  <si>
    <t>Pluerosium sp. and Hylocomium sp.</t>
  </si>
  <si>
    <t>lots of roots, small bits of moss, and white fugus</t>
  </si>
  <si>
    <t>like above with less white fungus, more decomposed</t>
  </si>
  <si>
    <t>clayey, brown mineral with a bit of char on top of this layer</t>
  </si>
  <si>
    <t>brown clayey mineral</t>
  </si>
  <si>
    <t>Pluerosium sp. with a few mushrooms</t>
  </si>
  <si>
    <t>dead moss with roots, needles, and some white fungus</t>
  </si>
  <si>
    <t>lots of roots, bits of moss, and twigs</t>
  </si>
  <si>
    <t>much like above but darker, with some fungus and decaying wood</t>
  </si>
  <si>
    <t>increased amorphous material, mostly unidentifiable, some charcoal</t>
  </si>
  <si>
    <t>Described by E. Langenburg on  7/02/01</t>
  </si>
  <si>
    <t>Described by K. Manies on 7/01/01</t>
  </si>
  <si>
    <t>Described by E. Langenburg on 7/05/01</t>
  </si>
  <si>
    <t>Described by J. Harden in 9/01</t>
  </si>
  <si>
    <t>Described by E. Langenburg on 7/10/01</t>
  </si>
  <si>
    <t>Described by E. Langenburg on 7/13/01</t>
  </si>
  <si>
    <t>Described by J. Harden and J. Munster on 9/12/01</t>
  </si>
  <si>
    <t>Described by J. Harden and J. Munster on 9/14/01</t>
  </si>
  <si>
    <t>Described by J. Harden on 9/14/01</t>
  </si>
  <si>
    <t>Described by J. Munster on 9/17/04</t>
  </si>
  <si>
    <t>Described by J. Harden in 9/04</t>
  </si>
  <si>
    <t>Described by J. Munster on 9/19/01</t>
  </si>
  <si>
    <t>Described by E. Langenburg on 7/18/01</t>
  </si>
  <si>
    <t>light brown, clay mineral soil</t>
  </si>
  <si>
    <t>longer pieces of dead moss within lots of roots</t>
  </si>
  <si>
    <t>small pieces of moss, 1/2 identifiable, bit of amorphous material</t>
  </si>
  <si>
    <t>brown, clay mineral soil</t>
  </si>
  <si>
    <t>same as above with smaller pieces and more amorphous material</t>
  </si>
  <si>
    <t>roots, dead moss, woody debris, and pine cones.  virtually no amorphous material</t>
  </si>
  <si>
    <t>roots, pine cones, and mostly recognizable small pieces of debris</t>
  </si>
  <si>
    <t>mostly litter, twigs, some cones, lichen and Pluerosium sp.</t>
  </si>
  <si>
    <t xml:space="preserve">lots of very fine roots, identifiable plant parts, no amorphous, char at bottom </t>
  </si>
  <si>
    <t>brown, sandy clay loam</t>
  </si>
  <si>
    <t>OBSW W100.36</t>
  </si>
  <si>
    <t>OBSW W100.36+</t>
  </si>
  <si>
    <t>OBSW W120.4</t>
  </si>
  <si>
    <t>OBSW W120.12</t>
  </si>
  <si>
    <t>OBSW W120.26</t>
  </si>
  <si>
    <t>OBSW W120.29</t>
  </si>
  <si>
    <t>OBSW W120.29+</t>
  </si>
  <si>
    <t>OBSW W140.3</t>
  </si>
  <si>
    <t>OBSW W140.8</t>
  </si>
  <si>
    <t>OBSW W140.20</t>
  </si>
  <si>
    <t>OBSW W140.30</t>
  </si>
  <si>
    <t>OBSW W140.34</t>
  </si>
  <si>
    <t>OBSW W140.36</t>
  </si>
  <si>
    <t>OBSW W140.36+</t>
  </si>
  <si>
    <t>OBSW W160.35</t>
  </si>
  <si>
    <t>OBSW W160.50</t>
  </si>
  <si>
    <t>OBSW W160.59</t>
  </si>
  <si>
    <t>OBSW W160.63</t>
  </si>
  <si>
    <t>OBSW W160.67</t>
  </si>
  <si>
    <t>OBSW W160.69</t>
  </si>
  <si>
    <t>OBSW W160.72</t>
  </si>
  <si>
    <t>OBSW W160.72+</t>
  </si>
  <si>
    <t>OBSW W180.4</t>
  </si>
  <si>
    <t>OBSW W180.8</t>
  </si>
  <si>
    <t>OBSW W180.30</t>
  </si>
  <si>
    <t>OBSW W180.39</t>
  </si>
  <si>
    <t>OBSW W180.43</t>
  </si>
  <si>
    <t>OBSW W180.43+</t>
  </si>
  <si>
    <t>T64D W40.2.5</t>
  </si>
  <si>
    <t>dead moss and litter</t>
  </si>
  <si>
    <t>live moss and sparse litter</t>
  </si>
  <si>
    <t>dead moss, litter, and identifiable plant parts</t>
  </si>
  <si>
    <t>dead copper wire and identifiable litter</t>
  </si>
  <si>
    <t>23+</t>
  </si>
  <si>
    <t>25+</t>
  </si>
  <si>
    <t>dead moss and identifiable plant litter</t>
  </si>
  <si>
    <t>dead moss, some fine roots and litter, no amorphous</t>
  </si>
  <si>
    <t>totally amorphous material, appears structured with very</t>
  </si>
  <si>
    <t>live moss (see sample)</t>
  </si>
  <si>
    <t>dead moss</t>
  </si>
  <si>
    <t xml:space="preserve">char layer, thin, lots of roots, lots of amorphous material, </t>
  </si>
  <si>
    <t>tan clay, lots of roots, fine granule with moderate structure</t>
  </si>
  <si>
    <t xml:space="preserve">very fibrous, lots of roots, some amorphous material, </t>
  </si>
  <si>
    <t>very dark, completely amorphous, complete smear</t>
  </si>
  <si>
    <t>lichen with very sparse copper wire moss</t>
  </si>
  <si>
    <t>charred moss and litter</t>
  </si>
  <si>
    <t>charred moss and root mat</t>
  </si>
  <si>
    <t>charred moss</t>
  </si>
  <si>
    <t>very dry ("cooked") dead moss</t>
  </si>
  <si>
    <t>fluffy, darker than above, beginning to smear</t>
  </si>
  <si>
    <t>mostly roots, little decomposed material</t>
  </si>
  <si>
    <t>dead moss and roots, a few needles</t>
  </si>
  <si>
    <t>dead moss, bits of needles, pine cones, etc.</t>
  </si>
  <si>
    <t>dead moss, fewer than normal needles</t>
  </si>
  <si>
    <t>dead moss, roots</t>
  </si>
  <si>
    <t>dead moss and litter with roots, fluffy and dry</t>
  </si>
  <si>
    <t>Sample ID</t>
  </si>
  <si>
    <t>Depth</t>
  </si>
  <si>
    <t>Field Horizon Code</t>
  </si>
  <si>
    <t>Field Description</t>
  </si>
  <si>
    <t>Plot Information</t>
  </si>
  <si>
    <t>Roots</t>
  </si>
  <si>
    <t>Von Post or Texture Class</t>
  </si>
  <si>
    <t>L</t>
  </si>
  <si>
    <t>D</t>
  </si>
  <si>
    <t>OBSD S20.5</t>
  </si>
  <si>
    <t>Pluerosium sp.</t>
  </si>
  <si>
    <t>whiter layer, with lots of fungus &amp; roots.  Air pockets (usually around wood).</t>
  </si>
  <si>
    <t>A</t>
  </si>
  <si>
    <t>clayey, tan mineral soil</t>
  </si>
  <si>
    <t>OBSD S20.10</t>
  </si>
  <si>
    <t>OBSD S20.13</t>
  </si>
  <si>
    <t>T95D S20.1.3</t>
  </si>
  <si>
    <t>T95D S20.2.7</t>
  </si>
  <si>
    <t>T95D S20.2.7+</t>
  </si>
  <si>
    <t>T95D S40.1</t>
  </si>
  <si>
    <t>T95D S40.6</t>
  </si>
  <si>
    <t>T95D S40.6+</t>
  </si>
  <si>
    <t>T95D S60.0.5</t>
  </si>
  <si>
    <t>T95D S60.1.5</t>
  </si>
  <si>
    <t>T95D S60.5.5</t>
  </si>
  <si>
    <t>T95D S60.5.5+</t>
  </si>
  <si>
    <t>T95D S80.1</t>
  </si>
  <si>
    <t>T95D S80.7</t>
  </si>
  <si>
    <t>T95D S80.7+</t>
  </si>
  <si>
    <t>T95D S100.2</t>
  </si>
  <si>
    <t>T95D S100.6</t>
  </si>
  <si>
    <t>T95D S100.6.5</t>
  </si>
  <si>
    <t>T95D S100.6.5+</t>
  </si>
  <si>
    <t>T95D S120.2</t>
  </si>
  <si>
    <t>T95D S120.5.5</t>
  </si>
  <si>
    <t>T95D S120.6</t>
  </si>
  <si>
    <t>T95D S120.10</t>
  </si>
  <si>
    <t>T95D S120.10+</t>
  </si>
  <si>
    <t>T95D W20.1.5</t>
  </si>
  <si>
    <t>T95D W20.1.5+</t>
  </si>
  <si>
    <t>T95D W40.0.3</t>
  </si>
  <si>
    <t>T95D W40.1.5</t>
  </si>
  <si>
    <t>T95D W40.3</t>
  </si>
  <si>
    <t>T95D W40.4.5+</t>
  </si>
  <si>
    <t>T95D W60.0.5</t>
  </si>
  <si>
    <t>T95D W60.2</t>
  </si>
  <si>
    <t>T95D W60.8</t>
  </si>
  <si>
    <t>T95D W60.8+</t>
  </si>
  <si>
    <t>T95D W80.1.5</t>
  </si>
  <si>
    <t>T95D W80.15</t>
  </si>
  <si>
    <t>T95D W80.15+</t>
  </si>
  <si>
    <t>T95D W100.1</t>
  </si>
  <si>
    <t>T95D W100.12</t>
  </si>
  <si>
    <t>T95D W100.13</t>
  </si>
  <si>
    <t>T95D W120.1</t>
  </si>
  <si>
    <t>T95D W120.10</t>
  </si>
  <si>
    <t>T95D W120.26</t>
  </si>
  <si>
    <t>T95D W120.32.5</t>
  </si>
  <si>
    <t>T95D W120.32.5+</t>
  </si>
  <si>
    <t>many fine</t>
  </si>
  <si>
    <t>many very fine, common fine, many medium</t>
  </si>
  <si>
    <t>few very fine, common fine, common medium</t>
  </si>
  <si>
    <t>common fine, few medium</t>
  </si>
  <si>
    <t>few very fine, many fine</t>
  </si>
  <si>
    <t>T64D S120.2</t>
  </si>
  <si>
    <t>T64D S120.5</t>
  </si>
  <si>
    <t>light and fluffy, tan colored, clay mineral soil</t>
  </si>
  <si>
    <t>very little decomposed material</t>
  </si>
  <si>
    <t>dead moss with litter (needles)</t>
  </si>
  <si>
    <t>live moss and litter</t>
  </si>
  <si>
    <t>lichen and litter</t>
  </si>
  <si>
    <t>dead lichen and litter</t>
  </si>
  <si>
    <t>OBSW N20.1</t>
  </si>
  <si>
    <t>OBSW N20.27</t>
  </si>
  <si>
    <t>OBSW N20.50</t>
  </si>
  <si>
    <t>OBSW N20.52</t>
  </si>
  <si>
    <t>OBSW N20.52+</t>
  </si>
  <si>
    <t>OBSW N40.1</t>
  </si>
  <si>
    <t>OBSW N40.2</t>
  </si>
  <si>
    <t>OBSW N40.20</t>
  </si>
  <si>
    <t>OBSW N40.25</t>
  </si>
  <si>
    <t>OBSW N40.31</t>
  </si>
  <si>
    <t>OBSW N40.35</t>
  </si>
  <si>
    <t>OBSW N40.35+</t>
  </si>
  <si>
    <t>OBSW N60.1</t>
  </si>
  <si>
    <t>OBSW N60.3</t>
  </si>
  <si>
    <t>OBSW N60.10</t>
  </si>
  <si>
    <t>OBSW N60.24</t>
  </si>
  <si>
    <t>OBSW N60.55</t>
  </si>
  <si>
    <t>OBSW N60.55+</t>
  </si>
  <si>
    <t>OBSW W20.1</t>
  </si>
  <si>
    <t>OBSW W20.10</t>
  </si>
  <si>
    <t>OBSW W20.15</t>
  </si>
  <si>
    <t>OBSW W20.27</t>
  </si>
  <si>
    <t>OBSW W20.50</t>
  </si>
  <si>
    <t>OBSW W20.52</t>
  </si>
  <si>
    <t>OBSW W20.52+</t>
  </si>
  <si>
    <t>OBSW W40.1</t>
  </si>
  <si>
    <t>OBSW W40.30</t>
  </si>
  <si>
    <t>OBSW W40.40</t>
  </si>
  <si>
    <t>OBSW W40.50</t>
  </si>
  <si>
    <t>OBSW W40.60</t>
  </si>
  <si>
    <t>OBSW W40.62</t>
  </si>
  <si>
    <t>OBSW W40.62+</t>
  </si>
  <si>
    <t>OBSW W60.3</t>
  </si>
  <si>
    <t>OBSW W60.22</t>
  </si>
  <si>
    <t>OBSW W60.31</t>
  </si>
  <si>
    <t>OBSW W60.38</t>
  </si>
  <si>
    <t>OBSW W60.38+</t>
  </si>
  <si>
    <t>OBSW W80.2</t>
  </si>
  <si>
    <t>OBSW W80.18</t>
  </si>
  <si>
    <t>OBSW W80.30</t>
  </si>
  <si>
    <t>OBSW W80.30+</t>
  </si>
  <si>
    <t>OBSW W100.2</t>
  </si>
  <si>
    <t>OBSW W100.18</t>
  </si>
  <si>
    <t>OBSW W100.30</t>
  </si>
  <si>
    <t>OBSW W100.33</t>
  </si>
  <si>
    <t>top is dead moss, very fibrous, some recognizable plant material</t>
  </si>
  <si>
    <t>tan, silty clay loam mineral soil</t>
  </si>
  <si>
    <t>leaf litter, cones, charred moss, dead moss, and roots</t>
  </si>
  <si>
    <t>very fibrous, fluffy, identifiable plant material, decayed wood pieces</t>
  </si>
  <si>
    <t>charred roots, some sparse litter</t>
  </si>
  <si>
    <t>fibrous, lots of roots, some amorphous material</t>
  </si>
  <si>
    <t>Height above mineral</t>
  </si>
  <si>
    <t>Height over mineral</t>
  </si>
  <si>
    <t>T95D W100.13+</t>
  </si>
  <si>
    <t>dark grey sandy soil</t>
  </si>
  <si>
    <t>T95W N80.03</t>
  </si>
  <si>
    <t>T95W W20.05</t>
  </si>
  <si>
    <t>tan, clay mineral soil with lots roots, coarse peds</t>
  </si>
  <si>
    <t>browned copper wire moss, fresh litter, burned cones, roots, and moss</t>
  </si>
  <si>
    <t>fluffy, lots of roots, some amorphous material and recognizable plant parts</t>
  </si>
  <si>
    <t>tan-light brown clay, charcoal at top</t>
  </si>
  <si>
    <t>charred roots with a very thin layer of copper wire moss</t>
  </si>
  <si>
    <t>burned moss and roots, covered with a thin layer of copper wire moss</t>
  </si>
  <si>
    <t>dead moss with some amorphous material and recognizable litter</t>
  </si>
  <si>
    <t>very fibrous, lots of roots and charred bits, some amorphous material</t>
  </si>
  <si>
    <t>tan granular clay mineral soil</t>
  </si>
  <si>
    <t>charred dead moss with thin layer of copper wire moss on top</t>
  </si>
  <si>
    <t>dead moss, some identifiable litter, and some roots</t>
  </si>
  <si>
    <t>clay mineral soil with a char layer on top</t>
  </si>
  <si>
    <t>"cooked" copper wire moss, some charred and fresh litter, densely packed</t>
  </si>
  <si>
    <t>very fibrous, lots of roots, including air pockets around larger ones</t>
  </si>
  <si>
    <t>grey, clay with lots of roots</t>
  </si>
  <si>
    <t>charred very fine roots and litter, thin layer of dead copper wire moss</t>
  </si>
  <si>
    <t>very fibrous, with some amorphous material beginning to smear</t>
  </si>
  <si>
    <t>totally smeary</t>
  </si>
  <si>
    <t>burned fine roots and moss</t>
  </si>
  <si>
    <t>dead moss, some very fine roots and identifiable litter, very fluffy</t>
  </si>
  <si>
    <t>very fibrous, some amorphous material and recognizable plant parts, decaying roots throughout</t>
  </si>
  <si>
    <t>very dark black, lots of smear, rare roots, no recognizable plant material</t>
  </si>
  <si>
    <t>Permafrost at 34 cm</t>
  </si>
  <si>
    <t>grey, silty clay loam</t>
  </si>
  <si>
    <t>fibrous with some amorphous material, lots of roots, mixing with mineral peds near base</t>
  </si>
  <si>
    <t>very black, totally smeary, not fibrous, rare roots</t>
  </si>
  <si>
    <t>light brown clay with ice</t>
  </si>
  <si>
    <t>bD</t>
  </si>
  <si>
    <t>bF</t>
  </si>
  <si>
    <t>lots of roots and amorphous material, very fibrous, slight smear</t>
  </si>
  <si>
    <t>totally amorphous, very dark grey, very rare roots</t>
  </si>
  <si>
    <t>sparse live copper wire with ~1 cm on char</t>
  </si>
  <si>
    <t>very fibrous, some amorphous material, some recognizable plant parts</t>
  </si>
  <si>
    <t>black, totally amorphous, strong smear, rare roots</t>
  </si>
  <si>
    <t>tan clay, frozen coarse peds</t>
  </si>
  <si>
    <t>fluffy, very fibrous, some amorphous material and recognizable litter</t>
  </si>
  <si>
    <t>dark grey, few roots, completely smeary</t>
  </si>
  <si>
    <t>grey mineral soil, ice throughout</t>
  </si>
  <si>
    <t>very compacted, thin layer of dry copper wire moss</t>
  </si>
  <si>
    <t>compact, with amorphous material and recognizable plant parts, pieces of wood</t>
  </si>
  <si>
    <t>light colored clay mineral soil</t>
  </si>
  <si>
    <t>burned moss</t>
  </si>
  <si>
    <t>flufy, some amorphous material and recognizable plant parts, char at bottom</t>
  </si>
  <si>
    <t>light colored clay</t>
  </si>
  <si>
    <t>T95W N20.2</t>
  </si>
  <si>
    <t>T95W N20.4</t>
  </si>
  <si>
    <t>T95W N20.9</t>
  </si>
  <si>
    <t>T95W N20.28</t>
  </si>
  <si>
    <t>T95W N20.43+</t>
  </si>
  <si>
    <t>T95W N40.1.5</t>
  </si>
  <si>
    <t>T95W N40.2.5</t>
  </si>
  <si>
    <t>T95W N40.8.5</t>
  </si>
  <si>
    <t>T95W N40.15</t>
  </si>
  <si>
    <t>T95W N40.29</t>
  </si>
  <si>
    <t>T95W N40.40+</t>
  </si>
  <si>
    <t>T95W N60.1</t>
  </si>
  <si>
    <t>T95W N60.4</t>
  </si>
  <si>
    <t>T95W N60.21</t>
  </si>
  <si>
    <t>T95W N60.25</t>
  </si>
  <si>
    <t>T95W N60.25+</t>
  </si>
  <si>
    <t>T95W N80.2.3</t>
  </si>
  <si>
    <t>T95W N80.15</t>
  </si>
  <si>
    <t>T95W N80.24</t>
  </si>
  <si>
    <t>T95W N80.24+</t>
  </si>
  <si>
    <t>T95W W20.13</t>
  </si>
  <si>
    <t>T95W W20.21</t>
  </si>
  <si>
    <t>T95W W20.34</t>
  </si>
  <si>
    <t>T95W W20.34+</t>
  </si>
  <si>
    <t>T95W W40.1</t>
  </si>
  <si>
    <t>T95W W40.18</t>
  </si>
  <si>
    <t>T95W W40.34.5</t>
  </si>
  <si>
    <t>T95W W40.34.5+</t>
  </si>
  <si>
    <t>T95W W60.2</t>
  </si>
  <si>
    <t>T95W W60.12</t>
  </si>
  <si>
    <t>T95W W60.26</t>
  </si>
  <si>
    <t>T95W W60.26+</t>
  </si>
  <si>
    <t>T95W W80.1.5</t>
  </si>
  <si>
    <t>T95W W80.4</t>
  </si>
  <si>
    <t>T95W W80.10</t>
  </si>
  <si>
    <t>T95W W80.25</t>
  </si>
  <si>
    <t>T95W W80.25+</t>
  </si>
  <si>
    <t>T95W W100.2.4</t>
  </si>
  <si>
    <t>T95W W100.6</t>
  </si>
  <si>
    <t>T95W W100.6+</t>
  </si>
  <si>
    <t>T95W W120.2.5</t>
  </si>
  <si>
    <t>T95W W120.7</t>
  </si>
  <si>
    <t>T95W W120.10</t>
  </si>
  <si>
    <t>T95W W120.10+</t>
  </si>
  <si>
    <t>common fine, common medium</t>
  </si>
  <si>
    <t>charred roots, some litter</t>
  </si>
  <si>
    <t>roots, some recognizable plant pieces and amorphous material, no smear</t>
  </si>
  <si>
    <t>tan colored, silty clay loam mineral soil with roots</t>
  </si>
  <si>
    <t>charred moss and roots, some litter</t>
  </si>
  <si>
    <t xml:space="preserve">Dark brown, subangular blocky </t>
  </si>
  <si>
    <t>Recognizable dead moss and organics</t>
  </si>
  <si>
    <t>Very decomposed organic material with roots</t>
  </si>
  <si>
    <t>Many very fine, many fine, common very coarse</t>
  </si>
  <si>
    <t>Dead moss and twigs</t>
  </si>
  <si>
    <t>Very decomposed organics</t>
  </si>
  <si>
    <t>Moderately decomposed organics, smeary</t>
  </si>
  <si>
    <t>Sphagnum fuscum</t>
  </si>
  <si>
    <t>Hightly decomposed organic material and charcoal</t>
  </si>
  <si>
    <t>Very fine blocky, clay-clay loam</t>
  </si>
  <si>
    <t>Dead moss with litter and needles</t>
  </si>
  <si>
    <t>Mineral soil, brown fine subangular blocky, clay</t>
  </si>
  <si>
    <t>Live moss</t>
  </si>
  <si>
    <t>Slight smear</t>
  </si>
  <si>
    <t>Few very fine, common fine</t>
  </si>
  <si>
    <t xml:space="preserve"> Few fine</t>
  </si>
  <si>
    <t>Recognizable plant parts, lots of brown dead moss</t>
  </si>
  <si>
    <t>Few recognizable plant parts</t>
  </si>
  <si>
    <t>Lots of smear</t>
  </si>
  <si>
    <t>140 m West</t>
  </si>
  <si>
    <t>Common fine, few medium</t>
  </si>
  <si>
    <t>Pasty and black</t>
  </si>
  <si>
    <t>No recognizable plant parts</t>
  </si>
  <si>
    <t>160 m West</t>
  </si>
  <si>
    <t>Recognizable organics, some fungus</t>
  </si>
  <si>
    <t>Some recognizable organics</t>
  </si>
  <si>
    <t>Recognizable wood, possible char</t>
  </si>
  <si>
    <t>180 m West</t>
  </si>
  <si>
    <t>fluffy with lots of roots, amorphous material without smear</t>
  </si>
  <si>
    <t>fibrous but not fluffy, lots of amorphous material, some smear</t>
  </si>
  <si>
    <t>very black, complete smear, very rare roots</t>
  </si>
  <si>
    <t>Permafrost at 43 cm</t>
  </si>
  <si>
    <t>Permafrost at 40 cm</t>
  </si>
  <si>
    <t>none</t>
  </si>
  <si>
    <t>compacted dead moss, some recognizable litter at top, charred at base</t>
  </si>
  <si>
    <t>amorphous material and some recognizable plant parts</t>
  </si>
  <si>
    <t>increased amorphous material, less roots, beginning to smear</t>
  </si>
  <si>
    <t>grey brown clay  with subordinate silt</t>
  </si>
  <si>
    <t>dead lichen and copper wire,  some amorphous material and litter</t>
  </si>
  <si>
    <t>fluffy with lots of roots and amorphous material, char at top</t>
  </si>
  <si>
    <t>black, totally amorphous, lots of smear</t>
  </si>
  <si>
    <t>Permafrost at 32 cm</t>
  </si>
  <si>
    <t>dead copper wire moss, some identifiable decaying litter</t>
  </si>
  <si>
    <t>compacted, fibrous, charred wood at 2.5 cm, some amorphous material</t>
  </si>
  <si>
    <t>black, very smeary, completely amorphous, rare roots</t>
  </si>
  <si>
    <t>tan clay mineral soil</t>
  </si>
  <si>
    <t>bL</t>
  </si>
  <si>
    <t>fluffy, fibrous, roots with amorphous material, no smear</t>
  </si>
  <si>
    <t>lighter than above, fewer roots, mostly amorphous, bit of smear</t>
  </si>
  <si>
    <t>Sphagnum sp. and Pluerosium sp.</t>
  </si>
  <si>
    <t>Fibric to mesic organics with charcoal and wood</t>
  </si>
  <si>
    <t>Mesic organics</t>
  </si>
  <si>
    <t>Mesic organics with wood and char</t>
  </si>
  <si>
    <t>Dark brown, subangular blocky, clay loam</t>
  </si>
  <si>
    <t>Dead moss, litter, roots, and needles</t>
  </si>
  <si>
    <t>Mesic organics with wood pieces</t>
  </si>
  <si>
    <t>Humic organics with roots</t>
  </si>
  <si>
    <t>Subangular blocky, dark, clay loam</t>
  </si>
  <si>
    <t>Humic organics</t>
  </si>
  <si>
    <t>Subangular block, dark, silty clay loam</t>
  </si>
  <si>
    <t>Sphagnum sp.</t>
  </si>
  <si>
    <t>Dead Sphagnum sp., some leaves recognizable</t>
  </si>
  <si>
    <t>Recognizable Sphagnum sp.</t>
  </si>
  <si>
    <t>Dark brown organics, no roots</t>
  </si>
  <si>
    <t>Light brown to grey, subangular blocky, clay</t>
  </si>
  <si>
    <t>Dead moss with very recognizable leaves</t>
  </si>
  <si>
    <t>Few recognizable organics</t>
  </si>
  <si>
    <t>Sphagnum sp. and Hylocomium sp. with grasses, cranberry</t>
  </si>
  <si>
    <t xml:space="preserve">Few recognizable organics, some smear </t>
  </si>
  <si>
    <t>Ligth brown, subangular blocky clay</t>
  </si>
  <si>
    <t>T30W W60.2</t>
  </si>
  <si>
    <t>T30W W60.18</t>
  </si>
  <si>
    <t>T30W W60.28</t>
  </si>
  <si>
    <t>T30W W60.40</t>
  </si>
  <si>
    <t>T30W W60.47</t>
  </si>
  <si>
    <t>T30W W60.47+</t>
  </si>
  <si>
    <t>T30W W80.2</t>
  </si>
  <si>
    <t>T30W W80.20</t>
  </si>
  <si>
    <t>T30W W80.26</t>
  </si>
  <si>
    <t>T30W W80.32</t>
  </si>
  <si>
    <t>T30W W80.36</t>
  </si>
  <si>
    <t>T30W W80.36+</t>
  </si>
  <si>
    <t>T30W W120.5</t>
  </si>
  <si>
    <t>T30W W120.12</t>
  </si>
  <si>
    <t>T30W W120.15</t>
  </si>
  <si>
    <t>T30W W120.30</t>
  </si>
  <si>
    <t>T30W W120.30+</t>
  </si>
  <si>
    <t>T30W W140.2</t>
  </si>
  <si>
    <t>T30W W140.6</t>
  </si>
  <si>
    <t>T30W W140.26</t>
  </si>
  <si>
    <t>T30W W140.32</t>
  </si>
  <si>
    <t>T30W W160.4</t>
  </si>
  <si>
    <t>T30W W160.9</t>
  </si>
  <si>
    <t>T30W W160.22</t>
  </si>
  <si>
    <t>T30W W160.36</t>
  </si>
  <si>
    <t>T30W W160.36+</t>
  </si>
  <si>
    <t>T30W  W180.1</t>
  </si>
  <si>
    <t>T30W  W180.2</t>
  </si>
  <si>
    <t>T30W  W180.24</t>
  </si>
  <si>
    <t>T30W  W180.32</t>
  </si>
  <si>
    <t>T30W  W180.41</t>
  </si>
  <si>
    <t>T30W  W180.41+</t>
  </si>
  <si>
    <t>Aulacomnium  sp.</t>
  </si>
  <si>
    <t>Clay, weak very fine granular, slightly sticky and plastic</t>
  </si>
  <si>
    <t>Needles and cranberry leaves</t>
  </si>
  <si>
    <t>Plant parts with roots, leaves and twigs</t>
  </si>
  <si>
    <t>Many very fine, many fine, common medium</t>
  </si>
  <si>
    <t>Needles</t>
  </si>
  <si>
    <t>Rooty organic layer</t>
  </si>
  <si>
    <t>C</t>
  </si>
  <si>
    <t>Slightly decomposing, dead moss</t>
  </si>
  <si>
    <t>Dark mineral soil</t>
  </si>
  <si>
    <t>Dead wood</t>
  </si>
  <si>
    <t>Brown clay</t>
  </si>
  <si>
    <t>Dead moss and slightly decomposed material</t>
  </si>
  <si>
    <t>Many fine, may medium</t>
  </si>
  <si>
    <t>Very black clay</t>
  </si>
  <si>
    <t>Many very fine, many fine, many medium</t>
  </si>
  <si>
    <t>Medium brown mineral soil</t>
  </si>
  <si>
    <t>Dead moss, roots and litter</t>
  </si>
  <si>
    <t>T30D W60.3</t>
  </si>
  <si>
    <t>T30D W60.5</t>
  </si>
  <si>
    <t>T30D W60.20</t>
  </si>
  <si>
    <t>T30D W60.20+</t>
  </si>
  <si>
    <t>T30D W80.3</t>
  </si>
  <si>
    <t>T30D W80.6</t>
  </si>
  <si>
    <t>T30D W80.14</t>
  </si>
  <si>
    <t>T30D W60.14+</t>
  </si>
  <si>
    <t>T30D W100.1</t>
  </si>
  <si>
    <t>T30D W100.2</t>
  </si>
  <si>
    <t>T30D W100.16</t>
  </si>
  <si>
    <t>T30D W100.20</t>
  </si>
  <si>
    <t>T30D W100.20+</t>
  </si>
  <si>
    <t>T30D W120.6</t>
  </si>
  <si>
    <t>T30D W120.8</t>
  </si>
  <si>
    <t>T30D W120.19</t>
  </si>
  <si>
    <t>T30D W120.19+</t>
  </si>
  <si>
    <t>T30D W140.5</t>
  </si>
  <si>
    <t>T30D W140.10</t>
  </si>
  <si>
    <t>T30D W140.20</t>
  </si>
  <si>
    <t>T30D W140.23</t>
  </si>
  <si>
    <t>T30D W140.23+</t>
  </si>
  <si>
    <t>T30D W160.4</t>
  </si>
  <si>
    <t>T30D W160.5.5</t>
  </si>
  <si>
    <t>T30D W160.10</t>
  </si>
  <si>
    <t>T30D W160.10+</t>
  </si>
  <si>
    <t>West 20 m</t>
  </si>
  <si>
    <t>West 40 m</t>
  </si>
  <si>
    <t>West 60 m</t>
  </si>
  <si>
    <t>West 80 m</t>
  </si>
  <si>
    <t>West 100 m</t>
  </si>
  <si>
    <t>West 120 m</t>
  </si>
  <si>
    <t>West 140 m</t>
  </si>
  <si>
    <t>West 160 m</t>
  </si>
  <si>
    <t>Hylocomium sp.</t>
  </si>
  <si>
    <t>Subangular blocky, silt clay loam</t>
  </si>
  <si>
    <t>Subangular blocky, dark brown, silt clay loam</t>
  </si>
  <si>
    <t xml:space="preserve"> Dead moss and litter</t>
  </si>
  <si>
    <t xml:space="preserve">Fibrics with fungus </t>
  </si>
  <si>
    <t>Subangular blocky mineral soil</t>
  </si>
  <si>
    <t xml:space="preserve">    Pluerosium sp. and Ritidum sp.</t>
  </si>
  <si>
    <t>Fibric organics</t>
  </si>
  <si>
    <t>Light brown, subangular blocky mineral soil</t>
  </si>
  <si>
    <t>Subangular blocky, silt clay loam (?) with char</t>
  </si>
  <si>
    <t>Lots of burned wood</t>
  </si>
  <si>
    <t>Alder</t>
  </si>
  <si>
    <t xml:space="preserve">    Ptillium sp. and Pluerosium sp.</t>
  </si>
  <si>
    <t>Moderately decomposed material with occasional sedge roots &amp; perhaps some char</t>
  </si>
  <si>
    <t>common fine roots</t>
  </si>
  <si>
    <t>Dead moss with lots of wood</t>
  </si>
  <si>
    <t>Mesics with char</t>
  </si>
  <si>
    <t>Subangular blocky, dark brown mineral with wood</t>
  </si>
  <si>
    <t>Fibric organic matter</t>
  </si>
  <si>
    <t>Fibric organics with dead wood</t>
  </si>
  <si>
    <t>T30W N20.2</t>
  </si>
  <si>
    <t>T30W N20.25</t>
  </si>
  <si>
    <t>T30W N20.34</t>
  </si>
  <si>
    <t>T30W N20.46</t>
  </si>
  <si>
    <t>T30W N20.47</t>
  </si>
  <si>
    <t>T30W N20.47+</t>
  </si>
  <si>
    <t>T30W N60.1</t>
  </si>
  <si>
    <t>T30W N60.4</t>
  </si>
  <si>
    <t>T30W N60.17</t>
  </si>
  <si>
    <t>T30W N60.23</t>
  </si>
  <si>
    <t>T30W N60.23+</t>
  </si>
  <si>
    <t>T30W N80.5</t>
  </si>
  <si>
    <t>T30W N80.10</t>
  </si>
  <si>
    <t>T30W N80.33</t>
  </si>
  <si>
    <t>T30W N80.40</t>
  </si>
  <si>
    <t>T30W N80.43</t>
  </si>
  <si>
    <t>T30W N80.43+</t>
  </si>
  <si>
    <t>T30W N100.4</t>
  </si>
  <si>
    <t>T30W N100.9</t>
  </si>
  <si>
    <t>T30W N100.20</t>
  </si>
  <si>
    <t>T30W N100.30</t>
  </si>
  <si>
    <t>T30W N100.38</t>
  </si>
  <si>
    <t>T30W N100.42</t>
  </si>
  <si>
    <t>T30W N100.42+</t>
  </si>
  <si>
    <t>T30W N40a.4</t>
  </si>
  <si>
    <t>T30W N40a.20</t>
  </si>
  <si>
    <t>T30W N40a.29</t>
  </si>
  <si>
    <t>T30W N40a.37</t>
  </si>
  <si>
    <t>T30W N40a.40</t>
  </si>
  <si>
    <t>T30W N40a.40+</t>
  </si>
  <si>
    <t>T30W N40b.4</t>
  </si>
  <si>
    <t>T30W N40b.9</t>
  </si>
  <si>
    <t>T30W N40b.29</t>
  </si>
  <si>
    <t>T30W N40b.42</t>
  </si>
  <si>
    <t>T30W N40b.50</t>
  </si>
  <si>
    <t>T30W N40b.59</t>
  </si>
  <si>
    <t>T30W N40b.59+</t>
  </si>
  <si>
    <t xml:space="preserve">Ligth brown, fine subangular blocky </t>
  </si>
  <si>
    <t>Many very fine, few fine, few medium</t>
  </si>
  <si>
    <t>Many very fine, few fine</t>
  </si>
  <si>
    <t>Common very fine</t>
  </si>
  <si>
    <t>H7</t>
  </si>
  <si>
    <t>H10</t>
  </si>
  <si>
    <t xml:space="preserve">Leaves and slightly recognizable organics </t>
  </si>
  <si>
    <t>Leaves and slightly recognizable moss and wood</t>
  </si>
  <si>
    <t>Many very fine</t>
  </si>
  <si>
    <t>Few fine</t>
  </si>
  <si>
    <t xml:space="preserve">Common very fine </t>
  </si>
  <si>
    <t>Many very fine, common fine</t>
  </si>
  <si>
    <t>100 m North</t>
  </si>
  <si>
    <t>Blackening</t>
  </si>
  <si>
    <t>Very smeary, wood pieces</t>
  </si>
  <si>
    <t xml:space="preserve">60 m West </t>
  </si>
  <si>
    <t>H8</t>
  </si>
  <si>
    <t>Very black, brittle</t>
  </si>
  <si>
    <t xml:space="preserve">80 m West </t>
  </si>
  <si>
    <t>Common very fine, common fine</t>
  </si>
  <si>
    <t>Few very fine</t>
  </si>
  <si>
    <t>Sphagnum with roots</t>
  </si>
  <si>
    <t>Dead sphagnum</t>
  </si>
  <si>
    <t xml:space="preserve">120 m West </t>
  </si>
  <si>
    <t>Few very fine, few fine, common medium</t>
  </si>
  <si>
    <t>Many very fine, common fine, common medium</t>
  </si>
  <si>
    <t>H3</t>
  </si>
  <si>
    <t>Very muddy, not much smear</t>
  </si>
  <si>
    <t xml:space="preserve">140 m West </t>
  </si>
  <si>
    <t>Common very fine, few medium</t>
  </si>
  <si>
    <t>Many very fine, many fine, few medium</t>
  </si>
  <si>
    <t>Common very fine, few fine, common medium</t>
  </si>
  <si>
    <t xml:space="preserve">160 m West </t>
  </si>
  <si>
    <t>OBSD W40.0.5</t>
  </si>
  <si>
    <t>Many very fine, common fine, few medium</t>
  </si>
  <si>
    <t>Water at 23 cm</t>
  </si>
  <si>
    <t xml:space="preserve">180 m West </t>
  </si>
  <si>
    <t>Few very fine, few fine</t>
  </si>
  <si>
    <t xml:space="preserve">Decomposed organic material with roots </t>
  </si>
  <si>
    <t>Highly decomposed organic material</t>
  </si>
  <si>
    <t>Commmon  very fine few fine</t>
  </si>
  <si>
    <t>Moderately decomposed organic material with char</t>
  </si>
  <si>
    <t>Commmon  very fine, common fine</t>
  </si>
  <si>
    <t>Hightly decomposed organics</t>
  </si>
  <si>
    <t>Many very fine, many fine</t>
  </si>
  <si>
    <t>Commmon  very fine, few fine</t>
  </si>
  <si>
    <t>Live lichen, moss with litter and vaculars shrubs</t>
  </si>
  <si>
    <t>Roots mat</t>
  </si>
  <si>
    <t>Slightly decomposed, root mat</t>
  </si>
  <si>
    <t xml:space="preserve">Brown decomposed root mat </t>
  </si>
  <si>
    <t>Black moderately to highly decomposed material with charcoal and wood</t>
  </si>
  <si>
    <t>Black moderately to highly decomposed material with charcoal and charred wood</t>
  </si>
  <si>
    <t>Black hightly decomposed material, slightly smeary</t>
  </si>
  <si>
    <t>Slightly decomposed organic material and dead wood</t>
  </si>
  <si>
    <t xml:space="preserve">Many very fine </t>
  </si>
  <si>
    <t>Ashy fibric, organic layer</t>
  </si>
  <si>
    <t>Many very fine, many fine, few coarse</t>
  </si>
  <si>
    <t xml:space="preserve">T30D W20.3 </t>
  </si>
  <si>
    <t>T30D W20.5.5</t>
  </si>
  <si>
    <t>T30D W20.11</t>
  </si>
  <si>
    <t>T30D W20.13</t>
  </si>
  <si>
    <t>T30D W20.13+</t>
  </si>
  <si>
    <t>T30D W40.2</t>
  </si>
  <si>
    <t>T30D W40.5</t>
  </si>
  <si>
    <t>T30D W40.20</t>
  </si>
  <si>
    <t>T30D W40.20+</t>
  </si>
  <si>
    <t xml:space="preserve">Picea mariana, Populus tremuloides and Alnus sp.  </t>
  </si>
  <si>
    <t>Picea mariana and Pinus banksiana (small)</t>
  </si>
  <si>
    <t xml:space="preserve">Picea mariana </t>
  </si>
  <si>
    <t>water table at 25 cm</t>
  </si>
  <si>
    <t xml:space="preserve">     Alnus sp. and  Picea mariana </t>
  </si>
  <si>
    <t xml:space="preserve">   Picea mariana and Larix laricina </t>
  </si>
  <si>
    <t xml:space="preserve">     Alnus sp., Picea mariana and Larix laricina </t>
  </si>
  <si>
    <t xml:space="preserve">  Larix laricina and Picea mariana </t>
  </si>
  <si>
    <t xml:space="preserve">Picea mariana and Alnus sp. </t>
  </si>
  <si>
    <t>OBSD SW12.2</t>
  </si>
  <si>
    <t>OBSD SW12.6</t>
  </si>
  <si>
    <t>OBSD SW12.9</t>
  </si>
  <si>
    <t>OBSD SW12.13</t>
  </si>
  <si>
    <t>OBSD SW12.25</t>
  </si>
  <si>
    <t>OBSD SW12.27</t>
  </si>
  <si>
    <t>OBSD SW12.27+</t>
  </si>
  <si>
    <t>OBSD NE12.3</t>
  </si>
  <si>
    <t>OBSD NE12.6</t>
  </si>
  <si>
    <t>OBSD NE12.12</t>
  </si>
  <si>
    <t>OBSD NE12.17</t>
  </si>
  <si>
    <t>OBSD NE12.26</t>
  </si>
  <si>
    <t>OBSD NE12.26+</t>
  </si>
  <si>
    <t>OBSD NW12.4</t>
  </si>
  <si>
    <t>OBSD NW12.22</t>
  </si>
  <si>
    <t>OBSD NW12.32</t>
  </si>
  <si>
    <t>OBSD NW12.33</t>
  </si>
  <si>
    <t>OBSD NW12.33+</t>
  </si>
  <si>
    <t xml:space="preserve">Picea mariana and young Pinus banksiana and Alnus sp. </t>
  </si>
  <si>
    <t xml:space="preserve">Picea mariana and small Pinus banksiana and Alnus sp. </t>
  </si>
  <si>
    <t xml:space="preserve">Picea mariana and small Alnus sp.  </t>
  </si>
  <si>
    <t xml:space="preserve">Picea mariana and small Picea mariana and  Alnus sp.  </t>
  </si>
  <si>
    <t>20 m North</t>
  </si>
  <si>
    <t>Picea mariana and small Populus tremuloides</t>
  </si>
  <si>
    <t>40 m North</t>
  </si>
  <si>
    <t>60 m North</t>
  </si>
  <si>
    <t>80 m North</t>
  </si>
  <si>
    <t xml:space="preserve"> Small Populus tremuloides and Picea mariana</t>
  </si>
  <si>
    <t xml:space="preserve">Small Picea mariana </t>
  </si>
  <si>
    <t xml:space="preserve">  Small Populus tremuloides, Pinus banksiana and Picea mariana </t>
  </si>
  <si>
    <t xml:space="preserve"> Small Picea mariana </t>
  </si>
  <si>
    <t>Permafrost at 37 cm</t>
  </si>
  <si>
    <t>Standing fire kill</t>
  </si>
  <si>
    <t xml:space="preserve"> Small Populus tremuloides and Picea mariana (standing dead)</t>
  </si>
  <si>
    <t>Small Picea mariana and small Pinus banksiana (standing dead)</t>
  </si>
  <si>
    <t xml:space="preserve"> Small Populus tremuloides and small Picea mariana </t>
  </si>
  <si>
    <t>F</t>
  </si>
  <si>
    <t>M</t>
  </si>
  <si>
    <t>Mineral</t>
  </si>
  <si>
    <t>Dead moss</t>
  </si>
  <si>
    <t xml:space="preserve">Dead moss </t>
  </si>
  <si>
    <t>Plant parts recognizable, wood pieces and fungus</t>
  </si>
  <si>
    <t>Fibric and fungus</t>
  </si>
  <si>
    <t>Dead moss with wood pieces</t>
  </si>
  <si>
    <t>Fibric with fungus</t>
  </si>
  <si>
    <t>Plant parts recognizable</t>
  </si>
  <si>
    <t>Slightly decomposed material and fungus</t>
  </si>
  <si>
    <t xml:space="preserve">Slightly decomposed material </t>
  </si>
  <si>
    <t>No recognizable organics, some wood pieces</t>
  </si>
  <si>
    <t>Common very fine, few fine</t>
  </si>
  <si>
    <t>Common very fine, few fine, few medium</t>
  </si>
  <si>
    <t>H2</t>
  </si>
  <si>
    <t>H9</t>
  </si>
  <si>
    <t>H</t>
  </si>
  <si>
    <t>Partial smear, only roots recognizable</t>
  </si>
  <si>
    <t>Humic mixed with dark silty clay mineral</t>
  </si>
  <si>
    <t>Many fine</t>
  </si>
  <si>
    <t>Few to many very fine and fine</t>
  </si>
  <si>
    <t>Recognizable plant parts, needles, and leaves</t>
  </si>
  <si>
    <t>Slightly decomposed material with some amorphous, charred needles?</t>
  </si>
  <si>
    <t>Moderately decomposed organics,char?</t>
  </si>
  <si>
    <t>Dark brown clay</t>
  </si>
  <si>
    <t>Light brown clay</t>
  </si>
  <si>
    <t>Slightly decomposed dead moss, leaves, litter, and needles</t>
  </si>
  <si>
    <t>Dark roots, moss stems, char?</t>
  </si>
  <si>
    <t>Moderately decomposed roots, moss stems, and wood, charred?</t>
  </si>
  <si>
    <t>H7-H9</t>
  </si>
  <si>
    <t>H3-H4</t>
  </si>
  <si>
    <t>Brown roots and moss in black amorphous matrix</t>
  </si>
  <si>
    <t>Moderately to highly decomposed black matrix, some char, smears</t>
  </si>
  <si>
    <t>Fine subangular blocky, brown clay loam</t>
  </si>
  <si>
    <t>Slightly recognizable plant parts with some wood pieces</t>
  </si>
  <si>
    <t>Light brown, medium blocky, clay loam</t>
  </si>
  <si>
    <t>Feathermoss with some Sphagnum sp.</t>
  </si>
  <si>
    <t>Medium brown, fine blocky, clay loam</t>
  </si>
  <si>
    <t>Recognizable Sphagnum sp. and leaf debris</t>
  </si>
  <si>
    <t>Recognizable Sphagnum sp., possible char</t>
  </si>
  <si>
    <t>Dark brown silt clay loam with some wood pieces</t>
  </si>
  <si>
    <t>Light brown, clay loam, very fine blocky</t>
  </si>
  <si>
    <t>Light brown clay loam, fine blocky, some wood, possible charcoal</t>
  </si>
  <si>
    <t>T81D S60.10+</t>
  </si>
  <si>
    <t>T81D S80.1</t>
  </si>
  <si>
    <t>T81D S80.5</t>
  </si>
  <si>
    <t>T81D S80.8</t>
  </si>
  <si>
    <t>T81D S80.12</t>
  </si>
  <si>
    <t>T81D S80.12+</t>
  </si>
  <si>
    <t>T81D S100.2.5</t>
  </si>
  <si>
    <t>T81D S100.17</t>
  </si>
  <si>
    <t>T81D S100.33</t>
  </si>
  <si>
    <t>T81D S120.3.5</t>
  </si>
  <si>
    <t>T81D S120.10.5</t>
  </si>
  <si>
    <t>T81D S120.22.5</t>
  </si>
  <si>
    <t>T81D S120.69</t>
  </si>
  <si>
    <t>T81D S120.69+</t>
  </si>
  <si>
    <t>common very fine, common fine</t>
  </si>
  <si>
    <t>common fine</t>
  </si>
  <si>
    <t>many very fine, many fine</t>
  </si>
  <si>
    <t xml:space="preserve">many very fine, many fine, </t>
  </si>
  <si>
    <t>common very fine, common medium</t>
  </si>
  <si>
    <t>many very fine, many fine, few medium</t>
  </si>
  <si>
    <t>common very fine, many fine, few medium</t>
  </si>
  <si>
    <t>very many fine</t>
  </si>
  <si>
    <t>dead moss, roots, decaying yet still identifiable litter</t>
  </si>
  <si>
    <t>20 m South</t>
  </si>
  <si>
    <t>Picea Mariana</t>
  </si>
  <si>
    <t>40 m South</t>
  </si>
  <si>
    <t>60 m South</t>
  </si>
  <si>
    <t>80 m South</t>
  </si>
  <si>
    <t>100 m South</t>
  </si>
  <si>
    <t>120 m South</t>
  </si>
  <si>
    <t>20 m West</t>
  </si>
  <si>
    <t>40 m West</t>
  </si>
  <si>
    <t>60 m West</t>
  </si>
  <si>
    <t>80 m West</t>
  </si>
  <si>
    <t>100 m West</t>
  </si>
  <si>
    <t>120 m West</t>
  </si>
  <si>
    <t xml:space="preserve"> </t>
  </si>
  <si>
    <t xml:space="preserve">Picea mariana and Populus tremuloides  </t>
  </si>
  <si>
    <t>Picea mariana</t>
  </si>
  <si>
    <t>Picea mariana (small)</t>
  </si>
  <si>
    <t>clay with subordinate silt, contains charcoal pieces</t>
  </si>
  <si>
    <t>needles, twigs, aspen leaves, cranberry leaves, and lichen</t>
  </si>
  <si>
    <t>T81D W20.2</t>
  </si>
  <si>
    <t>T81D W20.3</t>
  </si>
  <si>
    <t>T81D W20.10</t>
  </si>
  <si>
    <t>T81D W20.10+</t>
  </si>
  <si>
    <t>T81D W40.2</t>
  </si>
  <si>
    <t>T81D W40.4</t>
  </si>
  <si>
    <t>T81D W40.15</t>
  </si>
  <si>
    <t>T81D W40.23</t>
  </si>
  <si>
    <t>T81D W40.23+</t>
  </si>
  <si>
    <t>T81D W60.2</t>
  </si>
  <si>
    <t>T81D W60.7</t>
  </si>
  <si>
    <t>T81D W60.18</t>
  </si>
  <si>
    <t>T81D W60.25</t>
  </si>
  <si>
    <t>T81D W60.25+</t>
  </si>
  <si>
    <t>T81D W80.3.5</t>
  </si>
  <si>
    <t>T81D W80.6.5</t>
  </si>
  <si>
    <t>T81D W80.14</t>
  </si>
  <si>
    <t>T81D W80.25</t>
  </si>
  <si>
    <t>T81D W80.25+</t>
  </si>
  <si>
    <t>T81D W100.3</t>
  </si>
  <si>
    <t>T81D W100.10</t>
  </si>
  <si>
    <t>T81D W100.20</t>
  </si>
  <si>
    <t>T81D W100.20+</t>
  </si>
  <si>
    <t>T81D W120.-</t>
  </si>
  <si>
    <t>T81D S20.2</t>
  </si>
  <si>
    <t>T81D S20.3</t>
  </si>
  <si>
    <t>T81D S20.10</t>
  </si>
  <si>
    <t>T81D S20.10+</t>
  </si>
  <si>
    <t>T81D S40..5</t>
  </si>
  <si>
    <t>T81D S40.3</t>
  </si>
  <si>
    <t>T81D S40.7</t>
  </si>
  <si>
    <t>T81D S40.7+</t>
  </si>
  <si>
    <t>T81D S60..5</t>
  </si>
  <si>
    <t>T81D S60.2.5</t>
  </si>
  <si>
    <t>T81D S60.10</t>
  </si>
  <si>
    <t>Picea mariana, Salix sp.</t>
  </si>
  <si>
    <t>Very black, no recognizable organic material</t>
  </si>
  <si>
    <t>Common very fine, many fine</t>
  </si>
  <si>
    <t>Subangular blocky, dark, silty clay loam</t>
  </si>
  <si>
    <t>Subangular blocky, dark brown, clay</t>
  </si>
  <si>
    <t xml:space="preserve">Dead sphagnum, leaves, and possible char </t>
  </si>
  <si>
    <t>Larix sp.</t>
  </si>
  <si>
    <t>Possible char, recognizable leaves and moss</t>
  </si>
  <si>
    <t>Recognizable roots and leaves, fungus mid-profile</t>
  </si>
  <si>
    <t>Picea mariana and Larix sp.</t>
  </si>
  <si>
    <t>Recognizable dead moss with some char</t>
  </si>
  <si>
    <t>Lots of char, some recognizable leaves</t>
  </si>
  <si>
    <t>Partially recognizable moss</t>
  </si>
  <si>
    <t>Some recognizable organics, starting to blacken</t>
  </si>
  <si>
    <t>Mesics with a lot of wood</t>
  </si>
  <si>
    <t>Muddy water, no recognizable organics, possible char</t>
  </si>
  <si>
    <t>Subangular blocky, dark brown clay</t>
  </si>
  <si>
    <t>Polytricum sp., Mnium sp.</t>
  </si>
  <si>
    <t>Dead moss with recognizable Sphagnum sp.</t>
  </si>
  <si>
    <t xml:space="preserve"> J. Munster on 9/14/01</t>
  </si>
  <si>
    <t>Moderately decomposing organics with char</t>
  </si>
  <si>
    <t>Brown mineral soil</t>
  </si>
  <si>
    <t>Moss and lichen</t>
  </si>
  <si>
    <t>Slightly to moderate decomposed material, with some fungus</t>
  </si>
  <si>
    <t>WD</t>
  </si>
  <si>
    <t>Organics with some litter and charcoal</t>
  </si>
  <si>
    <t>Dark clay</t>
  </si>
  <si>
    <t>Hylocomium sp. and Allocomum sp.?</t>
  </si>
  <si>
    <t>Litter and roots</t>
  </si>
  <si>
    <t>Hightly decomposed organic material</t>
  </si>
  <si>
    <t>Slightly decomposed organic material</t>
  </si>
  <si>
    <t>Moderately decomposed material with wood, char?</t>
  </si>
  <si>
    <t>Smears and oozes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</si>
</sst>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Geneva"/>
      <family val="0"/>
    </font>
    <font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68" fontId="6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5.421875" style="5" bestFit="1" customWidth="1"/>
    <col min="2" max="2" width="6.28125" style="13" bestFit="1" customWidth="1"/>
    <col min="3" max="3" width="8.00390625" style="14" bestFit="1" customWidth="1"/>
    <col min="4" max="4" width="70.421875" style="14" bestFit="1" customWidth="1"/>
    <col min="5" max="5" width="35.7109375" style="14" bestFit="1" customWidth="1"/>
    <col min="6" max="6" width="41.28125" style="14" bestFit="1" customWidth="1"/>
    <col min="7" max="7" width="14.140625" style="14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2" spans="2:7" ht="12.75" customHeight="1">
      <c r="B2" s="6"/>
      <c r="C2" s="5"/>
      <c r="D2" s="5"/>
      <c r="E2" s="5"/>
      <c r="F2" s="5"/>
      <c r="G2" s="5"/>
    </row>
    <row r="3" spans="1:8" ht="12.75" customHeight="1">
      <c r="A3" s="5" t="s">
        <v>481</v>
      </c>
      <c r="B3" s="8">
        <v>5</v>
      </c>
      <c r="C3" s="7" t="s">
        <v>479</v>
      </c>
      <c r="D3" s="9" t="s">
        <v>482</v>
      </c>
      <c r="E3" s="7" t="s">
        <v>394</v>
      </c>
      <c r="F3" s="10" t="s">
        <v>23</v>
      </c>
      <c r="G3" s="10" t="s">
        <v>23</v>
      </c>
      <c r="H3" s="11">
        <f>18-B3</f>
        <v>13</v>
      </c>
    </row>
    <row r="4" spans="1:8" ht="12.75" customHeight="1">
      <c r="A4" s="5" t="s">
        <v>486</v>
      </c>
      <c r="B4" s="8">
        <v>10</v>
      </c>
      <c r="C4" s="7" t="s">
        <v>480</v>
      </c>
      <c r="D4" s="9" t="s">
        <v>539</v>
      </c>
      <c r="E4" s="7" t="s">
        <v>1083</v>
      </c>
      <c r="F4" s="7" t="s">
        <v>237</v>
      </c>
      <c r="G4" s="7" t="s">
        <v>228</v>
      </c>
      <c r="H4" s="11">
        <f>18-B4</f>
        <v>8</v>
      </c>
    </row>
    <row r="5" spans="1:8" ht="12.75" customHeight="1">
      <c r="A5" s="5" t="s">
        <v>487</v>
      </c>
      <c r="B5" s="8">
        <v>13</v>
      </c>
      <c r="C5" s="7" t="s">
        <v>1017</v>
      </c>
      <c r="D5" s="9" t="s">
        <v>466</v>
      </c>
      <c r="E5" s="7" t="s">
        <v>1098</v>
      </c>
      <c r="F5" s="7" t="s">
        <v>237</v>
      </c>
      <c r="G5" s="7" t="s">
        <v>229</v>
      </c>
      <c r="H5" s="11">
        <f>18-B5</f>
        <v>5</v>
      </c>
    </row>
    <row r="6" spans="1:8" ht="12.75" customHeight="1">
      <c r="A6" s="5" t="s">
        <v>376</v>
      </c>
      <c r="B6" s="8">
        <v>18</v>
      </c>
      <c r="C6" s="7" t="s">
        <v>1017</v>
      </c>
      <c r="D6" s="9" t="s">
        <v>483</v>
      </c>
      <c r="E6" s="7"/>
      <c r="F6" s="7" t="s">
        <v>244</v>
      </c>
      <c r="G6" s="7" t="s">
        <v>229</v>
      </c>
      <c r="H6" s="11">
        <f>18-B6</f>
        <v>0</v>
      </c>
    </row>
    <row r="7" spans="1:8" ht="12.75" customHeight="1">
      <c r="A7" s="5" t="s">
        <v>377</v>
      </c>
      <c r="B7" s="12" t="s">
        <v>23</v>
      </c>
      <c r="C7" s="7" t="s">
        <v>484</v>
      </c>
      <c r="D7" s="9" t="s">
        <v>485</v>
      </c>
      <c r="E7" s="7"/>
      <c r="F7" s="7" t="s">
        <v>238</v>
      </c>
      <c r="G7" s="10" t="s">
        <v>23</v>
      </c>
      <c r="H7" s="10" t="s">
        <v>23</v>
      </c>
    </row>
    <row r="8" spans="1:7" ht="12.75" customHeight="1">
      <c r="A8" s="5" t="s">
        <v>322</v>
      </c>
      <c r="B8" s="8"/>
      <c r="C8" s="7"/>
      <c r="D8" s="9"/>
      <c r="E8" s="7"/>
      <c r="F8" s="7"/>
      <c r="G8" s="7"/>
    </row>
    <row r="9" spans="1:8" ht="12.75">
      <c r="A9" s="5" t="s">
        <v>323</v>
      </c>
      <c r="B9" s="8">
        <v>4</v>
      </c>
      <c r="C9" s="7" t="s">
        <v>479</v>
      </c>
      <c r="D9" s="9" t="s">
        <v>1096</v>
      </c>
      <c r="E9" s="7" t="s">
        <v>394</v>
      </c>
      <c r="F9" s="10" t="s">
        <v>23</v>
      </c>
      <c r="G9" s="10" t="s">
        <v>23</v>
      </c>
      <c r="H9" s="11">
        <f>26-B9</f>
        <v>22</v>
      </c>
    </row>
    <row r="10" spans="1:8" ht="12.75">
      <c r="A10" s="5" t="s">
        <v>324</v>
      </c>
      <c r="B10" s="8">
        <v>11</v>
      </c>
      <c r="C10" s="7" t="s">
        <v>480</v>
      </c>
      <c r="D10" s="9" t="s">
        <v>467</v>
      </c>
      <c r="E10" s="7" t="s">
        <v>1085</v>
      </c>
      <c r="F10" s="7" t="s">
        <v>239</v>
      </c>
      <c r="G10" s="7" t="s">
        <v>228</v>
      </c>
      <c r="H10" s="11">
        <f>26-B10</f>
        <v>15</v>
      </c>
    </row>
    <row r="11" spans="1:8" ht="12.75">
      <c r="A11" s="5" t="s">
        <v>325</v>
      </c>
      <c r="B11" s="8">
        <v>23</v>
      </c>
      <c r="C11" s="7" t="s">
        <v>1017</v>
      </c>
      <c r="D11" s="9" t="s">
        <v>378</v>
      </c>
      <c r="E11" s="7" t="s">
        <v>1098</v>
      </c>
      <c r="F11" s="7" t="s">
        <v>245</v>
      </c>
      <c r="G11" s="7" t="s">
        <v>229</v>
      </c>
      <c r="H11" s="11">
        <f>26-B11</f>
        <v>3</v>
      </c>
    </row>
    <row r="12" spans="1:8" ht="12.75">
      <c r="A12" s="5" t="s">
        <v>326</v>
      </c>
      <c r="B12" s="8">
        <v>26</v>
      </c>
      <c r="C12" s="7" t="s">
        <v>1017</v>
      </c>
      <c r="D12" s="9" t="s">
        <v>379</v>
      </c>
      <c r="E12" s="7"/>
      <c r="F12" s="7" t="s">
        <v>240</v>
      </c>
      <c r="G12" s="7" t="s">
        <v>229</v>
      </c>
      <c r="H12" s="11">
        <f>26-B12</f>
        <v>0</v>
      </c>
    </row>
    <row r="13" spans="1:8" ht="12.75">
      <c r="A13" s="5" t="s">
        <v>327</v>
      </c>
      <c r="B13" s="12" t="s">
        <v>23</v>
      </c>
      <c r="C13" s="7" t="s">
        <v>484</v>
      </c>
      <c r="D13" s="9" t="s">
        <v>485</v>
      </c>
      <c r="E13" s="7"/>
      <c r="F13" s="7" t="s">
        <v>239</v>
      </c>
      <c r="G13" s="10" t="s">
        <v>23</v>
      </c>
      <c r="H13" s="10" t="s">
        <v>23</v>
      </c>
    </row>
    <row r="14" spans="1:7" ht="12.75">
      <c r="A14" s="5" t="s">
        <v>322</v>
      </c>
      <c r="B14" s="8"/>
      <c r="C14" s="7"/>
      <c r="D14" s="9"/>
      <c r="E14" s="7"/>
      <c r="F14" s="7"/>
      <c r="G14" s="7"/>
    </row>
    <row r="15" spans="1:8" ht="12.75">
      <c r="A15" s="5" t="s">
        <v>328</v>
      </c>
      <c r="B15" s="8">
        <v>5</v>
      </c>
      <c r="C15" s="7" t="s">
        <v>479</v>
      </c>
      <c r="D15" s="9" t="s">
        <v>482</v>
      </c>
      <c r="E15" s="7" t="s">
        <v>394</v>
      </c>
      <c r="F15" s="10" t="s">
        <v>23</v>
      </c>
      <c r="G15" s="10" t="s">
        <v>23</v>
      </c>
      <c r="H15" s="11">
        <f>32-B15</f>
        <v>27</v>
      </c>
    </row>
    <row r="16" spans="1:8" ht="12.75">
      <c r="A16" s="5" t="s">
        <v>329</v>
      </c>
      <c r="B16" s="8">
        <v>9</v>
      </c>
      <c r="C16" s="7" t="s">
        <v>480</v>
      </c>
      <c r="D16" s="9" t="s">
        <v>380</v>
      </c>
      <c r="E16" s="7" t="s">
        <v>1086</v>
      </c>
      <c r="F16" s="7" t="s">
        <v>239</v>
      </c>
      <c r="G16" s="7" t="s">
        <v>228</v>
      </c>
      <c r="H16" s="11">
        <f>32-B16</f>
        <v>23</v>
      </c>
    </row>
    <row r="17" spans="1:8" ht="12.75">
      <c r="A17" s="5" t="s">
        <v>330</v>
      </c>
      <c r="B17" s="8">
        <v>22</v>
      </c>
      <c r="C17" s="7" t="s">
        <v>1017</v>
      </c>
      <c r="D17" s="9" t="s">
        <v>381</v>
      </c>
      <c r="E17" s="7" t="s">
        <v>1098</v>
      </c>
      <c r="F17" s="7" t="s">
        <v>245</v>
      </c>
      <c r="G17" s="7" t="s">
        <v>229</v>
      </c>
      <c r="H17" s="11">
        <f>32-B17</f>
        <v>10</v>
      </c>
    </row>
    <row r="18" spans="1:8" ht="12.75">
      <c r="A18" s="5" t="s">
        <v>331</v>
      </c>
      <c r="B18" s="8">
        <v>32</v>
      </c>
      <c r="C18" s="7" t="s">
        <v>1017</v>
      </c>
      <c r="D18" s="9" t="s">
        <v>382</v>
      </c>
      <c r="E18" s="7"/>
      <c r="F18" s="7" t="s">
        <v>250</v>
      </c>
      <c r="G18" s="7" t="s">
        <v>229</v>
      </c>
      <c r="H18" s="11">
        <f>32-B18</f>
        <v>0</v>
      </c>
    </row>
    <row r="19" spans="1:8" ht="12.75">
      <c r="A19" s="5" t="s">
        <v>332</v>
      </c>
      <c r="B19" s="12" t="s">
        <v>23</v>
      </c>
      <c r="C19" s="7" t="s">
        <v>484</v>
      </c>
      <c r="D19" s="9" t="s">
        <v>386</v>
      </c>
      <c r="E19" s="7"/>
      <c r="F19" s="7" t="s">
        <v>249</v>
      </c>
      <c r="G19" s="10" t="s">
        <v>23</v>
      </c>
      <c r="H19" s="10" t="s">
        <v>23</v>
      </c>
    </row>
    <row r="20" spans="1:7" ht="12.75">
      <c r="A20" s="5" t="s">
        <v>322</v>
      </c>
      <c r="B20" s="8"/>
      <c r="C20" s="7"/>
      <c r="D20" s="9"/>
      <c r="E20" s="7"/>
      <c r="F20" s="7"/>
      <c r="G20" s="7"/>
    </row>
    <row r="21" spans="1:8" ht="12.75">
      <c r="A21" s="5" t="s">
        <v>333</v>
      </c>
      <c r="B21" s="8">
        <v>3</v>
      </c>
      <c r="C21" s="7" t="s">
        <v>479</v>
      </c>
      <c r="D21" s="9" t="s">
        <v>383</v>
      </c>
      <c r="E21" s="7" t="s">
        <v>394</v>
      </c>
      <c r="F21" s="10" t="s">
        <v>23</v>
      </c>
      <c r="G21" s="10" t="s">
        <v>23</v>
      </c>
      <c r="H21" s="11">
        <f>21-B21</f>
        <v>18</v>
      </c>
    </row>
    <row r="22" spans="1:8" ht="12.75">
      <c r="A22" s="5" t="s">
        <v>334</v>
      </c>
      <c r="B22" s="8">
        <v>8</v>
      </c>
      <c r="C22" s="7" t="s">
        <v>480</v>
      </c>
      <c r="D22" s="9" t="s">
        <v>468</v>
      </c>
      <c r="E22" s="7" t="s">
        <v>1087</v>
      </c>
      <c r="F22" s="7" t="s">
        <v>239</v>
      </c>
      <c r="G22" s="7" t="s">
        <v>228</v>
      </c>
      <c r="H22" s="11">
        <f>21-B22</f>
        <v>13</v>
      </c>
    </row>
    <row r="23" spans="1:8" ht="12.75">
      <c r="A23" s="5" t="s">
        <v>335</v>
      </c>
      <c r="B23" s="8">
        <v>14</v>
      </c>
      <c r="C23" s="7" t="s">
        <v>1017</v>
      </c>
      <c r="D23" s="9" t="s">
        <v>384</v>
      </c>
      <c r="E23" s="7" t="s">
        <v>1098</v>
      </c>
      <c r="F23" s="7" t="s">
        <v>121</v>
      </c>
      <c r="G23" s="7" t="s">
        <v>229</v>
      </c>
      <c r="H23" s="11">
        <f>21-B23</f>
        <v>7</v>
      </c>
    </row>
    <row r="24" spans="1:8" ht="12.75">
      <c r="A24" s="5" t="s">
        <v>336</v>
      </c>
      <c r="B24" s="8">
        <v>21</v>
      </c>
      <c r="C24" s="7" t="s">
        <v>1017</v>
      </c>
      <c r="D24" s="9" t="s">
        <v>385</v>
      </c>
      <c r="E24" s="7"/>
      <c r="F24" s="7" t="s">
        <v>245</v>
      </c>
      <c r="G24" s="7" t="s">
        <v>229</v>
      </c>
      <c r="H24" s="11">
        <f>21-B24</f>
        <v>0</v>
      </c>
    </row>
    <row r="25" spans="1:8" ht="12.75">
      <c r="A25" s="5" t="s">
        <v>337</v>
      </c>
      <c r="B25" s="12" t="s">
        <v>23</v>
      </c>
      <c r="C25" s="7" t="s">
        <v>484</v>
      </c>
      <c r="D25" s="9" t="s">
        <v>387</v>
      </c>
      <c r="E25" s="7"/>
      <c r="F25" s="7" t="s">
        <v>249</v>
      </c>
      <c r="G25" s="10" t="s">
        <v>23</v>
      </c>
      <c r="H25" s="10" t="s">
        <v>23</v>
      </c>
    </row>
    <row r="26" spans="1:7" ht="12.75">
      <c r="A26" s="5" t="s">
        <v>322</v>
      </c>
      <c r="B26" s="8"/>
      <c r="C26" s="7"/>
      <c r="D26" s="9"/>
      <c r="E26" s="7"/>
      <c r="F26" s="7"/>
      <c r="G26" s="7"/>
    </row>
    <row r="27" spans="1:8" ht="12.75">
      <c r="A27" s="5" t="s">
        <v>338</v>
      </c>
      <c r="B27" s="8">
        <v>4</v>
      </c>
      <c r="C27" s="7" t="s">
        <v>479</v>
      </c>
      <c r="D27" s="9" t="s">
        <v>388</v>
      </c>
      <c r="E27" s="7" t="s">
        <v>394</v>
      </c>
      <c r="F27" s="10" t="s">
        <v>23</v>
      </c>
      <c r="G27" s="10" t="s">
        <v>23</v>
      </c>
      <c r="H27" s="11">
        <f>28-B27</f>
        <v>24</v>
      </c>
    </row>
    <row r="28" spans="1:8" ht="12.75">
      <c r="A28" s="5" t="s">
        <v>339</v>
      </c>
      <c r="B28" s="8">
        <v>11</v>
      </c>
      <c r="C28" s="7" t="s">
        <v>480</v>
      </c>
      <c r="D28" s="9" t="s">
        <v>389</v>
      </c>
      <c r="E28" s="7" t="s">
        <v>1088</v>
      </c>
      <c r="F28" s="7" t="s">
        <v>239</v>
      </c>
      <c r="G28" s="7" t="s">
        <v>228</v>
      </c>
      <c r="H28" s="11">
        <f>28-B28</f>
        <v>17</v>
      </c>
    </row>
    <row r="29" spans="1:8" ht="12.75">
      <c r="A29" s="5" t="s">
        <v>340</v>
      </c>
      <c r="B29" s="8">
        <v>19</v>
      </c>
      <c r="C29" s="7" t="s">
        <v>1017</v>
      </c>
      <c r="D29" s="9" t="s">
        <v>390</v>
      </c>
      <c r="E29" s="7" t="s">
        <v>1098</v>
      </c>
      <c r="F29" s="7" t="s">
        <v>241</v>
      </c>
      <c r="G29" s="7" t="s">
        <v>229</v>
      </c>
      <c r="H29" s="11">
        <f>28-B29</f>
        <v>9</v>
      </c>
    </row>
    <row r="30" spans="1:8" ht="12.75">
      <c r="A30" s="5" t="s">
        <v>341</v>
      </c>
      <c r="B30" s="8">
        <v>25</v>
      </c>
      <c r="C30" s="7" t="s">
        <v>1017</v>
      </c>
      <c r="D30" s="9" t="s">
        <v>391</v>
      </c>
      <c r="E30" s="7"/>
      <c r="F30" s="7" t="s">
        <v>244</v>
      </c>
      <c r="G30" s="7" t="s">
        <v>229</v>
      </c>
      <c r="H30" s="11">
        <f>28-B30</f>
        <v>3</v>
      </c>
    </row>
    <row r="31" spans="1:8" ht="12.75">
      <c r="A31" s="5" t="s">
        <v>342</v>
      </c>
      <c r="B31" s="8">
        <v>28</v>
      </c>
      <c r="C31" s="7" t="s">
        <v>1017</v>
      </c>
      <c r="D31" s="9" t="s">
        <v>392</v>
      </c>
      <c r="E31" s="7"/>
      <c r="F31" s="7" t="s">
        <v>244</v>
      </c>
      <c r="G31" s="7" t="s">
        <v>229</v>
      </c>
      <c r="H31" s="11">
        <f>28-B31</f>
        <v>0</v>
      </c>
    </row>
    <row r="32" spans="1:8" ht="12.75">
      <c r="A32" s="5" t="s">
        <v>343</v>
      </c>
      <c r="B32" s="12" t="s">
        <v>23</v>
      </c>
      <c r="C32" s="7" t="s">
        <v>484</v>
      </c>
      <c r="D32" s="9" t="s">
        <v>406</v>
      </c>
      <c r="E32" s="7"/>
      <c r="F32" s="7" t="s">
        <v>239</v>
      </c>
      <c r="G32" s="10" t="s">
        <v>23</v>
      </c>
      <c r="H32" s="10" t="s">
        <v>23</v>
      </c>
    </row>
    <row r="33" spans="1:7" ht="12.75">
      <c r="A33" s="5" t="s">
        <v>322</v>
      </c>
      <c r="B33" s="8"/>
      <c r="C33" s="7"/>
      <c r="D33" s="9"/>
      <c r="E33" s="7"/>
      <c r="F33" s="7"/>
      <c r="G33" s="7"/>
    </row>
    <row r="34" spans="1:8" ht="12.75">
      <c r="A34" s="5" t="s">
        <v>344</v>
      </c>
      <c r="B34" s="8">
        <v>4</v>
      </c>
      <c r="C34" s="7" t="s">
        <v>479</v>
      </c>
      <c r="D34" s="9" t="s">
        <v>482</v>
      </c>
      <c r="E34" s="7" t="s">
        <v>394</v>
      </c>
      <c r="F34" s="10" t="s">
        <v>23</v>
      </c>
      <c r="G34" s="10" t="s">
        <v>23</v>
      </c>
      <c r="H34" s="11">
        <f>26-B34</f>
        <v>22</v>
      </c>
    </row>
    <row r="35" spans="1:8" ht="12.75">
      <c r="A35" s="5" t="s">
        <v>345</v>
      </c>
      <c r="B35" s="8">
        <v>9</v>
      </c>
      <c r="C35" s="7" t="s">
        <v>480</v>
      </c>
      <c r="D35" s="9" t="s">
        <v>469</v>
      </c>
      <c r="E35" s="7" t="s">
        <v>1089</v>
      </c>
      <c r="F35" s="7" t="s">
        <v>239</v>
      </c>
      <c r="G35" s="7" t="s">
        <v>228</v>
      </c>
      <c r="H35" s="11">
        <f>26-B35</f>
        <v>17</v>
      </c>
    </row>
    <row r="36" spans="1:8" ht="12.75">
      <c r="A36" s="5" t="s">
        <v>346</v>
      </c>
      <c r="B36" s="8">
        <v>18</v>
      </c>
      <c r="C36" s="7" t="s">
        <v>1017</v>
      </c>
      <c r="D36" s="9" t="s">
        <v>407</v>
      </c>
      <c r="E36" s="7" t="s">
        <v>1098</v>
      </c>
      <c r="F36" s="7" t="s">
        <v>240</v>
      </c>
      <c r="G36" s="7" t="s">
        <v>229</v>
      </c>
      <c r="H36" s="11">
        <f>26-B36</f>
        <v>8</v>
      </c>
    </row>
    <row r="37" spans="1:8" ht="12.75">
      <c r="A37" s="5" t="s">
        <v>347</v>
      </c>
      <c r="B37" s="8">
        <v>26</v>
      </c>
      <c r="C37" s="7" t="s">
        <v>1017</v>
      </c>
      <c r="D37" s="9" t="s">
        <v>408</v>
      </c>
      <c r="E37" s="7"/>
      <c r="F37" s="7" t="s">
        <v>244</v>
      </c>
      <c r="G37" s="7" t="s">
        <v>229</v>
      </c>
      <c r="H37" s="11">
        <f>26-B37</f>
        <v>0</v>
      </c>
    </row>
    <row r="38" spans="1:8" ht="12.75">
      <c r="A38" s="5" t="s">
        <v>348</v>
      </c>
      <c r="B38" s="12" t="s">
        <v>23</v>
      </c>
      <c r="C38" s="7" t="s">
        <v>484</v>
      </c>
      <c r="D38" s="9" t="s">
        <v>409</v>
      </c>
      <c r="E38" s="7"/>
      <c r="F38" s="7" t="s">
        <v>239</v>
      </c>
      <c r="G38" s="10" t="s">
        <v>23</v>
      </c>
      <c r="H38" s="10" t="s">
        <v>23</v>
      </c>
    </row>
    <row r="39" spans="1:7" ht="12.75">
      <c r="A39" s="5" t="s">
        <v>322</v>
      </c>
      <c r="B39" s="8"/>
      <c r="C39" s="7"/>
      <c r="D39" s="9"/>
      <c r="E39" s="7"/>
      <c r="F39" s="7"/>
      <c r="G39" s="7"/>
    </row>
    <row r="40" spans="1:8" ht="12.75">
      <c r="A40" s="5" t="s">
        <v>349</v>
      </c>
      <c r="B40" s="8">
        <v>4</v>
      </c>
      <c r="C40" s="7" t="s">
        <v>479</v>
      </c>
      <c r="D40" s="9" t="s">
        <v>482</v>
      </c>
      <c r="E40" s="7" t="s">
        <v>394</v>
      </c>
      <c r="F40" s="10" t="s">
        <v>23</v>
      </c>
      <c r="G40" s="10" t="s">
        <v>23</v>
      </c>
      <c r="H40" s="11">
        <f>26-B40</f>
        <v>22</v>
      </c>
    </row>
    <row r="41" spans="1:8" ht="12.75">
      <c r="A41" s="5" t="s">
        <v>350</v>
      </c>
      <c r="B41" s="8">
        <v>10</v>
      </c>
      <c r="C41" s="7" t="s">
        <v>480</v>
      </c>
      <c r="D41" s="9" t="s">
        <v>470</v>
      </c>
      <c r="E41" s="7" t="s">
        <v>1090</v>
      </c>
      <c r="F41" s="7" t="s">
        <v>239</v>
      </c>
      <c r="G41" s="7" t="s">
        <v>228</v>
      </c>
      <c r="H41" s="11">
        <f>26-B41</f>
        <v>16</v>
      </c>
    </row>
    <row r="42" spans="1:8" ht="12.75">
      <c r="A42" s="5" t="s">
        <v>351</v>
      </c>
      <c r="B42" s="8">
        <v>19</v>
      </c>
      <c r="C42" s="7" t="s">
        <v>1017</v>
      </c>
      <c r="D42" s="9" t="s">
        <v>411</v>
      </c>
      <c r="E42" s="7" t="s">
        <v>1098</v>
      </c>
      <c r="F42" s="7" t="s">
        <v>237</v>
      </c>
      <c r="G42" s="7" t="s">
        <v>229</v>
      </c>
      <c r="H42" s="11">
        <f>26-B42</f>
        <v>7</v>
      </c>
    </row>
    <row r="43" spans="1:8" ht="12.75">
      <c r="A43" s="5" t="s">
        <v>352</v>
      </c>
      <c r="B43" s="8">
        <v>22</v>
      </c>
      <c r="C43" s="7" t="s">
        <v>1017</v>
      </c>
      <c r="D43" s="9" t="s">
        <v>412</v>
      </c>
      <c r="E43" s="7"/>
      <c r="F43" s="7" t="s">
        <v>237</v>
      </c>
      <c r="G43" s="7" t="s">
        <v>229</v>
      </c>
      <c r="H43" s="11">
        <f>26-B43</f>
        <v>4</v>
      </c>
    </row>
    <row r="44" spans="1:8" ht="12.75">
      <c r="A44" s="5" t="s">
        <v>353</v>
      </c>
      <c r="B44" s="8">
        <v>26</v>
      </c>
      <c r="C44" s="7" t="s">
        <v>1017</v>
      </c>
      <c r="D44" s="9" t="s">
        <v>410</v>
      </c>
      <c r="E44" s="7"/>
      <c r="F44" s="7" t="s">
        <v>242</v>
      </c>
      <c r="G44" s="7" t="s">
        <v>229</v>
      </c>
      <c r="H44" s="11">
        <f>26-B44</f>
        <v>0</v>
      </c>
    </row>
    <row r="45" spans="1:8" ht="12.75">
      <c r="A45" s="5" t="s">
        <v>354</v>
      </c>
      <c r="B45" s="12" t="s">
        <v>23</v>
      </c>
      <c r="C45" s="7" t="s">
        <v>484</v>
      </c>
      <c r="D45" s="9" t="s">
        <v>406</v>
      </c>
      <c r="E45" s="7"/>
      <c r="F45" s="7" t="s">
        <v>243</v>
      </c>
      <c r="G45" s="10" t="s">
        <v>23</v>
      </c>
      <c r="H45" s="10" t="s">
        <v>23</v>
      </c>
    </row>
    <row r="46" spans="1:7" ht="12.75">
      <c r="A46" s="5" t="s">
        <v>322</v>
      </c>
      <c r="B46" s="8"/>
      <c r="C46" s="7"/>
      <c r="D46" s="9"/>
      <c r="E46" s="7"/>
      <c r="F46" s="7"/>
      <c r="G46" s="7"/>
    </row>
    <row r="47" spans="1:8" ht="12.75">
      <c r="A47" s="5" t="s">
        <v>938</v>
      </c>
      <c r="B47" s="8">
        <v>0.5</v>
      </c>
      <c r="C47" s="7" t="s">
        <v>479</v>
      </c>
      <c r="D47" s="9" t="s">
        <v>413</v>
      </c>
      <c r="E47" s="7" t="s">
        <v>395</v>
      </c>
      <c r="F47" s="10" t="s">
        <v>23</v>
      </c>
      <c r="G47" s="10" t="s">
        <v>23</v>
      </c>
      <c r="H47" s="11">
        <f>12-B47</f>
        <v>11.5</v>
      </c>
    </row>
    <row r="48" spans="1:8" ht="12.75">
      <c r="A48" s="5" t="s">
        <v>355</v>
      </c>
      <c r="B48" s="8">
        <v>12</v>
      </c>
      <c r="C48" s="7" t="s">
        <v>1016</v>
      </c>
      <c r="D48" s="9" t="s">
        <v>414</v>
      </c>
      <c r="E48" s="7" t="s">
        <v>1091</v>
      </c>
      <c r="F48" s="7" t="s">
        <v>245</v>
      </c>
      <c r="G48" s="7" t="s">
        <v>234</v>
      </c>
      <c r="H48" s="11">
        <f>12-B48</f>
        <v>0</v>
      </c>
    </row>
    <row r="49" spans="1:8" ht="12.75">
      <c r="A49" s="5" t="s">
        <v>356</v>
      </c>
      <c r="B49" s="12" t="s">
        <v>23</v>
      </c>
      <c r="C49" s="7" t="s">
        <v>484</v>
      </c>
      <c r="D49" s="9" t="s">
        <v>415</v>
      </c>
      <c r="E49" s="7" t="s">
        <v>1098</v>
      </c>
      <c r="F49" s="7" t="s">
        <v>251</v>
      </c>
      <c r="G49" s="7" t="s">
        <v>230</v>
      </c>
      <c r="H49" s="10" t="s">
        <v>23</v>
      </c>
    </row>
    <row r="50" spans="1:7" ht="12.75">
      <c r="A50" s="5" t="s">
        <v>322</v>
      </c>
      <c r="B50" s="8"/>
      <c r="C50" s="7"/>
      <c r="D50" s="9"/>
      <c r="E50" s="7"/>
      <c r="F50" s="7"/>
      <c r="G50" s="7"/>
    </row>
    <row r="51" spans="1:8" ht="12.75">
      <c r="A51" s="5" t="s">
        <v>357</v>
      </c>
      <c r="B51" s="8">
        <v>5</v>
      </c>
      <c r="C51" s="7" t="s">
        <v>479</v>
      </c>
      <c r="D51" s="9" t="s">
        <v>304</v>
      </c>
      <c r="E51" s="7" t="s">
        <v>395</v>
      </c>
      <c r="F51" s="10" t="s">
        <v>23</v>
      </c>
      <c r="G51" s="10" t="s">
        <v>23</v>
      </c>
      <c r="H51" s="8">
        <f>24-B51</f>
        <v>19</v>
      </c>
    </row>
    <row r="52" spans="1:8" ht="12.75">
      <c r="A52" s="5" t="s">
        <v>358</v>
      </c>
      <c r="B52" s="8">
        <v>12</v>
      </c>
      <c r="C52" s="7" t="s">
        <v>480</v>
      </c>
      <c r="D52" s="9" t="s">
        <v>305</v>
      </c>
      <c r="E52" s="7" t="s">
        <v>1092</v>
      </c>
      <c r="F52" s="10" t="s">
        <v>23</v>
      </c>
      <c r="G52" s="7" t="s">
        <v>230</v>
      </c>
      <c r="H52" s="8">
        <f>24-B52</f>
        <v>12</v>
      </c>
    </row>
    <row r="53" spans="1:8" ht="12.75">
      <c r="A53" s="5" t="s">
        <v>359</v>
      </c>
      <c r="B53" s="8">
        <v>23</v>
      </c>
      <c r="C53" s="7" t="s">
        <v>1016</v>
      </c>
      <c r="D53" s="9" t="s">
        <v>306</v>
      </c>
      <c r="E53" s="7" t="s">
        <v>1098</v>
      </c>
      <c r="F53" s="7" t="s">
        <v>242</v>
      </c>
      <c r="G53" s="7" t="s">
        <v>228</v>
      </c>
      <c r="H53" s="8">
        <f>24-B53</f>
        <v>1</v>
      </c>
    </row>
    <row r="54" spans="1:8" ht="12.75">
      <c r="A54" s="5" t="s">
        <v>360</v>
      </c>
      <c r="B54" s="8">
        <v>24</v>
      </c>
      <c r="C54" s="7" t="s">
        <v>1017</v>
      </c>
      <c r="D54" s="9" t="s">
        <v>307</v>
      </c>
      <c r="E54" s="7"/>
      <c r="F54" s="7" t="s">
        <v>238</v>
      </c>
      <c r="G54" s="7" t="s">
        <v>231</v>
      </c>
      <c r="H54" s="8">
        <f>24-B54</f>
        <v>0</v>
      </c>
    </row>
    <row r="55" spans="1:8" ht="12.75">
      <c r="A55" s="5" t="s">
        <v>361</v>
      </c>
      <c r="B55" s="12" t="s">
        <v>23</v>
      </c>
      <c r="C55" s="7" t="s">
        <v>484</v>
      </c>
      <c r="D55" s="9" t="s">
        <v>308</v>
      </c>
      <c r="E55" s="7"/>
      <c r="F55" s="7" t="s">
        <v>246</v>
      </c>
      <c r="G55" s="10" t="s">
        <v>23</v>
      </c>
      <c r="H55" s="10" t="s">
        <v>23</v>
      </c>
    </row>
    <row r="56" spans="1:7" ht="12.75">
      <c r="A56" s="5" t="s">
        <v>322</v>
      </c>
      <c r="B56" s="8"/>
      <c r="C56" s="7"/>
      <c r="D56" s="9"/>
      <c r="E56" s="7"/>
      <c r="F56" s="7"/>
      <c r="G56" s="7"/>
    </row>
    <row r="57" spans="1:8" ht="12.75">
      <c r="A57" s="5" t="s">
        <v>362</v>
      </c>
      <c r="B57" s="8">
        <v>3</v>
      </c>
      <c r="C57" s="7" t="s">
        <v>479</v>
      </c>
      <c r="D57" s="9" t="s">
        <v>309</v>
      </c>
      <c r="E57" s="7" t="s">
        <v>395</v>
      </c>
      <c r="F57" s="10" t="s">
        <v>23</v>
      </c>
      <c r="G57" s="10" t="s">
        <v>23</v>
      </c>
      <c r="H57" s="8">
        <f>35-B57</f>
        <v>32</v>
      </c>
    </row>
    <row r="58" spans="1:8" ht="12.75">
      <c r="A58" s="5" t="s">
        <v>363</v>
      </c>
      <c r="B58" s="8">
        <v>8</v>
      </c>
      <c r="C58" s="7" t="s">
        <v>480</v>
      </c>
      <c r="D58" s="9" t="s">
        <v>310</v>
      </c>
      <c r="E58" s="7" t="s">
        <v>1093</v>
      </c>
      <c r="F58" s="7" t="s">
        <v>239</v>
      </c>
      <c r="G58" s="10" t="s">
        <v>23</v>
      </c>
      <c r="H58" s="8">
        <f>35-B58</f>
        <v>27</v>
      </c>
    </row>
    <row r="59" spans="1:8" ht="12.75">
      <c r="A59" s="5" t="s">
        <v>364</v>
      </c>
      <c r="B59" s="8">
        <v>30</v>
      </c>
      <c r="C59" s="7" t="s">
        <v>1017</v>
      </c>
      <c r="D59" s="9" t="s">
        <v>311</v>
      </c>
      <c r="E59" s="7" t="s">
        <v>1098</v>
      </c>
      <c r="F59" s="7" t="s">
        <v>119</v>
      </c>
      <c r="G59" s="7" t="s">
        <v>232</v>
      </c>
      <c r="H59" s="8">
        <f>35-B59</f>
        <v>5</v>
      </c>
    </row>
    <row r="60" spans="1:8" ht="12.75">
      <c r="A60" s="5" t="s">
        <v>365</v>
      </c>
      <c r="B60" s="8">
        <v>35</v>
      </c>
      <c r="C60" s="7" t="s">
        <v>1017</v>
      </c>
      <c r="D60" s="9" t="s">
        <v>312</v>
      </c>
      <c r="E60" s="7"/>
      <c r="F60" s="7" t="s">
        <v>238</v>
      </c>
      <c r="G60" s="7" t="s">
        <v>235</v>
      </c>
      <c r="H60" s="8">
        <f>35-B60</f>
        <v>0</v>
      </c>
    </row>
    <row r="61" spans="1:8" ht="12.75">
      <c r="A61" s="5" t="s">
        <v>366</v>
      </c>
      <c r="B61" s="12" t="s">
        <v>23</v>
      </c>
      <c r="C61" s="7" t="s">
        <v>484</v>
      </c>
      <c r="D61" s="9" t="s">
        <v>313</v>
      </c>
      <c r="E61" s="7"/>
      <c r="F61" s="10" t="s">
        <v>23</v>
      </c>
      <c r="G61" s="10" t="s">
        <v>23</v>
      </c>
      <c r="H61" s="10" t="s">
        <v>23</v>
      </c>
    </row>
    <row r="62" spans="1:7" ht="12.75">
      <c r="A62" s="5" t="s">
        <v>322</v>
      </c>
      <c r="B62" s="8"/>
      <c r="C62" s="7"/>
      <c r="D62" s="9"/>
      <c r="E62" s="7"/>
      <c r="F62" s="7"/>
      <c r="G62" s="7"/>
    </row>
    <row r="63" spans="1:8" ht="12.75">
      <c r="A63" s="5" t="s">
        <v>367</v>
      </c>
      <c r="B63" s="8">
        <v>4</v>
      </c>
      <c r="C63" s="7" t="s">
        <v>479</v>
      </c>
      <c r="D63" s="9" t="s">
        <v>314</v>
      </c>
      <c r="E63" s="7" t="s">
        <v>395</v>
      </c>
      <c r="F63" s="10" t="s">
        <v>23</v>
      </c>
      <c r="G63" s="10" t="s">
        <v>23</v>
      </c>
      <c r="H63" s="8">
        <f>26-B63</f>
        <v>22</v>
      </c>
    </row>
    <row r="64" spans="1:8" ht="12.75">
      <c r="A64" s="5" t="s">
        <v>368</v>
      </c>
      <c r="B64" s="8">
        <v>12</v>
      </c>
      <c r="C64" s="7" t="s">
        <v>480</v>
      </c>
      <c r="D64" s="9" t="s">
        <v>471</v>
      </c>
      <c r="E64" s="7" t="s">
        <v>1094</v>
      </c>
      <c r="F64" s="7" t="s">
        <v>120</v>
      </c>
      <c r="G64" s="10" t="s">
        <v>23</v>
      </c>
      <c r="H64" s="8">
        <f>26-B64</f>
        <v>14</v>
      </c>
    </row>
    <row r="65" spans="1:8" ht="12.75">
      <c r="A65" s="5" t="s">
        <v>369</v>
      </c>
      <c r="B65" s="8">
        <v>22</v>
      </c>
      <c r="C65" s="7" t="s">
        <v>480</v>
      </c>
      <c r="D65" s="9" t="s">
        <v>315</v>
      </c>
      <c r="E65" s="7" t="s">
        <v>1098</v>
      </c>
      <c r="F65" s="7" t="s">
        <v>120</v>
      </c>
      <c r="G65" s="10" t="s">
        <v>23</v>
      </c>
      <c r="H65" s="8">
        <f>26-B65</f>
        <v>4</v>
      </c>
    </row>
    <row r="66" spans="1:8" ht="12.75">
      <c r="A66" s="5" t="s">
        <v>370</v>
      </c>
      <c r="B66" s="8">
        <v>26</v>
      </c>
      <c r="C66" s="7" t="s">
        <v>1017</v>
      </c>
      <c r="D66" s="9" t="s">
        <v>316</v>
      </c>
      <c r="E66" s="7"/>
      <c r="F66" s="7" t="s">
        <v>247</v>
      </c>
      <c r="G66" s="7" t="s">
        <v>231</v>
      </c>
      <c r="H66" s="8">
        <f>26-B66</f>
        <v>0</v>
      </c>
    </row>
    <row r="67" spans="1:8" ht="12.75">
      <c r="A67" s="5" t="s">
        <v>371</v>
      </c>
      <c r="B67" s="12" t="s">
        <v>23</v>
      </c>
      <c r="C67" s="7" t="s">
        <v>484</v>
      </c>
      <c r="D67" s="9" t="s">
        <v>317</v>
      </c>
      <c r="E67" s="7"/>
      <c r="F67" s="7" t="s">
        <v>248</v>
      </c>
      <c r="G67" s="10" t="s">
        <v>23</v>
      </c>
      <c r="H67" s="10" t="s">
        <v>23</v>
      </c>
    </row>
    <row r="68" spans="1:7" ht="12.75">
      <c r="A68" s="5" t="s">
        <v>322</v>
      </c>
      <c r="B68" s="8"/>
      <c r="C68" s="7"/>
      <c r="D68" s="9"/>
      <c r="E68" s="7"/>
      <c r="F68" s="7"/>
      <c r="G68" s="7"/>
    </row>
    <row r="69" spans="1:8" ht="12.75">
      <c r="A69" s="5" t="s">
        <v>372</v>
      </c>
      <c r="B69" s="8">
        <v>5</v>
      </c>
      <c r="C69" s="7" t="s">
        <v>479</v>
      </c>
      <c r="D69" s="9" t="s">
        <v>318</v>
      </c>
      <c r="E69" s="7" t="s">
        <v>395</v>
      </c>
      <c r="F69" s="10" t="s">
        <v>23</v>
      </c>
      <c r="G69" s="10" t="s">
        <v>23</v>
      </c>
      <c r="H69" s="8">
        <f>59-B69</f>
        <v>54</v>
      </c>
    </row>
    <row r="70" spans="1:8" ht="12.75">
      <c r="A70" s="5" t="s">
        <v>373</v>
      </c>
      <c r="B70" s="8">
        <v>9</v>
      </c>
      <c r="C70" s="7" t="s">
        <v>480</v>
      </c>
      <c r="D70" s="9" t="s">
        <v>455</v>
      </c>
      <c r="E70" s="7" t="s">
        <v>1095</v>
      </c>
      <c r="F70" s="10" t="s">
        <v>23</v>
      </c>
      <c r="G70" s="10" t="s">
        <v>23</v>
      </c>
      <c r="H70" s="8">
        <f>59-B70</f>
        <v>50</v>
      </c>
    </row>
    <row r="71" spans="1:8" ht="12.75">
      <c r="A71" s="5" t="s">
        <v>374</v>
      </c>
      <c r="B71" s="8">
        <v>38</v>
      </c>
      <c r="C71" s="7" t="s">
        <v>1017</v>
      </c>
      <c r="D71" s="9" t="s">
        <v>319</v>
      </c>
      <c r="E71" s="7" t="s">
        <v>1098</v>
      </c>
      <c r="F71" s="7" t="s">
        <v>250</v>
      </c>
      <c r="G71" s="7" t="s">
        <v>233</v>
      </c>
      <c r="H71" s="8">
        <f>59-B71</f>
        <v>21</v>
      </c>
    </row>
    <row r="72" spans="1:8" ht="12.75">
      <c r="A72" s="5" t="s">
        <v>375</v>
      </c>
      <c r="B72" s="8">
        <v>59</v>
      </c>
      <c r="C72" s="7" t="s">
        <v>1017</v>
      </c>
      <c r="D72" s="9" t="s">
        <v>320</v>
      </c>
      <c r="E72" s="7"/>
      <c r="F72" s="7" t="s">
        <v>250</v>
      </c>
      <c r="G72" s="7" t="s">
        <v>236</v>
      </c>
      <c r="H72" s="8">
        <f>59-B72</f>
        <v>0</v>
      </c>
    </row>
    <row r="73" spans="1:8" ht="12.75">
      <c r="A73" s="5" t="s">
        <v>227</v>
      </c>
      <c r="B73" s="12" t="s">
        <v>23</v>
      </c>
      <c r="C73" s="7" t="s">
        <v>484</v>
      </c>
      <c r="D73" s="9" t="s">
        <v>321</v>
      </c>
      <c r="E73" s="7" t="s">
        <v>107</v>
      </c>
      <c r="F73" s="10" t="s">
        <v>23</v>
      </c>
      <c r="G73" s="10" t="s">
        <v>23</v>
      </c>
      <c r="H73" s="10" t="s">
        <v>23</v>
      </c>
    </row>
    <row r="74" spans="2:7" ht="12.75">
      <c r="B74" s="8"/>
      <c r="C74" s="7"/>
      <c r="D74" s="9"/>
      <c r="E74" s="7"/>
      <c r="F74" s="7"/>
      <c r="G74" s="7"/>
    </row>
    <row r="75" spans="1:8" ht="12.75">
      <c r="A75" s="5" t="s">
        <v>980</v>
      </c>
      <c r="B75" s="8">
        <v>2</v>
      </c>
      <c r="C75" s="7" t="s">
        <v>479</v>
      </c>
      <c r="D75" s="5" t="s">
        <v>253</v>
      </c>
      <c r="E75" s="7" t="s">
        <v>103</v>
      </c>
      <c r="F75" s="10" t="s">
        <v>23</v>
      </c>
      <c r="G75" s="10" t="s">
        <v>23</v>
      </c>
      <c r="H75" s="8">
        <f aca="true" t="shared" si="0" ref="H75:H80">27-B75</f>
        <v>25</v>
      </c>
    </row>
    <row r="76" spans="1:8" ht="12.75">
      <c r="A76" s="5" t="s">
        <v>981</v>
      </c>
      <c r="B76" s="8">
        <v>6</v>
      </c>
      <c r="C76" s="7" t="s">
        <v>480</v>
      </c>
      <c r="D76" s="5" t="s">
        <v>1019</v>
      </c>
      <c r="E76" s="7" t="s">
        <v>252</v>
      </c>
      <c r="F76" s="10" t="s">
        <v>23</v>
      </c>
      <c r="G76" s="7" t="s">
        <v>230</v>
      </c>
      <c r="H76" s="8">
        <f t="shared" si="0"/>
        <v>21</v>
      </c>
    </row>
    <row r="77" spans="1:8" ht="12.75">
      <c r="A77" s="5" t="s">
        <v>982</v>
      </c>
      <c r="B77" s="8">
        <v>9</v>
      </c>
      <c r="C77" s="7" t="s">
        <v>1016</v>
      </c>
      <c r="D77" s="5" t="s">
        <v>695</v>
      </c>
      <c r="E77" s="7" t="s">
        <v>1098</v>
      </c>
      <c r="F77" s="7" t="s">
        <v>913</v>
      </c>
      <c r="G77" s="7" t="s">
        <v>257</v>
      </c>
      <c r="H77" s="8">
        <f t="shared" si="0"/>
        <v>18</v>
      </c>
    </row>
    <row r="78" spans="1:8" ht="12.75">
      <c r="A78" s="5" t="s">
        <v>983</v>
      </c>
      <c r="B78" s="8">
        <v>13</v>
      </c>
      <c r="C78" s="7" t="s">
        <v>1016</v>
      </c>
      <c r="D78" s="5" t="s">
        <v>254</v>
      </c>
      <c r="E78" s="7"/>
      <c r="F78" s="7" t="s">
        <v>916</v>
      </c>
      <c r="G78" s="7" t="s">
        <v>931</v>
      </c>
      <c r="H78" s="8">
        <f t="shared" si="0"/>
        <v>14</v>
      </c>
    </row>
    <row r="79" spans="1:8" ht="12.75">
      <c r="A79" s="5" t="s">
        <v>984</v>
      </c>
      <c r="B79" s="8">
        <v>25</v>
      </c>
      <c r="C79" s="7" t="s">
        <v>1017</v>
      </c>
      <c r="D79" s="5" t="s">
        <v>255</v>
      </c>
      <c r="E79" s="7"/>
      <c r="F79" s="7" t="s">
        <v>697</v>
      </c>
      <c r="G79" s="7" t="s">
        <v>233</v>
      </c>
      <c r="H79" s="8">
        <f t="shared" si="0"/>
        <v>2</v>
      </c>
    </row>
    <row r="80" spans="1:8" ht="12.75">
      <c r="A80" s="5" t="s">
        <v>985</v>
      </c>
      <c r="B80" s="8">
        <v>27</v>
      </c>
      <c r="C80" s="7" t="s">
        <v>1033</v>
      </c>
      <c r="D80" s="5" t="s">
        <v>696</v>
      </c>
      <c r="E80" s="7"/>
      <c r="F80" s="7" t="s">
        <v>697</v>
      </c>
      <c r="G80" s="7" t="s">
        <v>909</v>
      </c>
      <c r="H80" s="8">
        <f t="shared" si="0"/>
        <v>0</v>
      </c>
    </row>
    <row r="81" spans="1:8" ht="12.75">
      <c r="A81" s="5" t="s">
        <v>986</v>
      </c>
      <c r="B81" s="12" t="s">
        <v>23</v>
      </c>
      <c r="C81" s="7" t="s">
        <v>484</v>
      </c>
      <c r="D81" s="5" t="s">
        <v>256</v>
      </c>
      <c r="E81" s="7"/>
      <c r="F81" s="7" t="s">
        <v>913</v>
      </c>
      <c r="G81" s="10" t="s">
        <v>23</v>
      </c>
      <c r="H81" s="10" t="s">
        <v>23</v>
      </c>
    </row>
    <row r="82" spans="2:7" ht="12.75">
      <c r="B82" s="8"/>
      <c r="C82" s="7"/>
      <c r="D82" s="5"/>
      <c r="E82" s="7"/>
      <c r="F82" s="5"/>
      <c r="G82" s="7"/>
    </row>
    <row r="83" spans="1:8" ht="12.75">
      <c r="A83" s="5" t="s">
        <v>987</v>
      </c>
      <c r="B83" s="8">
        <v>3</v>
      </c>
      <c r="C83" s="7" t="s">
        <v>479</v>
      </c>
      <c r="D83" s="5" t="s">
        <v>253</v>
      </c>
      <c r="E83" s="7" t="s">
        <v>103</v>
      </c>
      <c r="F83" s="10" t="s">
        <v>23</v>
      </c>
      <c r="G83" s="10" t="s">
        <v>23</v>
      </c>
      <c r="H83" s="8">
        <f>26-B83</f>
        <v>23</v>
      </c>
    </row>
    <row r="84" spans="1:8" ht="12.75">
      <c r="A84" s="5" t="s">
        <v>988</v>
      </c>
      <c r="B84" s="8">
        <v>6</v>
      </c>
      <c r="C84" s="7" t="s">
        <v>480</v>
      </c>
      <c r="D84" s="5" t="s">
        <v>698</v>
      </c>
      <c r="E84" s="7" t="s">
        <v>262</v>
      </c>
      <c r="F84" s="10" t="s">
        <v>23</v>
      </c>
      <c r="G84" s="7" t="s">
        <v>230</v>
      </c>
      <c r="H84" s="8">
        <f>26-B84</f>
        <v>20</v>
      </c>
    </row>
    <row r="85" spans="1:8" ht="12.75">
      <c r="A85" s="5" t="s">
        <v>989</v>
      </c>
      <c r="B85" s="8">
        <v>12</v>
      </c>
      <c r="C85" s="7" t="s">
        <v>1016</v>
      </c>
      <c r="D85" s="5" t="s">
        <v>258</v>
      </c>
      <c r="E85" s="7" t="s">
        <v>1098</v>
      </c>
      <c r="F85" s="7" t="s">
        <v>925</v>
      </c>
      <c r="G85" s="7" t="s">
        <v>931</v>
      </c>
      <c r="H85" s="8">
        <f>26-B85</f>
        <v>14</v>
      </c>
    </row>
    <row r="86" spans="1:8" ht="12.75">
      <c r="A86" s="5" t="s">
        <v>990</v>
      </c>
      <c r="B86" s="8">
        <v>17</v>
      </c>
      <c r="C86" s="7" t="s">
        <v>1016</v>
      </c>
      <c r="D86" s="5" t="s">
        <v>259</v>
      </c>
      <c r="E86" s="7"/>
      <c r="F86" s="10" t="s">
        <v>23</v>
      </c>
      <c r="G86" s="7" t="s">
        <v>931</v>
      </c>
      <c r="H86" s="8">
        <f>26-B86</f>
        <v>9</v>
      </c>
    </row>
    <row r="87" spans="1:8" ht="12.75">
      <c r="A87" s="5" t="s">
        <v>991</v>
      </c>
      <c r="B87" s="8">
        <v>26</v>
      </c>
      <c r="C87" s="7" t="s">
        <v>1017</v>
      </c>
      <c r="D87" s="5" t="s">
        <v>260</v>
      </c>
      <c r="E87" s="7"/>
      <c r="F87" s="10" t="s">
        <v>23</v>
      </c>
      <c r="G87" s="7" t="s">
        <v>233</v>
      </c>
      <c r="H87" s="8">
        <f>26-B87</f>
        <v>0</v>
      </c>
    </row>
    <row r="88" spans="1:8" ht="12.75">
      <c r="A88" s="5" t="s">
        <v>992</v>
      </c>
      <c r="B88" s="12" t="s">
        <v>23</v>
      </c>
      <c r="C88" s="7" t="s">
        <v>484</v>
      </c>
      <c r="D88" s="5" t="s">
        <v>261</v>
      </c>
      <c r="E88" s="7"/>
      <c r="F88" s="7" t="s">
        <v>925</v>
      </c>
      <c r="G88" s="10" t="s">
        <v>23</v>
      </c>
      <c r="H88" s="10" t="s">
        <v>23</v>
      </c>
    </row>
    <row r="89" spans="2:7" ht="12.75">
      <c r="B89" s="8"/>
      <c r="C89" s="7"/>
      <c r="D89" s="5"/>
      <c r="E89" s="7"/>
      <c r="F89" s="5"/>
      <c r="G89" s="7"/>
    </row>
    <row r="90" spans="1:8" ht="12.75">
      <c r="A90" s="5" t="s">
        <v>993</v>
      </c>
      <c r="B90" s="8">
        <v>4</v>
      </c>
      <c r="C90" s="7" t="s">
        <v>479</v>
      </c>
      <c r="D90" s="5" t="s">
        <v>253</v>
      </c>
      <c r="E90" s="7" t="s">
        <v>103</v>
      </c>
      <c r="F90" s="10" t="s">
        <v>23</v>
      </c>
      <c r="G90" s="10" t="s">
        <v>23</v>
      </c>
      <c r="H90" s="8">
        <f>33-B90</f>
        <v>29</v>
      </c>
    </row>
    <row r="91" spans="1:8" ht="12.75">
      <c r="A91" s="5" t="s">
        <v>994</v>
      </c>
      <c r="B91" s="8">
        <v>22</v>
      </c>
      <c r="C91" s="7" t="s">
        <v>1016</v>
      </c>
      <c r="D91" s="5" t="s">
        <v>698</v>
      </c>
      <c r="E91" s="7" t="s">
        <v>265</v>
      </c>
      <c r="F91" s="10" t="s">
        <v>23</v>
      </c>
      <c r="G91" s="7" t="s">
        <v>1031</v>
      </c>
      <c r="H91" s="8">
        <f>33-B91</f>
        <v>11</v>
      </c>
    </row>
    <row r="92" spans="1:8" ht="12.75">
      <c r="A92" s="5" t="s">
        <v>995</v>
      </c>
      <c r="B92" s="8">
        <v>32</v>
      </c>
      <c r="C92" s="7" t="s">
        <v>1017</v>
      </c>
      <c r="D92" s="5" t="s">
        <v>263</v>
      </c>
      <c r="E92" s="7" t="s">
        <v>1098</v>
      </c>
      <c r="F92" s="10" t="s">
        <v>23</v>
      </c>
      <c r="G92" s="7" t="s">
        <v>233</v>
      </c>
      <c r="H92" s="8">
        <f>33-B92</f>
        <v>1</v>
      </c>
    </row>
    <row r="93" spans="1:8" ht="12.75">
      <c r="A93" s="5" t="s">
        <v>996</v>
      </c>
      <c r="B93" s="8">
        <v>33</v>
      </c>
      <c r="C93" s="7" t="s">
        <v>1033</v>
      </c>
      <c r="D93" s="5" t="s">
        <v>699</v>
      </c>
      <c r="E93" s="7"/>
      <c r="F93" s="10" t="s">
        <v>23</v>
      </c>
      <c r="G93" s="7" t="s">
        <v>909</v>
      </c>
      <c r="H93" s="8">
        <f>33-B93</f>
        <v>0</v>
      </c>
    </row>
    <row r="94" spans="1:8" ht="12.75">
      <c r="A94" s="5" t="s">
        <v>997</v>
      </c>
      <c r="B94" s="12" t="s">
        <v>23</v>
      </c>
      <c r="C94" s="7" t="s">
        <v>484</v>
      </c>
      <c r="D94" s="5" t="s">
        <v>264</v>
      </c>
      <c r="E94" s="7"/>
      <c r="F94" s="10" t="s">
        <v>23</v>
      </c>
      <c r="G94" s="10" t="s">
        <v>23</v>
      </c>
      <c r="H94" s="10" t="s">
        <v>23</v>
      </c>
    </row>
    <row r="95" spans="2:7" ht="12.75">
      <c r="B95" s="8"/>
      <c r="C95" s="7"/>
      <c r="D95" s="9"/>
      <c r="E95" s="9"/>
      <c r="F95" s="7"/>
      <c r="G95" s="7"/>
    </row>
    <row r="96" spans="2:7" ht="12.75">
      <c r="B96" s="8"/>
      <c r="C96" s="7"/>
      <c r="D96" s="9"/>
      <c r="E96" s="9"/>
      <c r="F96" s="7"/>
      <c r="G96" s="7"/>
    </row>
    <row r="97" spans="2:7" ht="12.75">
      <c r="B97" s="8"/>
      <c r="C97" s="7"/>
      <c r="D97" s="9"/>
      <c r="E97" s="9"/>
      <c r="F97" s="7"/>
      <c r="G97" s="7"/>
    </row>
    <row r="98" spans="2:7" ht="12.75">
      <c r="B98" s="8"/>
      <c r="C98" s="7"/>
      <c r="D98" s="9"/>
      <c r="E98" s="9"/>
      <c r="F98" s="7"/>
      <c r="G98" s="7"/>
    </row>
    <row r="99" spans="2:7" ht="12.75">
      <c r="B99" s="8"/>
      <c r="C99" s="7"/>
      <c r="D99" s="9"/>
      <c r="E99" s="9"/>
      <c r="F99" s="7"/>
      <c r="G99" s="7"/>
    </row>
    <row r="100" spans="2:7" ht="12.75">
      <c r="B100" s="8"/>
      <c r="C100" s="7"/>
      <c r="D100" s="9"/>
      <c r="E100" s="9"/>
      <c r="F100" s="7"/>
      <c r="G100" s="7"/>
    </row>
    <row r="101" spans="2:7" ht="12.75">
      <c r="B101" s="8"/>
      <c r="C101" s="7"/>
      <c r="D101" s="9"/>
      <c r="E101" s="9"/>
      <c r="F101" s="7"/>
      <c r="G101" s="7"/>
    </row>
    <row r="102" spans="2:7" ht="12.75">
      <c r="B102" s="8"/>
      <c r="C102" s="7"/>
      <c r="D102" s="9"/>
      <c r="E102" s="9"/>
      <c r="F102" s="7"/>
      <c r="G102" s="7"/>
    </row>
    <row r="103" spans="2:7" ht="12.75">
      <c r="B103" s="8"/>
      <c r="C103" s="7"/>
      <c r="D103" s="9"/>
      <c r="E103" s="9"/>
      <c r="F103" s="7"/>
      <c r="G103" s="7"/>
    </row>
    <row r="104" spans="2:7" ht="12.75">
      <c r="B104" s="8"/>
      <c r="C104" s="7"/>
      <c r="D104" s="9"/>
      <c r="E104" s="9"/>
      <c r="F104" s="7"/>
      <c r="G104" s="7"/>
    </row>
    <row r="105" spans="2:7" ht="12.75">
      <c r="B105" s="8"/>
      <c r="C105" s="7"/>
      <c r="D105" s="9"/>
      <c r="E105" s="9"/>
      <c r="F105" s="7"/>
      <c r="G105" s="7"/>
    </row>
    <row r="106" spans="2:7" ht="12.75">
      <c r="B106" s="8"/>
      <c r="C106" s="7"/>
      <c r="D106" s="9"/>
      <c r="E106" s="9"/>
      <c r="F106" s="7"/>
      <c r="G106" s="7"/>
    </row>
    <row r="107" spans="2:7" ht="12.75">
      <c r="B107" s="8"/>
      <c r="C107" s="7"/>
      <c r="D107" s="9"/>
      <c r="E107" s="9"/>
      <c r="F107" s="7"/>
      <c r="G107" s="7"/>
    </row>
    <row r="108" spans="2:7" ht="12.75">
      <c r="B108" s="8"/>
      <c r="C108" s="7"/>
      <c r="D108" s="9"/>
      <c r="E108" s="9"/>
      <c r="F108" s="7"/>
      <c r="G108" s="7"/>
    </row>
    <row r="109" spans="2:7" ht="12.75">
      <c r="B109" s="8"/>
      <c r="C109" s="7"/>
      <c r="D109" s="9"/>
      <c r="E109" s="9"/>
      <c r="F109" s="7"/>
      <c r="G109" s="7"/>
    </row>
    <row r="110" spans="2:7" ht="12.75">
      <c r="B110" s="8"/>
      <c r="C110" s="7"/>
      <c r="D110" s="9"/>
      <c r="E110" s="9"/>
      <c r="F110" s="7"/>
      <c r="G110" s="7"/>
    </row>
    <row r="111" spans="2:7" ht="12.75">
      <c r="B111" s="8"/>
      <c r="C111" s="7"/>
      <c r="D111" s="9"/>
      <c r="E111" s="9"/>
      <c r="F111" s="7"/>
      <c r="G111" s="7"/>
    </row>
    <row r="112" spans="2:7" ht="12.75">
      <c r="B112" s="8"/>
      <c r="C112" s="7"/>
      <c r="D112" s="9"/>
      <c r="E112" s="9"/>
      <c r="F112" s="7"/>
      <c r="G112" s="7"/>
    </row>
    <row r="113" spans="2:7" ht="12.75">
      <c r="B113" s="8"/>
      <c r="C113" s="7"/>
      <c r="D113" s="9"/>
      <c r="E113" s="9"/>
      <c r="F113" s="7"/>
      <c r="G113" s="7"/>
    </row>
    <row r="114" spans="2:7" ht="12.75">
      <c r="B114" s="8"/>
      <c r="C114" s="7"/>
      <c r="D114" s="9"/>
      <c r="E114" s="9"/>
      <c r="F114" s="7"/>
      <c r="G114" s="7"/>
    </row>
    <row r="115" spans="2:7" ht="12.75">
      <c r="B115" s="8"/>
      <c r="C115" s="7"/>
      <c r="D115" s="9"/>
      <c r="E115" s="9"/>
      <c r="F115" s="7"/>
      <c r="G115" s="7"/>
    </row>
    <row r="116" spans="2:7" ht="12.75">
      <c r="B116" s="8"/>
      <c r="C116" s="7"/>
      <c r="D116" s="9"/>
      <c r="E116" s="9"/>
      <c r="F116" s="7"/>
      <c r="G116" s="7"/>
    </row>
    <row r="117" spans="2:7" ht="12.75">
      <c r="B117" s="8"/>
      <c r="C117" s="7"/>
      <c r="D117" s="9"/>
      <c r="E117" s="9"/>
      <c r="F117" s="7"/>
      <c r="G117" s="7"/>
    </row>
    <row r="118" spans="2:7" ht="12.75">
      <c r="B118" s="8"/>
      <c r="C118" s="7"/>
      <c r="D118" s="9"/>
      <c r="E118" s="9"/>
      <c r="F118" s="7"/>
      <c r="G118" s="7"/>
    </row>
    <row r="119" spans="2:7" ht="12.75">
      <c r="B119" s="8"/>
      <c r="C119" s="7"/>
      <c r="D119" s="9"/>
      <c r="E119" s="9"/>
      <c r="F119" s="7"/>
      <c r="G119" s="7"/>
    </row>
    <row r="120" spans="2:7" ht="12.75">
      <c r="B120" s="8"/>
      <c r="C120" s="7"/>
      <c r="D120" s="9"/>
      <c r="E120" s="9"/>
      <c r="F120" s="7"/>
      <c r="G120" s="7"/>
    </row>
    <row r="121" spans="2:7" ht="12.75">
      <c r="B121" s="8"/>
      <c r="C121" s="7"/>
      <c r="D121" s="9"/>
      <c r="E121" s="9"/>
      <c r="F121" s="7"/>
      <c r="G121" s="7"/>
    </row>
    <row r="122" spans="2:7" ht="12.75">
      <c r="B122" s="8"/>
      <c r="C122" s="7"/>
      <c r="D122" s="9"/>
      <c r="E122" s="9"/>
      <c r="F122" s="7"/>
      <c r="G122" s="7"/>
    </row>
    <row r="123" spans="2:7" ht="12.75">
      <c r="B123" s="8"/>
      <c r="C123" s="7"/>
      <c r="D123" s="9"/>
      <c r="E123" s="9"/>
      <c r="F123" s="7"/>
      <c r="G123" s="7"/>
    </row>
    <row r="124" spans="2:7" ht="12.75">
      <c r="B124" s="8"/>
      <c r="C124" s="7"/>
      <c r="D124" s="9"/>
      <c r="E124" s="9"/>
      <c r="F124" s="7"/>
      <c r="G124" s="7"/>
    </row>
    <row r="125" spans="2:7" ht="12.75">
      <c r="B125" s="8"/>
      <c r="C125" s="7"/>
      <c r="D125" s="9"/>
      <c r="E125" s="9"/>
      <c r="F125" s="7"/>
      <c r="G125" s="7"/>
    </row>
    <row r="126" spans="2:7" ht="12.75">
      <c r="B126" s="8"/>
      <c r="C126" s="7"/>
      <c r="D126" s="9"/>
      <c r="E126" s="9"/>
      <c r="F126" s="7"/>
      <c r="G126" s="7"/>
    </row>
    <row r="127" spans="2:7" ht="12.75">
      <c r="B127" s="8"/>
      <c r="C127" s="7"/>
      <c r="D127" s="9"/>
      <c r="E127" s="9"/>
      <c r="F127" s="7"/>
      <c r="G127" s="7"/>
    </row>
    <row r="128" spans="2:7" ht="12.75">
      <c r="B128" s="8"/>
      <c r="C128" s="7"/>
      <c r="D128" s="9"/>
      <c r="E128" s="9"/>
      <c r="F128" s="7"/>
      <c r="G128" s="7"/>
    </row>
    <row r="129" spans="2:7" ht="12.75">
      <c r="B129" s="8"/>
      <c r="C129" s="7"/>
      <c r="D129" s="9"/>
      <c r="E129" s="9"/>
      <c r="F129" s="7"/>
      <c r="G129" s="7"/>
    </row>
    <row r="130" spans="2:7" ht="12.75">
      <c r="B130" s="8"/>
      <c r="C130" s="7"/>
      <c r="D130" s="9"/>
      <c r="E130" s="9"/>
      <c r="F130" s="7"/>
      <c r="G130" s="7"/>
    </row>
    <row r="131" spans="2:7" ht="12.75">
      <c r="B131" s="8"/>
      <c r="C131" s="7"/>
      <c r="D131" s="9"/>
      <c r="E131" s="9"/>
      <c r="F131" s="7"/>
      <c r="G131" s="7"/>
    </row>
    <row r="132" spans="2:7" ht="12.75">
      <c r="B132" s="8"/>
      <c r="C132" s="7"/>
      <c r="D132" s="9"/>
      <c r="E132" s="9"/>
      <c r="F132" s="7"/>
      <c r="G132" s="7"/>
    </row>
    <row r="133" spans="2:7" ht="12.75">
      <c r="B133" s="8"/>
      <c r="C133" s="7"/>
      <c r="D133" s="9"/>
      <c r="E133" s="9"/>
      <c r="F133" s="7"/>
      <c r="G133" s="7"/>
    </row>
    <row r="134" spans="2:7" ht="12.75">
      <c r="B134" s="8"/>
      <c r="C134" s="7"/>
      <c r="D134" s="9"/>
      <c r="E134" s="9"/>
      <c r="F134" s="7"/>
      <c r="G134" s="7"/>
    </row>
    <row r="135" spans="2:7" ht="12.75">
      <c r="B135" s="8"/>
      <c r="C135" s="7"/>
      <c r="D135" s="9"/>
      <c r="E135" s="9"/>
      <c r="F135" s="7"/>
      <c r="G135" s="7"/>
    </row>
    <row r="136" spans="2:7" ht="12.75">
      <c r="B136" s="8"/>
      <c r="C136" s="7"/>
      <c r="D136" s="9"/>
      <c r="E136" s="9"/>
      <c r="F136" s="7"/>
      <c r="G136" s="7"/>
    </row>
    <row r="137" spans="2:7" ht="12.75">
      <c r="B137" s="8"/>
      <c r="C137" s="7"/>
      <c r="D137" s="9"/>
      <c r="E137" s="9"/>
      <c r="F137" s="7"/>
      <c r="G137" s="7"/>
    </row>
    <row r="138" spans="2:7" ht="12.75">
      <c r="B138" s="8"/>
      <c r="C138" s="7"/>
      <c r="D138" s="9"/>
      <c r="E138" s="9"/>
      <c r="F138" s="7"/>
      <c r="G138" s="7"/>
    </row>
    <row r="139" spans="2:7" ht="12.75">
      <c r="B139" s="8"/>
      <c r="C139" s="7"/>
      <c r="D139" s="9"/>
      <c r="E139" s="9"/>
      <c r="F139" s="7"/>
      <c r="G139" s="7"/>
    </row>
    <row r="140" spans="2:7" ht="12.75">
      <c r="B140" s="8"/>
      <c r="C140" s="7"/>
      <c r="D140" s="9"/>
      <c r="E140" s="9"/>
      <c r="F140" s="7"/>
      <c r="G140" s="7"/>
    </row>
    <row r="141" spans="2:7" ht="12.75">
      <c r="B141" s="8"/>
      <c r="C141" s="7"/>
      <c r="D141" s="9"/>
      <c r="E141" s="9"/>
      <c r="F141" s="7"/>
      <c r="G141" s="7"/>
    </row>
    <row r="142" spans="2:7" ht="12.75">
      <c r="B142" s="8"/>
      <c r="C142" s="7"/>
      <c r="D142" s="9"/>
      <c r="E142" s="9"/>
      <c r="F142" s="7"/>
      <c r="G142" s="7"/>
    </row>
    <row r="143" spans="2:7" ht="12.75">
      <c r="B143" s="8"/>
      <c r="C143" s="7"/>
      <c r="D143" s="9"/>
      <c r="E143" s="9"/>
      <c r="F143" s="7"/>
      <c r="G143" s="7"/>
    </row>
    <row r="144" spans="2:7" ht="12.75">
      <c r="B144" s="8"/>
      <c r="C144" s="7"/>
      <c r="D144" s="9"/>
      <c r="E144" s="9"/>
      <c r="F144" s="7"/>
      <c r="G144" s="7"/>
    </row>
    <row r="145" spans="2:7" ht="12.75">
      <c r="B145" s="8"/>
      <c r="C145" s="7"/>
      <c r="D145" s="9"/>
      <c r="E145" s="9"/>
      <c r="F145" s="7"/>
      <c r="G145" s="7"/>
    </row>
    <row r="146" spans="2:7" ht="12.75">
      <c r="B146" s="8"/>
      <c r="C146" s="7"/>
      <c r="D146" s="9"/>
      <c r="E146" s="9"/>
      <c r="F146" s="7"/>
      <c r="G146" s="7"/>
    </row>
    <row r="147" spans="2:7" ht="12.75">
      <c r="B147" s="8"/>
      <c r="C147" s="7"/>
      <c r="D147" s="9"/>
      <c r="E147" s="9"/>
      <c r="F147" s="7"/>
      <c r="G147" s="7"/>
    </row>
    <row r="148" spans="2:7" ht="12.75">
      <c r="B148" s="8"/>
      <c r="C148" s="7"/>
      <c r="D148" s="9"/>
      <c r="E148" s="9"/>
      <c r="F148" s="7"/>
      <c r="G148" s="7"/>
    </row>
    <row r="149" spans="2:7" ht="12.75">
      <c r="B149" s="8"/>
      <c r="C149" s="7"/>
      <c r="D149" s="9"/>
      <c r="E149" s="9"/>
      <c r="F149" s="7"/>
      <c r="G149" s="7"/>
    </row>
    <row r="150" spans="2:7" ht="12.75">
      <c r="B150" s="8"/>
      <c r="C150" s="7"/>
      <c r="D150" s="9"/>
      <c r="E150" s="9"/>
      <c r="F150" s="7"/>
      <c r="G150" s="7"/>
    </row>
    <row r="151" spans="2:7" ht="12.75">
      <c r="B151" s="8"/>
      <c r="C151" s="7"/>
      <c r="D151" s="9"/>
      <c r="E151" s="9"/>
      <c r="F151" s="7"/>
      <c r="G151" s="7"/>
    </row>
    <row r="152" spans="2:7" ht="12.75">
      <c r="B152" s="8"/>
      <c r="C152" s="7"/>
      <c r="D152" s="9"/>
      <c r="E152" s="9"/>
      <c r="F152" s="7"/>
      <c r="G152" s="7"/>
    </row>
    <row r="153" spans="2:7" ht="12.75">
      <c r="B153" s="8"/>
      <c r="C153" s="7"/>
      <c r="D153" s="9"/>
      <c r="E153" s="9"/>
      <c r="F153" s="7"/>
      <c r="G153" s="7"/>
    </row>
    <row r="154" spans="2:7" ht="12.75">
      <c r="B154" s="8"/>
      <c r="C154" s="7"/>
      <c r="D154" s="9"/>
      <c r="E154" s="9"/>
      <c r="F154" s="7"/>
      <c r="G154" s="7"/>
    </row>
    <row r="155" spans="2:7" ht="12.75">
      <c r="B155" s="8"/>
      <c r="C155" s="7"/>
      <c r="D155" s="9"/>
      <c r="E155" s="9"/>
      <c r="F155" s="7"/>
      <c r="G155" s="7"/>
    </row>
    <row r="156" spans="2:7" ht="12.75">
      <c r="B156" s="8"/>
      <c r="C156" s="7"/>
      <c r="D156" s="9"/>
      <c r="E156" s="9"/>
      <c r="F156" s="7"/>
      <c r="G156" s="7"/>
    </row>
    <row r="157" spans="2:7" ht="12.75">
      <c r="B157" s="8"/>
      <c r="C157" s="7"/>
      <c r="D157" s="9"/>
      <c r="E157" s="9"/>
      <c r="F157" s="7"/>
      <c r="G157" s="7"/>
    </row>
    <row r="158" spans="2:7" ht="12.75">
      <c r="B158" s="8"/>
      <c r="C158" s="7"/>
      <c r="D158" s="9"/>
      <c r="E158" s="9"/>
      <c r="F158" s="7"/>
      <c r="G158" s="7"/>
    </row>
    <row r="159" spans="4:5" ht="12.75">
      <c r="D159" s="15"/>
      <c r="E159" s="15"/>
    </row>
    <row r="160" spans="4:5" ht="12.75">
      <c r="D160" s="15"/>
      <c r="E160" s="15"/>
    </row>
    <row r="161" spans="4:5" ht="12.75">
      <c r="D161" s="15"/>
      <c r="E161" s="15"/>
    </row>
    <row r="162" spans="4:5" ht="12.75">
      <c r="D162" s="15"/>
      <c r="E162" s="15"/>
    </row>
    <row r="163" spans="4:5" ht="12.75">
      <c r="D163" s="15"/>
      <c r="E163" s="15"/>
    </row>
    <row r="164" spans="4:5" ht="12.75">
      <c r="D164" s="15"/>
      <c r="E164" s="15"/>
    </row>
    <row r="165" spans="4:5" ht="12.75">
      <c r="D165" s="15"/>
      <c r="E165" s="15"/>
    </row>
    <row r="166" spans="4:5" ht="12.75">
      <c r="D166" s="15"/>
      <c r="E166" s="15"/>
    </row>
    <row r="167" spans="4:5" ht="12.75">
      <c r="D167" s="15"/>
      <c r="E167" s="15"/>
    </row>
    <row r="168" spans="4:5" ht="12.75">
      <c r="D168" s="15"/>
      <c r="E168" s="15"/>
    </row>
    <row r="169" spans="4:5" ht="12.75">
      <c r="D169" s="15"/>
      <c r="E169" s="15"/>
    </row>
    <row r="170" spans="4:5" ht="12.75">
      <c r="D170" s="15"/>
      <c r="E170" s="15"/>
    </row>
    <row r="171" spans="4:5" ht="12.75">
      <c r="D171" s="15"/>
      <c r="E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  <row r="187" spans="4:5" ht="12.75">
      <c r="D187" s="15"/>
      <c r="E187" s="15"/>
    </row>
    <row r="188" spans="4:5" ht="12.75">
      <c r="D188" s="15"/>
      <c r="E188" s="15"/>
    </row>
    <row r="189" spans="4:5" ht="12.75">
      <c r="D189" s="15"/>
      <c r="E189" s="15"/>
    </row>
    <row r="190" spans="4:5" ht="12.75">
      <c r="D190" s="15"/>
      <c r="E190" s="15"/>
    </row>
    <row r="191" spans="4:5" ht="12.75">
      <c r="D191" s="15"/>
      <c r="E191" s="15"/>
    </row>
    <row r="192" spans="4:5" ht="12.75">
      <c r="D192" s="15"/>
      <c r="E192" s="15"/>
    </row>
    <row r="193" spans="4:5" ht="12.75">
      <c r="D193" s="15"/>
      <c r="E193" s="15"/>
    </row>
    <row r="194" spans="4:5" ht="12.75">
      <c r="D194" s="15"/>
      <c r="E194" s="15"/>
    </row>
    <row r="195" spans="4:5" ht="12.75">
      <c r="D195" s="15"/>
      <c r="E195" s="15"/>
    </row>
    <row r="196" spans="4:5" ht="12.75">
      <c r="D196" s="15"/>
      <c r="E196" s="15"/>
    </row>
    <row r="197" spans="4:5" ht="12.75">
      <c r="D197" s="15"/>
      <c r="E197" s="15"/>
    </row>
    <row r="198" spans="4:5" ht="12.75">
      <c r="D198" s="15"/>
      <c r="E198" s="15"/>
    </row>
    <row r="199" spans="4:5" ht="12.75">
      <c r="D199" s="15"/>
      <c r="E199" s="15"/>
    </row>
    <row r="200" spans="4:5" ht="12.75">
      <c r="D200" s="15"/>
      <c r="E200" s="15"/>
    </row>
    <row r="201" spans="4:5" ht="12.75">
      <c r="D201" s="15"/>
      <c r="E201" s="15"/>
    </row>
    <row r="202" spans="4:5" ht="12.75">
      <c r="D202" s="15"/>
      <c r="E202" s="15"/>
    </row>
    <row r="203" spans="4:5" ht="12.75">
      <c r="D203" s="15"/>
      <c r="E203" s="15"/>
    </row>
    <row r="204" spans="4:5" ht="12.75">
      <c r="D204" s="15"/>
      <c r="E204" s="15"/>
    </row>
    <row r="205" spans="4:5" ht="12.75">
      <c r="D205" s="15"/>
      <c r="E205" s="15"/>
    </row>
    <row r="206" spans="4:5" ht="12.75">
      <c r="D206" s="15"/>
      <c r="E206" s="15"/>
    </row>
    <row r="207" spans="4:5" ht="12.75">
      <c r="D207" s="15"/>
      <c r="E207" s="15"/>
    </row>
    <row r="208" spans="4:5" ht="12.75">
      <c r="D208" s="15"/>
      <c r="E208" s="15"/>
    </row>
    <row r="209" spans="4:5" ht="12.75">
      <c r="D209" s="15"/>
      <c r="E209" s="15"/>
    </row>
    <row r="210" spans="4:5" ht="12.75">
      <c r="D210" s="15"/>
      <c r="E210" s="15"/>
    </row>
    <row r="211" spans="4:5" ht="12.75">
      <c r="D211" s="15"/>
      <c r="E211" s="15"/>
    </row>
    <row r="212" spans="4:5" ht="12.75">
      <c r="D212" s="15"/>
      <c r="E212" s="15"/>
    </row>
    <row r="213" spans="4:5" ht="12.75">
      <c r="D213" s="15"/>
      <c r="E213" s="15"/>
    </row>
    <row r="214" spans="4:5" ht="12.75">
      <c r="D214" s="15"/>
      <c r="E214" s="15"/>
    </row>
    <row r="215" spans="4:5" ht="12.75">
      <c r="D215" s="15"/>
      <c r="E215" s="15"/>
    </row>
    <row r="216" spans="4:5" ht="12.75">
      <c r="D216" s="15"/>
      <c r="E216" s="15"/>
    </row>
    <row r="217" spans="4:5" ht="12.75">
      <c r="D217" s="15"/>
      <c r="E217" s="15"/>
    </row>
    <row r="218" spans="4:5" ht="12.75">
      <c r="D218" s="15"/>
      <c r="E218" s="15"/>
    </row>
    <row r="219" spans="4:5" ht="12.75">
      <c r="D219" s="15"/>
      <c r="E219" s="15"/>
    </row>
    <row r="220" spans="4:5" ht="12.75">
      <c r="D220" s="15"/>
      <c r="E220" s="15"/>
    </row>
    <row r="221" spans="4:5" ht="12.75">
      <c r="D221" s="15"/>
      <c r="E221" s="15"/>
    </row>
    <row r="222" spans="4:5" ht="12.75">
      <c r="D222" s="15"/>
      <c r="E222" s="15"/>
    </row>
    <row r="223" spans="4:5" ht="12.75">
      <c r="D223" s="15"/>
      <c r="E223" s="15"/>
    </row>
    <row r="224" spans="4:5" ht="12.75">
      <c r="D224" s="15"/>
      <c r="E224" s="15"/>
    </row>
    <row r="225" spans="4:5" ht="12.75">
      <c r="D225" s="15"/>
      <c r="E225" s="15"/>
    </row>
    <row r="226" spans="4:5" ht="12.75">
      <c r="D226" s="15"/>
      <c r="E226" s="15"/>
    </row>
    <row r="227" spans="4:5" ht="12.75">
      <c r="D227" s="15"/>
      <c r="E227" s="15"/>
    </row>
    <row r="228" spans="4:5" ht="12.75">
      <c r="D228" s="15"/>
      <c r="E228" s="15"/>
    </row>
    <row r="229" spans="4:5" ht="12.75">
      <c r="D229" s="15"/>
      <c r="E229" s="15"/>
    </row>
    <row r="230" spans="4:5" ht="12.75">
      <c r="D230" s="15"/>
      <c r="E230" s="15"/>
    </row>
    <row r="231" spans="4:5" ht="12.75">
      <c r="D231" s="15"/>
      <c r="E231" s="15"/>
    </row>
    <row r="232" spans="4:5" ht="12.75">
      <c r="D232" s="15"/>
      <c r="E232" s="15"/>
    </row>
    <row r="233" spans="4:5" ht="12.75">
      <c r="D233" s="15"/>
      <c r="E233" s="15"/>
    </row>
    <row r="234" spans="4:5" ht="12.75">
      <c r="D234" s="15"/>
      <c r="E234" s="15"/>
    </row>
    <row r="235" spans="4:5" ht="12.75">
      <c r="D235" s="15"/>
      <c r="E235" s="15"/>
    </row>
    <row r="236" spans="4:5" ht="12.75">
      <c r="D236" s="15"/>
      <c r="E236" s="15"/>
    </row>
    <row r="237" spans="4:5" ht="12.75">
      <c r="D237" s="15"/>
      <c r="E237" s="15"/>
    </row>
    <row r="238" spans="4:5" ht="12.75">
      <c r="D238" s="15"/>
      <c r="E238" s="15"/>
    </row>
    <row r="239" spans="4:5" ht="12.75">
      <c r="D239" s="15"/>
      <c r="E239" s="15"/>
    </row>
    <row r="240" spans="4:5" ht="12.75">
      <c r="D240" s="15"/>
      <c r="E240" s="15"/>
    </row>
    <row r="241" spans="4:5" ht="12.75">
      <c r="D241" s="15"/>
      <c r="E241" s="15"/>
    </row>
    <row r="242" spans="4:5" ht="12.75">
      <c r="D242" s="15"/>
      <c r="E242" s="15"/>
    </row>
    <row r="243" spans="4:5" ht="12.75">
      <c r="D243" s="15"/>
      <c r="E243" s="15"/>
    </row>
    <row r="244" spans="4:5" ht="12.75">
      <c r="D244" s="15"/>
      <c r="E244" s="15"/>
    </row>
    <row r="245" spans="4:5" ht="12.75">
      <c r="D245" s="15"/>
      <c r="E245" s="15"/>
    </row>
    <row r="246" spans="4:5" ht="12.75">
      <c r="D246" s="15"/>
      <c r="E246" s="15"/>
    </row>
    <row r="247" spans="4:5" ht="12.75">
      <c r="D247" s="15"/>
      <c r="E247" s="15"/>
    </row>
    <row r="248" spans="4:5" ht="12.75">
      <c r="D248" s="15"/>
      <c r="E248" s="15"/>
    </row>
    <row r="249" spans="4:5" ht="12.75">
      <c r="D249" s="15"/>
      <c r="E249" s="15"/>
    </row>
    <row r="250" spans="4:5" ht="12.75">
      <c r="D250" s="15"/>
      <c r="E250" s="15"/>
    </row>
    <row r="251" spans="4:5" ht="12.75">
      <c r="D251" s="15"/>
      <c r="E251" s="15"/>
    </row>
    <row r="252" spans="4:5" ht="12.75">
      <c r="D252" s="15"/>
      <c r="E252" s="15"/>
    </row>
    <row r="253" spans="4:5" ht="12.75">
      <c r="D253" s="15"/>
      <c r="E253" s="15"/>
    </row>
    <row r="254" spans="4:5" ht="12.75">
      <c r="D254" s="15"/>
      <c r="E254" s="15"/>
    </row>
    <row r="255" spans="4:5" ht="12.75">
      <c r="D255" s="15"/>
      <c r="E255" s="15"/>
    </row>
    <row r="256" spans="4:5" ht="12.75">
      <c r="D256" s="15"/>
      <c r="E256" s="15"/>
    </row>
    <row r="257" spans="4:5" ht="12.75">
      <c r="D257" s="15"/>
      <c r="E257" s="15"/>
    </row>
    <row r="258" spans="4:5" ht="12.75">
      <c r="D258" s="15"/>
      <c r="E258" s="15"/>
    </row>
    <row r="259" spans="4:5" ht="12.75">
      <c r="D259" s="15"/>
      <c r="E259" s="15"/>
    </row>
    <row r="260" spans="4:5" ht="12.75">
      <c r="D260" s="15"/>
      <c r="E260" s="15"/>
    </row>
    <row r="261" spans="4:5" ht="12.75">
      <c r="D261" s="15"/>
      <c r="E261" s="15"/>
    </row>
    <row r="262" spans="4:5" ht="12.75">
      <c r="D262" s="15"/>
      <c r="E262" s="15"/>
    </row>
    <row r="263" spans="4:5" ht="12.75">
      <c r="D263" s="15"/>
      <c r="E263" s="15"/>
    </row>
    <row r="264" spans="4:5" ht="12.75">
      <c r="D264" s="15"/>
      <c r="E264" s="15"/>
    </row>
    <row r="265" spans="4:5" ht="12.75">
      <c r="D265" s="15"/>
      <c r="E265" s="15"/>
    </row>
    <row r="266" spans="4:5" ht="12.75">
      <c r="D266" s="15"/>
      <c r="E266" s="15"/>
    </row>
    <row r="267" spans="4:5" ht="12.75">
      <c r="D267" s="15"/>
      <c r="E267" s="15"/>
    </row>
    <row r="268" spans="4:5" ht="12.75">
      <c r="D268" s="15"/>
      <c r="E268" s="15"/>
    </row>
    <row r="269" spans="4:5" ht="12.75">
      <c r="D269" s="15"/>
      <c r="E269" s="15"/>
    </row>
    <row r="270" spans="4:5" ht="12.75">
      <c r="D270" s="15"/>
      <c r="E270" s="15"/>
    </row>
    <row r="271" spans="4:5" ht="12.75">
      <c r="D271" s="15"/>
      <c r="E271" s="15"/>
    </row>
    <row r="272" spans="4:5" ht="12.75">
      <c r="D272" s="15"/>
      <c r="E272" s="15"/>
    </row>
    <row r="273" spans="4:5" ht="12.75">
      <c r="D273" s="15"/>
      <c r="E273" s="15"/>
    </row>
    <row r="274" spans="4:5" ht="12.75">
      <c r="D274" s="15"/>
      <c r="E274" s="15"/>
    </row>
    <row r="275" spans="4:5" ht="12.75">
      <c r="D275" s="15"/>
      <c r="E275" s="15"/>
    </row>
    <row r="276" spans="4:5" ht="12.75">
      <c r="D276" s="15"/>
      <c r="E276" s="15"/>
    </row>
    <row r="277" spans="4:5" ht="12.75">
      <c r="D277" s="15"/>
      <c r="E277" s="15"/>
    </row>
    <row r="278" spans="4:5" ht="12.75">
      <c r="D278" s="15"/>
      <c r="E278" s="15"/>
    </row>
    <row r="279" spans="4:5" ht="12.75">
      <c r="D279" s="15"/>
      <c r="E279" s="15"/>
    </row>
    <row r="280" spans="4:5" ht="12.75">
      <c r="D280" s="15"/>
      <c r="E280" s="15"/>
    </row>
    <row r="281" spans="4:5" ht="12.75">
      <c r="D281" s="15"/>
      <c r="E281" s="15"/>
    </row>
    <row r="282" spans="4:5" ht="12.75">
      <c r="D282" s="15"/>
      <c r="E282" s="15"/>
    </row>
    <row r="283" spans="4:5" ht="12.75">
      <c r="D283" s="15"/>
      <c r="E283" s="15"/>
    </row>
    <row r="284" spans="4:5" ht="12.75">
      <c r="D284" s="15"/>
      <c r="E284" s="15"/>
    </row>
    <row r="285" spans="4:5" ht="12.75">
      <c r="D285" s="15"/>
      <c r="E285" s="15"/>
    </row>
    <row r="286" spans="4:5" ht="12.75">
      <c r="D286" s="15"/>
      <c r="E286" s="15"/>
    </row>
    <row r="287" spans="4:5" ht="12.75">
      <c r="D287" s="15"/>
      <c r="E287" s="15"/>
    </row>
    <row r="288" spans="4:5" ht="12.75">
      <c r="D288" s="15"/>
      <c r="E288" s="15"/>
    </row>
    <row r="289" spans="4:5" ht="12.75">
      <c r="D289" s="15"/>
      <c r="E289" s="15"/>
    </row>
    <row r="290" spans="4:5" ht="12.75">
      <c r="D290" s="15"/>
      <c r="E290" s="15"/>
    </row>
    <row r="291" spans="4:5" ht="12.75">
      <c r="D291" s="15"/>
      <c r="E291" s="15"/>
    </row>
    <row r="292" spans="4:5" ht="12.75">
      <c r="D292" s="15"/>
      <c r="E292" s="15"/>
    </row>
    <row r="293" spans="4:5" ht="12.75">
      <c r="D293" s="15"/>
      <c r="E293" s="15"/>
    </row>
    <row r="294" spans="4:5" ht="12.75">
      <c r="D294" s="15"/>
      <c r="E294" s="15"/>
    </row>
    <row r="295" spans="4:5" ht="12.75">
      <c r="D295" s="15"/>
      <c r="E295" s="15"/>
    </row>
    <row r="296" spans="4:5" ht="12.75">
      <c r="D296" s="15"/>
      <c r="E296" s="15"/>
    </row>
    <row r="297" spans="4:5" ht="12.75">
      <c r="D297" s="15"/>
      <c r="E297" s="15"/>
    </row>
    <row r="298" spans="4:5" ht="12.75">
      <c r="D298" s="15"/>
      <c r="E298" s="15"/>
    </row>
    <row r="299" spans="4:5" ht="12.75">
      <c r="D299" s="15"/>
      <c r="E299" s="15"/>
    </row>
    <row r="300" spans="4:5" ht="12.75">
      <c r="D300" s="15"/>
      <c r="E300" s="15"/>
    </row>
    <row r="301" spans="4:5" ht="12.75">
      <c r="D301" s="15"/>
      <c r="E301" s="15"/>
    </row>
    <row r="302" spans="4:5" ht="12.75">
      <c r="D302" s="15"/>
      <c r="E302" s="15"/>
    </row>
    <row r="303" spans="4:5" ht="12.75">
      <c r="D303" s="15"/>
      <c r="E303" s="15"/>
    </row>
    <row r="304" spans="4:5" ht="12.75">
      <c r="D304" s="15"/>
      <c r="E304" s="15"/>
    </row>
    <row r="305" spans="4:5" ht="12.75">
      <c r="D305" s="15"/>
      <c r="E305" s="15"/>
    </row>
    <row r="306" spans="4:5" ht="12.75">
      <c r="D306" s="15"/>
      <c r="E306" s="15"/>
    </row>
    <row r="307" spans="4:5" ht="12.75">
      <c r="D307" s="15"/>
      <c r="E307" s="15"/>
    </row>
    <row r="308" spans="4:5" ht="12.75">
      <c r="D308" s="15"/>
      <c r="E308" s="15"/>
    </row>
    <row r="309" spans="4:5" ht="12.75">
      <c r="D309" s="15"/>
      <c r="E309" s="15"/>
    </row>
    <row r="310" spans="4:5" ht="12.75">
      <c r="D310" s="15"/>
      <c r="E310" s="15"/>
    </row>
    <row r="311" spans="4:5" ht="12.75">
      <c r="D311" s="15"/>
      <c r="E311" s="15"/>
    </row>
    <row r="312" spans="4:5" ht="12.75">
      <c r="D312" s="15"/>
      <c r="E312" s="15"/>
    </row>
    <row r="313" spans="4:5" ht="12.75">
      <c r="D313" s="15"/>
      <c r="E313" s="15"/>
    </row>
    <row r="314" spans="4:5" ht="12.75">
      <c r="D314" s="15"/>
      <c r="E314" s="15"/>
    </row>
    <row r="315" spans="4:5" ht="12.75">
      <c r="D315" s="15"/>
      <c r="E315" s="15"/>
    </row>
    <row r="316" spans="4:5" ht="12.75">
      <c r="D316" s="15"/>
      <c r="E316" s="15"/>
    </row>
    <row r="317" spans="4:5" ht="12.75">
      <c r="D317" s="15"/>
      <c r="E317" s="15"/>
    </row>
    <row r="318" spans="4:5" ht="12.75">
      <c r="D318" s="15"/>
      <c r="E318" s="15"/>
    </row>
    <row r="319" spans="4:5" ht="12.75">
      <c r="D319" s="15"/>
      <c r="E319" s="15"/>
    </row>
    <row r="320" spans="4:5" ht="12.75">
      <c r="D320" s="15"/>
      <c r="E320" s="15"/>
    </row>
    <row r="321" spans="4:5" ht="12.75">
      <c r="D321" s="15"/>
      <c r="E321" s="15"/>
    </row>
    <row r="322" spans="4:5" ht="12.75">
      <c r="D322" s="15"/>
      <c r="E322" s="15"/>
    </row>
    <row r="323" spans="4:5" ht="12.75">
      <c r="D323" s="15"/>
      <c r="E323" s="15"/>
    </row>
    <row r="324" spans="4:5" ht="12.75">
      <c r="D324" s="15"/>
      <c r="E324" s="15"/>
    </row>
    <row r="325" spans="4:5" ht="12.75">
      <c r="D325" s="15"/>
      <c r="E325" s="15"/>
    </row>
    <row r="326" spans="4:5" ht="12.75">
      <c r="D326" s="15"/>
      <c r="E326" s="15"/>
    </row>
    <row r="327" spans="4:5" ht="12.75">
      <c r="D327" s="15"/>
      <c r="E327" s="15"/>
    </row>
    <row r="328" spans="4:5" ht="12.75">
      <c r="D328" s="15"/>
      <c r="E328" s="15"/>
    </row>
    <row r="329" spans="4:5" ht="12.75">
      <c r="D329" s="15"/>
      <c r="E329" s="15"/>
    </row>
    <row r="330" spans="4:5" ht="12.75">
      <c r="D330" s="15"/>
      <c r="E330" s="15"/>
    </row>
    <row r="331" spans="4:5" ht="12.75">
      <c r="D331" s="15"/>
      <c r="E331" s="15"/>
    </row>
    <row r="332" spans="4:5" ht="12.75">
      <c r="D332" s="15"/>
      <c r="E332" s="15"/>
    </row>
    <row r="333" spans="4:5" ht="12.75">
      <c r="D333" s="15"/>
      <c r="E333" s="15"/>
    </row>
    <row r="334" spans="4:5" ht="12.75">
      <c r="D334" s="15"/>
      <c r="E334" s="15"/>
    </row>
    <row r="335" spans="4:5" ht="12.75">
      <c r="D335" s="15"/>
      <c r="E335" s="15"/>
    </row>
    <row r="336" spans="4:5" ht="12.75">
      <c r="D336" s="15"/>
      <c r="E336" s="15"/>
    </row>
    <row r="337" spans="4:5" ht="12.75">
      <c r="D337" s="15"/>
      <c r="E337" s="15"/>
    </row>
    <row r="338" spans="4:5" ht="12.75">
      <c r="D338" s="15"/>
      <c r="E338" s="15"/>
    </row>
    <row r="339" spans="4:5" ht="12.75">
      <c r="D339" s="15"/>
      <c r="E339" s="15"/>
    </row>
    <row r="340" spans="4:5" ht="12.75">
      <c r="D340" s="15"/>
      <c r="E340" s="15"/>
    </row>
    <row r="341" spans="4:5" ht="12.75">
      <c r="D341" s="15"/>
      <c r="E341" s="15"/>
    </row>
    <row r="342" spans="4:5" ht="12.75">
      <c r="D342" s="15"/>
      <c r="E342" s="15"/>
    </row>
    <row r="343" spans="4:5" ht="12.75">
      <c r="D343" s="15"/>
      <c r="E343" s="15"/>
    </row>
    <row r="344" spans="4:5" ht="12.75">
      <c r="D344" s="15"/>
      <c r="E344" s="15"/>
    </row>
    <row r="345" spans="4:5" ht="12.75">
      <c r="D345" s="15"/>
      <c r="E345" s="15"/>
    </row>
    <row r="346" spans="4:5" ht="12.75">
      <c r="D346" s="15"/>
      <c r="E346" s="15"/>
    </row>
    <row r="347" spans="4:5" ht="12.75">
      <c r="D347" s="15"/>
      <c r="E347" s="15"/>
    </row>
    <row r="348" spans="4:5" ht="12.75">
      <c r="D348" s="15"/>
      <c r="E348" s="15"/>
    </row>
    <row r="349" spans="4:5" ht="12.75">
      <c r="D349" s="15"/>
      <c r="E349" s="15"/>
    </row>
    <row r="350" spans="4:5" ht="12.75">
      <c r="D350" s="15"/>
      <c r="E350" s="15"/>
    </row>
    <row r="351" spans="4:5" ht="12.75">
      <c r="D351" s="15"/>
      <c r="E351" s="15"/>
    </row>
    <row r="352" spans="4:5" ht="12.75">
      <c r="D352" s="15"/>
      <c r="E352" s="15"/>
    </row>
    <row r="353" spans="4:5" ht="12.75">
      <c r="D353" s="15"/>
      <c r="E353" s="15"/>
    </row>
    <row r="354" spans="4:5" ht="12.75">
      <c r="D354" s="15"/>
      <c r="E354" s="15"/>
    </row>
    <row r="355" spans="4:5" ht="12.75">
      <c r="D355" s="15"/>
      <c r="E355" s="15"/>
    </row>
    <row r="356" spans="4:5" ht="12.75">
      <c r="D356" s="15"/>
      <c r="E356" s="15"/>
    </row>
    <row r="357" spans="4:5" ht="12.75">
      <c r="D357" s="15"/>
      <c r="E357" s="15"/>
    </row>
    <row r="358" spans="4:5" ht="12.75">
      <c r="D358" s="15"/>
      <c r="E358" s="15"/>
    </row>
    <row r="359" spans="4:5" ht="12.75">
      <c r="D359" s="15"/>
      <c r="E359" s="15"/>
    </row>
    <row r="360" spans="4:5" ht="12.75">
      <c r="D360" s="15"/>
      <c r="E360" s="15"/>
    </row>
    <row r="361" spans="4:5" ht="12.75">
      <c r="D361" s="15"/>
      <c r="E361" s="15"/>
    </row>
    <row r="362" spans="4:5" ht="12.75">
      <c r="D362" s="15"/>
      <c r="E362" s="15"/>
    </row>
    <row r="363" spans="4:5" ht="12.75">
      <c r="D363" s="15"/>
      <c r="E363" s="15"/>
    </row>
    <row r="364" spans="4:5" ht="12.75">
      <c r="D364" s="15"/>
      <c r="E364" s="15"/>
    </row>
    <row r="365" spans="4:5" ht="12.75">
      <c r="D365" s="15"/>
      <c r="E365" s="15"/>
    </row>
    <row r="366" spans="4:5" ht="12.75">
      <c r="D366" s="15"/>
      <c r="E366" s="15"/>
    </row>
    <row r="367" spans="4:5" ht="12.75">
      <c r="D367" s="15"/>
      <c r="E367" s="15"/>
    </row>
    <row r="368" spans="4:5" ht="12.75">
      <c r="D368" s="15"/>
      <c r="E368" s="15"/>
    </row>
    <row r="369" spans="4:5" ht="12.75">
      <c r="D369" s="15"/>
      <c r="E369" s="15"/>
    </row>
    <row r="370" spans="4:5" ht="12.75">
      <c r="D370" s="15"/>
      <c r="E370" s="15"/>
    </row>
    <row r="371" spans="4:5" ht="12.75">
      <c r="D371" s="15"/>
      <c r="E371" s="15"/>
    </row>
    <row r="372" spans="4:5" ht="12.75">
      <c r="D372" s="15"/>
      <c r="E372" s="15"/>
    </row>
    <row r="373" spans="4:5" ht="12.75">
      <c r="D373" s="15"/>
      <c r="E373" s="15"/>
    </row>
    <row r="374" spans="4:5" ht="12.75">
      <c r="D374" s="15"/>
      <c r="E374" s="15"/>
    </row>
    <row r="375" spans="4:5" ht="12.75">
      <c r="D375" s="15"/>
      <c r="E375" s="15"/>
    </row>
    <row r="376" spans="4:5" ht="12.75">
      <c r="D376" s="15"/>
      <c r="E376" s="15"/>
    </row>
    <row r="377" spans="4:5" ht="12.75">
      <c r="D377" s="15"/>
      <c r="E377" s="15"/>
    </row>
    <row r="378" spans="4:5" ht="12.75">
      <c r="D378" s="15"/>
      <c r="E378" s="15"/>
    </row>
    <row r="379" spans="4:5" ht="12.75">
      <c r="D379" s="15"/>
      <c r="E379" s="15"/>
    </row>
    <row r="380" spans="4:5" ht="12.75">
      <c r="D380" s="15"/>
      <c r="E380" s="15"/>
    </row>
    <row r="381" spans="4:5" ht="12.75">
      <c r="D381" s="15"/>
      <c r="E381" s="15"/>
    </row>
    <row r="382" spans="4:5" ht="12.75">
      <c r="D382" s="15"/>
      <c r="E382" s="15"/>
    </row>
    <row r="383" spans="4:5" ht="12.75">
      <c r="D383" s="15"/>
      <c r="E383" s="15"/>
    </row>
    <row r="384" spans="4:5" ht="12.75">
      <c r="D384" s="15"/>
      <c r="E384" s="15"/>
    </row>
    <row r="385" spans="4:5" ht="12.75">
      <c r="D385" s="15"/>
      <c r="E385" s="15"/>
    </row>
    <row r="386" spans="4:5" ht="12.75">
      <c r="D386" s="15"/>
      <c r="E386" s="15"/>
    </row>
    <row r="387" spans="4:5" ht="12.75">
      <c r="D387" s="15"/>
      <c r="E387" s="15"/>
    </row>
    <row r="388" spans="4:5" ht="12.75">
      <c r="D388" s="15"/>
      <c r="E388" s="15"/>
    </row>
    <row r="389" spans="4:5" ht="12.75">
      <c r="D389" s="15"/>
      <c r="E389" s="15"/>
    </row>
    <row r="390" spans="4:5" ht="12.75">
      <c r="D390" s="15"/>
      <c r="E390" s="15"/>
    </row>
    <row r="391" spans="4:5" ht="12.75">
      <c r="D391" s="15"/>
      <c r="E391" s="15"/>
    </row>
    <row r="392" spans="4:5" ht="12.75">
      <c r="D392" s="15"/>
      <c r="E392" s="15"/>
    </row>
    <row r="393" spans="4:5" ht="12.75">
      <c r="D393" s="15"/>
      <c r="E393" s="15"/>
    </row>
    <row r="394" spans="4:5" ht="12.75">
      <c r="D394" s="15"/>
      <c r="E394" s="15"/>
    </row>
    <row r="395" spans="4:5" ht="12.75">
      <c r="D395" s="15"/>
      <c r="E395" s="15"/>
    </row>
    <row r="396" spans="4:5" ht="12.75">
      <c r="D396" s="15"/>
      <c r="E396" s="15"/>
    </row>
    <row r="397" spans="4:5" ht="12.75">
      <c r="D397" s="15"/>
      <c r="E397" s="15"/>
    </row>
    <row r="398" spans="4:5" ht="12.75">
      <c r="D398" s="15"/>
      <c r="E398" s="15"/>
    </row>
    <row r="399" spans="4:5" ht="12.75">
      <c r="D399" s="15"/>
      <c r="E399" s="15"/>
    </row>
    <row r="400" spans="4:5" ht="12.75">
      <c r="D400" s="15"/>
      <c r="E400" s="15"/>
    </row>
    <row r="401" spans="4:5" ht="12.75">
      <c r="D401" s="15"/>
      <c r="E401" s="15"/>
    </row>
    <row r="402" spans="4:5" ht="12.75">
      <c r="D402" s="15"/>
      <c r="E402" s="15"/>
    </row>
    <row r="403" spans="4:5" ht="12.75">
      <c r="D403" s="15"/>
      <c r="E403" s="15"/>
    </row>
    <row r="404" spans="4:5" ht="12.75">
      <c r="D404" s="15"/>
      <c r="E404" s="15"/>
    </row>
    <row r="405" spans="4:5" ht="12.75">
      <c r="D405" s="15"/>
      <c r="E405" s="15"/>
    </row>
    <row r="406" spans="4:5" ht="12.75">
      <c r="D406" s="15"/>
      <c r="E406" s="15"/>
    </row>
    <row r="407" spans="4:5" ht="12.75">
      <c r="D407" s="15"/>
      <c r="E407" s="15"/>
    </row>
    <row r="408" spans="4:5" ht="12.75">
      <c r="D408" s="15"/>
      <c r="E408" s="15"/>
    </row>
    <row r="409" spans="4:5" ht="12.75">
      <c r="D409" s="15"/>
      <c r="E409" s="15"/>
    </row>
    <row r="410" spans="4:5" ht="12.75">
      <c r="D410" s="15"/>
      <c r="E410" s="15"/>
    </row>
    <row r="411" spans="4:5" ht="12.75">
      <c r="D411" s="15"/>
      <c r="E411" s="15"/>
    </row>
    <row r="412" spans="4:5" ht="12.75">
      <c r="D412" s="15"/>
      <c r="E412" s="15"/>
    </row>
    <row r="413" spans="4:5" ht="12.75">
      <c r="D413" s="15"/>
      <c r="E413" s="15"/>
    </row>
    <row r="414" spans="4:5" ht="12.75">
      <c r="D414" s="15"/>
      <c r="E414" s="15"/>
    </row>
    <row r="415" spans="4:5" ht="12.75">
      <c r="D415" s="15"/>
      <c r="E415" s="15"/>
    </row>
    <row r="416" spans="4:5" ht="12.75">
      <c r="D416" s="15"/>
      <c r="E416" s="15"/>
    </row>
    <row r="417" spans="4:5" ht="12.75">
      <c r="D417" s="15"/>
      <c r="E417" s="15"/>
    </row>
    <row r="418" spans="4:5" ht="12.75">
      <c r="D418" s="15"/>
      <c r="E418" s="15"/>
    </row>
    <row r="419" spans="4:5" ht="12.75">
      <c r="D419" s="15"/>
      <c r="E419" s="15"/>
    </row>
    <row r="420" spans="4:5" ht="12.75">
      <c r="D420" s="15"/>
      <c r="E420" s="15"/>
    </row>
    <row r="421" spans="4:5" ht="12.75">
      <c r="D421" s="15"/>
      <c r="E421" s="15"/>
    </row>
    <row r="422" spans="4:5" ht="12.75">
      <c r="D422" s="15"/>
      <c r="E422" s="15"/>
    </row>
    <row r="423" spans="4:5" ht="12.75">
      <c r="D423" s="15"/>
      <c r="E423" s="15"/>
    </row>
    <row r="424" spans="4:5" ht="12.75">
      <c r="D424" s="15"/>
      <c r="E424" s="15"/>
    </row>
    <row r="425" spans="4:5" ht="12.75">
      <c r="D425" s="15"/>
      <c r="E425" s="15"/>
    </row>
    <row r="426" spans="4:5" ht="12.75">
      <c r="D426" s="15"/>
      <c r="E426" s="15"/>
    </row>
    <row r="427" spans="4:5" ht="12.75">
      <c r="D427" s="15"/>
      <c r="E427" s="15"/>
    </row>
    <row r="428" spans="4:5" ht="12.75">
      <c r="D428" s="15"/>
      <c r="E428" s="15"/>
    </row>
    <row r="429" spans="4:5" ht="12.75">
      <c r="D429" s="15"/>
      <c r="E429" s="15"/>
    </row>
    <row r="430" spans="4:5" ht="12.75">
      <c r="D430" s="15"/>
      <c r="E430" s="15"/>
    </row>
    <row r="431" spans="4:5" ht="12.75">
      <c r="D431" s="15"/>
      <c r="E431" s="15"/>
    </row>
    <row r="432" spans="4:5" ht="12.75">
      <c r="D432" s="15"/>
      <c r="E432" s="15"/>
    </row>
    <row r="433" spans="4:5" ht="12.75">
      <c r="D433" s="15"/>
      <c r="E433" s="15"/>
    </row>
    <row r="434" spans="4:5" ht="12.75">
      <c r="D434" s="15"/>
      <c r="E434" s="15"/>
    </row>
    <row r="435" spans="4:5" ht="12.75">
      <c r="D435" s="15"/>
      <c r="E435" s="15"/>
    </row>
    <row r="436" spans="4:5" ht="12.75">
      <c r="D436" s="15"/>
      <c r="E436" s="15"/>
    </row>
    <row r="437" spans="4:5" ht="12.75">
      <c r="D437" s="15"/>
      <c r="E437" s="15"/>
    </row>
    <row r="438" spans="4:5" ht="12.75">
      <c r="D438" s="15"/>
      <c r="E438" s="15"/>
    </row>
    <row r="439" spans="4:5" ht="12.75">
      <c r="D439" s="15"/>
      <c r="E439" s="15"/>
    </row>
    <row r="440" spans="4:5" ht="12.75">
      <c r="D440" s="15"/>
      <c r="E440" s="15"/>
    </row>
    <row r="441" spans="4:5" ht="12.75">
      <c r="D441" s="15"/>
      <c r="E441" s="15"/>
    </row>
    <row r="442" spans="4:5" ht="12.75">
      <c r="D442" s="15"/>
      <c r="E442" s="15"/>
    </row>
    <row r="443" spans="4:5" ht="12.75">
      <c r="D443" s="15"/>
      <c r="E443" s="15"/>
    </row>
    <row r="444" spans="4:5" ht="12.75">
      <c r="D444" s="15"/>
      <c r="E444" s="15"/>
    </row>
    <row r="445" spans="4:5" ht="12.75">
      <c r="D445" s="15"/>
      <c r="E445" s="15"/>
    </row>
    <row r="446" spans="4:5" ht="12.75">
      <c r="D446" s="15"/>
      <c r="E446" s="15"/>
    </row>
    <row r="447" spans="4:5" ht="12.75">
      <c r="D447" s="15"/>
      <c r="E447" s="15"/>
    </row>
    <row r="448" spans="4:5" ht="12.75">
      <c r="D448" s="15"/>
      <c r="E448" s="15"/>
    </row>
    <row r="449" spans="4:5" ht="12.75">
      <c r="D449" s="15"/>
      <c r="E449" s="15"/>
    </row>
    <row r="450" spans="4:5" ht="12.75">
      <c r="D450" s="15"/>
      <c r="E450" s="15"/>
    </row>
    <row r="451" spans="4:5" ht="12.75">
      <c r="D451" s="15"/>
      <c r="E451" s="15"/>
    </row>
    <row r="452" spans="4:5" ht="12.75">
      <c r="D452" s="15"/>
      <c r="E452" s="15"/>
    </row>
    <row r="453" spans="4:5" ht="12.75">
      <c r="D453" s="15"/>
      <c r="E453" s="15"/>
    </row>
    <row r="454" spans="4:5" ht="12.75">
      <c r="D454" s="15"/>
      <c r="E454" s="15"/>
    </row>
    <row r="455" spans="4:5" ht="12.75">
      <c r="D455" s="15"/>
      <c r="E455" s="15"/>
    </row>
    <row r="456" spans="4:5" ht="12.75">
      <c r="D456" s="15"/>
      <c r="E456" s="15"/>
    </row>
    <row r="457" spans="4:5" ht="12.75">
      <c r="D457" s="15"/>
      <c r="E457" s="15"/>
    </row>
    <row r="458" spans="4:5" ht="12.75">
      <c r="D458" s="15"/>
      <c r="E458" s="15"/>
    </row>
    <row r="459" spans="4:5" ht="12.75">
      <c r="D459" s="15"/>
      <c r="E459" s="15"/>
    </row>
    <row r="460" spans="4:5" ht="12.75">
      <c r="D460" s="15"/>
      <c r="E460" s="15"/>
    </row>
    <row r="461" spans="4:5" ht="12.75">
      <c r="D461" s="15"/>
      <c r="E461" s="15"/>
    </row>
    <row r="462" spans="4:5" ht="12.75">
      <c r="D462" s="15"/>
      <c r="E462" s="15"/>
    </row>
    <row r="463" spans="4:5" ht="12.75">
      <c r="D463" s="15"/>
      <c r="E463" s="15"/>
    </row>
    <row r="464" spans="4:5" ht="12.75">
      <c r="D464" s="15"/>
      <c r="E464" s="15"/>
    </row>
    <row r="465" spans="4:5" ht="12.75">
      <c r="D465" s="15"/>
      <c r="E465" s="15"/>
    </row>
    <row r="466" spans="4:5" ht="12.75">
      <c r="D466" s="15"/>
      <c r="E466" s="15"/>
    </row>
    <row r="467" spans="4:5" ht="12.75">
      <c r="D467" s="15"/>
      <c r="E467" s="15"/>
    </row>
    <row r="468" spans="4:5" ht="12.75">
      <c r="D468" s="15"/>
      <c r="E468" s="15"/>
    </row>
    <row r="469" spans="4:5" ht="12.75">
      <c r="D469" s="15"/>
      <c r="E469" s="15"/>
    </row>
    <row r="470" spans="4:5" ht="12.75">
      <c r="D470" s="15"/>
      <c r="E470" s="15"/>
    </row>
    <row r="471" spans="4:5" ht="12.75">
      <c r="D471" s="15"/>
      <c r="E471" s="15"/>
    </row>
    <row r="472" spans="4:5" ht="12.75">
      <c r="D472" s="15"/>
      <c r="E472" s="15"/>
    </row>
    <row r="473" spans="4:5" ht="12.75">
      <c r="D473" s="15"/>
      <c r="E473" s="15"/>
    </row>
    <row r="474" spans="4:5" ht="12.75">
      <c r="D474" s="15"/>
      <c r="E474" s="15"/>
    </row>
    <row r="475" spans="4:5" ht="12.75">
      <c r="D475" s="15"/>
      <c r="E475" s="15"/>
    </row>
    <row r="476" spans="4:5" ht="12.75">
      <c r="D476" s="15"/>
      <c r="E476" s="15"/>
    </row>
    <row r="477" spans="4:5" ht="12.75">
      <c r="D477" s="15"/>
      <c r="E477" s="15"/>
    </row>
    <row r="478" spans="4:5" ht="12.75">
      <c r="D478" s="15"/>
      <c r="E478" s="15"/>
    </row>
    <row r="479" spans="4:5" ht="12.75">
      <c r="D479" s="15"/>
      <c r="E479" s="15"/>
    </row>
    <row r="480" spans="4:5" ht="12.75">
      <c r="D480" s="15"/>
      <c r="E480" s="15"/>
    </row>
    <row r="481" spans="4:5" ht="12.75">
      <c r="D481" s="15"/>
      <c r="E481" s="15"/>
    </row>
    <row r="482" spans="4:5" ht="12.75">
      <c r="D482" s="15"/>
      <c r="E482" s="15"/>
    </row>
    <row r="483" spans="4:5" ht="12.75">
      <c r="D483" s="15"/>
      <c r="E483" s="15"/>
    </row>
    <row r="484" spans="4:5" ht="12.75">
      <c r="D484" s="15"/>
      <c r="E484" s="15"/>
    </row>
    <row r="485" spans="4:5" ht="12.75">
      <c r="D485" s="15"/>
      <c r="E485" s="15"/>
    </row>
    <row r="486" spans="4:5" ht="12.75">
      <c r="D486" s="15"/>
      <c r="E486" s="15"/>
    </row>
    <row r="487" spans="4:5" ht="12.75">
      <c r="D487" s="15"/>
      <c r="E487" s="15"/>
    </row>
    <row r="488" spans="4:5" ht="12.75">
      <c r="D488" s="15"/>
      <c r="E488" s="15"/>
    </row>
    <row r="489" spans="4:5" ht="12.75">
      <c r="D489" s="15"/>
      <c r="E489" s="15"/>
    </row>
    <row r="490" spans="4:5" ht="12.75">
      <c r="D490" s="15"/>
      <c r="E490" s="15"/>
    </row>
    <row r="491" spans="4:5" ht="12.75">
      <c r="D491" s="15"/>
      <c r="E491" s="15"/>
    </row>
    <row r="492" spans="4:5" ht="12.75">
      <c r="D492" s="15"/>
      <c r="E492" s="15"/>
    </row>
    <row r="493" spans="4:5" ht="12.75">
      <c r="D493" s="15"/>
      <c r="E493" s="15"/>
    </row>
    <row r="494" spans="4:5" ht="12.75">
      <c r="D494" s="15"/>
      <c r="E494" s="15"/>
    </row>
    <row r="495" spans="4:5" ht="12.75">
      <c r="D495" s="15"/>
      <c r="E495" s="15"/>
    </row>
    <row r="496" spans="4:5" ht="12.75">
      <c r="D496" s="15"/>
      <c r="E496" s="15"/>
    </row>
    <row r="497" spans="4:5" ht="12.75">
      <c r="D497" s="15"/>
      <c r="E497" s="15"/>
    </row>
    <row r="498" spans="4:5" ht="12.75">
      <c r="D498" s="15"/>
      <c r="E498" s="15"/>
    </row>
    <row r="499" spans="4:5" ht="12.75">
      <c r="D499" s="15"/>
      <c r="E499" s="15"/>
    </row>
    <row r="500" spans="4:5" ht="12.75">
      <c r="D500" s="15"/>
      <c r="E500" s="15"/>
    </row>
    <row r="501" spans="4:5" ht="12.75">
      <c r="D501" s="15"/>
      <c r="E501" s="15"/>
    </row>
    <row r="502" spans="4:5" ht="12.75">
      <c r="D502" s="15"/>
      <c r="E502" s="15"/>
    </row>
    <row r="503" spans="4:5" ht="12.75">
      <c r="D503" s="15"/>
      <c r="E503" s="15"/>
    </row>
    <row r="504" spans="4:5" ht="12.75">
      <c r="D504" s="15"/>
      <c r="E504" s="15"/>
    </row>
    <row r="505" spans="4:5" ht="12.75">
      <c r="D505" s="15"/>
      <c r="E505" s="15"/>
    </row>
    <row r="506" spans="4:5" ht="12.75">
      <c r="D506" s="15"/>
      <c r="E506" s="15"/>
    </row>
    <row r="507" spans="4:5" ht="12.75">
      <c r="D507" s="15"/>
      <c r="E507" s="15"/>
    </row>
    <row r="508" spans="4:5" ht="12.75">
      <c r="D508" s="15"/>
      <c r="E508" s="15"/>
    </row>
    <row r="509" spans="4:5" ht="12.75">
      <c r="D509" s="15"/>
      <c r="E509" s="15"/>
    </row>
    <row r="510" spans="4:5" ht="12.75">
      <c r="D510" s="15"/>
      <c r="E510" s="15"/>
    </row>
    <row r="511" spans="4:5" ht="12.75">
      <c r="D511" s="15"/>
      <c r="E511" s="15"/>
    </row>
    <row r="512" spans="4:5" ht="12.75">
      <c r="D512" s="15"/>
      <c r="E512" s="15"/>
    </row>
    <row r="513" spans="4:5" ht="12.75">
      <c r="D513" s="15"/>
      <c r="E513" s="15"/>
    </row>
    <row r="514" spans="4:5" ht="12.75">
      <c r="D514" s="15"/>
      <c r="E514" s="15"/>
    </row>
    <row r="515" spans="4:5" ht="12.75">
      <c r="D515" s="15"/>
      <c r="E515" s="15"/>
    </row>
    <row r="516" spans="4:5" ht="12.75">
      <c r="D516" s="15"/>
      <c r="E516" s="15"/>
    </row>
    <row r="517" spans="4:5" ht="12.75">
      <c r="D517" s="15"/>
      <c r="E517" s="15"/>
    </row>
    <row r="518" spans="4:5" ht="12.75">
      <c r="D518" s="15"/>
      <c r="E518" s="15"/>
    </row>
    <row r="519" spans="4:5" ht="12.75">
      <c r="D519" s="15"/>
      <c r="E519" s="15"/>
    </row>
    <row r="520" spans="4:5" ht="12.75">
      <c r="D520" s="15"/>
      <c r="E520" s="15"/>
    </row>
    <row r="521" spans="4:5" ht="12.75">
      <c r="D521" s="15"/>
      <c r="E521" s="15"/>
    </row>
    <row r="522" spans="4:5" ht="12.75">
      <c r="D522" s="15"/>
      <c r="E522" s="15"/>
    </row>
    <row r="523" spans="4:5" ht="12.75">
      <c r="D523" s="15"/>
      <c r="E523" s="15"/>
    </row>
    <row r="524" spans="4:5" ht="12.75">
      <c r="D524" s="15"/>
      <c r="E524" s="15"/>
    </row>
    <row r="525" spans="4:5" ht="12.75">
      <c r="D525" s="15"/>
      <c r="E525" s="15"/>
    </row>
    <row r="526" spans="4:5" ht="12.75">
      <c r="D526" s="15"/>
      <c r="E526" s="15"/>
    </row>
    <row r="527" spans="4:5" ht="12.75">
      <c r="D527" s="15"/>
      <c r="E527" s="15"/>
    </row>
    <row r="528" spans="4:5" ht="12.75">
      <c r="D528" s="15"/>
      <c r="E528" s="15"/>
    </row>
    <row r="529" spans="4:5" ht="12.75">
      <c r="D529" s="15"/>
      <c r="E529" s="15"/>
    </row>
    <row r="530" spans="4:5" ht="12.75">
      <c r="D530" s="15"/>
      <c r="E530" s="15"/>
    </row>
    <row r="531" spans="4:5" ht="12.75">
      <c r="D531" s="15"/>
      <c r="E531" s="15"/>
    </row>
    <row r="532" spans="4:5" ht="12.75">
      <c r="D532" s="15"/>
      <c r="E532" s="15"/>
    </row>
    <row r="533" spans="4:5" ht="12.75">
      <c r="D533" s="15"/>
      <c r="E533" s="15"/>
    </row>
    <row r="534" spans="4:5" ht="12.75">
      <c r="D534" s="15"/>
      <c r="E534" s="15"/>
    </row>
    <row r="535" spans="4:5" ht="12.75">
      <c r="D535" s="15"/>
      <c r="E535" s="15"/>
    </row>
    <row r="536" spans="4:5" ht="12.75">
      <c r="D536" s="15"/>
      <c r="E536" s="15"/>
    </row>
    <row r="537" spans="4:5" ht="12.75">
      <c r="D537" s="15"/>
      <c r="E537" s="15"/>
    </row>
    <row r="538" spans="4:5" ht="12.75">
      <c r="D538" s="15"/>
      <c r="E538" s="15"/>
    </row>
    <row r="539" spans="4:5" ht="12.75">
      <c r="D539" s="15"/>
      <c r="E539" s="15"/>
    </row>
    <row r="540" spans="4:5" ht="12.75">
      <c r="D540" s="15"/>
      <c r="E540" s="15"/>
    </row>
    <row r="541" spans="4:5" ht="12.75">
      <c r="D541" s="15"/>
      <c r="E541" s="15"/>
    </row>
    <row r="542" spans="4:5" ht="12.75">
      <c r="D542" s="15"/>
      <c r="E542" s="15"/>
    </row>
    <row r="543" spans="4:5" ht="12.75">
      <c r="D543" s="15"/>
      <c r="E543" s="15"/>
    </row>
    <row r="544" spans="4:5" ht="12.75">
      <c r="D544" s="15"/>
      <c r="E544" s="15"/>
    </row>
    <row r="545" spans="4:5" ht="12.75">
      <c r="D545" s="15"/>
      <c r="E545" s="15"/>
    </row>
    <row r="546" spans="4:5" ht="12.75">
      <c r="D546" s="15"/>
      <c r="E546" s="15"/>
    </row>
    <row r="547" spans="4:5" ht="12.75">
      <c r="D547" s="15"/>
      <c r="E547" s="15"/>
    </row>
    <row r="548" spans="4:5" ht="12.75">
      <c r="D548" s="15"/>
      <c r="E548" s="15"/>
    </row>
    <row r="549" spans="4:5" ht="12.75">
      <c r="D549" s="15"/>
      <c r="E549" s="15"/>
    </row>
    <row r="550" spans="4:5" ht="12.75">
      <c r="D550" s="15"/>
      <c r="E550" s="15"/>
    </row>
    <row r="551" spans="4:5" ht="12.75">
      <c r="D551" s="15"/>
      <c r="E551" s="15"/>
    </row>
    <row r="552" spans="4:5" ht="12.75">
      <c r="D552" s="15"/>
      <c r="E552" s="15"/>
    </row>
    <row r="553" spans="4:5" ht="12.75">
      <c r="D553" s="15"/>
      <c r="E553" s="15"/>
    </row>
    <row r="554" spans="4:5" ht="12.75">
      <c r="D554" s="15"/>
      <c r="E554" s="15"/>
    </row>
    <row r="555" spans="4:5" ht="12.75">
      <c r="D555" s="15"/>
      <c r="E555" s="15"/>
    </row>
    <row r="556" spans="4:5" ht="12.75">
      <c r="D556" s="15"/>
      <c r="E556" s="15"/>
    </row>
    <row r="557" spans="4:5" ht="12.75">
      <c r="D557" s="15"/>
      <c r="E557" s="15"/>
    </row>
    <row r="558" spans="4:5" ht="12.75">
      <c r="D558" s="15"/>
      <c r="E558" s="15"/>
    </row>
    <row r="559" spans="4:5" ht="12.75">
      <c r="D559" s="15"/>
      <c r="E559" s="15"/>
    </row>
    <row r="560" spans="4:5" ht="12.75">
      <c r="D560" s="15"/>
      <c r="E560" s="15"/>
    </row>
    <row r="561" spans="4:5" ht="12.75">
      <c r="D561" s="15"/>
      <c r="E561" s="15"/>
    </row>
    <row r="562" spans="4:5" ht="12.75">
      <c r="D562" s="15"/>
      <c r="E562" s="15"/>
    </row>
    <row r="563" spans="4:5" ht="12.75">
      <c r="D563" s="15"/>
      <c r="E563" s="15"/>
    </row>
    <row r="564" spans="4:5" ht="12.75">
      <c r="D564" s="15"/>
      <c r="E564" s="15"/>
    </row>
    <row r="565" spans="4:5" ht="12.75">
      <c r="D565" s="15"/>
      <c r="E565" s="15"/>
    </row>
    <row r="566" spans="4:5" ht="12.75">
      <c r="D566" s="15"/>
      <c r="E566" s="15"/>
    </row>
    <row r="567" spans="4:5" ht="12.75">
      <c r="D567" s="15"/>
      <c r="E567" s="15"/>
    </row>
    <row r="568" spans="4:5" ht="12.75">
      <c r="D568" s="15"/>
      <c r="E568" s="15"/>
    </row>
    <row r="569" spans="4:5" ht="12.75">
      <c r="D569" s="15"/>
      <c r="E569" s="15"/>
    </row>
    <row r="570" spans="4:5" ht="12.75">
      <c r="D570" s="15"/>
      <c r="E570" s="15"/>
    </row>
    <row r="571" spans="4:5" ht="12.75">
      <c r="D571" s="15"/>
      <c r="E571" s="15"/>
    </row>
    <row r="572" spans="4:5" ht="12.75">
      <c r="D572" s="15"/>
      <c r="E572" s="15"/>
    </row>
    <row r="573" spans="4:5" ht="12.75">
      <c r="D573" s="15"/>
      <c r="E573" s="15"/>
    </row>
    <row r="574" spans="4:5" ht="12.75">
      <c r="D574" s="15"/>
      <c r="E574" s="15"/>
    </row>
    <row r="575" spans="4:5" ht="12.75">
      <c r="D575" s="15"/>
      <c r="E575" s="15"/>
    </row>
    <row r="576" spans="4:5" ht="12.75">
      <c r="D576" s="15"/>
      <c r="E576" s="15"/>
    </row>
    <row r="577" spans="4:5" ht="12.75">
      <c r="D577" s="15"/>
      <c r="E577" s="15"/>
    </row>
    <row r="578" spans="4:5" ht="12.75">
      <c r="D578" s="15"/>
      <c r="E578" s="15"/>
    </row>
    <row r="579" spans="4:5" ht="12.75">
      <c r="D579" s="15"/>
      <c r="E579" s="15"/>
    </row>
    <row r="580" spans="4:5" ht="12.75">
      <c r="D580" s="15"/>
      <c r="E580" s="15"/>
    </row>
    <row r="581" spans="4:5" ht="12.75">
      <c r="D581" s="15"/>
      <c r="E581" s="15"/>
    </row>
    <row r="582" spans="4:5" ht="12.75">
      <c r="D582" s="15"/>
      <c r="E582" s="15"/>
    </row>
    <row r="583" spans="4:5" ht="12.75">
      <c r="D583" s="15"/>
      <c r="E583" s="15"/>
    </row>
    <row r="584" spans="4:5" ht="12.75">
      <c r="D584" s="15"/>
      <c r="E584" s="15"/>
    </row>
    <row r="585" spans="4:5" ht="12.75">
      <c r="D585" s="15"/>
      <c r="E585" s="15"/>
    </row>
    <row r="586" spans="4:5" ht="12.75">
      <c r="D586" s="15"/>
      <c r="E586" s="15"/>
    </row>
    <row r="587" spans="4:5" ht="12.75">
      <c r="D587" s="15"/>
      <c r="E587" s="15"/>
    </row>
    <row r="588" spans="4:5" ht="12.75">
      <c r="D588" s="15"/>
      <c r="E588" s="15"/>
    </row>
    <row r="589" spans="4:5" ht="12.75">
      <c r="D589" s="15"/>
      <c r="E589" s="15"/>
    </row>
    <row r="590" spans="4:5" ht="12.75">
      <c r="D590" s="15"/>
      <c r="E590" s="15"/>
    </row>
    <row r="591" spans="4:5" ht="12.75">
      <c r="D591" s="15"/>
      <c r="E591" s="15"/>
    </row>
    <row r="592" spans="4:5" ht="12.75">
      <c r="D592" s="15"/>
      <c r="E592" s="15"/>
    </row>
    <row r="593" spans="4:5" ht="12.75">
      <c r="D593" s="15"/>
      <c r="E593" s="15"/>
    </row>
    <row r="594" spans="4:5" ht="12.75">
      <c r="D594" s="15"/>
      <c r="E594" s="15"/>
    </row>
    <row r="595" spans="4:5" ht="12.75">
      <c r="D595" s="15"/>
      <c r="E595" s="15"/>
    </row>
    <row r="596" spans="4:5" ht="12.75">
      <c r="D596" s="15"/>
      <c r="E596" s="15"/>
    </row>
    <row r="597" spans="4:5" ht="12.75">
      <c r="D597" s="15"/>
      <c r="E597" s="15"/>
    </row>
    <row r="598" spans="4:5" ht="12.75">
      <c r="D598" s="15"/>
      <c r="E598" s="15"/>
    </row>
    <row r="599" spans="4:5" ht="12.75">
      <c r="D599" s="15"/>
      <c r="E599" s="15"/>
    </row>
    <row r="600" spans="4:5" ht="12.75">
      <c r="D600" s="15"/>
      <c r="E600" s="15"/>
    </row>
    <row r="601" spans="4:5" ht="12.75">
      <c r="D601" s="15"/>
      <c r="E601" s="15"/>
    </row>
    <row r="602" spans="4:5" ht="12.75">
      <c r="D602" s="15"/>
      <c r="E602" s="15"/>
    </row>
    <row r="603" spans="4:5" ht="12.75">
      <c r="D603" s="15"/>
      <c r="E603" s="15"/>
    </row>
    <row r="604" spans="4:5" ht="12.75">
      <c r="D604" s="15"/>
      <c r="E604" s="15"/>
    </row>
    <row r="605" spans="4:5" ht="12.75">
      <c r="D605" s="15"/>
      <c r="E605" s="15"/>
    </row>
    <row r="606" spans="4:5" ht="12.75">
      <c r="D606" s="15"/>
      <c r="E606" s="15"/>
    </row>
    <row r="607" spans="4:5" ht="12.75">
      <c r="D607" s="15"/>
      <c r="E607" s="15"/>
    </row>
    <row r="608" spans="4:5" ht="12.75">
      <c r="D608" s="15"/>
      <c r="E608" s="15"/>
    </row>
    <row r="609" spans="4:5" ht="12.75">
      <c r="D609" s="15"/>
      <c r="E609" s="15"/>
    </row>
    <row r="610" spans="4:5" ht="12.75">
      <c r="D610" s="15"/>
      <c r="E610" s="15"/>
    </row>
    <row r="611" spans="4:5" ht="12.75">
      <c r="D611" s="15"/>
      <c r="E611" s="15"/>
    </row>
    <row r="612" spans="4:5" ht="12.75">
      <c r="D612" s="15"/>
      <c r="E612" s="15"/>
    </row>
    <row r="613" spans="4:5" ht="12.75">
      <c r="D613" s="15"/>
      <c r="E613" s="15"/>
    </row>
  </sheetData>
  <printOptions/>
  <pageMargins left="0.75" right="0.75" top="1" bottom="1" header="0.5" footer="0.5"/>
  <pageSetup horizontalDpi="200" verticalDpi="2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4.421875" style="5" bestFit="1" customWidth="1"/>
    <col min="2" max="2" width="6.28125" style="6" bestFit="1" customWidth="1"/>
    <col min="3" max="3" width="8.8515625" style="5" customWidth="1"/>
    <col min="4" max="4" width="43.140625" style="9" bestFit="1" customWidth="1"/>
    <col min="5" max="5" width="26.00390625" style="5" bestFit="1" customWidth="1"/>
    <col min="6" max="6" width="25.00390625" style="5" bestFit="1" customWidth="1"/>
    <col min="7" max="7" width="11.421875" style="5" bestFit="1" customWidth="1"/>
    <col min="8" max="8" width="9.140625" style="7" customWidth="1"/>
    <col min="9" max="16384" width="8.8515625" style="5" customWidth="1"/>
  </cols>
  <sheetData>
    <row r="1" spans="1:8" ht="39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2" spans="1:7" ht="12.75">
      <c r="A2" s="7"/>
      <c r="B2" s="8"/>
      <c r="C2" s="7"/>
      <c r="E2" s="7"/>
      <c r="F2" s="7"/>
      <c r="G2" s="7"/>
    </row>
    <row r="3" spans="1:8" ht="12.75">
      <c r="A3" s="9" t="s">
        <v>962</v>
      </c>
      <c r="B3" s="8">
        <v>3</v>
      </c>
      <c r="C3" s="7" t="s">
        <v>479</v>
      </c>
      <c r="D3" s="9" t="s">
        <v>706</v>
      </c>
      <c r="E3" s="7" t="s">
        <v>396</v>
      </c>
      <c r="F3" s="10" t="s">
        <v>23</v>
      </c>
      <c r="G3" s="10" t="s">
        <v>23</v>
      </c>
      <c r="H3" s="7">
        <f>13-B3</f>
        <v>10</v>
      </c>
    </row>
    <row r="4" spans="1:8" ht="12.75">
      <c r="A4" s="9" t="s">
        <v>963</v>
      </c>
      <c r="B4" s="8">
        <v>5</v>
      </c>
      <c r="C4" s="7" t="s">
        <v>480</v>
      </c>
      <c r="D4" s="9" t="s">
        <v>851</v>
      </c>
      <c r="E4" s="7" t="s">
        <v>840</v>
      </c>
      <c r="F4" s="7" t="s">
        <v>238</v>
      </c>
      <c r="G4" s="10" t="s">
        <v>23</v>
      </c>
      <c r="H4" s="7">
        <f>13-B4</f>
        <v>8</v>
      </c>
    </row>
    <row r="5" spans="1:8" ht="12.75">
      <c r="A5" s="9" t="s">
        <v>964</v>
      </c>
      <c r="B5" s="8">
        <v>11</v>
      </c>
      <c r="C5" s="7" t="s">
        <v>1016</v>
      </c>
      <c r="D5" s="9" t="s">
        <v>852</v>
      </c>
      <c r="E5" s="7"/>
      <c r="F5" s="7" t="s">
        <v>237</v>
      </c>
      <c r="G5" s="10" t="s">
        <v>23</v>
      </c>
      <c r="H5" s="7">
        <f>13-B5</f>
        <v>2</v>
      </c>
    </row>
    <row r="6" spans="1:8" ht="12.75">
      <c r="A6" s="9" t="s">
        <v>965</v>
      </c>
      <c r="B6" s="8">
        <v>13</v>
      </c>
      <c r="C6" s="7" t="s">
        <v>1016</v>
      </c>
      <c r="D6" s="9" t="s">
        <v>852</v>
      </c>
      <c r="E6" s="7"/>
      <c r="F6" s="7" t="s">
        <v>238</v>
      </c>
      <c r="G6" s="10" t="s">
        <v>23</v>
      </c>
      <c r="H6" s="7">
        <f>13-B6</f>
        <v>0</v>
      </c>
    </row>
    <row r="7" spans="1:8" ht="12.75">
      <c r="A7" s="9" t="s">
        <v>966</v>
      </c>
      <c r="B7" s="8" t="s">
        <v>23</v>
      </c>
      <c r="C7" s="7" t="s">
        <v>484</v>
      </c>
      <c r="D7" s="9" t="s">
        <v>853</v>
      </c>
      <c r="E7" s="7"/>
      <c r="F7" s="7" t="s">
        <v>238</v>
      </c>
      <c r="G7" s="10" t="s">
        <v>23</v>
      </c>
      <c r="H7" s="10" t="s">
        <v>23</v>
      </c>
    </row>
    <row r="8" spans="1:7" ht="12.75">
      <c r="A8" s="9"/>
      <c r="B8" s="8"/>
      <c r="C8" s="7"/>
      <c r="E8" s="7"/>
      <c r="F8" s="7"/>
      <c r="G8" s="7"/>
    </row>
    <row r="9" spans="1:8" ht="12.75">
      <c r="A9" s="9" t="s">
        <v>967</v>
      </c>
      <c r="B9" s="8">
        <v>2</v>
      </c>
      <c r="C9" s="7" t="s">
        <v>479</v>
      </c>
      <c r="D9" s="9" t="s">
        <v>848</v>
      </c>
      <c r="E9" s="7" t="s">
        <v>396</v>
      </c>
      <c r="F9" s="10" t="s">
        <v>23</v>
      </c>
      <c r="G9" s="10" t="s">
        <v>23</v>
      </c>
      <c r="H9" s="7">
        <f>20-B9</f>
        <v>18</v>
      </c>
    </row>
    <row r="10" spans="1:8" ht="12.75">
      <c r="A10" s="9" t="s">
        <v>968</v>
      </c>
      <c r="B10" s="8">
        <v>5</v>
      </c>
      <c r="C10" s="7" t="s">
        <v>480</v>
      </c>
      <c r="D10" s="9" t="s">
        <v>1019</v>
      </c>
      <c r="E10" s="7" t="s">
        <v>841</v>
      </c>
      <c r="F10" s="7" t="s">
        <v>238</v>
      </c>
      <c r="G10" s="10" t="s">
        <v>23</v>
      </c>
      <c r="H10" s="7">
        <f>20-B10</f>
        <v>15</v>
      </c>
    </row>
    <row r="11" spans="1:8" ht="12.75">
      <c r="A11" s="9" t="s">
        <v>969</v>
      </c>
      <c r="B11" s="8">
        <v>20</v>
      </c>
      <c r="C11" s="7" t="s">
        <v>1016</v>
      </c>
      <c r="D11" s="9" t="s">
        <v>867</v>
      </c>
      <c r="E11" s="7" t="s">
        <v>859</v>
      </c>
      <c r="F11" s="7" t="s">
        <v>240</v>
      </c>
      <c r="G11" s="10" t="s">
        <v>23</v>
      </c>
      <c r="H11" s="7">
        <f>20-B11</f>
        <v>0</v>
      </c>
    </row>
    <row r="12" spans="1:8" ht="12.75">
      <c r="A12" s="9" t="s">
        <v>970</v>
      </c>
      <c r="B12" s="8" t="s">
        <v>23</v>
      </c>
      <c r="C12" s="7" t="s">
        <v>484</v>
      </c>
      <c r="D12" s="9" t="s">
        <v>849</v>
      </c>
      <c r="E12" s="7"/>
      <c r="F12" s="7" t="s">
        <v>239</v>
      </c>
      <c r="G12" s="10" t="s">
        <v>23</v>
      </c>
      <c r="H12" s="10" t="s">
        <v>23</v>
      </c>
    </row>
    <row r="13" spans="1:7" ht="12.75">
      <c r="A13" s="9"/>
      <c r="B13" s="8"/>
      <c r="C13" s="7"/>
      <c r="E13" s="7"/>
      <c r="F13" s="7"/>
      <c r="G13" s="7"/>
    </row>
    <row r="14" spans="1:8" ht="12.75">
      <c r="A14" s="9" t="s">
        <v>814</v>
      </c>
      <c r="B14" s="8">
        <v>3</v>
      </c>
      <c r="C14" s="7" t="s">
        <v>479</v>
      </c>
      <c r="D14" s="9" t="s">
        <v>223</v>
      </c>
      <c r="E14" s="7" t="s">
        <v>396</v>
      </c>
      <c r="F14" s="10" t="s">
        <v>23</v>
      </c>
      <c r="G14" s="10" t="s">
        <v>23</v>
      </c>
      <c r="H14" s="7">
        <f>20-B14</f>
        <v>17</v>
      </c>
    </row>
    <row r="15" spans="1:8" ht="12.75">
      <c r="A15" s="9" t="s">
        <v>815</v>
      </c>
      <c r="B15" s="8">
        <v>5</v>
      </c>
      <c r="C15" s="7" t="s">
        <v>480</v>
      </c>
      <c r="D15" s="9" t="s">
        <v>1020</v>
      </c>
      <c r="E15" s="7" t="s">
        <v>842</v>
      </c>
      <c r="F15" s="7" t="s">
        <v>238</v>
      </c>
      <c r="G15" s="10" t="s">
        <v>23</v>
      </c>
      <c r="H15" s="7">
        <f>20-B15</f>
        <v>15</v>
      </c>
    </row>
    <row r="16" spans="1:8" ht="12.75">
      <c r="A16" s="9" t="s">
        <v>816</v>
      </c>
      <c r="B16" s="8">
        <v>20</v>
      </c>
      <c r="C16" s="7" t="s">
        <v>1016</v>
      </c>
      <c r="D16" s="9" t="s">
        <v>866</v>
      </c>
      <c r="E16" s="7" t="s">
        <v>859</v>
      </c>
      <c r="F16" s="7" t="s">
        <v>237</v>
      </c>
      <c r="G16" s="10" t="s">
        <v>23</v>
      </c>
      <c r="H16" s="7">
        <f>20-B16</f>
        <v>0</v>
      </c>
    </row>
    <row r="17" spans="1:8" ht="12.75">
      <c r="A17" s="9" t="s">
        <v>817</v>
      </c>
      <c r="B17" s="8" t="s">
        <v>23</v>
      </c>
      <c r="C17" s="7" t="s">
        <v>484</v>
      </c>
      <c r="D17" s="9" t="s">
        <v>850</v>
      </c>
      <c r="E17" s="7"/>
      <c r="F17" s="10" t="s">
        <v>23</v>
      </c>
      <c r="G17" s="10" t="s">
        <v>23</v>
      </c>
      <c r="H17" s="10" t="s">
        <v>23</v>
      </c>
    </row>
    <row r="18" spans="1:7" ht="12.75">
      <c r="A18" s="9"/>
      <c r="B18" s="8"/>
      <c r="C18" s="7"/>
      <c r="E18" s="7"/>
      <c r="F18" s="7"/>
      <c r="G18" s="7"/>
    </row>
    <row r="19" spans="1:8" ht="12.75">
      <c r="A19" s="9" t="s">
        <v>818</v>
      </c>
      <c r="B19" s="8">
        <v>3</v>
      </c>
      <c r="C19" s="7" t="s">
        <v>479</v>
      </c>
      <c r="D19" s="9" t="s">
        <v>383</v>
      </c>
      <c r="E19" s="7" t="s">
        <v>396</v>
      </c>
      <c r="F19" s="10" t="s">
        <v>23</v>
      </c>
      <c r="G19" s="10" t="s">
        <v>23</v>
      </c>
      <c r="H19" s="7">
        <f>14-B19</f>
        <v>11</v>
      </c>
    </row>
    <row r="20" spans="1:8" ht="12.75">
      <c r="A20" s="9" t="s">
        <v>819</v>
      </c>
      <c r="B20" s="8">
        <v>6</v>
      </c>
      <c r="C20" s="7" t="s">
        <v>480</v>
      </c>
      <c r="D20" s="9" t="s">
        <v>1019</v>
      </c>
      <c r="E20" s="7" t="s">
        <v>843</v>
      </c>
      <c r="F20" s="7" t="s">
        <v>1075</v>
      </c>
      <c r="G20" s="10" t="s">
        <v>23</v>
      </c>
      <c r="H20" s="7">
        <f>14-B20</f>
        <v>8</v>
      </c>
    </row>
    <row r="21" spans="1:8" ht="12.75">
      <c r="A21" s="9" t="s">
        <v>820</v>
      </c>
      <c r="B21" s="8">
        <v>14</v>
      </c>
      <c r="C21" s="7" t="s">
        <v>1016</v>
      </c>
      <c r="D21" s="9" t="s">
        <v>1021</v>
      </c>
      <c r="E21" s="7" t="s">
        <v>859</v>
      </c>
      <c r="F21" s="7" t="s">
        <v>240</v>
      </c>
      <c r="G21" s="10" t="s">
        <v>23</v>
      </c>
      <c r="H21" s="7">
        <f>14-B21</f>
        <v>0</v>
      </c>
    </row>
    <row r="22" spans="1:8" ht="12.75">
      <c r="A22" s="9" t="s">
        <v>821</v>
      </c>
      <c r="B22" s="8" t="s">
        <v>23</v>
      </c>
      <c r="C22" s="7" t="s">
        <v>484</v>
      </c>
      <c r="D22" s="9" t="s">
        <v>849</v>
      </c>
      <c r="E22" s="7"/>
      <c r="F22" s="7" t="s">
        <v>238</v>
      </c>
      <c r="G22" s="10" t="s">
        <v>23</v>
      </c>
      <c r="H22" s="10" t="s">
        <v>23</v>
      </c>
    </row>
    <row r="23" spans="1:7" ht="12.75">
      <c r="A23" s="9"/>
      <c r="B23" s="8"/>
      <c r="C23" s="7"/>
      <c r="E23" s="7"/>
      <c r="F23" s="7"/>
      <c r="G23" s="7"/>
    </row>
    <row r="24" spans="1:8" ht="12.75">
      <c r="A24" s="9" t="s">
        <v>822</v>
      </c>
      <c r="B24" s="8">
        <v>1</v>
      </c>
      <c r="C24" s="7" t="s">
        <v>479</v>
      </c>
      <c r="D24" s="9" t="s">
        <v>383</v>
      </c>
      <c r="E24" s="7" t="s">
        <v>396</v>
      </c>
      <c r="F24" s="10" t="s">
        <v>23</v>
      </c>
      <c r="G24" s="10" t="s">
        <v>23</v>
      </c>
      <c r="H24" s="7">
        <f>20-B24</f>
        <v>19</v>
      </c>
    </row>
    <row r="25" spans="1:8" ht="12.75">
      <c r="A25" s="9" t="s">
        <v>823</v>
      </c>
      <c r="B25" s="8">
        <v>2</v>
      </c>
      <c r="C25" s="7" t="s">
        <v>480</v>
      </c>
      <c r="D25" s="9" t="s">
        <v>863</v>
      </c>
      <c r="E25" s="7" t="s">
        <v>844</v>
      </c>
      <c r="F25" s="7" t="s">
        <v>1075</v>
      </c>
      <c r="G25" s="10" t="s">
        <v>23</v>
      </c>
      <c r="H25" s="7">
        <f>20-B25</f>
        <v>18</v>
      </c>
    </row>
    <row r="26" spans="1:8" ht="12.75">
      <c r="A26" s="9" t="s">
        <v>824</v>
      </c>
      <c r="B26" s="8">
        <v>16</v>
      </c>
      <c r="C26" s="7" t="s">
        <v>1016</v>
      </c>
      <c r="D26" s="9" t="s">
        <v>1022</v>
      </c>
      <c r="E26" s="7" t="s">
        <v>859</v>
      </c>
      <c r="F26" s="7" t="s">
        <v>240</v>
      </c>
      <c r="G26" s="10" t="s">
        <v>23</v>
      </c>
      <c r="H26" s="7">
        <f>20-B26</f>
        <v>4</v>
      </c>
    </row>
    <row r="27" spans="1:8" ht="12.75">
      <c r="A27" s="9" t="s">
        <v>825</v>
      </c>
      <c r="B27" s="8">
        <v>20</v>
      </c>
      <c r="C27" s="7" t="s">
        <v>1017</v>
      </c>
      <c r="D27" s="9" t="s">
        <v>864</v>
      </c>
      <c r="E27" s="7"/>
      <c r="F27" s="7" t="s">
        <v>238</v>
      </c>
      <c r="G27" s="10" t="s">
        <v>23</v>
      </c>
      <c r="H27" s="7">
        <f>20-B27</f>
        <v>0</v>
      </c>
    </row>
    <row r="28" spans="1:8" ht="12.75">
      <c r="A28" s="9" t="s">
        <v>826</v>
      </c>
      <c r="B28" s="8" t="s">
        <v>23</v>
      </c>
      <c r="C28" s="7" t="s">
        <v>484</v>
      </c>
      <c r="D28" s="9" t="s">
        <v>865</v>
      </c>
      <c r="E28" s="7"/>
      <c r="F28" s="10" t="s">
        <v>23</v>
      </c>
      <c r="G28" s="10" t="s">
        <v>23</v>
      </c>
      <c r="H28" s="10" t="s">
        <v>23</v>
      </c>
    </row>
    <row r="29" spans="1:7" ht="12.75">
      <c r="A29" s="9"/>
      <c r="B29" s="8"/>
      <c r="C29" s="7"/>
      <c r="E29" s="7"/>
      <c r="F29" s="7"/>
      <c r="G29" s="7"/>
    </row>
    <row r="30" spans="1:8" ht="12.75">
      <c r="A30" s="9" t="s">
        <v>827</v>
      </c>
      <c r="B30" s="8">
        <v>6</v>
      </c>
      <c r="C30" s="7" t="s">
        <v>479</v>
      </c>
      <c r="D30" s="9" t="s">
        <v>706</v>
      </c>
      <c r="E30" s="7" t="s">
        <v>396</v>
      </c>
      <c r="F30" s="10" t="s">
        <v>23</v>
      </c>
      <c r="G30" s="10" t="s">
        <v>23</v>
      </c>
      <c r="H30" s="7">
        <f>19-B30</f>
        <v>13</v>
      </c>
    </row>
    <row r="31" spans="1:8" ht="12.75">
      <c r="A31" s="9" t="s">
        <v>828</v>
      </c>
      <c r="B31" s="8">
        <v>8</v>
      </c>
      <c r="C31" s="7" t="s">
        <v>480</v>
      </c>
      <c r="D31" s="9" t="s">
        <v>1023</v>
      </c>
      <c r="E31" s="7" t="s">
        <v>845</v>
      </c>
      <c r="F31" s="7" t="s">
        <v>862</v>
      </c>
      <c r="G31" s="10" t="s">
        <v>23</v>
      </c>
      <c r="H31" s="7">
        <f>19-B31</f>
        <v>11</v>
      </c>
    </row>
    <row r="32" spans="1:8" ht="12.75">
      <c r="A32" s="9" t="s">
        <v>829</v>
      </c>
      <c r="B32" s="8">
        <v>19</v>
      </c>
      <c r="C32" s="7" t="s">
        <v>1016</v>
      </c>
      <c r="D32" s="9" t="s">
        <v>1024</v>
      </c>
      <c r="E32" s="7" t="s">
        <v>859</v>
      </c>
      <c r="F32" s="7" t="s">
        <v>242</v>
      </c>
      <c r="G32" s="10" t="s">
        <v>23</v>
      </c>
      <c r="H32" s="7">
        <f>19-B32</f>
        <v>0</v>
      </c>
    </row>
    <row r="33" spans="1:8" ht="12.75">
      <c r="A33" s="9" t="s">
        <v>830</v>
      </c>
      <c r="B33" s="8" t="s">
        <v>23</v>
      </c>
      <c r="C33" s="7" t="s">
        <v>484</v>
      </c>
      <c r="D33" s="9" t="s">
        <v>1018</v>
      </c>
      <c r="E33" s="7"/>
      <c r="F33" s="10" t="s">
        <v>23</v>
      </c>
      <c r="G33" s="10" t="s">
        <v>23</v>
      </c>
      <c r="H33" s="10" t="s">
        <v>23</v>
      </c>
    </row>
    <row r="34" spans="1:7" ht="12.75">
      <c r="A34" s="9"/>
      <c r="B34" s="8"/>
      <c r="C34" s="7"/>
      <c r="E34" s="7"/>
      <c r="F34" s="7"/>
      <c r="G34" s="7"/>
    </row>
    <row r="35" spans="1:8" ht="12.75">
      <c r="A35" s="9" t="s">
        <v>831</v>
      </c>
      <c r="B35" s="8">
        <v>5</v>
      </c>
      <c r="C35" s="7" t="s">
        <v>479</v>
      </c>
      <c r="D35" s="9" t="s">
        <v>860</v>
      </c>
      <c r="E35" s="7" t="s">
        <v>396</v>
      </c>
      <c r="F35" s="10" t="s">
        <v>23</v>
      </c>
      <c r="G35" s="10" t="s">
        <v>23</v>
      </c>
      <c r="H35" s="7">
        <f>23-B35</f>
        <v>18</v>
      </c>
    </row>
    <row r="36" spans="1:8" ht="12.75">
      <c r="A36" s="9" t="s">
        <v>832</v>
      </c>
      <c r="B36" s="8">
        <v>10</v>
      </c>
      <c r="C36" s="7" t="s">
        <v>480</v>
      </c>
      <c r="D36" s="9" t="s">
        <v>1019</v>
      </c>
      <c r="E36" s="7" t="s">
        <v>846</v>
      </c>
      <c r="F36" s="7" t="s">
        <v>237</v>
      </c>
      <c r="G36" s="10" t="s">
        <v>23</v>
      </c>
      <c r="H36" s="7">
        <f>23-B36</f>
        <v>13</v>
      </c>
    </row>
    <row r="37" spans="1:8" ht="12.75">
      <c r="A37" s="9" t="s">
        <v>833</v>
      </c>
      <c r="B37" s="8">
        <v>20</v>
      </c>
      <c r="C37" s="7" t="s">
        <v>1016</v>
      </c>
      <c r="D37" s="9" t="s">
        <v>1025</v>
      </c>
      <c r="E37" s="7" t="s">
        <v>859</v>
      </c>
      <c r="F37" s="7" t="s">
        <v>1076</v>
      </c>
      <c r="G37" s="10" t="s">
        <v>23</v>
      </c>
      <c r="H37" s="7">
        <f>23-B37</f>
        <v>3</v>
      </c>
    </row>
    <row r="38" spans="1:8" ht="12.75">
      <c r="A38" s="9" t="s">
        <v>834</v>
      </c>
      <c r="B38" s="8">
        <v>23</v>
      </c>
      <c r="C38" s="7" t="s">
        <v>1016</v>
      </c>
      <c r="D38" s="9" t="s">
        <v>1026</v>
      </c>
      <c r="E38" s="7"/>
      <c r="F38" s="7" t="s">
        <v>240</v>
      </c>
      <c r="G38" s="10" t="s">
        <v>23</v>
      </c>
      <c r="H38" s="7">
        <f>23-B38</f>
        <v>0</v>
      </c>
    </row>
    <row r="39" spans="1:8" ht="12.75">
      <c r="A39" s="9" t="s">
        <v>835</v>
      </c>
      <c r="B39" s="8" t="s">
        <v>23</v>
      </c>
      <c r="C39" s="7" t="s">
        <v>484</v>
      </c>
      <c r="D39" s="9" t="s">
        <v>857</v>
      </c>
      <c r="E39" s="7"/>
      <c r="F39" s="7"/>
      <c r="G39" s="10" t="s">
        <v>23</v>
      </c>
      <c r="H39" s="10" t="s">
        <v>23</v>
      </c>
    </row>
    <row r="40" spans="1:7" ht="12.75">
      <c r="A40" s="9"/>
      <c r="B40" s="8"/>
      <c r="C40" s="7"/>
      <c r="E40" s="7"/>
      <c r="F40" s="7"/>
      <c r="G40" s="7"/>
    </row>
    <row r="41" spans="1:8" ht="12.75">
      <c r="A41" s="9" t="s">
        <v>836</v>
      </c>
      <c r="B41" s="8">
        <v>4</v>
      </c>
      <c r="C41" s="7" t="s">
        <v>479</v>
      </c>
      <c r="D41" s="9" t="s">
        <v>854</v>
      </c>
      <c r="E41" s="7" t="s">
        <v>396</v>
      </c>
      <c r="F41" s="10" t="s">
        <v>23</v>
      </c>
      <c r="G41" s="10" t="s">
        <v>23</v>
      </c>
      <c r="H41" s="7">
        <f>10-B41</f>
        <v>6</v>
      </c>
    </row>
    <row r="42" spans="1:8" ht="12.75">
      <c r="A42" s="9" t="s">
        <v>837</v>
      </c>
      <c r="B42" s="8">
        <v>5.5</v>
      </c>
      <c r="C42" s="7" t="s">
        <v>480</v>
      </c>
      <c r="D42" s="9" t="s">
        <v>1027</v>
      </c>
      <c r="E42" s="7" t="s">
        <v>847</v>
      </c>
      <c r="F42" s="10" t="s">
        <v>23</v>
      </c>
      <c r="G42" s="7" t="s">
        <v>228</v>
      </c>
      <c r="H42" s="7">
        <f>10-B42</f>
        <v>4.5</v>
      </c>
    </row>
    <row r="43" spans="1:8" ht="12.75">
      <c r="A43" s="9" t="s">
        <v>838</v>
      </c>
      <c r="B43" s="8">
        <v>10</v>
      </c>
      <c r="C43" s="7" t="s">
        <v>1016</v>
      </c>
      <c r="D43" s="9" t="s">
        <v>855</v>
      </c>
      <c r="E43" s="7" t="s">
        <v>858</v>
      </c>
      <c r="F43" s="7" t="s">
        <v>242</v>
      </c>
      <c r="G43" s="10" t="s">
        <v>23</v>
      </c>
      <c r="H43" s="7">
        <f>10-B43</f>
        <v>0</v>
      </c>
    </row>
    <row r="44" spans="1:8" ht="12.75">
      <c r="A44" s="9" t="s">
        <v>839</v>
      </c>
      <c r="B44" s="8" t="s">
        <v>23</v>
      </c>
      <c r="C44" s="7" t="s">
        <v>484</v>
      </c>
      <c r="D44" s="9" t="s">
        <v>856</v>
      </c>
      <c r="E44" s="10"/>
      <c r="F44" s="10" t="s">
        <v>23</v>
      </c>
      <c r="G44" s="10" t="s">
        <v>23</v>
      </c>
      <c r="H44" s="10" t="s">
        <v>23</v>
      </c>
    </row>
    <row r="45" spans="1:7" ht="12.75">
      <c r="A45" s="9"/>
      <c r="B45" s="8"/>
      <c r="C45" s="7"/>
      <c r="E45" s="7"/>
      <c r="F45" s="7"/>
      <c r="G45" s="7"/>
    </row>
    <row r="46" spans="1:7" ht="12.75">
      <c r="A46" s="9"/>
      <c r="B46" s="8"/>
      <c r="C46" s="7"/>
      <c r="E46" s="7"/>
      <c r="F46" s="7"/>
      <c r="G46" s="7"/>
    </row>
    <row r="47" spans="1:7" ht="12.75">
      <c r="A47" s="9"/>
      <c r="B47" s="8"/>
      <c r="C47" s="7"/>
      <c r="E47" s="7"/>
      <c r="F47" s="7"/>
      <c r="G47" s="7"/>
    </row>
    <row r="48" spans="1:7" ht="12.75">
      <c r="A48" s="9"/>
      <c r="B48" s="8"/>
      <c r="C48" s="7"/>
      <c r="E48" s="7"/>
      <c r="F48" s="7"/>
      <c r="G48" s="7"/>
    </row>
    <row r="49" spans="1:7" ht="12.75">
      <c r="A49" s="9"/>
      <c r="B49" s="8"/>
      <c r="C49" s="7"/>
      <c r="E49" s="7"/>
      <c r="F49" s="7"/>
      <c r="G49" s="7"/>
    </row>
    <row r="50" spans="1:7" ht="12.75">
      <c r="A50" s="9"/>
      <c r="B50" s="8"/>
      <c r="C50" s="7"/>
      <c r="E50" s="7"/>
      <c r="F50" s="7"/>
      <c r="G50" s="7"/>
    </row>
    <row r="51" spans="1:7" ht="12.75">
      <c r="A51" s="9"/>
      <c r="B51" s="8"/>
      <c r="C51" s="7"/>
      <c r="E51" s="7"/>
      <c r="F51" s="7"/>
      <c r="G51" s="7"/>
    </row>
    <row r="52" spans="1:7" ht="12.75">
      <c r="A52" s="9"/>
      <c r="B52" s="8"/>
      <c r="C52" s="7"/>
      <c r="E52" s="7"/>
      <c r="F52" s="7"/>
      <c r="G52" s="7"/>
    </row>
    <row r="53" spans="1:7" ht="12.75">
      <c r="A53" s="9"/>
      <c r="B53" s="8"/>
      <c r="C53" s="7"/>
      <c r="E53" s="7"/>
      <c r="F53" s="7"/>
      <c r="G53" s="7"/>
    </row>
    <row r="54" spans="1:7" ht="12.75">
      <c r="A54" s="7"/>
      <c r="B54" s="8"/>
      <c r="C54" s="7"/>
      <c r="E54" s="7"/>
      <c r="F54" s="7"/>
      <c r="G54" s="7"/>
    </row>
    <row r="55" spans="1:7" ht="12.75">
      <c r="A55" s="7"/>
      <c r="B55" s="8"/>
      <c r="C55" s="7"/>
      <c r="E55" s="7"/>
      <c r="F55" s="7"/>
      <c r="G55" s="7"/>
    </row>
    <row r="56" spans="1:7" ht="12.75">
      <c r="A56" s="7"/>
      <c r="B56" s="8"/>
      <c r="C56" s="7"/>
      <c r="E56" s="7"/>
      <c r="F56" s="7"/>
      <c r="G56" s="7"/>
    </row>
    <row r="57" spans="1:7" ht="12.75">
      <c r="A57" s="7"/>
      <c r="B57" s="8"/>
      <c r="C57" s="7"/>
      <c r="E57" s="7"/>
      <c r="F57" s="7"/>
      <c r="G57" s="7"/>
    </row>
    <row r="58" spans="1:7" ht="12.75">
      <c r="A58" s="7"/>
      <c r="B58" s="8"/>
      <c r="C58" s="7"/>
      <c r="E58" s="7"/>
      <c r="F58" s="7"/>
      <c r="G58" s="7"/>
    </row>
    <row r="59" spans="1:7" ht="12.75">
      <c r="A59" s="7"/>
      <c r="B59" s="8"/>
      <c r="C59" s="7"/>
      <c r="E59" s="7"/>
      <c r="F59" s="7"/>
      <c r="G59" s="7"/>
    </row>
    <row r="60" spans="1:7" ht="12.75">
      <c r="A60" s="7"/>
      <c r="B60" s="8"/>
      <c r="C60" s="7"/>
      <c r="E60" s="7"/>
      <c r="F60" s="7"/>
      <c r="G60" s="7"/>
    </row>
    <row r="61" spans="1:7" ht="12.75">
      <c r="A61" s="7"/>
      <c r="B61" s="8"/>
      <c r="C61" s="7"/>
      <c r="E61" s="7"/>
      <c r="F61" s="7"/>
      <c r="G61" s="7"/>
    </row>
    <row r="62" spans="1:7" ht="12.75">
      <c r="A62" s="7"/>
      <c r="B62" s="8"/>
      <c r="C62" s="7"/>
      <c r="E62" s="7"/>
      <c r="F62" s="7"/>
      <c r="G62" s="7"/>
    </row>
    <row r="63" spans="1:7" ht="12.75">
      <c r="A63" s="7"/>
      <c r="B63" s="8"/>
      <c r="C63" s="7"/>
      <c r="E63" s="7"/>
      <c r="F63" s="7"/>
      <c r="G63" s="7"/>
    </row>
    <row r="64" spans="1:7" ht="12.75">
      <c r="A64" s="7"/>
      <c r="B64" s="8"/>
      <c r="C64" s="7"/>
      <c r="E64" s="7"/>
      <c r="F64" s="7"/>
      <c r="G64" s="7"/>
    </row>
    <row r="65" spans="1:7" ht="12.75">
      <c r="A65" s="7"/>
      <c r="B65" s="8"/>
      <c r="C65" s="7"/>
      <c r="E65" s="7"/>
      <c r="F65" s="7"/>
      <c r="G65" s="7"/>
    </row>
    <row r="66" spans="1:7" ht="12.75">
      <c r="A66" s="7"/>
      <c r="B66" s="8"/>
      <c r="C66" s="7"/>
      <c r="E66" s="7"/>
      <c r="F66" s="7"/>
      <c r="G66" s="7"/>
    </row>
    <row r="67" spans="1:7" ht="12.75">
      <c r="A67" s="7"/>
      <c r="B67" s="8"/>
      <c r="C67" s="7"/>
      <c r="E67" s="7"/>
      <c r="F67" s="7"/>
      <c r="G67" s="7"/>
    </row>
    <row r="68" spans="1:7" ht="12.75">
      <c r="A68" s="7"/>
      <c r="B68" s="8"/>
      <c r="C68" s="7"/>
      <c r="E68" s="7"/>
      <c r="F68" s="7"/>
      <c r="G68" s="7"/>
    </row>
    <row r="69" spans="1:7" ht="12.75">
      <c r="A69" s="7"/>
      <c r="B69" s="8"/>
      <c r="C69" s="7"/>
      <c r="E69" s="7"/>
      <c r="F69" s="7"/>
      <c r="G69" s="7"/>
    </row>
    <row r="70" spans="1:7" ht="12.75">
      <c r="A70" s="7"/>
      <c r="B70" s="8"/>
      <c r="C70" s="7"/>
      <c r="E70" s="7"/>
      <c r="F70" s="7"/>
      <c r="G70" s="7"/>
    </row>
    <row r="71" spans="1:7" ht="12.75">
      <c r="A71" s="7"/>
      <c r="B71" s="8"/>
      <c r="C71" s="7"/>
      <c r="E71" s="7"/>
      <c r="F71" s="7"/>
      <c r="G71" s="7"/>
    </row>
    <row r="72" spans="1:7" ht="12.75">
      <c r="A72" s="7"/>
      <c r="B72" s="8"/>
      <c r="C72" s="7"/>
      <c r="E72" s="7"/>
      <c r="F72" s="7"/>
      <c r="G72" s="7"/>
    </row>
    <row r="73" spans="1:7" ht="12.75">
      <c r="A73" s="7"/>
      <c r="B73" s="8"/>
      <c r="C73" s="7"/>
      <c r="E73" s="7"/>
      <c r="F73" s="7"/>
      <c r="G73" s="7"/>
    </row>
    <row r="74" spans="1:7" ht="12.75">
      <c r="A74" s="7"/>
      <c r="B74" s="8"/>
      <c r="C74" s="7"/>
      <c r="E74" s="7"/>
      <c r="F74" s="7"/>
      <c r="G74" s="7"/>
    </row>
    <row r="75" spans="1:7" ht="12.75">
      <c r="A75" s="7"/>
      <c r="B75" s="8"/>
      <c r="C75" s="7"/>
      <c r="E75" s="7"/>
      <c r="F75" s="7"/>
      <c r="G75" s="7"/>
    </row>
    <row r="76" spans="1:7" ht="12.75">
      <c r="A76" s="7"/>
      <c r="B76" s="8"/>
      <c r="C76" s="7"/>
      <c r="E76" s="7"/>
      <c r="F76" s="7"/>
      <c r="G76" s="7"/>
    </row>
    <row r="77" spans="1:7" ht="12.75">
      <c r="A77" s="7"/>
      <c r="B77" s="8"/>
      <c r="C77" s="7"/>
      <c r="E77" s="7"/>
      <c r="F77" s="7"/>
      <c r="G77" s="7"/>
    </row>
    <row r="78" spans="1:7" ht="12.75">
      <c r="A78" s="7"/>
      <c r="B78" s="8"/>
      <c r="C78" s="7"/>
      <c r="E78" s="7"/>
      <c r="F78" s="7"/>
      <c r="G78" s="7"/>
    </row>
    <row r="79" spans="1:7" ht="12.75">
      <c r="A79" s="7"/>
      <c r="B79" s="8"/>
      <c r="C79" s="7"/>
      <c r="E79" s="7"/>
      <c r="F79" s="7"/>
      <c r="G79" s="7"/>
    </row>
    <row r="80" spans="1:7" ht="12.75">
      <c r="A80" s="7"/>
      <c r="B80" s="8"/>
      <c r="C80" s="7"/>
      <c r="E80" s="7"/>
      <c r="F80" s="7"/>
      <c r="G80" s="7"/>
    </row>
    <row r="81" spans="1:7" ht="12.75">
      <c r="A81" s="7"/>
      <c r="B81" s="8"/>
      <c r="C81" s="7"/>
      <c r="E81" s="7"/>
      <c r="F81" s="7"/>
      <c r="G81" s="7"/>
    </row>
    <row r="82" spans="1:7" ht="12.75">
      <c r="A82" s="7"/>
      <c r="B82" s="8"/>
      <c r="C82" s="7"/>
      <c r="E82" s="7"/>
      <c r="F82" s="7"/>
      <c r="G82" s="7"/>
    </row>
    <row r="83" spans="1:7" ht="12.75">
      <c r="A83" s="7"/>
      <c r="B83" s="8"/>
      <c r="C83" s="7"/>
      <c r="E83" s="7"/>
      <c r="F83" s="7"/>
      <c r="G83" s="7"/>
    </row>
    <row r="84" spans="1:7" ht="12.75">
      <c r="A84" s="7"/>
      <c r="B84" s="8"/>
      <c r="C84" s="7"/>
      <c r="E84" s="7"/>
      <c r="F84" s="7"/>
      <c r="G84" s="7"/>
    </row>
    <row r="85" spans="1:7" ht="12.75">
      <c r="A85" s="7"/>
      <c r="B85" s="8"/>
      <c r="C85" s="7"/>
      <c r="E85" s="7"/>
      <c r="F85" s="7"/>
      <c r="G85" s="7"/>
    </row>
    <row r="86" spans="1:7" ht="12.75">
      <c r="A86" s="7"/>
      <c r="B86" s="8"/>
      <c r="C86" s="7"/>
      <c r="E86" s="7"/>
      <c r="F86" s="7"/>
      <c r="G86" s="7"/>
    </row>
    <row r="87" spans="1:7" ht="12.75">
      <c r="A87" s="7"/>
      <c r="B87" s="8"/>
      <c r="C87" s="7"/>
      <c r="E87" s="7"/>
      <c r="F87" s="7"/>
      <c r="G87" s="7"/>
    </row>
    <row r="88" spans="1:7" ht="12.75">
      <c r="A88" s="7"/>
      <c r="B88" s="8"/>
      <c r="C88" s="7"/>
      <c r="E88" s="7"/>
      <c r="F88" s="7"/>
      <c r="G88" s="7"/>
    </row>
    <row r="89" spans="1:7" ht="12.75">
      <c r="A89" s="7"/>
      <c r="B89" s="8"/>
      <c r="C89" s="7"/>
      <c r="E89" s="7"/>
      <c r="F89" s="7"/>
      <c r="G89" s="7"/>
    </row>
    <row r="90" spans="1:7" ht="12.75">
      <c r="A90" s="7"/>
      <c r="B90" s="8"/>
      <c r="C90" s="7"/>
      <c r="E90" s="7"/>
      <c r="F90" s="7"/>
      <c r="G90" s="7"/>
    </row>
    <row r="91" spans="1:7" ht="12.75">
      <c r="A91" s="7"/>
      <c r="B91" s="8"/>
      <c r="C91" s="7"/>
      <c r="E91" s="7"/>
      <c r="F91" s="7"/>
      <c r="G91" s="7"/>
    </row>
    <row r="92" spans="1:7" ht="12.75">
      <c r="A92" s="7"/>
      <c r="B92" s="8"/>
      <c r="C92" s="7"/>
      <c r="E92" s="7"/>
      <c r="F92" s="7"/>
      <c r="G92" s="7"/>
    </row>
    <row r="93" spans="1:7" ht="12.75">
      <c r="A93" s="7"/>
      <c r="B93" s="8"/>
      <c r="C93" s="7"/>
      <c r="E93" s="7"/>
      <c r="F93" s="7"/>
      <c r="G93" s="7"/>
    </row>
    <row r="94" spans="1:7" ht="12.75">
      <c r="A94" s="7"/>
      <c r="B94" s="8"/>
      <c r="C94" s="7"/>
      <c r="E94" s="7"/>
      <c r="F94" s="7"/>
      <c r="G94" s="7"/>
    </row>
    <row r="95" spans="1:7" ht="12.75">
      <c r="A95" s="7"/>
      <c r="B95" s="8"/>
      <c r="C95" s="7"/>
      <c r="E95" s="7"/>
      <c r="F95" s="7"/>
      <c r="G95" s="7"/>
    </row>
    <row r="96" spans="1:7" ht="12.75">
      <c r="A96" s="7"/>
      <c r="B96" s="8"/>
      <c r="C96" s="7"/>
      <c r="E96" s="7"/>
      <c r="F96" s="7"/>
      <c r="G96" s="7"/>
    </row>
    <row r="97" spans="1:7" ht="12.75">
      <c r="A97" s="7"/>
      <c r="B97" s="8"/>
      <c r="C97" s="7"/>
      <c r="E97" s="7"/>
      <c r="F97" s="7"/>
      <c r="G97" s="7"/>
    </row>
    <row r="98" spans="1:7" ht="12.75">
      <c r="A98" s="7"/>
      <c r="B98" s="8"/>
      <c r="C98" s="7"/>
      <c r="E98" s="7"/>
      <c r="F98" s="7"/>
      <c r="G98" s="7"/>
    </row>
    <row r="99" spans="1:7" ht="12.75">
      <c r="A99" s="7"/>
      <c r="B99" s="8"/>
      <c r="C99" s="7"/>
      <c r="E99" s="7"/>
      <c r="F99" s="7"/>
      <c r="G99" s="7"/>
    </row>
    <row r="100" spans="1:7" ht="12.75">
      <c r="A100" s="7"/>
      <c r="B100" s="8"/>
      <c r="C100" s="7"/>
      <c r="E100" s="7"/>
      <c r="F100" s="7"/>
      <c r="G100" s="7"/>
    </row>
    <row r="101" spans="1:7" ht="12.75">
      <c r="A101" s="7"/>
      <c r="B101" s="8"/>
      <c r="C101" s="7"/>
      <c r="E101" s="7"/>
      <c r="F101" s="7"/>
      <c r="G101" s="7"/>
    </row>
    <row r="102" spans="1:7" ht="12.75">
      <c r="A102" s="7"/>
      <c r="B102" s="8"/>
      <c r="C102" s="7"/>
      <c r="E102" s="7"/>
      <c r="F102" s="7"/>
      <c r="G102" s="7"/>
    </row>
    <row r="103" spans="1:7" ht="12.75">
      <c r="A103" s="7"/>
      <c r="B103" s="8"/>
      <c r="C103" s="7"/>
      <c r="E103" s="7"/>
      <c r="F103" s="7"/>
      <c r="G103" s="7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5.140625" style="5" bestFit="1" customWidth="1"/>
    <col min="2" max="2" width="6.28125" style="13" bestFit="1" customWidth="1"/>
    <col min="3" max="3" width="8.00390625" style="14" bestFit="1" customWidth="1"/>
    <col min="4" max="4" width="58.7109375" style="14" bestFit="1" customWidth="1"/>
    <col min="5" max="5" width="35.8515625" style="14" customWidth="1"/>
    <col min="6" max="6" width="41.00390625" style="14" customWidth="1"/>
    <col min="7" max="7" width="15.28125" style="14" bestFit="1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2" ht="12">
      <c r="A2" s="14"/>
    </row>
    <row r="3" spans="1:8" ht="12">
      <c r="A3" s="5" t="s">
        <v>51</v>
      </c>
      <c r="B3" s="8">
        <v>1.5</v>
      </c>
      <c r="C3" s="7" t="s">
        <v>479</v>
      </c>
      <c r="D3" s="9" t="s">
        <v>122</v>
      </c>
      <c r="E3" s="7" t="s">
        <v>393</v>
      </c>
      <c r="F3" s="7" t="s">
        <v>23</v>
      </c>
      <c r="G3" s="10" t="s">
        <v>23</v>
      </c>
      <c r="H3" s="11">
        <f>9-B3</f>
        <v>7.5</v>
      </c>
    </row>
    <row r="4" spans="1:8" ht="12">
      <c r="A4" s="5" t="s">
        <v>52</v>
      </c>
      <c r="B4" s="8">
        <v>3.5</v>
      </c>
      <c r="C4" s="7" t="s">
        <v>480</v>
      </c>
      <c r="D4" s="9" t="s">
        <v>540</v>
      </c>
      <c r="E4" s="7" t="s">
        <v>1083</v>
      </c>
      <c r="F4" s="7" t="s">
        <v>239</v>
      </c>
      <c r="G4" s="10" t="s">
        <v>23</v>
      </c>
      <c r="H4" s="11">
        <f>9-B4</f>
        <v>5.5</v>
      </c>
    </row>
    <row r="5" spans="1:8" ht="12.75">
      <c r="A5" s="5" t="s">
        <v>53</v>
      </c>
      <c r="B5" s="8">
        <v>9</v>
      </c>
      <c r="C5" s="7" t="s">
        <v>1017</v>
      </c>
      <c r="D5" s="9" t="s">
        <v>123</v>
      </c>
      <c r="E5" s="7" t="s">
        <v>1084</v>
      </c>
      <c r="F5" s="7" t="s">
        <v>120</v>
      </c>
      <c r="G5" s="7" t="s">
        <v>233</v>
      </c>
      <c r="H5" s="11">
        <f>9-B5</f>
        <v>0</v>
      </c>
    </row>
    <row r="6" spans="1:8" ht="12.75">
      <c r="A6" s="5" t="s">
        <v>54</v>
      </c>
      <c r="B6" s="8" t="s">
        <v>23</v>
      </c>
      <c r="C6" s="7" t="s">
        <v>484</v>
      </c>
      <c r="D6" s="9" t="s">
        <v>286</v>
      </c>
      <c r="E6" s="7"/>
      <c r="F6" s="7" t="s">
        <v>239</v>
      </c>
      <c r="G6" s="10" t="s">
        <v>23</v>
      </c>
      <c r="H6" s="7" t="s">
        <v>23</v>
      </c>
    </row>
    <row r="7" spans="1:7" ht="12.75">
      <c r="A7" s="5" t="s">
        <v>322</v>
      </c>
      <c r="B7" s="8"/>
      <c r="C7" s="7"/>
      <c r="D7" s="9"/>
      <c r="E7" s="7"/>
      <c r="F7" s="7"/>
      <c r="G7" s="7"/>
    </row>
    <row r="8" spans="1:8" ht="12.75">
      <c r="A8" s="5" t="s">
        <v>55</v>
      </c>
      <c r="B8" s="8">
        <v>1</v>
      </c>
      <c r="C8" s="7" t="s">
        <v>479</v>
      </c>
      <c r="D8" s="9" t="s">
        <v>541</v>
      </c>
      <c r="E8" s="7" t="s">
        <v>393</v>
      </c>
      <c r="F8" s="7" t="s">
        <v>23</v>
      </c>
      <c r="G8" s="10" t="s">
        <v>23</v>
      </c>
      <c r="H8" s="11">
        <f>7-B8</f>
        <v>6</v>
      </c>
    </row>
    <row r="9" spans="1:8" ht="12.75">
      <c r="A9" s="5" t="s">
        <v>56</v>
      </c>
      <c r="B9" s="8">
        <v>2.5</v>
      </c>
      <c r="C9" s="7" t="s">
        <v>480</v>
      </c>
      <c r="D9" s="9" t="s">
        <v>124</v>
      </c>
      <c r="E9" s="7" t="s">
        <v>1085</v>
      </c>
      <c r="F9" s="7" t="s">
        <v>23</v>
      </c>
      <c r="G9" s="7" t="s">
        <v>1031</v>
      </c>
      <c r="H9" s="11">
        <f>7-B9</f>
        <v>4.5</v>
      </c>
    </row>
    <row r="10" spans="1:8" ht="12.75">
      <c r="A10" s="5" t="s">
        <v>57</v>
      </c>
      <c r="B10" s="8">
        <v>7</v>
      </c>
      <c r="C10" s="7" t="s">
        <v>1017</v>
      </c>
      <c r="D10" s="9" t="s">
        <v>125</v>
      </c>
      <c r="E10" s="7" t="s">
        <v>1098</v>
      </c>
      <c r="F10" s="7" t="s">
        <v>245</v>
      </c>
      <c r="G10" s="7" t="s">
        <v>229</v>
      </c>
      <c r="H10" s="11">
        <f>7-B10</f>
        <v>0</v>
      </c>
    </row>
    <row r="11" spans="1:8" ht="12.75">
      <c r="A11" s="5" t="s">
        <v>58</v>
      </c>
      <c r="B11" s="8" t="s">
        <v>23</v>
      </c>
      <c r="C11" s="7" t="s">
        <v>484</v>
      </c>
      <c r="D11" s="9" t="s">
        <v>126</v>
      </c>
      <c r="E11" s="7"/>
      <c r="F11" s="7" t="s">
        <v>246</v>
      </c>
      <c r="G11" s="10" t="s">
        <v>23</v>
      </c>
      <c r="H11" s="7" t="s">
        <v>23</v>
      </c>
    </row>
    <row r="12" spans="1:7" ht="12.75">
      <c r="A12" s="5" t="s">
        <v>322</v>
      </c>
      <c r="B12" s="8"/>
      <c r="C12" s="7"/>
      <c r="D12" s="9"/>
      <c r="E12" s="7"/>
      <c r="F12" s="7"/>
      <c r="G12" s="7"/>
    </row>
    <row r="13" spans="1:8" ht="12.75">
      <c r="A13" s="5" t="s">
        <v>59</v>
      </c>
      <c r="B13" s="8">
        <v>3</v>
      </c>
      <c r="C13" s="7" t="s">
        <v>479</v>
      </c>
      <c r="D13" s="9" t="s">
        <v>542</v>
      </c>
      <c r="E13" s="7" t="s">
        <v>393</v>
      </c>
      <c r="F13" s="7" t="s">
        <v>23</v>
      </c>
      <c r="G13" s="10" t="s">
        <v>23</v>
      </c>
      <c r="H13" s="11">
        <f>8-B13</f>
        <v>5</v>
      </c>
    </row>
    <row r="14" spans="1:8" ht="12.75">
      <c r="A14" s="5" t="s">
        <v>60</v>
      </c>
      <c r="B14" s="8">
        <v>5</v>
      </c>
      <c r="C14" s="7" t="s">
        <v>480</v>
      </c>
      <c r="D14" s="9" t="s">
        <v>543</v>
      </c>
      <c r="E14" s="7" t="s">
        <v>1086</v>
      </c>
      <c r="F14" s="7" t="s">
        <v>23</v>
      </c>
      <c r="G14" s="7" t="s">
        <v>230</v>
      </c>
      <c r="H14" s="11">
        <f>8-B14</f>
        <v>3</v>
      </c>
    </row>
    <row r="15" spans="1:8" ht="12.75">
      <c r="A15" s="5" t="s">
        <v>61</v>
      </c>
      <c r="B15" s="8">
        <v>8</v>
      </c>
      <c r="C15" s="7" t="s">
        <v>1016</v>
      </c>
      <c r="D15" s="9" t="s">
        <v>127</v>
      </c>
      <c r="E15" s="7" t="s">
        <v>1098</v>
      </c>
      <c r="F15" s="7" t="s">
        <v>119</v>
      </c>
      <c r="G15" s="7" t="s">
        <v>931</v>
      </c>
      <c r="H15" s="11">
        <f>8-B15</f>
        <v>0</v>
      </c>
    </row>
    <row r="16" spans="1:8" ht="12.75">
      <c r="A16" s="5" t="s">
        <v>62</v>
      </c>
      <c r="B16" s="8" t="s">
        <v>23</v>
      </c>
      <c r="C16" s="7" t="s">
        <v>484</v>
      </c>
      <c r="D16" s="9" t="s">
        <v>128</v>
      </c>
      <c r="E16" s="7"/>
      <c r="F16" s="7" t="s">
        <v>23</v>
      </c>
      <c r="G16" s="10" t="s">
        <v>23</v>
      </c>
      <c r="H16" s="7" t="s">
        <v>23</v>
      </c>
    </row>
    <row r="17" spans="1:7" ht="12.75">
      <c r="A17" s="5" t="s">
        <v>322</v>
      </c>
      <c r="B17" s="8"/>
      <c r="C17" s="7"/>
      <c r="D17" s="9"/>
      <c r="E17" s="7"/>
      <c r="F17" s="7"/>
      <c r="G17" s="7"/>
    </row>
    <row r="18" spans="1:8" ht="12.75">
      <c r="A18" s="5" t="s">
        <v>63</v>
      </c>
      <c r="B18" s="8">
        <v>1</v>
      </c>
      <c r="C18" s="7" t="s">
        <v>479</v>
      </c>
      <c r="D18" s="9" t="s">
        <v>129</v>
      </c>
      <c r="E18" s="7" t="s">
        <v>393</v>
      </c>
      <c r="F18" s="7" t="s">
        <v>23</v>
      </c>
      <c r="G18" s="10" t="s">
        <v>23</v>
      </c>
      <c r="H18" s="11">
        <f>8-B18</f>
        <v>7</v>
      </c>
    </row>
    <row r="19" spans="1:8" ht="12.75">
      <c r="A19" s="5" t="s">
        <v>64</v>
      </c>
      <c r="B19" s="8">
        <v>2</v>
      </c>
      <c r="C19" s="7" t="s">
        <v>480</v>
      </c>
      <c r="D19" s="9" t="s">
        <v>445</v>
      </c>
      <c r="E19" s="7" t="s">
        <v>1087</v>
      </c>
      <c r="F19" s="7" t="s">
        <v>23</v>
      </c>
      <c r="G19" s="10" t="s">
        <v>23</v>
      </c>
      <c r="H19" s="11">
        <f>8-B19</f>
        <v>6</v>
      </c>
    </row>
    <row r="20" spans="1:8" ht="12.75">
      <c r="A20" s="5" t="s">
        <v>65</v>
      </c>
      <c r="B20" s="8">
        <v>4</v>
      </c>
      <c r="C20" s="7" t="s">
        <v>1016</v>
      </c>
      <c r="D20" s="9" t="s">
        <v>130</v>
      </c>
      <c r="E20" s="7" t="s">
        <v>1098</v>
      </c>
      <c r="F20" s="7" t="s">
        <v>237</v>
      </c>
      <c r="G20" s="7" t="s">
        <v>233</v>
      </c>
      <c r="H20" s="11">
        <f>8-B20</f>
        <v>4</v>
      </c>
    </row>
    <row r="21" spans="1:8" ht="12.75">
      <c r="A21" s="5" t="s">
        <v>66</v>
      </c>
      <c r="B21" s="8">
        <v>8</v>
      </c>
      <c r="C21" s="7" t="s">
        <v>1016</v>
      </c>
      <c r="D21" s="9" t="s">
        <v>131</v>
      </c>
      <c r="E21" s="7"/>
      <c r="F21" s="7" t="s">
        <v>120</v>
      </c>
      <c r="G21" s="7" t="s">
        <v>931</v>
      </c>
      <c r="H21" s="11">
        <f>8-B21</f>
        <v>0</v>
      </c>
    </row>
    <row r="22" spans="1:8" ht="12.75">
      <c r="A22" s="5" t="s">
        <v>67</v>
      </c>
      <c r="B22" s="8" t="s">
        <v>23</v>
      </c>
      <c r="C22" s="7" t="s">
        <v>484</v>
      </c>
      <c r="D22" s="9" t="s">
        <v>132</v>
      </c>
      <c r="E22" s="7"/>
      <c r="F22" s="7" t="s">
        <v>23</v>
      </c>
      <c r="G22" s="10" t="s">
        <v>23</v>
      </c>
      <c r="H22" s="7" t="s">
        <v>23</v>
      </c>
    </row>
    <row r="23" spans="1:7" ht="12.75">
      <c r="A23" s="5" t="s">
        <v>322</v>
      </c>
      <c r="B23" s="8"/>
      <c r="C23" s="7"/>
      <c r="D23" s="9"/>
      <c r="E23" s="7"/>
      <c r="F23" s="7"/>
      <c r="G23" s="7"/>
    </row>
    <row r="24" spans="1:8" ht="12.75">
      <c r="A24" s="5" t="s">
        <v>68</v>
      </c>
      <c r="B24" s="8">
        <v>1</v>
      </c>
      <c r="C24" s="7" t="s">
        <v>479</v>
      </c>
      <c r="D24" s="9" t="s">
        <v>446</v>
      </c>
      <c r="E24" s="7" t="s">
        <v>393</v>
      </c>
      <c r="F24" s="7" t="s">
        <v>23</v>
      </c>
      <c r="G24" s="10" t="s">
        <v>23</v>
      </c>
      <c r="H24" s="11">
        <f>8-B24</f>
        <v>7</v>
      </c>
    </row>
    <row r="25" spans="1:8" ht="12.75">
      <c r="A25" s="5" t="s">
        <v>69</v>
      </c>
      <c r="B25" s="8">
        <v>2</v>
      </c>
      <c r="C25" s="7" t="s">
        <v>480</v>
      </c>
      <c r="D25" s="9" t="s">
        <v>447</v>
      </c>
      <c r="E25" s="7" t="s">
        <v>1088</v>
      </c>
      <c r="F25" s="7" t="s">
        <v>23</v>
      </c>
      <c r="G25" s="7" t="s">
        <v>230</v>
      </c>
      <c r="H25" s="11">
        <f>8-B25</f>
        <v>6</v>
      </c>
    </row>
    <row r="26" spans="1:8" ht="12.75">
      <c r="A26" s="5" t="s">
        <v>70</v>
      </c>
      <c r="B26" s="8">
        <v>6</v>
      </c>
      <c r="C26" s="7" t="s">
        <v>1017</v>
      </c>
      <c r="D26" s="9" t="s">
        <v>133</v>
      </c>
      <c r="E26" s="7" t="s">
        <v>1098</v>
      </c>
      <c r="F26" s="7" t="s">
        <v>240</v>
      </c>
      <c r="G26" s="7" t="s">
        <v>280</v>
      </c>
      <c r="H26" s="11">
        <f>8-B26</f>
        <v>2</v>
      </c>
    </row>
    <row r="27" spans="1:8" ht="12.75">
      <c r="A27" s="5" t="s">
        <v>71</v>
      </c>
      <c r="B27" s="8">
        <v>8</v>
      </c>
      <c r="C27" s="7" t="s">
        <v>1161</v>
      </c>
      <c r="D27" s="9" t="s">
        <v>134</v>
      </c>
      <c r="E27" s="7"/>
      <c r="F27" s="7" t="s">
        <v>23</v>
      </c>
      <c r="G27" s="10" t="s">
        <v>23</v>
      </c>
      <c r="H27" s="11">
        <f>8-B27</f>
        <v>0</v>
      </c>
    </row>
    <row r="28" spans="1:8" ht="12.75">
      <c r="A28" s="5" t="s">
        <v>72</v>
      </c>
      <c r="B28" s="8" t="s">
        <v>23</v>
      </c>
      <c r="C28" s="7" t="s">
        <v>484</v>
      </c>
      <c r="D28" s="9" t="s">
        <v>135</v>
      </c>
      <c r="E28" s="7"/>
      <c r="F28" s="7" t="s">
        <v>23</v>
      </c>
      <c r="G28" s="10" t="s">
        <v>23</v>
      </c>
      <c r="H28" s="7" t="s">
        <v>23</v>
      </c>
    </row>
    <row r="29" spans="1:7" ht="12.75">
      <c r="A29" s="5" t="s">
        <v>322</v>
      </c>
      <c r="B29" s="8"/>
      <c r="C29" s="7"/>
      <c r="D29" s="9"/>
      <c r="E29" s="7"/>
      <c r="F29" s="7"/>
      <c r="G29" s="7"/>
    </row>
    <row r="30" spans="1:8" ht="12.75">
      <c r="A30" s="5" t="s">
        <v>536</v>
      </c>
      <c r="B30" s="8">
        <v>2</v>
      </c>
      <c r="C30" s="7" t="s">
        <v>137</v>
      </c>
      <c r="D30" s="9" t="s">
        <v>136</v>
      </c>
      <c r="E30" s="7" t="s">
        <v>285</v>
      </c>
      <c r="F30" s="7" t="s">
        <v>23</v>
      </c>
      <c r="G30" s="10" t="s">
        <v>23</v>
      </c>
      <c r="H30" s="11">
        <f>5-B30</f>
        <v>3</v>
      </c>
    </row>
    <row r="31" spans="1:8" ht="12.75">
      <c r="A31" s="5" t="s">
        <v>537</v>
      </c>
      <c r="B31" s="8">
        <v>5</v>
      </c>
      <c r="C31" s="7" t="s">
        <v>1017</v>
      </c>
      <c r="D31" s="9" t="s">
        <v>138</v>
      </c>
      <c r="E31" s="7" t="s">
        <v>1089</v>
      </c>
      <c r="F31" s="7" t="s">
        <v>237</v>
      </c>
      <c r="G31" s="7" t="s">
        <v>232</v>
      </c>
      <c r="H31" s="11">
        <f>5-B31</f>
        <v>0</v>
      </c>
    </row>
    <row r="32" spans="1:8" ht="12.75">
      <c r="A32" s="5" t="s">
        <v>73</v>
      </c>
      <c r="B32" s="8" t="s">
        <v>23</v>
      </c>
      <c r="C32" s="7" t="s">
        <v>484</v>
      </c>
      <c r="D32" s="9" t="s">
        <v>139</v>
      </c>
      <c r="E32" s="7" t="s">
        <v>1098</v>
      </c>
      <c r="F32" s="7" t="s">
        <v>104</v>
      </c>
      <c r="G32" s="10" t="s">
        <v>23</v>
      </c>
      <c r="H32" s="7" t="s">
        <v>23</v>
      </c>
    </row>
    <row r="33" spans="1:7" ht="12.75">
      <c r="A33" s="5" t="s">
        <v>322</v>
      </c>
      <c r="B33" s="8"/>
      <c r="C33" s="7"/>
      <c r="D33" s="9"/>
      <c r="E33" s="7"/>
      <c r="F33" s="7"/>
      <c r="G33" s="7"/>
    </row>
    <row r="34" spans="1:8" ht="12.75">
      <c r="A34" s="5" t="s">
        <v>74</v>
      </c>
      <c r="B34" s="8">
        <v>2</v>
      </c>
      <c r="C34" s="7" t="s">
        <v>479</v>
      </c>
      <c r="D34" s="9" t="s">
        <v>140</v>
      </c>
      <c r="E34" s="7" t="s">
        <v>285</v>
      </c>
      <c r="F34" s="7" t="s">
        <v>23</v>
      </c>
      <c r="G34" s="10" t="s">
        <v>23</v>
      </c>
      <c r="H34" s="11">
        <f>18-B34</f>
        <v>16</v>
      </c>
    </row>
    <row r="35" spans="1:8" ht="12.75">
      <c r="A35" s="5" t="s">
        <v>75</v>
      </c>
      <c r="B35" s="8">
        <v>4</v>
      </c>
      <c r="C35" s="7" t="s">
        <v>480</v>
      </c>
      <c r="D35" s="9" t="s">
        <v>455</v>
      </c>
      <c r="E35" s="7" t="s">
        <v>1090</v>
      </c>
      <c r="F35" s="7" t="s">
        <v>239</v>
      </c>
      <c r="G35" s="7" t="s">
        <v>228</v>
      </c>
      <c r="H35" s="11">
        <f>18-B35</f>
        <v>14</v>
      </c>
    </row>
    <row r="36" spans="1:8" ht="12.75">
      <c r="A36" s="5" t="s">
        <v>76</v>
      </c>
      <c r="B36" s="8">
        <v>8</v>
      </c>
      <c r="C36" s="7" t="s">
        <v>1016</v>
      </c>
      <c r="D36" s="9" t="s">
        <v>141</v>
      </c>
      <c r="E36" s="7" t="s">
        <v>1097</v>
      </c>
      <c r="F36" s="7" t="s">
        <v>237</v>
      </c>
      <c r="G36" s="7" t="s">
        <v>234</v>
      </c>
      <c r="H36" s="11">
        <f>18-B36</f>
        <v>10</v>
      </c>
    </row>
    <row r="37" spans="1:8" ht="12.75">
      <c r="A37" s="5" t="s">
        <v>77</v>
      </c>
      <c r="B37" s="8">
        <v>14</v>
      </c>
      <c r="C37" s="7" t="s">
        <v>1017</v>
      </c>
      <c r="D37" s="9" t="s">
        <v>142</v>
      </c>
      <c r="E37" s="7"/>
      <c r="F37" s="7" t="s">
        <v>240</v>
      </c>
      <c r="G37" s="7" t="s">
        <v>229</v>
      </c>
      <c r="H37" s="11">
        <f>18-B37</f>
        <v>4</v>
      </c>
    </row>
    <row r="38" spans="1:8" ht="12.75">
      <c r="A38" s="5" t="s">
        <v>78</v>
      </c>
      <c r="B38" s="8">
        <v>18</v>
      </c>
      <c r="C38" s="7" t="s">
        <v>1017</v>
      </c>
      <c r="D38" s="9" t="s">
        <v>143</v>
      </c>
      <c r="E38" s="7"/>
      <c r="F38" s="7" t="s">
        <v>240</v>
      </c>
      <c r="G38" s="7" t="s">
        <v>235</v>
      </c>
      <c r="H38" s="11">
        <f>18-B38</f>
        <v>0</v>
      </c>
    </row>
    <row r="39" spans="1:8" ht="12.75">
      <c r="A39" s="5" t="s">
        <v>79</v>
      </c>
      <c r="B39" s="8" t="s">
        <v>23</v>
      </c>
      <c r="C39" s="7" t="s">
        <v>484</v>
      </c>
      <c r="D39" s="9" t="s">
        <v>144</v>
      </c>
      <c r="E39" s="7"/>
      <c r="F39" s="7" t="s">
        <v>101</v>
      </c>
      <c r="G39" s="10" t="s">
        <v>23</v>
      </c>
      <c r="H39" s="7" t="s">
        <v>23</v>
      </c>
    </row>
    <row r="40" spans="1:7" ht="12.75">
      <c r="A40" s="5" t="s">
        <v>322</v>
      </c>
      <c r="B40" s="8"/>
      <c r="D40" s="9"/>
      <c r="E40" s="7"/>
      <c r="F40" s="7"/>
      <c r="G40" s="7"/>
    </row>
    <row r="41" spans="1:8" ht="12.75">
      <c r="A41" s="5" t="s">
        <v>80</v>
      </c>
      <c r="B41" s="8">
        <v>1.5</v>
      </c>
      <c r="C41" s="7" t="s">
        <v>479</v>
      </c>
      <c r="D41" s="9" t="s">
        <v>145</v>
      </c>
      <c r="E41" s="7" t="s">
        <v>393</v>
      </c>
      <c r="F41" s="7" t="s">
        <v>23</v>
      </c>
      <c r="G41" s="10" t="s">
        <v>23</v>
      </c>
      <c r="H41" s="11">
        <f>9.5-B41</f>
        <v>8</v>
      </c>
    </row>
    <row r="42" spans="1:8" ht="12.75">
      <c r="A42" s="5" t="s">
        <v>444</v>
      </c>
      <c r="B42" s="8">
        <v>2.5</v>
      </c>
      <c r="C42" s="7" t="s">
        <v>480</v>
      </c>
      <c r="D42" s="9" t="s">
        <v>445</v>
      </c>
      <c r="E42" s="7" t="s">
        <v>1091</v>
      </c>
      <c r="F42" s="7" t="s">
        <v>237</v>
      </c>
      <c r="G42" s="7" t="s">
        <v>228</v>
      </c>
      <c r="H42" s="11">
        <f>9.5-B42</f>
        <v>7</v>
      </c>
    </row>
    <row r="43" spans="1:8" ht="12.75">
      <c r="A43" s="5" t="s">
        <v>81</v>
      </c>
      <c r="B43" s="8">
        <v>5.5</v>
      </c>
      <c r="C43" s="7" t="s">
        <v>1017</v>
      </c>
      <c r="D43" s="9" t="s">
        <v>146</v>
      </c>
      <c r="E43" s="7" t="s">
        <v>1098</v>
      </c>
      <c r="F43" s="7" t="s">
        <v>106</v>
      </c>
      <c r="G43" s="7" t="s">
        <v>232</v>
      </c>
      <c r="H43" s="11">
        <f>9.5-B43</f>
        <v>4</v>
      </c>
    </row>
    <row r="44" spans="1:8" ht="12.75">
      <c r="A44" s="5" t="s">
        <v>82</v>
      </c>
      <c r="B44" s="8">
        <v>9.5</v>
      </c>
      <c r="C44" s="7" t="s">
        <v>1017</v>
      </c>
      <c r="D44" s="9" t="s">
        <v>147</v>
      </c>
      <c r="E44" s="7"/>
      <c r="F44" s="7" t="s">
        <v>250</v>
      </c>
      <c r="G44" s="7" t="s">
        <v>229</v>
      </c>
      <c r="H44" s="11">
        <f>9.5-B44</f>
        <v>0</v>
      </c>
    </row>
    <row r="45" spans="1:8" ht="12.75">
      <c r="A45" s="5" t="s">
        <v>83</v>
      </c>
      <c r="B45" s="8" t="s">
        <v>23</v>
      </c>
      <c r="C45" s="7" t="s">
        <v>484</v>
      </c>
      <c r="D45" s="9" t="s">
        <v>148</v>
      </c>
      <c r="E45" s="7"/>
      <c r="F45" s="7" t="s">
        <v>23</v>
      </c>
      <c r="G45" s="10" t="s">
        <v>23</v>
      </c>
      <c r="H45" s="7" t="s">
        <v>23</v>
      </c>
    </row>
    <row r="46" spans="1:7" ht="12.75">
      <c r="A46" s="5" t="s">
        <v>322</v>
      </c>
      <c r="B46" s="8"/>
      <c r="C46" s="7"/>
      <c r="D46" s="9"/>
      <c r="E46" s="7"/>
      <c r="F46" s="7"/>
      <c r="G46" s="7"/>
    </row>
    <row r="47" spans="1:8" ht="12.75">
      <c r="A47" s="5" t="s">
        <v>84</v>
      </c>
      <c r="B47" s="8">
        <v>2</v>
      </c>
      <c r="C47" s="7" t="s">
        <v>479</v>
      </c>
      <c r="D47" s="9" t="s">
        <v>149</v>
      </c>
      <c r="E47" s="7" t="s">
        <v>393</v>
      </c>
      <c r="F47" s="7" t="s">
        <v>23</v>
      </c>
      <c r="G47" s="10" t="s">
        <v>23</v>
      </c>
      <c r="H47" s="11">
        <f>12.5-B47</f>
        <v>10.5</v>
      </c>
    </row>
    <row r="48" spans="1:8" ht="12.75">
      <c r="A48" s="5" t="s">
        <v>85</v>
      </c>
      <c r="B48" s="8">
        <v>3.5</v>
      </c>
      <c r="C48" s="7" t="s">
        <v>480</v>
      </c>
      <c r="D48" s="9" t="s">
        <v>150</v>
      </c>
      <c r="E48" s="7" t="s">
        <v>1092</v>
      </c>
      <c r="F48" s="7" t="s">
        <v>23</v>
      </c>
      <c r="G48" s="10" t="s">
        <v>23</v>
      </c>
      <c r="H48" s="11">
        <f>12.5-B48</f>
        <v>9</v>
      </c>
    </row>
    <row r="49" spans="1:8" ht="12.75">
      <c r="A49" s="5" t="s">
        <v>86</v>
      </c>
      <c r="B49" s="8">
        <v>6.5</v>
      </c>
      <c r="C49" s="7" t="s">
        <v>1016</v>
      </c>
      <c r="D49" s="9" t="s">
        <v>151</v>
      </c>
      <c r="E49" s="7" t="s">
        <v>1099</v>
      </c>
      <c r="F49" s="7" t="s">
        <v>237</v>
      </c>
      <c r="G49" s="7" t="s">
        <v>931</v>
      </c>
      <c r="H49" s="11">
        <f>12.5-B49</f>
        <v>6</v>
      </c>
    </row>
    <row r="50" spans="1:8" ht="12.75">
      <c r="A50" s="5" t="s">
        <v>87</v>
      </c>
      <c r="B50" s="8">
        <v>12</v>
      </c>
      <c r="C50" s="7" t="s">
        <v>1017</v>
      </c>
      <c r="D50" s="9" t="s">
        <v>152</v>
      </c>
      <c r="E50" s="7"/>
      <c r="F50" s="7" t="s">
        <v>240</v>
      </c>
      <c r="G50" s="7" t="s">
        <v>236</v>
      </c>
      <c r="H50" s="11">
        <f>12.5-B50</f>
        <v>0.5</v>
      </c>
    </row>
    <row r="51" spans="1:8" ht="12.75">
      <c r="A51" s="5" t="s">
        <v>88</v>
      </c>
      <c r="B51" s="8">
        <v>12.5</v>
      </c>
      <c r="C51" s="7" t="s">
        <v>1017</v>
      </c>
      <c r="D51" s="9" t="s">
        <v>153</v>
      </c>
      <c r="E51" s="7"/>
      <c r="F51" s="7" t="s">
        <v>242</v>
      </c>
      <c r="G51" s="7" t="s">
        <v>235</v>
      </c>
      <c r="H51" s="11">
        <f>12.5-B51</f>
        <v>0</v>
      </c>
    </row>
    <row r="52" spans="1:8" ht="12.75">
      <c r="A52" s="5" t="s">
        <v>89</v>
      </c>
      <c r="B52" s="8" t="s">
        <v>23</v>
      </c>
      <c r="C52" s="7" t="s">
        <v>484</v>
      </c>
      <c r="D52" s="9" t="s">
        <v>154</v>
      </c>
      <c r="E52" s="7"/>
      <c r="F52" s="7" t="s">
        <v>105</v>
      </c>
      <c r="G52" s="10" t="s">
        <v>23</v>
      </c>
      <c r="H52" s="7" t="s">
        <v>23</v>
      </c>
    </row>
    <row r="53" spans="1:7" ht="12.75">
      <c r="A53" s="5" t="s">
        <v>322</v>
      </c>
      <c r="B53" s="8"/>
      <c r="C53" s="7"/>
      <c r="D53" s="9"/>
      <c r="E53" s="7"/>
      <c r="F53" s="7"/>
      <c r="G53" s="7"/>
    </row>
    <row r="54" spans="1:8" ht="12.75">
      <c r="A54" s="5" t="s">
        <v>90</v>
      </c>
      <c r="B54" s="8">
        <v>1.5</v>
      </c>
      <c r="C54" s="7" t="s">
        <v>479</v>
      </c>
      <c r="D54" s="9" t="s">
        <v>155</v>
      </c>
      <c r="E54" s="7" t="s">
        <v>393</v>
      </c>
      <c r="F54" s="7" t="s">
        <v>23</v>
      </c>
      <c r="G54" s="10" t="s">
        <v>23</v>
      </c>
      <c r="H54" s="11">
        <f>12.5-B54</f>
        <v>11</v>
      </c>
    </row>
    <row r="55" spans="1:8" ht="12.75">
      <c r="A55" s="5" t="s">
        <v>91</v>
      </c>
      <c r="B55" s="8">
        <v>6</v>
      </c>
      <c r="C55" s="7" t="s">
        <v>480</v>
      </c>
      <c r="D55" s="9" t="s">
        <v>41</v>
      </c>
      <c r="E55" s="7" t="s">
        <v>1093</v>
      </c>
      <c r="F55" s="7" t="s">
        <v>23</v>
      </c>
      <c r="G55" s="10" t="s">
        <v>23</v>
      </c>
      <c r="H55" s="11">
        <f>12.5-B55</f>
        <v>6.5</v>
      </c>
    </row>
    <row r="56" spans="1:8" ht="12.75">
      <c r="A56" s="5" t="s">
        <v>92</v>
      </c>
      <c r="B56" s="8">
        <v>12.5</v>
      </c>
      <c r="C56" s="7" t="s">
        <v>1016</v>
      </c>
      <c r="D56" s="9" t="s">
        <v>42</v>
      </c>
      <c r="E56" s="7" t="s">
        <v>1097</v>
      </c>
      <c r="F56" s="7" t="s">
        <v>242</v>
      </c>
      <c r="G56" s="7" t="s">
        <v>1047</v>
      </c>
      <c r="H56" s="11">
        <f>12.5-B56</f>
        <v>0</v>
      </c>
    </row>
    <row r="57" spans="1:8" ht="12.75">
      <c r="A57" s="5" t="s">
        <v>93</v>
      </c>
      <c r="B57" s="8" t="s">
        <v>23</v>
      </c>
      <c r="C57" s="7" t="s">
        <v>484</v>
      </c>
      <c r="D57" s="9" t="s">
        <v>43</v>
      </c>
      <c r="E57" s="7"/>
      <c r="F57" s="7" t="s">
        <v>23</v>
      </c>
      <c r="G57" s="10" t="s">
        <v>23</v>
      </c>
      <c r="H57" s="7" t="s">
        <v>23</v>
      </c>
    </row>
    <row r="58" spans="1:7" ht="12.75">
      <c r="A58" s="5" t="s">
        <v>322</v>
      </c>
      <c r="B58" s="8"/>
      <c r="C58" s="7"/>
      <c r="D58" s="9"/>
      <c r="E58" s="7"/>
      <c r="F58" s="7"/>
      <c r="G58" s="7"/>
    </row>
    <row r="59" spans="1:8" ht="12.75">
      <c r="A59" s="5" t="s">
        <v>94</v>
      </c>
      <c r="B59" s="8">
        <v>2</v>
      </c>
      <c r="C59" s="7" t="s">
        <v>137</v>
      </c>
      <c r="D59" s="9" t="s">
        <v>44</v>
      </c>
      <c r="E59" s="7" t="s">
        <v>393</v>
      </c>
      <c r="F59" s="7" t="s">
        <v>23</v>
      </c>
      <c r="G59" s="10" t="s">
        <v>23</v>
      </c>
      <c r="H59" s="11">
        <f>3-B59</f>
        <v>1</v>
      </c>
    </row>
    <row r="60" spans="1:8" ht="12.75">
      <c r="A60" s="5" t="s">
        <v>95</v>
      </c>
      <c r="B60" s="8">
        <v>3</v>
      </c>
      <c r="C60" s="7" t="s">
        <v>1017</v>
      </c>
      <c r="D60" s="9" t="s">
        <v>45</v>
      </c>
      <c r="E60" s="7" t="s">
        <v>1094</v>
      </c>
      <c r="F60" s="7" t="s">
        <v>237</v>
      </c>
      <c r="G60" s="7" t="s">
        <v>232</v>
      </c>
      <c r="H60" s="11">
        <f>3-B60</f>
        <v>0</v>
      </c>
    </row>
    <row r="61" spans="1:8" ht="12.75">
      <c r="A61" s="5" t="s">
        <v>96</v>
      </c>
      <c r="B61" s="8" t="s">
        <v>23</v>
      </c>
      <c r="C61" s="7" t="s">
        <v>484</v>
      </c>
      <c r="D61" s="9" t="s">
        <v>46</v>
      </c>
      <c r="E61" s="7" t="s">
        <v>1097</v>
      </c>
      <c r="F61" s="7" t="s">
        <v>102</v>
      </c>
      <c r="G61" s="10" t="s">
        <v>23</v>
      </c>
      <c r="H61" s="7" t="s">
        <v>23</v>
      </c>
    </row>
    <row r="62" spans="1:7" ht="12.75">
      <c r="A62" s="5" t="s">
        <v>322</v>
      </c>
      <c r="B62" s="8"/>
      <c r="C62" s="7"/>
      <c r="D62" s="9"/>
      <c r="E62" s="7"/>
      <c r="F62" s="7"/>
      <c r="G62" s="7"/>
    </row>
    <row r="63" spans="1:8" ht="12.75">
      <c r="A63" s="5" t="s">
        <v>97</v>
      </c>
      <c r="B63" s="8">
        <v>2</v>
      </c>
      <c r="C63" s="7" t="s">
        <v>479</v>
      </c>
      <c r="D63" s="9" t="s">
        <v>47</v>
      </c>
      <c r="E63" s="7" t="s">
        <v>393</v>
      </c>
      <c r="F63" s="7" t="s">
        <v>23</v>
      </c>
      <c r="G63" s="10" t="s">
        <v>23</v>
      </c>
      <c r="H63" s="11">
        <f>8-B63</f>
        <v>6</v>
      </c>
    </row>
    <row r="64" spans="1:8" ht="12.75">
      <c r="A64" s="5" t="s">
        <v>98</v>
      </c>
      <c r="B64" s="8">
        <v>4</v>
      </c>
      <c r="C64" s="7" t="s">
        <v>480</v>
      </c>
      <c r="D64" s="9" t="s">
        <v>48</v>
      </c>
      <c r="E64" s="7" t="s">
        <v>1095</v>
      </c>
      <c r="F64" s="7" t="s">
        <v>237</v>
      </c>
      <c r="G64" s="10" t="s">
        <v>23</v>
      </c>
      <c r="H64" s="11">
        <f>8-B64</f>
        <v>4</v>
      </c>
    </row>
    <row r="65" spans="1:8" ht="12.75">
      <c r="A65" s="5" t="s">
        <v>99</v>
      </c>
      <c r="B65" s="8">
        <v>8</v>
      </c>
      <c r="C65" s="7" t="s">
        <v>1016</v>
      </c>
      <c r="D65" s="9" t="s">
        <v>49</v>
      </c>
      <c r="E65" s="7" t="s">
        <v>1097</v>
      </c>
      <c r="F65" s="7" t="s">
        <v>242</v>
      </c>
      <c r="G65" s="10" t="s">
        <v>23</v>
      </c>
      <c r="H65" s="11">
        <f>8-B65</f>
        <v>0</v>
      </c>
    </row>
    <row r="66" spans="1:8" ht="12.75">
      <c r="A66" s="5" t="s">
        <v>100</v>
      </c>
      <c r="B66" s="8" t="s">
        <v>23</v>
      </c>
      <c r="C66" s="7" t="s">
        <v>484</v>
      </c>
      <c r="D66" s="9" t="s">
        <v>50</v>
      </c>
      <c r="E66" s="7"/>
      <c r="F66" s="7" t="s">
        <v>23</v>
      </c>
      <c r="G66" s="10" t="s">
        <v>23</v>
      </c>
      <c r="H66" s="7" t="s">
        <v>23</v>
      </c>
    </row>
    <row r="67" spans="2:7" ht="12.75">
      <c r="B67" s="8"/>
      <c r="C67" s="7"/>
      <c r="D67" s="9"/>
      <c r="E67" s="7"/>
      <c r="F67" s="7"/>
      <c r="G67" s="7"/>
    </row>
    <row r="68" spans="1:8" ht="12.75">
      <c r="A68" s="5" t="s">
        <v>270</v>
      </c>
      <c r="B68" s="8">
        <v>0.1</v>
      </c>
      <c r="C68" s="7" t="s">
        <v>137</v>
      </c>
      <c r="D68" s="9" t="s">
        <v>273</v>
      </c>
      <c r="E68" s="7" t="s">
        <v>275</v>
      </c>
      <c r="F68" s="10" t="s">
        <v>23</v>
      </c>
      <c r="G68" s="10" t="s">
        <v>23</v>
      </c>
      <c r="H68" s="11">
        <f>12.05-B68</f>
        <v>11.950000000000001</v>
      </c>
    </row>
    <row r="69" spans="1:8" ht="12.75">
      <c r="A69" s="5" t="s">
        <v>271</v>
      </c>
      <c r="B69" s="8">
        <v>0.5</v>
      </c>
      <c r="C69" s="7" t="s">
        <v>1016</v>
      </c>
      <c r="D69" s="9" t="s">
        <v>1025</v>
      </c>
      <c r="E69" s="7" t="s">
        <v>276</v>
      </c>
      <c r="F69" s="7" t="s">
        <v>925</v>
      </c>
      <c r="G69" s="7" t="s">
        <v>931</v>
      </c>
      <c r="H69" s="11">
        <f>12.05-B69</f>
        <v>11.55</v>
      </c>
    </row>
    <row r="70" spans="1:8" ht="12.75">
      <c r="A70" s="5" t="s">
        <v>272</v>
      </c>
      <c r="B70" s="8" t="s">
        <v>23</v>
      </c>
      <c r="C70" s="7" t="s">
        <v>484</v>
      </c>
      <c r="D70" s="9" t="s">
        <v>274</v>
      </c>
      <c r="E70" s="7" t="s">
        <v>1098</v>
      </c>
      <c r="F70" s="10" t="s">
        <v>23</v>
      </c>
      <c r="G70" s="7" t="s">
        <v>287</v>
      </c>
      <c r="H70" s="7" t="s">
        <v>23</v>
      </c>
    </row>
    <row r="71" spans="2:7" ht="12.75">
      <c r="B71" s="8"/>
      <c r="C71" s="7"/>
      <c r="D71" s="9"/>
      <c r="E71" s="7"/>
      <c r="F71" s="7"/>
      <c r="G71" s="7"/>
    </row>
    <row r="72" spans="1:8" ht="12.75">
      <c r="A72" s="5" t="s">
        <v>279</v>
      </c>
      <c r="B72" s="8">
        <v>0.1</v>
      </c>
      <c r="C72" s="7" t="s">
        <v>29</v>
      </c>
      <c r="D72" s="9" t="s">
        <v>798</v>
      </c>
      <c r="E72" s="7" t="s">
        <v>275</v>
      </c>
      <c r="F72" s="10" t="s">
        <v>23</v>
      </c>
      <c r="G72" s="10" t="s">
        <v>23</v>
      </c>
      <c r="H72" s="11">
        <f>5-B72</f>
        <v>4.9</v>
      </c>
    </row>
    <row r="73" spans="1:8" ht="12.75">
      <c r="A73" s="5" t="s">
        <v>266</v>
      </c>
      <c r="B73" s="8">
        <v>2</v>
      </c>
      <c r="C73" s="7" t="s">
        <v>1016</v>
      </c>
      <c r="D73" s="9" t="s">
        <v>799</v>
      </c>
      <c r="E73" s="7" t="s">
        <v>277</v>
      </c>
      <c r="F73" s="7" t="s">
        <v>913</v>
      </c>
      <c r="G73" s="7" t="s">
        <v>1031</v>
      </c>
      <c r="H73" s="11">
        <f>5-B73</f>
        <v>3</v>
      </c>
    </row>
    <row r="74" spans="1:8" ht="12.75">
      <c r="A74" s="5" t="s">
        <v>267</v>
      </c>
      <c r="B74" s="8">
        <v>5</v>
      </c>
      <c r="C74" s="7" t="s">
        <v>1017</v>
      </c>
      <c r="D74" s="9" t="s">
        <v>284</v>
      </c>
      <c r="E74" s="7"/>
      <c r="F74" s="7" t="s">
        <v>800</v>
      </c>
      <c r="G74" s="7" t="s">
        <v>280</v>
      </c>
      <c r="H74" s="11">
        <f>5-B74</f>
        <v>0</v>
      </c>
    </row>
    <row r="75" spans="1:8" ht="12.75">
      <c r="A75" s="5" t="s">
        <v>268</v>
      </c>
      <c r="B75" s="8" t="s">
        <v>23</v>
      </c>
      <c r="C75" s="7" t="s">
        <v>484</v>
      </c>
      <c r="D75" s="9" t="s">
        <v>797</v>
      </c>
      <c r="E75" s="7"/>
      <c r="F75" s="7" t="s">
        <v>23</v>
      </c>
      <c r="G75" s="7" t="s">
        <v>288</v>
      </c>
      <c r="H75" s="7" t="s">
        <v>23</v>
      </c>
    </row>
    <row r="76" spans="2:7" ht="12.75">
      <c r="B76" s="8"/>
      <c r="C76" s="7"/>
      <c r="D76" s="9"/>
      <c r="E76" s="7"/>
      <c r="F76" s="7"/>
      <c r="G76" s="7"/>
    </row>
    <row r="77" spans="1:8" ht="12.75">
      <c r="A77" s="5" t="s">
        <v>281</v>
      </c>
      <c r="B77" s="8">
        <v>0.1</v>
      </c>
      <c r="C77" s="7" t="s">
        <v>29</v>
      </c>
      <c r="D77" s="9" t="s">
        <v>801</v>
      </c>
      <c r="E77" s="7" t="s">
        <v>275</v>
      </c>
      <c r="F77" s="10" t="s">
        <v>23</v>
      </c>
      <c r="G77" s="10" t="s">
        <v>23</v>
      </c>
      <c r="H77" s="11">
        <f>3.5-B77</f>
        <v>3.4</v>
      </c>
    </row>
    <row r="78" spans="1:8" ht="12.75" customHeight="1">
      <c r="A78" s="5" t="s">
        <v>269</v>
      </c>
      <c r="B78" s="8">
        <v>3.5</v>
      </c>
      <c r="C78" s="7" t="s">
        <v>1017</v>
      </c>
      <c r="D78" s="9" t="s">
        <v>802</v>
      </c>
      <c r="E78" s="7" t="s">
        <v>278</v>
      </c>
      <c r="F78" s="7" t="s">
        <v>913</v>
      </c>
      <c r="G78" s="7" t="s">
        <v>233</v>
      </c>
      <c r="H78" s="11">
        <f>3.5-B78</f>
        <v>0</v>
      </c>
    </row>
    <row r="79" spans="1:8" ht="15" customHeight="1">
      <c r="A79" s="5" t="s">
        <v>282</v>
      </c>
      <c r="B79" s="8" t="s">
        <v>23</v>
      </c>
      <c r="C79" s="7" t="s">
        <v>484</v>
      </c>
      <c r="D79" s="9" t="s">
        <v>283</v>
      </c>
      <c r="E79" s="7"/>
      <c r="F79" s="7" t="s">
        <v>916</v>
      </c>
      <c r="G79" s="7" t="s">
        <v>288</v>
      </c>
      <c r="H79" s="7" t="s">
        <v>23</v>
      </c>
    </row>
    <row r="80" spans="2:7" ht="12.75">
      <c r="B80" s="8"/>
      <c r="C80" s="7"/>
      <c r="D80" s="9"/>
      <c r="E80" s="7"/>
      <c r="F80" s="7"/>
      <c r="G80" s="7"/>
    </row>
    <row r="81" spans="2:7" ht="12.75">
      <c r="B81" s="8"/>
      <c r="C81" s="7"/>
      <c r="D81" s="9"/>
      <c r="E81" s="7"/>
      <c r="F81" s="7"/>
      <c r="G81" s="7"/>
    </row>
    <row r="82" spans="2:7" ht="12.75">
      <c r="B82" s="8"/>
      <c r="C82" s="7"/>
      <c r="D82" s="9"/>
      <c r="E82" s="7"/>
      <c r="F82" s="7"/>
      <c r="G82" s="7"/>
    </row>
    <row r="83" spans="2:7" ht="12.75">
      <c r="B83" s="8"/>
      <c r="C83" s="7"/>
      <c r="D83" s="9"/>
      <c r="E83" s="7"/>
      <c r="F83" s="7"/>
      <c r="G83" s="7"/>
    </row>
    <row r="84" spans="2:7" ht="12.75">
      <c r="B84" s="8"/>
      <c r="C84" s="7"/>
      <c r="D84" s="9"/>
      <c r="E84" s="7"/>
      <c r="F84" s="7"/>
      <c r="G84" s="7"/>
    </row>
    <row r="85" spans="4:7" ht="12.75">
      <c r="D85" s="9"/>
      <c r="E85" s="7"/>
      <c r="F85" s="7"/>
      <c r="G85" s="7"/>
    </row>
    <row r="86" spans="2:7" ht="12.75">
      <c r="B86" s="8"/>
      <c r="C86" s="7"/>
      <c r="D86" s="9"/>
      <c r="E86" s="7"/>
      <c r="F86" s="7"/>
      <c r="G86" s="7"/>
    </row>
    <row r="87" spans="2:7" ht="12.75">
      <c r="B87" s="8"/>
      <c r="C87" s="7"/>
      <c r="D87" s="9"/>
      <c r="E87" s="7"/>
      <c r="F87" s="7"/>
      <c r="G87" s="7"/>
    </row>
    <row r="88" spans="2:7" ht="12.75">
      <c r="B88" s="8"/>
      <c r="C88" s="7"/>
      <c r="D88" s="9"/>
      <c r="E88" s="7"/>
      <c r="F88" s="7"/>
      <c r="G88" s="7"/>
    </row>
    <row r="89" spans="2:7" ht="12.75">
      <c r="B89" s="8"/>
      <c r="C89" s="7"/>
      <c r="D89" s="9"/>
      <c r="E89" s="7"/>
      <c r="F89" s="7"/>
      <c r="G89" s="7"/>
    </row>
    <row r="90" spans="2:7" ht="12.75">
      <c r="B90" s="8"/>
      <c r="C90" s="7"/>
      <c r="D90" s="9"/>
      <c r="E90" s="7"/>
      <c r="F90" s="7"/>
      <c r="G90" s="7"/>
    </row>
    <row r="91" spans="2:7" ht="12.75">
      <c r="B91" s="8"/>
      <c r="C91" s="7"/>
      <c r="D91" s="9"/>
      <c r="E91" s="7"/>
      <c r="F91" s="7"/>
      <c r="G91" s="7"/>
    </row>
    <row r="92" spans="2:7" ht="12.75">
      <c r="B92" s="8"/>
      <c r="C92" s="7"/>
      <c r="D92" s="9"/>
      <c r="E92" s="7"/>
      <c r="F92" s="7"/>
      <c r="G92" s="7"/>
    </row>
    <row r="93" spans="2:7" ht="12.75">
      <c r="B93" s="8"/>
      <c r="C93" s="7"/>
      <c r="D93" s="9"/>
      <c r="E93" s="7"/>
      <c r="F93" s="7"/>
      <c r="G93" s="7"/>
    </row>
    <row r="94" spans="2:7" ht="12.75">
      <c r="B94" s="8"/>
      <c r="C94" s="7"/>
      <c r="D94" s="9"/>
      <c r="E94" s="7"/>
      <c r="F94" s="7"/>
      <c r="G94" s="7"/>
    </row>
    <row r="95" spans="2:7" ht="12.75">
      <c r="B95" s="8"/>
      <c r="C95" s="7"/>
      <c r="D95" s="9"/>
      <c r="E95" s="7"/>
      <c r="F95" s="7"/>
      <c r="G95" s="7"/>
    </row>
    <row r="96" spans="2:7" ht="12.75">
      <c r="B96" s="8"/>
      <c r="C96" s="7"/>
      <c r="D96" s="9"/>
      <c r="E96" s="7"/>
      <c r="F96" s="7"/>
      <c r="G96" s="7"/>
    </row>
    <row r="97" spans="2:7" ht="12.75">
      <c r="B97" s="8"/>
      <c r="C97" s="7"/>
      <c r="D97" s="9"/>
      <c r="E97" s="7"/>
      <c r="F97" s="7"/>
      <c r="G97" s="7"/>
    </row>
    <row r="98" spans="2:7" ht="12.75">
      <c r="B98" s="8"/>
      <c r="C98" s="7"/>
      <c r="D98" s="9"/>
      <c r="E98" s="7"/>
      <c r="F98" s="7"/>
      <c r="G98" s="7"/>
    </row>
    <row r="99" spans="2:7" ht="12.75">
      <c r="B99" s="8"/>
      <c r="C99" s="7"/>
      <c r="D99" s="9"/>
      <c r="E99" s="7"/>
      <c r="F99" s="7"/>
      <c r="G99" s="7"/>
    </row>
    <row r="100" spans="2:7" ht="12.75">
      <c r="B100" s="8"/>
      <c r="C100" s="7"/>
      <c r="D100" s="9"/>
      <c r="E100" s="7"/>
      <c r="F100" s="7"/>
      <c r="G100" s="7"/>
    </row>
    <row r="101" spans="2:7" ht="12.75">
      <c r="B101" s="8"/>
      <c r="C101" s="7"/>
      <c r="D101" s="9"/>
      <c r="E101" s="7"/>
      <c r="F101" s="7"/>
      <c r="G101" s="7"/>
    </row>
    <row r="102" spans="2:7" ht="12.75">
      <c r="B102" s="8"/>
      <c r="C102" s="7"/>
      <c r="D102" s="9"/>
      <c r="E102" s="7"/>
      <c r="F102" s="7"/>
      <c r="G102" s="7"/>
    </row>
    <row r="103" spans="2:7" ht="12.75">
      <c r="B103" s="8"/>
      <c r="C103" s="7"/>
      <c r="D103" s="9"/>
      <c r="E103" s="7"/>
      <c r="F103" s="7"/>
      <c r="G103" s="7"/>
    </row>
    <row r="104" spans="2:7" ht="12.75">
      <c r="B104" s="8"/>
      <c r="C104" s="7"/>
      <c r="D104" s="9"/>
      <c r="E104" s="7"/>
      <c r="F104" s="7"/>
      <c r="G104" s="7"/>
    </row>
    <row r="105" spans="2:7" ht="12.75">
      <c r="B105" s="8"/>
      <c r="C105" s="7"/>
      <c r="D105" s="9"/>
      <c r="E105" s="7"/>
      <c r="F105" s="7"/>
      <c r="G105" s="7"/>
    </row>
    <row r="106" spans="2:7" ht="12.75">
      <c r="B106" s="8"/>
      <c r="C106" s="7"/>
      <c r="D106" s="9"/>
      <c r="E106" s="7"/>
      <c r="F106" s="7"/>
      <c r="G106" s="7"/>
    </row>
    <row r="107" spans="2:7" ht="12.75">
      <c r="B107" s="8"/>
      <c r="C107" s="7"/>
      <c r="D107" s="9"/>
      <c r="E107" s="7"/>
      <c r="F107" s="7"/>
      <c r="G107" s="7"/>
    </row>
    <row r="108" spans="2:7" ht="12.75">
      <c r="B108" s="8"/>
      <c r="C108" s="7"/>
      <c r="D108" s="9"/>
      <c r="E108" s="7"/>
      <c r="F108" s="7"/>
      <c r="G108" s="7"/>
    </row>
    <row r="109" spans="2:7" ht="12.75">
      <c r="B109" s="8"/>
      <c r="C109" s="7"/>
      <c r="D109" s="9"/>
      <c r="E109" s="7"/>
      <c r="F109" s="7"/>
      <c r="G109" s="7"/>
    </row>
    <row r="110" spans="2:7" ht="12.75">
      <c r="B110" s="8"/>
      <c r="C110" s="7"/>
      <c r="D110" s="9"/>
      <c r="E110" s="7"/>
      <c r="F110" s="7"/>
      <c r="G110" s="7"/>
    </row>
    <row r="111" spans="2:7" ht="12.75">
      <c r="B111" s="8"/>
      <c r="C111" s="7"/>
      <c r="D111" s="9"/>
      <c r="E111" s="7"/>
      <c r="F111" s="7"/>
      <c r="G111" s="7"/>
    </row>
    <row r="112" spans="2:7" ht="12.75">
      <c r="B112" s="8"/>
      <c r="C112" s="7"/>
      <c r="D112" s="9"/>
      <c r="E112" s="7"/>
      <c r="F112" s="7"/>
      <c r="G112" s="7"/>
    </row>
    <row r="113" spans="2:7" ht="12.75">
      <c r="B113" s="8"/>
      <c r="C113" s="7"/>
      <c r="D113" s="9"/>
      <c r="E113" s="7"/>
      <c r="F113" s="7"/>
      <c r="G113" s="7"/>
    </row>
    <row r="114" spans="2:7" ht="12.75">
      <c r="B114" s="8"/>
      <c r="C114" s="7"/>
      <c r="D114" s="9"/>
      <c r="E114" s="7"/>
      <c r="F114" s="7"/>
      <c r="G114" s="7"/>
    </row>
    <row r="115" spans="2:7" ht="12.75">
      <c r="B115" s="8"/>
      <c r="C115" s="7"/>
      <c r="D115" s="9"/>
      <c r="E115" s="7"/>
      <c r="F115" s="7"/>
      <c r="G115" s="7"/>
    </row>
    <row r="116" spans="2:7" ht="12.75">
      <c r="B116" s="8"/>
      <c r="C116" s="7"/>
      <c r="D116" s="9"/>
      <c r="E116" s="7"/>
      <c r="F116" s="7"/>
      <c r="G116" s="7"/>
    </row>
    <row r="117" spans="2:7" ht="12.75">
      <c r="B117" s="8"/>
      <c r="C117" s="7"/>
      <c r="D117" s="9"/>
      <c r="E117" s="7"/>
      <c r="F117" s="7"/>
      <c r="G117" s="7"/>
    </row>
    <row r="118" spans="2:7" ht="12.75">
      <c r="B118" s="8"/>
      <c r="C118" s="7"/>
      <c r="D118" s="9"/>
      <c r="E118" s="7"/>
      <c r="F118" s="7"/>
      <c r="G118" s="7"/>
    </row>
    <row r="119" spans="2:7" ht="12.75">
      <c r="B119" s="8"/>
      <c r="C119" s="7"/>
      <c r="D119" s="9"/>
      <c r="E119" s="7"/>
      <c r="F119" s="7"/>
      <c r="G119" s="7"/>
    </row>
    <row r="120" spans="2:7" ht="12.75">
      <c r="B120" s="8"/>
      <c r="C120" s="7"/>
      <c r="D120" s="9"/>
      <c r="E120" s="7"/>
      <c r="F120" s="7"/>
      <c r="G120" s="7"/>
    </row>
    <row r="121" spans="2:7" ht="12.75">
      <c r="B121" s="8"/>
      <c r="C121" s="7"/>
      <c r="D121" s="9"/>
      <c r="E121" s="7"/>
      <c r="F121" s="7"/>
      <c r="G121" s="7"/>
    </row>
    <row r="122" spans="2:7" ht="12.75">
      <c r="B122" s="8"/>
      <c r="C122" s="7"/>
      <c r="D122" s="9"/>
      <c r="E122" s="7"/>
      <c r="F122" s="7"/>
      <c r="G122" s="7"/>
    </row>
    <row r="123" spans="2:7" ht="12.75">
      <c r="B123" s="8"/>
      <c r="C123" s="7"/>
      <c r="D123" s="9"/>
      <c r="E123" s="7"/>
      <c r="F123" s="7"/>
      <c r="G123" s="7"/>
    </row>
    <row r="124" spans="2:7" ht="12.75">
      <c r="B124" s="8"/>
      <c r="C124" s="7"/>
      <c r="D124" s="9"/>
      <c r="E124" s="7"/>
      <c r="F124" s="7"/>
      <c r="G124" s="7"/>
    </row>
    <row r="125" spans="2:7" ht="12.75">
      <c r="B125" s="8"/>
      <c r="C125" s="7"/>
      <c r="D125" s="9"/>
      <c r="E125" s="7"/>
      <c r="F125" s="7"/>
      <c r="G125" s="7"/>
    </row>
    <row r="126" spans="2:7" ht="12.75">
      <c r="B126" s="8"/>
      <c r="C126" s="7"/>
      <c r="D126" s="9"/>
      <c r="E126" s="7"/>
      <c r="F126" s="7"/>
      <c r="G126" s="7"/>
    </row>
    <row r="127" spans="2:7" ht="12.75">
      <c r="B127" s="8"/>
      <c r="C127" s="7"/>
      <c r="D127" s="9"/>
      <c r="E127" s="7"/>
      <c r="F127" s="7"/>
      <c r="G127" s="7"/>
    </row>
    <row r="128" spans="2:7" ht="12.75">
      <c r="B128" s="8"/>
      <c r="C128" s="7"/>
      <c r="D128" s="9"/>
      <c r="E128" s="7"/>
      <c r="F128" s="7"/>
      <c r="G128" s="7"/>
    </row>
    <row r="129" spans="2:7" ht="12.75">
      <c r="B129" s="8"/>
      <c r="C129" s="7"/>
      <c r="D129" s="9"/>
      <c r="E129" s="7"/>
      <c r="F129" s="7"/>
      <c r="G129" s="7"/>
    </row>
    <row r="130" spans="2:7" ht="12.75">
      <c r="B130" s="8"/>
      <c r="C130" s="7"/>
      <c r="D130" s="9"/>
      <c r="E130" s="7"/>
      <c r="F130" s="7"/>
      <c r="G130" s="7"/>
    </row>
    <row r="131" spans="2:7" ht="12.75">
      <c r="B131" s="8"/>
      <c r="C131" s="7"/>
      <c r="D131" s="9"/>
      <c r="E131" s="7"/>
      <c r="F131" s="7"/>
      <c r="G131" s="7"/>
    </row>
    <row r="132" spans="2:7" ht="12.75">
      <c r="B132" s="8"/>
      <c r="C132" s="7"/>
      <c r="D132" s="9"/>
      <c r="E132" s="7"/>
      <c r="F132" s="7"/>
      <c r="G132" s="7"/>
    </row>
    <row r="133" spans="2:7" ht="12.75">
      <c r="B133" s="8"/>
      <c r="C133" s="7"/>
      <c r="D133" s="9"/>
      <c r="E133" s="7"/>
      <c r="F133" s="7"/>
      <c r="G133" s="7"/>
    </row>
    <row r="134" spans="2:7" ht="12.75">
      <c r="B134" s="8"/>
      <c r="C134" s="7"/>
      <c r="D134" s="9"/>
      <c r="E134" s="7"/>
      <c r="F134" s="7"/>
      <c r="G134" s="7"/>
    </row>
    <row r="135" spans="2:7" ht="12.75">
      <c r="B135" s="8"/>
      <c r="C135" s="7"/>
      <c r="D135" s="9"/>
      <c r="E135" s="7"/>
      <c r="F135" s="7"/>
      <c r="G135" s="7"/>
    </row>
    <row r="136" spans="2:7" ht="12.75">
      <c r="B136" s="8"/>
      <c r="C136" s="7"/>
      <c r="D136" s="9"/>
      <c r="E136" s="7"/>
      <c r="F136" s="7"/>
      <c r="G136" s="7"/>
    </row>
    <row r="137" spans="2:7" ht="12.75">
      <c r="B137" s="8"/>
      <c r="C137" s="7"/>
      <c r="D137" s="9"/>
      <c r="E137" s="7"/>
      <c r="F137" s="7"/>
      <c r="G137" s="7"/>
    </row>
    <row r="138" spans="2:7" ht="12.75">
      <c r="B138" s="8"/>
      <c r="C138" s="7"/>
      <c r="D138" s="9"/>
      <c r="E138" s="7"/>
      <c r="F138" s="7"/>
      <c r="G138" s="7"/>
    </row>
    <row r="139" spans="2:7" ht="12.75">
      <c r="B139" s="8"/>
      <c r="C139" s="7"/>
      <c r="D139" s="9"/>
      <c r="E139" s="7"/>
      <c r="F139" s="7"/>
      <c r="G139" s="7"/>
    </row>
    <row r="140" spans="2:7" ht="12.75">
      <c r="B140" s="8"/>
      <c r="C140" s="7"/>
      <c r="D140" s="9"/>
      <c r="E140" s="7"/>
      <c r="F140" s="7"/>
      <c r="G140" s="7"/>
    </row>
    <row r="141" spans="2:7" ht="12.75">
      <c r="B141" s="8"/>
      <c r="C141" s="7"/>
      <c r="D141" s="9"/>
      <c r="E141" s="7"/>
      <c r="F141" s="7"/>
      <c r="G141" s="7"/>
    </row>
    <row r="142" spans="2:7" ht="12.75">
      <c r="B142" s="8"/>
      <c r="C142" s="7"/>
      <c r="D142" s="9"/>
      <c r="E142" s="7"/>
      <c r="F142" s="7"/>
      <c r="G142" s="7"/>
    </row>
    <row r="143" spans="2:7" ht="12.75">
      <c r="B143" s="8"/>
      <c r="C143" s="7"/>
      <c r="D143" s="9"/>
      <c r="E143" s="7"/>
      <c r="F143" s="7"/>
      <c r="G143" s="7"/>
    </row>
    <row r="144" spans="2:7" ht="12.75">
      <c r="B144" s="8"/>
      <c r="C144" s="7"/>
      <c r="D144" s="9"/>
      <c r="E144" s="7"/>
      <c r="F144" s="7"/>
      <c r="G144" s="7"/>
    </row>
    <row r="145" spans="2:7" ht="12.75">
      <c r="B145" s="8"/>
      <c r="C145" s="7"/>
      <c r="D145" s="9"/>
      <c r="E145" s="7"/>
      <c r="F145" s="7"/>
      <c r="G145" s="7"/>
    </row>
    <row r="146" spans="2:7" ht="12.75">
      <c r="B146" s="8"/>
      <c r="C146" s="7"/>
      <c r="D146" s="9"/>
      <c r="E146" s="7"/>
      <c r="F146" s="7"/>
      <c r="G146" s="7"/>
    </row>
    <row r="147" spans="2:7" ht="12.75">
      <c r="B147" s="8"/>
      <c r="C147" s="7"/>
      <c r="D147" s="9"/>
      <c r="E147" s="7"/>
      <c r="F147" s="7"/>
      <c r="G147" s="7"/>
    </row>
    <row r="148" spans="2:7" ht="12.75">
      <c r="B148" s="8"/>
      <c r="C148" s="7"/>
      <c r="D148" s="9"/>
      <c r="E148" s="7"/>
      <c r="F148" s="7"/>
      <c r="G148" s="7"/>
    </row>
    <row r="149" spans="2:7" ht="12.75">
      <c r="B149" s="8"/>
      <c r="C149" s="7"/>
      <c r="D149" s="9"/>
      <c r="E149" s="7"/>
      <c r="F149" s="7"/>
      <c r="G149" s="7"/>
    </row>
    <row r="150" spans="2:7" ht="12.75">
      <c r="B150" s="8"/>
      <c r="C150" s="7"/>
      <c r="D150" s="9"/>
      <c r="E150" s="7"/>
      <c r="F150" s="7"/>
      <c r="G150" s="7"/>
    </row>
    <row r="151" spans="2:7" ht="12.75">
      <c r="B151" s="8"/>
      <c r="C151" s="7"/>
      <c r="D151" s="9"/>
      <c r="E151" s="7"/>
      <c r="F151" s="7"/>
      <c r="G151" s="7"/>
    </row>
    <row r="152" spans="2:7" ht="12.75">
      <c r="B152" s="8"/>
      <c r="C152" s="7"/>
      <c r="D152" s="9"/>
      <c r="E152" s="7"/>
      <c r="F152" s="7"/>
      <c r="G152" s="7"/>
    </row>
    <row r="153" spans="2:7" ht="12.75">
      <c r="B153" s="8"/>
      <c r="C153" s="7"/>
      <c r="D153" s="9"/>
      <c r="E153" s="7"/>
      <c r="F153" s="7"/>
      <c r="G153" s="7"/>
    </row>
    <row r="154" spans="2:7" ht="12.75">
      <c r="B154" s="8"/>
      <c r="C154" s="7"/>
      <c r="D154" s="9"/>
      <c r="E154" s="7"/>
      <c r="F154" s="7"/>
      <c r="G154" s="7"/>
    </row>
    <row r="155" spans="2:7" ht="12.75">
      <c r="B155" s="8"/>
      <c r="C155" s="7"/>
      <c r="D155" s="9"/>
      <c r="E155" s="7"/>
      <c r="F155" s="7"/>
      <c r="G155" s="7"/>
    </row>
    <row r="156" spans="2:7" ht="12.75">
      <c r="B156" s="8"/>
      <c r="C156" s="7"/>
      <c r="D156" s="9"/>
      <c r="E156" s="7"/>
      <c r="F156" s="7"/>
      <c r="G156" s="7"/>
    </row>
    <row r="157" spans="2:7" ht="12.75">
      <c r="B157" s="8"/>
      <c r="C157" s="7"/>
      <c r="D157" s="9"/>
      <c r="E157" s="7"/>
      <c r="F157" s="7"/>
      <c r="G157" s="7"/>
    </row>
    <row r="158" spans="2:7" ht="12.75">
      <c r="B158" s="8"/>
      <c r="C158" s="7"/>
      <c r="D158" s="9"/>
      <c r="E158" s="7"/>
      <c r="F158" s="7"/>
      <c r="G158" s="7"/>
    </row>
    <row r="159" spans="2:7" ht="12.75">
      <c r="B159" s="8"/>
      <c r="C159" s="7"/>
      <c r="D159" s="9"/>
      <c r="E159" s="7"/>
      <c r="F159" s="7"/>
      <c r="G159" s="7"/>
    </row>
    <row r="160" spans="2:7" ht="12.75">
      <c r="B160" s="8"/>
      <c r="C160" s="7"/>
      <c r="D160" s="9"/>
      <c r="E160" s="7"/>
      <c r="F160" s="7"/>
      <c r="G160" s="7"/>
    </row>
    <row r="161" spans="2:7" ht="12.75">
      <c r="B161" s="8"/>
      <c r="C161" s="7"/>
      <c r="D161" s="9"/>
      <c r="E161" s="7"/>
      <c r="F161" s="7"/>
      <c r="G161" s="7"/>
    </row>
    <row r="162" spans="2:7" ht="12.75">
      <c r="B162" s="8"/>
      <c r="C162" s="7"/>
      <c r="D162" s="9"/>
      <c r="E162" s="7"/>
      <c r="F162" s="7"/>
      <c r="G162" s="7"/>
    </row>
    <row r="163" spans="2:7" ht="12.75">
      <c r="B163" s="8"/>
      <c r="C163" s="7"/>
      <c r="D163" s="9"/>
      <c r="E163" s="7"/>
      <c r="F163" s="7"/>
      <c r="G163" s="7"/>
    </row>
    <row r="164" spans="2:7" ht="12.75">
      <c r="B164" s="8"/>
      <c r="C164" s="7"/>
      <c r="D164" s="9"/>
      <c r="E164" s="7"/>
      <c r="F164" s="7"/>
      <c r="G164" s="7"/>
    </row>
    <row r="165" spans="2:7" ht="12.75">
      <c r="B165" s="8"/>
      <c r="C165" s="7"/>
      <c r="D165" s="9"/>
      <c r="E165" s="7"/>
      <c r="F165" s="7"/>
      <c r="G165" s="7"/>
    </row>
    <row r="166" spans="2:7" ht="12.75">
      <c r="B166" s="8"/>
      <c r="C166" s="7"/>
      <c r="D166" s="9"/>
      <c r="E166" s="7"/>
      <c r="F166" s="7"/>
      <c r="G166" s="7"/>
    </row>
    <row r="167" spans="2:7" ht="12.75">
      <c r="B167" s="8"/>
      <c r="C167" s="7"/>
      <c r="D167" s="9"/>
      <c r="E167" s="7"/>
      <c r="F167" s="7"/>
      <c r="G167" s="7"/>
    </row>
    <row r="168" spans="2:7" ht="12.75">
      <c r="B168" s="8"/>
      <c r="C168" s="7"/>
      <c r="D168" s="9"/>
      <c r="E168" s="7"/>
      <c r="F168" s="7"/>
      <c r="G168" s="7"/>
    </row>
    <row r="169" spans="2:7" ht="12.75">
      <c r="B169" s="8"/>
      <c r="C169" s="7"/>
      <c r="D169" s="9"/>
      <c r="E169" s="7"/>
      <c r="F169" s="7"/>
      <c r="G169" s="7"/>
    </row>
    <row r="170" spans="2:7" ht="12.75">
      <c r="B170" s="8"/>
      <c r="C170" s="7"/>
      <c r="D170" s="9"/>
      <c r="E170" s="7"/>
      <c r="F170" s="7"/>
      <c r="G170" s="7"/>
    </row>
    <row r="171" spans="2:7" ht="12.75">
      <c r="B171" s="8"/>
      <c r="C171" s="7"/>
      <c r="D171" s="9"/>
      <c r="E171" s="7"/>
      <c r="F171" s="7"/>
      <c r="G171" s="7"/>
    </row>
    <row r="172" spans="2:7" ht="12.75">
      <c r="B172" s="8"/>
      <c r="C172" s="7"/>
      <c r="D172" s="9"/>
      <c r="E172" s="7"/>
      <c r="F172" s="7"/>
      <c r="G172" s="7"/>
    </row>
    <row r="173" spans="2:7" ht="12.75">
      <c r="B173" s="8"/>
      <c r="C173" s="7"/>
      <c r="D173" s="9"/>
      <c r="E173" s="7"/>
      <c r="F173" s="7"/>
      <c r="G173" s="7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  <row r="204" ht="12.75">
      <c r="D204" s="15"/>
    </row>
    <row r="205" ht="12.75">
      <c r="D205" s="15"/>
    </row>
    <row r="206" ht="12.75">
      <c r="D206" s="15"/>
    </row>
    <row r="207" ht="12.75">
      <c r="D207" s="15"/>
    </row>
    <row r="208" ht="12.75">
      <c r="D208" s="15"/>
    </row>
    <row r="209" ht="12.75">
      <c r="D209" s="15"/>
    </row>
    <row r="210" ht="12.75">
      <c r="D210" s="15"/>
    </row>
    <row r="211" ht="12.75">
      <c r="D211" s="15"/>
    </row>
    <row r="212" ht="12.75">
      <c r="D212" s="15"/>
    </row>
    <row r="213" ht="12.75">
      <c r="D213" s="15"/>
    </row>
    <row r="214" ht="12.75">
      <c r="D214" s="15"/>
    </row>
    <row r="215" ht="12.75">
      <c r="D215" s="15"/>
    </row>
    <row r="216" ht="12.75">
      <c r="D216" s="15"/>
    </row>
    <row r="217" ht="12.75">
      <c r="D217" s="15"/>
    </row>
    <row r="218" ht="12.75">
      <c r="D218" s="15"/>
    </row>
    <row r="219" ht="12.75">
      <c r="D219" s="15"/>
    </row>
    <row r="220" ht="12.75">
      <c r="D220" s="15"/>
    </row>
    <row r="221" ht="12.75">
      <c r="D221" s="15"/>
    </row>
    <row r="222" ht="12.75">
      <c r="D222" s="15"/>
    </row>
    <row r="223" ht="12.75">
      <c r="D223" s="15"/>
    </row>
    <row r="224" ht="12.75">
      <c r="D224" s="15"/>
    </row>
    <row r="225" ht="12.75">
      <c r="D225" s="15"/>
    </row>
    <row r="226" ht="12.75">
      <c r="D226" s="15"/>
    </row>
    <row r="227" ht="12.75">
      <c r="D227" s="15"/>
    </row>
    <row r="228" ht="12.75">
      <c r="D228" s="15"/>
    </row>
    <row r="229" ht="12.75">
      <c r="D229" s="15"/>
    </row>
    <row r="230" ht="12.75">
      <c r="D230" s="15"/>
    </row>
    <row r="231" ht="12.75">
      <c r="D231" s="15"/>
    </row>
    <row r="232" ht="12.75">
      <c r="D232" s="15"/>
    </row>
    <row r="233" ht="12.75">
      <c r="D233" s="15"/>
    </row>
    <row r="234" ht="12.75">
      <c r="D234" s="15"/>
    </row>
    <row r="235" ht="12.75">
      <c r="D235" s="15"/>
    </row>
    <row r="236" ht="12.75">
      <c r="D236" s="15"/>
    </row>
    <row r="237" ht="12.75">
      <c r="D237" s="15"/>
    </row>
    <row r="238" ht="12.75">
      <c r="D238" s="15"/>
    </row>
    <row r="239" ht="12.75">
      <c r="D239" s="15"/>
    </row>
    <row r="240" ht="12.75">
      <c r="D240" s="15"/>
    </row>
    <row r="241" ht="12.75">
      <c r="D241" s="15"/>
    </row>
    <row r="242" ht="12.75">
      <c r="D242" s="15"/>
    </row>
    <row r="243" ht="12.75">
      <c r="D243" s="15"/>
    </row>
    <row r="244" ht="12.75">
      <c r="D244" s="15"/>
    </row>
    <row r="245" ht="12.75">
      <c r="D245" s="15"/>
    </row>
    <row r="246" ht="12.75">
      <c r="D246" s="15"/>
    </row>
    <row r="247" ht="12.75">
      <c r="D247" s="15"/>
    </row>
    <row r="248" ht="12.75">
      <c r="D248" s="15"/>
    </row>
    <row r="249" ht="12.75">
      <c r="D249" s="15"/>
    </row>
    <row r="250" ht="12.75">
      <c r="D250" s="15"/>
    </row>
    <row r="251" ht="12.75">
      <c r="D251" s="15"/>
    </row>
    <row r="252" ht="12.75">
      <c r="D252" s="15"/>
    </row>
    <row r="253" ht="12.75">
      <c r="D253" s="15"/>
    </row>
    <row r="254" ht="12.75">
      <c r="D254" s="15"/>
    </row>
    <row r="255" ht="12.75">
      <c r="D255" s="15"/>
    </row>
    <row r="256" ht="12.75">
      <c r="D256" s="15"/>
    </row>
    <row r="257" ht="12.75">
      <c r="D257" s="15"/>
    </row>
    <row r="258" ht="12.75">
      <c r="D258" s="15"/>
    </row>
    <row r="259" ht="12.75">
      <c r="D259" s="15"/>
    </row>
    <row r="260" ht="12.75">
      <c r="D260" s="15"/>
    </row>
    <row r="261" ht="12.75">
      <c r="D261" s="15"/>
    </row>
    <row r="262" ht="12.75">
      <c r="D262" s="15"/>
    </row>
    <row r="263" ht="12.75">
      <c r="D263" s="15"/>
    </row>
    <row r="264" ht="12.75">
      <c r="D264" s="15"/>
    </row>
    <row r="265" ht="12.75">
      <c r="D265" s="15"/>
    </row>
    <row r="266" ht="12.75">
      <c r="D266" s="15"/>
    </row>
    <row r="267" ht="12.75">
      <c r="D267" s="15"/>
    </row>
    <row r="268" ht="12.75">
      <c r="D268" s="15"/>
    </row>
    <row r="269" ht="12.75">
      <c r="D269" s="15"/>
    </row>
    <row r="270" ht="12.75">
      <c r="D270" s="15"/>
    </row>
    <row r="271" ht="12.75">
      <c r="D271" s="15"/>
    </row>
    <row r="272" ht="12.75">
      <c r="D272" s="15"/>
    </row>
    <row r="273" ht="12.75">
      <c r="D273" s="15"/>
    </row>
    <row r="274" ht="12.75">
      <c r="D274" s="15"/>
    </row>
    <row r="275" ht="12.75">
      <c r="D275" s="15"/>
    </row>
    <row r="276" ht="12.75">
      <c r="D276" s="15"/>
    </row>
    <row r="277" ht="12.75">
      <c r="D277" s="15"/>
    </row>
    <row r="278" ht="12.75">
      <c r="D278" s="15"/>
    </row>
    <row r="279" ht="12.75">
      <c r="D279" s="15"/>
    </row>
    <row r="280" ht="12.75">
      <c r="D280" s="15"/>
    </row>
    <row r="281" ht="12.75">
      <c r="D281" s="15"/>
    </row>
    <row r="282" ht="12.75">
      <c r="D282" s="15"/>
    </row>
    <row r="283" ht="12.75">
      <c r="D283" s="15"/>
    </row>
    <row r="284" ht="12.75">
      <c r="D284" s="15"/>
    </row>
    <row r="285" ht="12.75">
      <c r="D285" s="15"/>
    </row>
    <row r="286" ht="12.75">
      <c r="D286" s="15"/>
    </row>
    <row r="287" ht="12.75">
      <c r="D287" s="15"/>
    </row>
    <row r="288" ht="12.75">
      <c r="D288" s="15"/>
    </row>
    <row r="289" ht="12.75">
      <c r="D289" s="15"/>
    </row>
    <row r="290" ht="12.75">
      <c r="D290" s="15"/>
    </row>
    <row r="291" ht="12.75">
      <c r="D291" s="15"/>
    </row>
    <row r="292" ht="12.75">
      <c r="D292" s="15"/>
    </row>
    <row r="293" ht="12.75">
      <c r="D293" s="15"/>
    </row>
    <row r="294" ht="12.75">
      <c r="D294" s="15"/>
    </row>
    <row r="295" ht="12.75">
      <c r="D295" s="15"/>
    </row>
    <row r="296" ht="12.75">
      <c r="D296" s="15"/>
    </row>
    <row r="297" ht="12.75">
      <c r="D297" s="15"/>
    </row>
    <row r="298" ht="12.75">
      <c r="D298" s="15"/>
    </row>
    <row r="299" ht="12.75">
      <c r="D299" s="15"/>
    </row>
    <row r="300" ht="12.75">
      <c r="D300" s="15"/>
    </row>
    <row r="301" ht="12.75">
      <c r="D301" s="15"/>
    </row>
    <row r="302" ht="12.75">
      <c r="D302" s="15"/>
    </row>
    <row r="303" ht="12.75">
      <c r="D303" s="15"/>
    </row>
    <row r="304" ht="12.75">
      <c r="D304" s="15"/>
    </row>
    <row r="305" ht="12.75">
      <c r="D305" s="15"/>
    </row>
    <row r="306" ht="12.75">
      <c r="D306" s="15"/>
    </row>
    <row r="307" ht="12.75">
      <c r="D307" s="15"/>
    </row>
    <row r="308" ht="12.75">
      <c r="D308" s="15"/>
    </row>
    <row r="309" ht="12.75">
      <c r="D309" s="15"/>
    </row>
    <row r="310" ht="12.75">
      <c r="D310" s="15"/>
    </row>
    <row r="311" ht="12.75">
      <c r="D311" s="15"/>
    </row>
    <row r="312" ht="12.75">
      <c r="D312" s="15"/>
    </row>
    <row r="313" ht="12.75">
      <c r="D313" s="15"/>
    </row>
    <row r="314" ht="12.75">
      <c r="D314" s="15"/>
    </row>
    <row r="315" ht="12.75">
      <c r="D315" s="15"/>
    </row>
    <row r="316" ht="12.75">
      <c r="D316" s="15"/>
    </row>
    <row r="317" ht="12.75">
      <c r="D317" s="15"/>
    </row>
    <row r="318" ht="12.75">
      <c r="D318" s="15"/>
    </row>
    <row r="319" ht="12.75">
      <c r="D319" s="15"/>
    </row>
    <row r="320" ht="12.75">
      <c r="D320" s="15"/>
    </row>
    <row r="321" ht="12.75">
      <c r="D321" s="15"/>
    </row>
    <row r="322" ht="12.75">
      <c r="D322" s="15"/>
    </row>
    <row r="323" ht="12.75">
      <c r="D323" s="15"/>
    </row>
    <row r="324" ht="12.75">
      <c r="D324" s="15"/>
    </row>
    <row r="325" ht="12.75">
      <c r="D325" s="15"/>
    </row>
    <row r="326" ht="12.75">
      <c r="D326" s="15"/>
    </row>
    <row r="327" ht="12.75">
      <c r="D327" s="15"/>
    </row>
    <row r="328" ht="12.75">
      <c r="D328" s="15"/>
    </row>
    <row r="329" ht="12.75">
      <c r="D329" s="15"/>
    </row>
    <row r="330" ht="12.75">
      <c r="D330" s="15"/>
    </row>
    <row r="331" spans="4:5" ht="12.75">
      <c r="D331" s="15"/>
      <c r="E331" s="15"/>
    </row>
    <row r="332" spans="4:5" ht="12.75">
      <c r="D332" s="15"/>
      <c r="E332" s="15"/>
    </row>
    <row r="333" spans="4:5" ht="12.75">
      <c r="D333" s="15"/>
      <c r="E333" s="15"/>
    </row>
    <row r="334" spans="4:5" ht="12.75">
      <c r="D334" s="15"/>
      <c r="E334" s="15"/>
    </row>
    <row r="335" spans="4:5" ht="12.75">
      <c r="D335" s="15"/>
      <c r="E335" s="15"/>
    </row>
    <row r="336" spans="4:5" ht="12.75">
      <c r="D336" s="15"/>
      <c r="E336" s="15"/>
    </row>
    <row r="337" spans="4:5" ht="12.75">
      <c r="D337" s="15"/>
      <c r="E337" s="15"/>
    </row>
    <row r="338" spans="4:5" ht="12.75">
      <c r="D338" s="15"/>
      <c r="E338" s="15"/>
    </row>
    <row r="339" spans="4:5" ht="12.75">
      <c r="D339" s="15"/>
      <c r="E339" s="15"/>
    </row>
    <row r="340" spans="4:5" ht="12.75">
      <c r="D340" s="15"/>
      <c r="E340" s="15"/>
    </row>
    <row r="341" spans="4:5" ht="12.75">
      <c r="D341" s="15"/>
      <c r="E341" s="15"/>
    </row>
    <row r="342" spans="4:5" ht="12.75">
      <c r="D342" s="15"/>
      <c r="E342" s="15"/>
    </row>
    <row r="343" spans="4:5" ht="12.75">
      <c r="D343" s="15"/>
      <c r="E343" s="15"/>
    </row>
    <row r="344" spans="4:5" ht="12.75">
      <c r="D344" s="15"/>
      <c r="E344" s="15"/>
    </row>
    <row r="345" spans="4:5" ht="12.75">
      <c r="D345" s="15"/>
      <c r="E345" s="15"/>
    </row>
    <row r="346" spans="4:5" ht="12.75">
      <c r="D346" s="15"/>
      <c r="E346" s="15"/>
    </row>
    <row r="347" spans="4:5" ht="12.75">
      <c r="D347" s="15"/>
      <c r="E347" s="15"/>
    </row>
    <row r="348" spans="4:5" ht="12.75">
      <c r="D348" s="15"/>
      <c r="E348" s="15"/>
    </row>
    <row r="349" spans="4:5" ht="12.75">
      <c r="D349" s="15"/>
      <c r="E349" s="15"/>
    </row>
    <row r="350" spans="4:5" ht="12.75">
      <c r="D350" s="15"/>
      <c r="E350" s="15"/>
    </row>
    <row r="351" spans="4:5" ht="12.75">
      <c r="D351" s="15"/>
      <c r="E351" s="15"/>
    </row>
    <row r="352" spans="4:5" ht="12.75">
      <c r="D352" s="15"/>
      <c r="E352" s="15"/>
    </row>
    <row r="353" spans="4:5" ht="12.75">
      <c r="D353" s="15"/>
      <c r="E353" s="15"/>
    </row>
    <row r="354" spans="4:5" ht="12.75">
      <c r="D354" s="15"/>
      <c r="E354" s="15"/>
    </row>
    <row r="355" spans="4:5" ht="12.75">
      <c r="D355" s="15"/>
      <c r="E355" s="15"/>
    </row>
    <row r="356" spans="4:5" ht="12.75">
      <c r="D356" s="15"/>
      <c r="E356" s="15"/>
    </row>
    <row r="357" spans="4:5" ht="12.75">
      <c r="D357" s="15"/>
      <c r="E357" s="15"/>
    </row>
    <row r="358" spans="4:5" ht="12.75">
      <c r="D358" s="15"/>
      <c r="E358" s="15"/>
    </row>
    <row r="359" spans="4:5" ht="12.75">
      <c r="D359" s="15"/>
      <c r="E359" s="15"/>
    </row>
    <row r="360" spans="4:5" ht="12.75">
      <c r="D360" s="15"/>
      <c r="E360" s="15"/>
    </row>
    <row r="361" spans="4:5" ht="12.75">
      <c r="D361" s="15"/>
      <c r="E361" s="15"/>
    </row>
    <row r="362" spans="4:5" ht="12.75">
      <c r="D362" s="15"/>
      <c r="E362" s="15"/>
    </row>
    <row r="363" spans="4:5" ht="12.75">
      <c r="D363" s="15"/>
      <c r="E363" s="15"/>
    </row>
    <row r="364" spans="4:5" ht="12.75">
      <c r="D364" s="15"/>
      <c r="E364" s="15"/>
    </row>
    <row r="365" spans="4:5" ht="12.75">
      <c r="D365" s="15"/>
      <c r="E365" s="15"/>
    </row>
    <row r="366" spans="4:5" ht="12.75">
      <c r="D366" s="15"/>
      <c r="E366" s="15"/>
    </row>
    <row r="367" spans="4:5" ht="12.75">
      <c r="D367" s="15"/>
      <c r="E367" s="15"/>
    </row>
    <row r="368" spans="4:5" ht="12.75">
      <c r="D368" s="15"/>
      <c r="E368" s="15"/>
    </row>
    <row r="369" spans="4:5" ht="12.75">
      <c r="D369" s="15"/>
      <c r="E369" s="15"/>
    </row>
    <row r="370" spans="4:5" ht="12.75">
      <c r="D370" s="15"/>
      <c r="E370" s="15"/>
    </row>
    <row r="371" spans="4:5" ht="12.75">
      <c r="D371" s="15"/>
      <c r="E371" s="15"/>
    </row>
    <row r="372" spans="4:5" ht="12.75">
      <c r="D372" s="15"/>
      <c r="E372" s="15"/>
    </row>
    <row r="373" spans="4:5" ht="12.75">
      <c r="D373" s="15"/>
      <c r="E373" s="15"/>
    </row>
    <row r="374" spans="4:5" ht="12.75">
      <c r="D374" s="15"/>
      <c r="E374" s="15"/>
    </row>
    <row r="375" spans="4:5" ht="12.75">
      <c r="D375" s="15"/>
      <c r="E375" s="15"/>
    </row>
    <row r="376" spans="4:5" ht="12.75">
      <c r="D376" s="15"/>
      <c r="E376" s="15"/>
    </row>
    <row r="377" spans="4:5" ht="12.75">
      <c r="D377" s="15"/>
      <c r="E377" s="15"/>
    </row>
    <row r="378" spans="4:5" ht="12.75">
      <c r="D378" s="15"/>
      <c r="E378" s="15"/>
    </row>
    <row r="379" spans="4:5" ht="12.75">
      <c r="D379" s="15"/>
      <c r="E379" s="15"/>
    </row>
    <row r="380" spans="4:5" ht="12.75">
      <c r="D380" s="15"/>
      <c r="E380" s="15"/>
    </row>
    <row r="381" spans="4:5" ht="12.75">
      <c r="D381" s="15"/>
      <c r="E381" s="15"/>
    </row>
    <row r="382" spans="4:5" ht="12.75">
      <c r="D382" s="15"/>
      <c r="E382" s="15"/>
    </row>
    <row r="383" spans="4:5" ht="12.75">
      <c r="D383" s="15"/>
      <c r="E383" s="15"/>
    </row>
    <row r="384" spans="4:5" ht="12.75">
      <c r="D384" s="15"/>
      <c r="E384" s="15"/>
    </row>
    <row r="385" spans="4:5" ht="12.75">
      <c r="D385" s="15"/>
      <c r="E385" s="15"/>
    </row>
    <row r="386" spans="4:5" ht="12.75">
      <c r="D386" s="15"/>
      <c r="E386" s="15"/>
    </row>
    <row r="387" spans="4:5" ht="12.75">
      <c r="D387" s="15"/>
      <c r="E387" s="15"/>
    </row>
    <row r="388" spans="4:5" ht="12.75">
      <c r="D388" s="15"/>
      <c r="E388" s="15"/>
    </row>
    <row r="389" spans="4:5" ht="12.75">
      <c r="D389" s="15"/>
      <c r="E389" s="15"/>
    </row>
    <row r="390" spans="4:5" ht="12.75">
      <c r="D390" s="15"/>
      <c r="E390" s="15"/>
    </row>
    <row r="391" spans="4:5" ht="12.75">
      <c r="D391" s="15"/>
      <c r="E391" s="15"/>
    </row>
    <row r="392" spans="4:5" ht="12.75">
      <c r="D392" s="15"/>
      <c r="E392" s="15"/>
    </row>
    <row r="393" spans="4:5" ht="12.75">
      <c r="D393" s="15"/>
      <c r="E393" s="15"/>
    </row>
    <row r="394" spans="4:5" ht="12.75">
      <c r="D394" s="15"/>
      <c r="E394" s="15"/>
    </row>
    <row r="395" spans="4:5" ht="12.75">
      <c r="D395" s="15"/>
      <c r="E395" s="15"/>
    </row>
    <row r="396" spans="4:5" ht="12.75">
      <c r="D396" s="15"/>
      <c r="E396" s="15"/>
    </row>
    <row r="397" spans="4:5" ht="12.75">
      <c r="D397" s="15"/>
      <c r="E397" s="15"/>
    </row>
    <row r="398" spans="4:5" ht="12.75">
      <c r="D398" s="15"/>
      <c r="E398" s="15"/>
    </row>
    <row r="399" spans="4:5" ht="12.75">
      <c r="D399" s="15"/>
      <c r="E399" s="15"/>
    </row>
    <row r="400" spans="4:5" ht="12.75">
      <c r="D400" s="15"/>
      <c r="E400" s="15"/>
    </row>
    <row r="401" spans="4:5" ht="12.75">
      <c r="D401" s="15"/>
      <c r="E401" s="15"/>
    </row>
    <row r="402" spans="4:5" ht="12.75">
      <c r="D402" s="15"/>
      <c r="E402" s="15"/>
    </row>
    <row r="403" spans="4:5" ht="12.75">
      <c r="D403" s="15"/>
      <c r="E403" s="15"/>
    </row>
    <row r="404" spans="4:5" ht="12.75">
      <c r="D404" s="15"/>
      <c r="E404" s="15"/>
    </row>
    <row r="405" spans="4:5" ht="12.75">
      <c r="D405" s="15"/>
      <c r="E405" s="15"/>
    </row>
    <row r="406" spans="4:5" ht="12.75">
      <c r="D406" s="15"/>
      <c r="E406" s="15"/>
    </row>
    <row r="407" spans="4:5" ht="12.75">
      <c r="D407" s="15"/>
      <c r="E407" s="15"/>
    </row>
    <row r="408" spans="4:5" ht="12.75">
      <c r="D408" s="15"/>
      <c r="E408" s="15"/>
    </row>
    <row r="409" spans="4:5" ht="12.75">
      <c r="D409" s="15"/>
      <c r="E409" s="15"/>
    </row>
    <row r="410" spans="4:5" ht="12.75">
      <c r="D410" s="15"/>
      <c r="E410" s="15"/>
    </row>
    <row r="411" spans="4:5" ht="12.75">
      <c r="D411" s="15"/>
      <c r="E411" s="15"/>
    </row>
    <row r="412" spans="4:5" ht="12.75">
      <c r="D412" s="15"/>
      <c r="E412" s="15"/>
    </row>
    <row r="413" spans="4:5" ht="12.75">
      <c r="D413" s="15"/>
      <c r="E413" s="15"/>
    </row>
    <row r="414" spans="4:5" ht="12.75">
      <c r="D414" s="15"/>
      <c r="E414" s="15"/>
    </row>
    <row r="415" spans="4:5" ht="12.75">
      <c r="D415" s="15"/>
      <c r="E415" s="15"/>
    </row>
    <row r="416" spans="4:5" ht="12.75">
      <c r="D416" s="15"/>
      <c r="E416" s="15"/>
    </row>
    <row r="417" spans="4:5" ht="12.75">
      <c r="D417" s="15"/>
      <c r="E417" s="15"/>
    </row>
    <row r="418" spans="4:5" ht="12.75">
      <c r="D418" s="15"/>
      <c r="E418" s="15"/>
    </row>
    <row r="419" spans="4:5" ht="12.75">
      <c r="D419" s="15"/>
      <c r="E419" s="15"/>
    </row>
    <row r="420" spans="4:5" ht="12.75">
      <c r="D420" s="15"/>
      <c r="E420" s="15"/>
    </row>
    <row r="421" spans="4:5" ht="12.75">
      <c r="D421" s="15"/>
      <c r="E421" s="15"/>
    </row>
    <row r="422" spans="4:5" ht="12.75">
      <c r="D422" s="15"/>
      <c r="E422" s="15"/>
    </row>
    <row r="423" spans="4:5" ht="12.75">
      <c r="D423" s="15"/>
      <c r="E423" s="15"/>
    </row>
    <row r="424" spans="4:5" ht="12.75">
      <c r="D424" s="15"/>
      <c r="E424" s="15"/>
    </row>
    <row r="425" spans="4:5" ht="12.75">
      <c r="D425" s="15"/>
      <c r="E425" s="15"/>
    </row>
    <row r="426" spans="4:5" ht="12.75">
      <c r="D426" s="15"/>
      <c r="E426" s="15"/>
    </row>
    <row r="427" spans="4:5" ht="12.75">
      <c r="D427" s="15"/>
      <c r="E427" s="15"/>
    </row>
    <row r="428" spans="4:5" ht="12.75">
      <c r="D428" s="15"/>
      <c r="E428" s="15"/>
    </row>
    <row r="429" spans="4:5" ht="12.75">
      <c r="D429" s="15"/>
      <c r="E429" s="15"/>
    </row>
    <row r="430" spans="4:5" ht="12.75">
      <c r="D430" s="15"/>
      <c r="E430" s="15"/>
    </row>
    <row r="431" spans="4:5" ht="12.75">
      <c r="D431" s="15"/>
      <c r="E431" s="15"/>
    </row>
    <row r="432" spans="4:5" ht="12.75">
      <c r="D432" s="15"/>
      <c r="E432" s="15"/>
    </row>
    <row r="433" spans="4:5" ht="12.75">
      <c r="D433" s="15"/>
      <c r="E433" s="15"/>
    </row>
    <row r="434" spans="4:5" ht="12.75">
      <c r="D434" s="15"/>
      <c r="E434" s="15"/>
    </row>
    <row r="435" spans="4:5" ht="12.75">
      <c r="D435" s="15"/>
      <c r="E435" s="15"/>
    </row>
    <row r="436" spans="4:5" ht="12.75">
      <c r="D436" s="15"/>
      <c r="E436" s="15"/>
    </row>
    <row r="437" spans="4:5" ht="12.75">
      <c r="D437" s="15"/>
      <c r="E437" s="15"/>
    </row>
    <row r="438" spans="4:5" ht="12.75">
      <c r="D438" s="15"/>
      <c r="E438" s="15"/>
    </row>
    <row r="439" spans="4:5" ht="12.75">
      <c r="D439" s="15"/>
      <c r="E439" s="15"/>
    </row>
    <row r="440" spans="4:5" ht="12.75">
      <c r="D440" s="15"/>
      <c r="E440" s="15"/>
    </row>
    <row r="441" spans="4:5" ht="12.75">
      <c r="D441" s="15"/>
      <c r="E441" s="15"/>
    </row>
    <row r="442" spans="4:5" ht="12.75">
      <c r="D442" s="15"/>
      <c r="E442" s="15"/>
    </row>
    <row r="443" spans="4:5" ht="12.75">
      <c r="D443" s="15"/>
      <c r="E443" s="15"/>
    </row>
    <row r="444" spans="4:5" ht="12.75">
      <c r="D444" s="15"/>
      <c r="E444" s="15"/>
    </row>
    <row r="445" spans="4:5" ht="12.75">
      <c r="D445" s="15"/>
      <c r="E445" s="15"/>
    </row>
    <row r="446" spans="4:5" ht="12.75">
      <c r="D446" s="15"/>
      <c r="E446" s="15"/>
    </row>
    <row r="447" spans="4:5" ht="12.75">
      <c r="D447" s="15"/>
      <c r="E447" s="15"/>
    </row>
    <row r="448" spans="4:5" ht="12.75">
      <c r="D448" s="15"/>
      <c r="E448" s="15"/>
    </row>
    <row r="449" spans="4:5" ht="12.75">
      <c r="D449" s="15"/>
      <c r="E449" s="15"/>
    </row>
    <row r="450" spans="4:5" ht="12.75">
      <c r="D450" s="15"/>
      <c r="E450" s="15"/>
    </row>
    <row r="451" spans="4:5" ht="12.75">
      <c r="D451" s="15"/>
      <c r="E451" s="15"/>
    </row>
    <row r="452" spans="4:5" ht="12.75">
      <c r="D452" s="15"/>
      <c r="E452" s="15"/>
    </row>
    <row r="453" spans="4:5" ht="12.75">
      <c r="D453" s="15"/>
      <c r="E453" s="15"/>
    </row>
    <row r="454" spans="4:5" ht="12.75">
      <c r="D454" s="15"/>
      <c r="E454" s="15"/>
    </row>
    <row r="455" spans="4:5" ht="12.75">
      <c r="D455" s="15"/>
      <c r="E455" s="15"/>
    </row>
    <row r="456" spans="4:5" ht="12.75">
      <c r="D456" s="15"/>
      <c r="E456" s="15"/>
    </row>
    <row r="457" spans="4:5" ht="12.75">
      <c r="D457" s="15"/>
      <c r="E457" s="15"/>
    </row>
    <row r="458" spans="4:5" ht="12.75">
      <c r="D458" s="15"/>
      <c r="E458" s="15"/>
    </row>
    <row r="459" spans="4:5" ht="12.75">
      <c r="D459" s="15"/>
      <c r="E459" s="15"/>
    </row>
    <row r="460" spans="4:5" ht="12.75">
      <c r="D460" s="15"/>
      <c r="E460" s="15"/>
    </row>
    <row r="461" spans="4:5" ht="12.75">
      <c r="D461" s="15"/>
      <c r="E461" s="15"/>
    </row>
    <row r="462" spans="4:5" ht="12.75">
      <c r="D462" s="15"/>
      <c r="E462" s="15"/>
    </row>
    <row r="463" spans="4:5" ht="12.75">
      <c r="D463" s="15"/>
      <c r="E463" s="15"/>
    </row>
    <row r="464" spans="4:5" ht="12.75">
      <c r="D464" s="15"/>
      <c r="E464" s="15"/>
    </row>
    <row r="465" spans="4:5" ht="12.75">
      <c r="D465" s="15"/>
      <c r="E465" s="15"/>
    </row>
    <row r="466" spans="4:5" ht="12.75">
      <c r="D466" s="15"/>
      <c r="E466" s="15"/>
    </row>
    <row r="467" spans="4:5" ht="12.75">
      <c r="D467" s="15"/>
      <c r="E467" s="15"/>
    </row>
    <row r="468" spans="4:5" ht="12.75">
      <c r="D468" s="15"/>
      <c r="E468" s="15"/>
    </row>
    <row r="469" spans="4:5" ht="12.75">
      <c r="D469" s="15"/>
      <c r="E469" s="15"/>
    </row>
    <row r="470" spans="4:5" ht="12.75">
      <c r="D470" s="15"/>
      <c r="E470" s="15"/>
    </row>
    <row r="471" spans="4:5" ht="12.75">
      <c r="D471" s="15"/>
      <c r="E471" s="15"/>
    </row>
    <row r="472" spans="4:5" ht="12.75">
      <c r="D472" s="15"/>
      <c r="E472" s="15"/>
    </row>
    <row r="473" spans="4:5" ht="12.75">
      <c r="D473" s="15"/>
      <c r="E473" s="15"/>
    </row>
    <row r="474" spans="4:5" ht="12.75">
      <c r="D474" s="15"/>
      <c r="E474" s="15"/>
    </row>
    <row r="475" spans="4:5" ht="12.75">
      <c r="D475" s="15"/>
      <c r="E475" s="15"/>
    </row>
    <row r="476" spans="4:5" ht="12.75">
      <c r="D476" s="15"/>
      <c r="E476" s="15"/>
    </row>
    <row r="477" spans="4:5" ht="12.75">
      <c r="D477" s="15"/>
      <c r="E477" s="15"/>
    </row>
    <row r="478" spans="4:5" ht="12.75">
      <c r="D478" s="15"/>
      <c r="E478" s="15"/>
    </row>
    <row r="479" spans="4:5" ht="12.75">
      <c r="D479" s="15"/>
      <c r="E479" s="15"/>
    </row>
    <row r="480" spans="4:5" ht="12.75">
      <c r="D480" s="15"/>
      <c r="E480" s="15"/>
    </row>
    <row r="481" spans="4:5" ht="12.75">
      <c r="D481" s="15"/>
      <c r="E481" s="15"/>
    </row>
    <row r="482" spans="4:5" ht="12.75">
      <c r="D482" s="15"/>
      <c r="E482" s="15"/>
    </row>
    <row r="483" spans="4:5" ht="12.75">
      <c r="D483" s="15"/>
      <c r="E483" s="15"/>
    </row>
    <row r="484" spans="4:5" ht="12.75">
      <c r="D484" s="15"/>
      <c r="E484" s="15"/>
    </row>
    <row r="485" spans="4:5" ht="12.75">
      <c r="D485" s="15"/>
      <c r="E485" s="15"/>
    </row>
    <row r="486" spans="4:5" ht="12.75">
      <c r="D486" s="15"/>
      <c r="E486" s="15"/>
    </row>
    <row r="487" spans="4:5" ht="12.75">
      <c r="D487" s="15"/>
      <c r="E487" s="15"/>
    </row>
    <row r="488" spans="4:5" ht="12.75">
      <c r="D488" s="15"/>
      <c r="E488" s="15"/>
    </row>
    <row r="489" spans="4:5" ht="12.75">
      <c r="D489" s="15"/>
      <c r="E489" s="15"/>
    </row>
    <row r="490" spans="4:5" ht="12.75">
      <c r="D490" s="15"/>
      <c r="E490" s="15"/>
    </row>
    <row r="491" spans="4:5" ht="12.75">
      <c r="D491" s="15"/>
      <c r="E491" s="15"/>
    </row>
    <row r="492" spans="4:5" ht="12.75">
      <c r="D492" s="15"/>
      <c r="E492" s="15"/>
    </row>
    <row r="493" spans="4:5" ht="12.75">
      <c r="D493" s="15"/>
      <c r="E493" s="15"/>
    </row>
    <row r="494" spans="4:5" ht="12.75">
      <c r="D494" s="15"/>
      <c r="E494" s="15"/>
    </row>
    <row r="495" spans="4:5" ht="12.75">
      <c r="D495" s="15"/>
      <c r="E495" s="15"/>
    </row>
    <row r="496" spans="4:5" ht="12.75">
      <c r="D496" s="15"/>
      <c r="E496" s="15"/>
    </row>
    <row r="497" spans="4:5" ht="12.75">
      <c r="D497" s="15"/>
      <c r="E497" s="15"/>
    </row>
    <row r="498" spans="4:5" ht="12.75">
      <c r="D498" s="15"/>
      <c r="E498" s="15"/>
    </row>
    <row r="499" spans="4:5" ht="12.75">
      <c r="D499" s="15"/>
      <c r="E499" s="15"/>
    </row>
    <row r="500" spans="4:5" ht="12.75">
      <c r="D500" s="15"/>
      <c r="E500" s="15"/>
    </row>
    <row r="501" spans="4:5" ht="12.75">
      <c r="D501" s="15"/>
      <c r="E501" s="15"/>
    </row>
    <row r="502" spans="4:5" ht="12.75">
      <c r="D502" s="15"/>
      <c r="E502" s="15"/>
    </row>
    <row r="503" spans="4:5" ht="12.75">
      <c r="D503" s="15"/>
      <c r="E503" s="15"/>
    </row>
    <row r="504" spans="4:5" ht="12.75">
      <c r="D504" s="15"/>
      <c r="E504" s="15"/>
    </row>
    <row r="505" spans="4:5" ht="12.75">
      <c r="D505" s="15"/>
      <c r="E505" s="15"/>
    </row>
    <row r="506" spans="4:5" ht="12.75">
      <c r="D506" s="15"/>
      <c r="E506" s="15"/>
    </row>
    <row r="507" spans="4:5" ht="12.75">
      <c r="D507" s="15"/>
      <c r="E507" s="15"/>
    </row>
    <row r="508" spans="4:5" ht="12.75">
      <c r="D508" s="15"/>
      <c r="E508" s="15"/>
    </row>
    <row r="509" spans="4:5" ht="12.75">
      <c r="D509" s="15"/>
      <c r="E509" s="15"/>
    </row>
    <row r="510" spans="4:5" ht="12.75">
      <c r="D510" s="15"/>
      <c r="E510" s="15"/>
    </row>
    <row r="511" spans="4:5" ht="12.75">
      <c r="D511" s="15"/>
      <c r="E511" s="15"/>
    </row>
    <row r="512" spans="4:5" ht="12.75">
      <c r="D512" s="15"/>
      <c r="E512" s="15"/>
    </row>
    <row r="513" spans="4:5" ht="12.75">
      <c r="D513" s="15"/>
      <c r="E513" s="15"/>
    </row>
    <row r="514" spans="4:5" ht="12.75">
      <c r="D514" s="15"/>
      <c r="E514" s="15"/>
    </row>
    <row r="515" spans="4:5" ht="12.75">
      <c r="D515" s="15"/>
      <c r="E515" s="15"/>
    </row>
    <row r="516" spans="4:5" ht="12.75">
      <c r="D516" s="15"/>
      <c r="E516" s="15"/>
    </row>
    <row r="517" spans="4:5" ht="12.75">
      <c r="D517" s="15"/>
      <c r="E517" s="15"/>
    </row>
    <row r="518" spans="4:5" ht="12.75">
      <c r="D518" s="15"/>
      <c r="E518" s="15"/>
    </row>
    <row r="519" spans="4:5" ht="12.75">
      <c r="D519" s="15"/>
      <c r="E519" s="15"/>
    </row>
    <row r="520" spans="4:5" ht="12.75">
      <c r="D520" s="15"/>
      <c r="E520" s="15"/>
    </row>
    <row r="521" spans="4:5" ht="12.75">
      <c r="D521" s="15"/>
      <c r="E521" s="15"/>
    </row>
    <row r="522" spans="4:5" ht="12.75">
      <c r="D522" s="15"/>
      <c r="E522" s="15"/>
    </row>
    <row r="523" spans="4:5" ht="12.75">
      <c r="D523" s="15"/>
      <c r="E523" s="15"/>
    </row>
    <row r="524" spans="4:5" ht="12.75">
      <c r="D524" s="15"/>
      <c r="E524" s="15"/>
    </row>
    <row r="525" spans="4:5" ht="12.75">
      <c r="D525" s="15"/>
      <c r="E525" s="15"/>
    </row>
    <row r="526" spans="4:5" ht="12.75">
      <c r="D526" s="15"/>
      <c r="E526" s="15"/>
    </row>
    <row r="527" spans="4:5" ht="12.75">
      <c r="D527" s="15"/>
      <c r="E527" s="15"/>
    </row>
    <row r="528" spans="4:5" ht="12.75">
      <c r="D528" s="15"/>
      <c r="E528" s="15"/>
    </row>
    <row r="529" spans="4:5" ht="12.75">
      <c r="D529" s="15"/>
      <c r="E529" s="15"/>
    </row>
    <row r="530" spans="4:5" ht="12.75">
      <c r="D530" s="15"/>
      <c r="E530" s="15"/>
    </row>
    <row r="531" spans="4:5" ht="12.75">
      <c r="D531" s="15"/>
      <c r="E531" s="15"/>
    </row>
    <row r="532" spans="4:5" ht="12.75">
      <c r="D532" s="15"/>
      <c r="E532" s="15"/>
    </row>
    <row r="533" spans="4:5" ht="12.75">
      <c r="D533" s="15"/>
      <c r="E533" s="15"/>
    </row>
    <row r="534" spans="4:5" ht="12.75">
      <c r="D534" s="15"/>
      <c r="E534" s="15"/>
    </row>
    <row r="535" spans="4:5" ht="12.75">
      <c r="D535" s="15"/>
      <c r="E535" s="15"/>
    </row>
    <row r="536" spans="4:5" ht="12.75">
      <c r="D536" s="15"/>
      <c r="E536" s="15"/>
    </row>
    <row r="537" spans="4:5" ht="12.75">
      <c r="D537" s="15"/>
      <c r="E537" s="15"/>
    </row>
    <row r="538" spans="4:5" ht="12.75">
      <c r="D538" s="15"/>
      <c r="E538" s="15"/>
    </row>
    <row r="539" spans="4:5" ht="12.75">
      <c r="D539" s="15"/>
      <c r="E539" s="15"/>
    </row>
    <row r="540" spans="4:5" ht="12.75">
      <c r="D540" s="15"/>
      <c r="E540" s="15"/>
    </row>
    <row r="541" spans="4:5" ht="12.75">
      <c r="D541" s="15"/>
      <c r="E541" s="15"/>
    </row>
    <row r="542" spans="4:5" ht="12.75">
      <c r="D542" s="15"/>
      <c r="E542" s="15"/>
    </row>
    <row r="543" spans="4:5" ht="12.75">
      <c r="D543" s="15"/>
      <c r="E543" s="15"/>
    </row>
    <row r="544" spans="4:5" ht="12.75">
      <c r="D544" s="15"/>
      <c r="E544" s="15"/>
    </row>
    <row r="545" spans="4:5" ht="12.75">
      <c r="D545" s="15"/>
      <c r="E545" s="15"/>
    </row>
    <row r="546" spans="4:5" ht="12.75">
      <c r="D546" s="15"/>
      <c r="E546" s="15"/>
    </row>
    <row r="547" spans="4:5" ht="12.75">
      <c r="D547" s="15"/>
      <c r="E547" s="15"/>
    </row>
    <row r="548" spans="4:5" ht="12.75">
      <c r="D548" s="15"/>
      <c r="E548" s="15"/>
    </row>
    <row r="549" spans="4:5" ht="12.75">
      <c r="D549" s="15"/>
      <c r="E549" s="15"/>
    </row>
    <row r="550" spans="4:5" ht="12.75">
      <c r="D550" s="15"/>
      <c r="E550" s="15"/>
    </row>
    <row r="551" spans="4:5" ht="12.75">
      <c r="D551" s="15"/>
      <c r="E551" s="15"/>
    </row>
    <row r="552" spans="4:5" ht="12.75">
      <c r="D552" s="15"/>
      <c r="E552" s="15"/>
    </row>
    <row r="553" spans="4:5" ht="12.75">
      <c r="D553" s="15"/>
      <c r="E553" s="15"/>
    </row>
    <row r="554" spans="4:5" ht="12.75">
      <c r="D554" s="15"/>
      <c r="E554" s="15"/>
    </row>
    <row r="555" spans="4:5" ht="12.75">
      <c r="D555" s="15"/>
      <c r="E555" s="15"/>
    </row>
    <row r="556" spans="4:5" ht="12.75">
      <c r="D556" s="15"/>
      <c r="E556" s="15"/>
    </row>
    <row r="557" spans="4:5" ht="12.75">
      <c r="D557" s="15"/>
      <c r="E557" s="15"/>
    </row>
    <row r="558" spans="4:5" ht="12.75">
      <c r="D558" s="15"/>
      <c r="E558" s="15"/>
    </row>
    <row r="559" spans="4:5" ht="12.75">
      <c r="D559" s="15"/>
      <c r="E559" s="15"/>
    </row>
    <row r="560" spans="4:5" ht="12.75">
      <c r="D560" s="15"/>
      <c r="E560" s="15"/>
    </row>
    <row r="561" spans="4:5" ht="12.75">
      <c r="D561" s="15"/>
      <c r="E561" s="15"/>
    </row>
    <row r="562" spans="4:5" ht="12.75">
      <c r="D562" s="15"/>
      <c r="E562" s="15"/>
    </row>
    <row r="563" spans="4:5" ht="12.75">
      <c r="D563" s="15"/>
      <c r="E563" s="15"/>
    </row>
    <row r="564" spans="4:5" ht="12.75">
      <c r="D564" s="15"/>
      <c r="E564" s="15"/>
    </row>
    <row r="565" spans="4:5" ht="12.75">
      <c r="D565" s="15"/>
      <c r="E565" s="15"/>
    </row>
    <row r="566" spans="4:5" ht="12.75">
      <c r="D566" s="15"/>
      <c r="E566" s="15"/>
    </row>
    <row r="567" spans="4:5" ht="12.75">
      <c r="D567" s="15"/>
      <c r="E567" s="15"/>
    </row>
    <row r="568" spans="4:5" ht="12.75">
      <c r="D568" s="15"/>
      <c r="E568" s="15"/>
    </row>
    <row r="569" spans="4:5" ht="12.75">
      <c r="D569" s="15"/>
      <c r="E569" s="15"/>
    </row>
    <row r="570" spans="4:5" ht="12.75">
      <c r="D570" s="15"/>
      <c r="E570" s="15"/>
    </row>
    <row r="571" spans="4:5" ht="12.75">
      <c r="D571" s="15"/>
      <c r="E571" s="15"/>
    </row>
    <row r="572" spans="4:5" ht="12.75">
      <c r="D572" s="15"/>
      <c r="E572" s="15"/>
    </row>
    <row r="573" spans="4:5" ht="12.75">
      <c r="D573" s="15"/>
      <c r="E573" s="15"/>
    </row>
    <row r="574" spans="4:5" ht="12.75">
      <c r="D574" s="15"/>
      <c r="E574" s="15"/>
    </row>
    <row r="575" spans="4:5" ht="12.75">
      <c r="D575" s="15"/>
      <c r="E575" s="15"/>
    </row>
    <row r="576" spans="4:5" ht="12.75">
      <c r="D576" s="15"/>
      <c r="E576" s="15"/>
    </row>
    <row r="577" spans="4:5" ht="12.75">
      <c r="D577" s="15"/>
      <c r="E577" s="15"/>
    </row>
    <row r="578" spans="4:5" ht="12.75">
      <c r="D578" s="15"/>
      <c r="E578" s="15"/>
    </row>
    <row r="579" spans="4:5" ht="12.75">
      <c r="D579" s="15"/>
      <c r="E579" s="15"/>
    </row>
    <row r="580" spans="4:5" ht="12.75">
      <c r="D580" s="15"/>
      <c r="E580" s="15"/>
    </row>
    <row r="581" spans="4:5" ht="12.75">
      <c r="D581" s="15"/>
      <c r="E581" s="15"/>
    </row>
    <row r="582" spans="4:5" ht="12.75">
      <c r="D582" s="15"/>
      <c r="E582" s="15"/>
    </row>
    <row r="583" spans="4:5" ht="12.75">
      <c r="D583" s="15"/>
      <c r="E583" s="15"/>
    </row>
    <row r="584" spans="4:5" ht="12.75">
      <c r="D584" s="15"/>
      <c r="E584" s="15"/>
    </row>
    <row r="585" spans="4:5" ht="12.75">
      <c r="D585" s="15"/>
      <c r="E585" s="15"/>
    </row>
    <row r="586" spans="4:5" ht="12.75">
      <c r="D586" s="15"/>
      <c r="E586" s="15"/>
    </row>
    <row r="587" spans="4:5" ht="12.75">
      <c r="D587" s="15"/>
      <c r="E587" s="15"/>
    </row>
    <row r="588" spans="4:5" ht="12.75">
      <c r="D588" s="15"/>
      <c r="E588" s="15"/>
    </row>
    <row r="589" spans="4:5" ht="12.75">
      <c r="D589" s="15"/>
      <c r="E589" s="15"/>
    </row>
    <row r="590" spans="4:5" ht="12.75">
      <c r="D590" s="15"/>
      <c r="E590" s="15"/>
    </row>
    <row r="591" spans="4:5" ht="12.75">
      <c r="D591" s="15"/>
      <c r="E591" s="15"/>
    </row>
    <row r="592" spans="4:5" ht="12.75">
      <c r="D592" s="15"/>
      <c r="E592" s="15"/>
    </row>
    <row r="593" spans="4:5" ht="12.75">
      <c r="D593" s="15"/>
      <c r="E593" s="15"/>
    </row>
    <row r="594" spans="4:5" ht="12.75">
      <c r="D594" s="15"/>
      <c r="E594" s="15"/>
    </row>
    <row r="595" spans="4:5" ht="12.75">
      <c r="D595" s="15"/>
      <c r="E595" s="15"/>
    </row>
    <row r="596" spans="4:5" ht="12.75">
      <c r="D596" s="15"/>
      <c r="E596" s="15"/>
    </row>
    <row r="597" spans="4:5" ht="12.75">
      <c r="D597" s="15"/>
      <c r="E597" s="15"/>
    </row>
    <row r="598" spans="4:5" ht="12.75">
      <c r="D598" s="15"/>
      <c r="E598" s="15"/>
    </row>
    <row r="599" spans="4:5" ht="12.75">
      <c r="D599" s="15"/>
      <c r="E599" s="15"/>
    </row>
    <row r="600" spans="4:5" ht="12.75">
      <c r="D600" s="15"/>
      <c r="E600" s="15"/>
    </row>
    <row r="601" spans="4:5" ht="12.75">
      <c r="D601" s="15"/>
      <c r="E601" s="15"/>
    </row>
    <row r="602" spans="4:5" ht="12.75">
      <c r="D602" s="15"/>
      <c r="E602" s="15"/>
    </row>
    <row r="603" spans="4:5" ht="12.75">
      <c r="D603" s="15"/>
      <c r="E603" s="15"/>
    </row>
    <row r="604" spans="4:5" ht="12.75">
      <c r="D604" s="15"/>
      <c r="E604" s="15"/>
    </row>
    <row r="605" spans="4:5" ht="12.75">
      <c r="D605" s="15"/>
      <c r="E605" s="15"/>
    </row>
    <row r="606" spans="4:5" ht="12.75">
      <c r="D606" s="15"/>
      <c r="E606" s="15"/>
    </row>
    <row r="607" spans="4:5" ht="12.75">
      <c r="D607" s="15"/>
      <c r="E607" s="15"/>
    </row>
    <row r="608" spans="4:5" ht="12.75">
      <c r="D608" s="15"/>
      <c r="E608" s="15"/>
    </row>
    <row r="609" spans="4:5" ht="12.75">
      <c r="D609" s="15"/>
      <c r="E609" s="15"/>
    </row>
    <row r="610" spans="4:5" ht="12.75">
      <c r="D610" s="15"/>
      <c r="E610" s="15"/>
    </row>
    <row r="611" spans="4:5" ht="12.75">
      <c r="D611" s="15"/>
      <c r="E611" s="15"/>
    </row>
    <row r="612" spans="4:5" ht="12.75">
      <c r="D612" s="15"/>
      <c r="E612" s="15"/>
    </row>
    <row r="613" spans="4:5" ht="12.75">
      <c r="D613" s="15"/>
      <c r="E613" s="15"/>
    </row>
    <row r="614" spans="4:5" ht="12.75">
      <c r="D614" s="15"/>
      <c r="E614" s="15"/>
    </row>
    <row r="615" spans="4:5" ht="12.75">
      <c r="D615" s="15"/>
      <c r="E615" s="15"/>
    </row>
    <row r="616" spans="4:5" ht="12.75">
      <c r="D616" s="15"/>
      <c r="E616" s="15"/>
    </row>
    <row r="617" spans="4:5" ht="12.75">
      <c r="D617" s="15"/>
      <c r="E617" s="15"/>
    </row>
    <row r="618" spans="4:5" ht="12.75">
      <c r="D618" s="15"/>
      <c r="E618" s="15"/>
    </row>
    <row r="619" spans="4:5" ht="12.75">
      <c r="D619" s="15"/>
      <c r="E619" s="15"/>
    </row>
    <row r="620" spans="4:5" ht="12.75">
      <c r="D620" s="15"/>
      <c r="E620" s="15"/>
    </row>
    <row r="621" spans="4:5" ht="12.75">
      <c r="D621" s="15"/>
      <c r="E621" s="15"/>
    </row>
    <row r="622" spans="4:5" ht="12.75">
      <c r="D622" s="15"/>
      <c r="E622" s="15"/>
    </row>
    <row r="623" spans="4:5" ht="12.75">
      <c r="D623" s="15"/>
      <c r="E623" s="15"/>
    </row>
    <row r="624" spans="4:5" ht="12.75">
      <c r="D624" s="15"/>
      <c r="E624" s="15"/>
    </row>
    <row r="625" spans="4:5" ht="12.75">
      <c r="D625" s="15"/>
      <c r="E625" s="15"/>
    </row>
    <row r="626" spans="4:5" ht="12.75">
      <c r="D626" s="15"/>
      <c r="E626" s="15"/>
    </row>
    <row r="627" spans="4:5" ht="12.75">
      <c r="D627" s="15"/>
      <c r="E627" s="15"/>
    </row>
    <row r="628" spans="4:5" ht="12.75">
      <c r="D628" s="15"/>
      <c r="E628" s="15"/>
    </row>
  </sheetData>
  <printOptions/>
  <pageMargins left="0.75" right="0.75" top="1" bottom="1" header="0.5" footer="0.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4.421875" style="5" bestFit="1" customWidth="1"/>
    <col min="2" max="2" width="6.28125" style="13" bestFit="1" customWidth="1"/>
    <col min="3" max="3" width="10.28125" style="14" customWidth="1"/>
    <col min="4" max="4" width="74.00390625" style="14" bestFit="1" customWidth="1"/>
    <col min="5" max="5" width="43.8515625" style="14" customWidth="1"/>
    <col min="6" max="6" width="41.00390625" style="14" customWidth="1"/>
    <col min="7" max="7" width="13.421875" style="5" bestFit="1" customWidth="1"/>
    <col min="8" max="8" width="9.140625" style="7" customWidth="1"/>
    <col min="9" max="16384" width="8.8515625" style="5" customWidth="1"/>
  </cols>
  <sheetData>
    <row r="1" spans="1:8" s="3" customFormat="1" ht="41.25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2" ht="12">
      <c r="A2" s="14"/>
    </row>
    <row r="3" spans="1:8" ht="12">
      <c r="A3" s="9" t="s">
        <v>1102</v>
      </c>
      <c r="B3" s="8">
        <v>2</v>
      </c>
      <c r="C3" s="7" t="s">
        <v>29</v>
      </c>
      <c r="D3" s="9" t="s">
        <v>1101</v>
      </c>
      <c r="E3" s="7" t="s">
        <v>397</v>
      </c>
      <c r="F3" s="10" t="s">
        <v>23</v>
      </c>
      <c r="G3" s="10" t="s">
        <v>23</v>
      </c>
      <c r="H3" s="11">
        <f>10-B3</f>
        <v>8</v>
      </c>
    </row>
    <row r="4" spans="1:8" ht="12">
      <c r="A4" s="9" t="s">
        <v>1103</v>
      </c>
      <c r="B4" s="8">
        <v>3</v>
      </c>
      <c r="C4" s="7" t="s">
        <v>480</v>
      </c>
      <c r="D4" s="9" t="s">
        <v>109</v>
      </c>
      <c r="E4" s="7" t="s">
        <v>1090</v>
      </c>
      <c r="F4" s="10" t="s">
        <v>23</v>
      </c>
      <c r="G4" s="7" t="s">
        <v>230</v>
      </c>
      <c r="H4" s="11">
        <f>10-B4</f>
        <v>7</v>
      </c>
    </row>
    <row r="5" spans="1:8" ht="12.75">
      <c r="A5" s="9" t="s">
        <v>1104</v>
      </c>
      <c r="B5" s="8">
        <v>10</v>
      </c>
      <c r="C5" s="7" t="s">
        <v>1016</v>
      </c>
      <c r="D5" s="9" t="s">
        <v>110</v>
      </c>
      <c r="E5" s="7" t="s">
        <v>971</v>
      </c>
      <c r="F5" s="7" t="s">
        <v>1076</v>
      </c>
      <c r="G5" s="7" t="s">
        <v>232</v>
      </c>
      <c r="H5" s="11">
        <f>10-B5</f>
        <v>0</v>
      </c>
    </row>
    <row r="6" spans="1:8" ht="12.75">
      <c r="A6" s="9" t="s">
        <v>1105</v>
      </c>
      <c r="B6" s="8" t="s">
        <v>23</v>
      </c>
      <c r="C6" s="7" t="s">
        <v>484</v>
      </c>
      <c r="D6" s="9" t="s">
        <v>111</v>
      </c>
      <c r="E6" s="7"/>
      <c r="F6" s="10" t="s">
        <v>23</v>
      </c>
      <c r="G6" s="10" t="s">
        <v>23</v>
      </c>
      <c r="H6" s="10" t="s">
        <v>23</v>
      </c>
    </row>
    <row r="7" spans="1:7" ht="12.75">
      <c r="A7" s="9" t="s">
        <v>322</v>
      </c>
      <c r="D7" s="15"/>
      <c r="E7" s="15"/>
      <c r="F7" s="7"/>
      <c r="G7" s="7"/>
    </row>
    <row r="8" spans="1:8" ht="12.75">
      <c r="A8" s="9" t="s">
        <v>1106</v>
      </c>
      <c r="B8" s="8">
        <v>2</v>
      </c>
      <c r="C8" s="7" t="s">
        <v>479</v>
      </c>
      <c r="D8" s="9" t="s">
        <v>112</v>
      </c>
      <c r="E8" s="7" t="s">
        <v>397</v>
      </c>
      <c r="F8" s="10" t="s">
        <v>23</v>
      </c>
      <c r="G8" s="10" t="s">
        <v>23</v>
      </c>
      <c r="H8" s="11">
        <f>23-B8</f>
        <v>21</v>
      </c>
    </row>
    <row r="9" spans="1:8" ht="12.75">
      <c r="A9" s="9" t="s">
        <v>1107</v>
      </c>
      <c r="B9" s="8">
        <v>4</v>
      </c>
      <c r="C9" s="7" t="s">
        <v>480</v>
      </c>
      <c r="D9" s="9" t="s">
        <v>448</v>
      </c>
      <c r="E9" s="7" t="s">
        <v>1091</v>
      </c>
      <c r="F9" s="10" t="s">
        <v>23</v>
      </c>
      <c r="G9" s="7" t="s">
        <v>230</v>
      </c>
      <c r="H9" s="11">
        <f>23-B9</f>
        <v>19</v>
      </c>
    </row>
    <row r="10" spans="1:8" ht="12.75">
      <c r="A10" s="9" t="s">
        <v>1108</v>
      </c>
      <c r="B10" s="8">
        <v>15</v>
      </c>
      <c r="C10" s="7" t="s">
        <v>1016</v>
      </c>
      <c r="D10" s="9" t="s">
        <v>113</v>
      </c>
      <c r="E10" s="7" t="s">
        <v>972</v>
      </c>
      <c r="F10" s="7" t="s">
        <v>1079</v>
      </c>
      <c r="G10" s="7" t="s">
        <v>233</v>
      </c>
      <c r="H10" s="11">
        <f>23-B10</f>
        <v>8</v>
      </c>
    </row>
    <row r="11" spans="1:8" ht="12.75">
      <c r="A11" s="9" t="s">
        <v>1109</v>
      </c>
      <c r="B11" s="8">
        <v>23</v>
      </c>
      <c r="C11" s="7" t="s">
        <v>1017</v>
      </c>
      <c r="D11" s="9" t="s">
        <v>224</v>
      </c>
      <c r="E11" s="9"/>
      <c r="F11" s="7" t="s">
        <v>1074</v>
      </c>
      <c r="G11" s="7" t="s">
        <v>909</v>
      </c>
      <c r="H11" s="11">
        <f>23-B11</f>
        <v>0</v>
      </c>
    </row>
    <row r="12" spans="1:8" ht="12.75">
      <c r="A12" s="9" t="s">
        <v>1110</v>
      </c>
      <c r="B12" s="8" t="s">
        <v>449</v>
      </c>
      <c r="C12" s="7" t="s">
        <v>484</v>
      </c>
      <c r="D12" s="9" t="s">
        <v>114</v>
      </c>
      <c r="E12" s="9"/>
      <c r="F12" s="7" t="s">
        <v>1078</v>
      </c>
      <c r="G12" s="10" t="s">
        <v>23</v>
      </c>
      <c r="H12" s="10" t="s">
        <v>23</v>
      </c>
    </row>
    <row r="13" spans="1:7" ht="12.75">
      <c r="A13" s="9" t="s">
        <v>322</v>
      </c>
      <c r="B13" s="8"/>
      <c r="C13" s="7"/>
      <c r="D13" s="9"/>
      <c r="E13" s="9"/>
      <c r="F13" s="7"/>
      <c r="G13" s="7"/>
    </row>
    <row r="14" spans="1:8" ht="12.75">
      <c r="A14" s="9" t="s">
        <v>1111</v>
      </c>
      <c r="B14" s="8">
        <v>2</v>
      </c>
      <c r="C14" s="7" t="s">
        <v>479</v>
      </c>
      <c r="D14" s="9" t="s">
        <v>115</v>
      </c>
      <c r="E14" s="7" t="s">
        <v>397</v>
      </c>
      <c r="F14" s="10" t="s">
        <v>23</v>
      </c>
      <c r="G14" s="10" t="s">
        <v>23</v>
      </c>
      <c r="H14" s="11">
        <f>25-B14</f>
        <v>23</v>
      </c>
    </row>
    <row r="15" spans="1:8" ht="12.75">
      <c r="A15" s="9" t="s">
        <v>1112</v>
      </c>
      <c r="B15" s="8">
        <v>7</v>
      </c>
      <c r="C15" s="7" t="s">
        <v>480</v>
      </c>
      <c r="D15" s="9" t="s">
        <v>150</v>
      </c>
      <c r="E15" s="7" t="s">
        <v>1092</v>
      </c>
      <c r="F15" s="7" t="s">
        <v>239</v>
      </c>
      <c r="G15" s="7" t="s">
        <v>230</v>
      </c>
      <c r="H15" s="11">
        <f>25-B15</f>
        <v>18</v>
      </c>
    </row>
    <row r="16" spans="1:8" ht="12.75">
      <c r="A16" s="9" t="s">
        <v>1113</v>
      </c>
      <c r="B16" s="8">
        <v>18</v>
      </c>
      <c r="C16" s="7" t="s">
        <v>1016</v>
      </c>
      <c r="D16" s="9" t="s">
        <v>8</v>
      </c>
      <c r="E16" s="7" t="s">
        <v>971</v>
      </c>
      <c r="F16" s="7" t="s">
        <v>1076</v>
      </c>
      <c r="G16" s="7" t="s">
        <v>931</v>
      </c>
      <c r="H16" s="11">
        <f>25-B16</f>
        <v>7</v>
      </c>
    </row>
    <row r="17" spans="1:8" ht="12.75">
      <c r="A17" s="9" t="s">
        <v>1114</v>
      </c>
      <c r="B17" s="8">
        <v>25</v>
      </c>
      <c r="C17" s="7" t="s">
        <v>1016</v>
      </c>
      <c r="D17" s="9" t="s">
        <v>9</v>
      </c>
      <c r="E17" s="9"/>
      <c r="F17" s="7" t="s">
        <v>1080</v>
      </c>
      <c r="G17" s="7" t="s">
        <v>232</v>
      </c>
      <c r="H17" s="11">
        <f>25-B17</f>
        <v>0</v>
      </c>
    </row>
    <row r="18" spans="1:8" ht="12.75">
      <c r="A18" s="9" t="s">
        <v>1115</v>
      </c>
      <c r="B18" s="8" t="s">
        <v>450</v>
      </c>
      <c r="C18" s="7" t="s">
        <v>484</v>
      </c>
      <c r="D18" s="9" t="s">
        <v>10</v>
      </c>
      <c r="E18" s="9"/>
      <c r="F18" s="10" t="s">
        <v>23</v>
      </c>
      <c r="G18" s="10" t="s">
        <v>23</v>
      </c>
      <c r="H18" s="10" t="s">
        <v>23</v>
      </c>
    </row>
    <row r="19" spans="1:7" ht="12.75">
      <c r="A19" s="9" t="s">
        <v>322</v>
      </c>
      <c r="B19" s="8"/>
      <c r="C19" s="7"/>
      <c r="D19" s="9"/>
      <c r="E19" s="9"/>
      <c r="F19" s="10"/>
      <c r="G19" s="10"/>
    </row>
    <row r="20" spans="1:8" ht="12.75">
      <c r="A20" s="9" t="s">
        <v>1116</v>
      </c>
      <c r="B20" s="8">
        <v>3.5</v>
      </c>
      <c r="C20" s="7" t="s">
        <v>479</v>
      </c>
      <c r="D20" s="9" t="s">
        <v>11</v>
      </c>
      <c r="E20" s="7" t="s">
        <v>397</v>
      </c>
      <c r="F20" s="10" t="s">
        <v>23</v>
      </c>
      <c r="G20" s="10" t="s">
        <v>23</v>
      </c>
      <c r="H20" s="11">
        <f>25-B20</f>
        <v>21.5</v>
      </c>
    </row>
    <row r="21" spans="1:8" ht="12.75">
      <c r="A21" s="9" t="s">
        <v>1117</v>
      </c>
      <c r="B21" s="8">
        <v>6.5</v>
      </c>
      <c r="C21" s="7" t="s">
        <v>480</v>
      </c>
      <c r="D21" s="9" t="s">
        <v>451</v>
      </c>
      <c r="E21" s="7" t="s">
        <v>1093</v>
      </c>
      <c r="F21" s="7" t="s">
        <v>239</v>
      </c>
      <c r="G21" s="7" t="s">
        <v>230</v>
      </c>
      <c r="H21" s="11">
        <f>25-B21</f>
        <v>18.5</v>
      </c>
    </row>
    <row r="22" spans="1:8" ht="12.75">
      <c r="A22" s="9" t="s">
        <v>1118</v>
      </c>
      <c r="B22" s="8">
        <v>14</v>
      </c>
      <c r="C22" s="7" t="s">
        <v>1016</v>
      </c>
      <c r="D22" s="9" t="s">
        <v>14</v>
      </c>
      <c r="E22" s="7" t="s">
        <v>973</v>
      </c>
      <c r="F22" s="7" t="s">
        <v>1081</v>
      </c>
      <c r="G22" s="7" t="s">
        <v>230</v>
      </c>
      <c r="H22" s="11">
        <f>25-B22</f>
        <v>11</v>
      </c>
    </row>
    <row r="23" spans="1:8" ht="12.75">
      <c r="A23" s="9" t="s">
        <v>1119</v>
      </c>
      <c r="B23" s="8">
        <v>25</v>
      </c>
      <c r="C23" s="7" t="s">
        <v>1017</v>
      </c>
      <c r="D23" s="9" t="s">
        <v>15</v>
      </c>
      <c r="E23" s="7" t="s">
        <v>974</v>
      </c>
      <c r="F23" s="7" t="s">
        <v>1076</v>
      </c>
      <c r="G23" s="7" t="s">
        <v>231</v>
      </c>
      <c r="H23" s="11">
        <f>25-B23</f>
        <v>0</v>
      </c>
    </row>
    <row r="24" spans="1:8" ht="12.75">
      <c r="A24" s="9" t="s">
        <v>1120</v>
      </c>
      <c r="B24" s="8" t="s">
        <v>23</v>
      </c>
      <c r="C24" s="7" t="s">
        <v>108</v>
      </c>
      <c r="D24" s="9" t="s">
        <v>16</v>
      </c>
      <c r="E24" s="9"/>
      <c r="F24" s="7" t="s">
        <v>239</v>
      </c>
      <c r="G24" s="10" t="s">
        <v>23</v>
      </c>
      <c r="H24" s="10" t="s">
        <v>23</v>
      </c>
    </row>
    <row r="25" spans="1:7" ht="12.75">
      <c r="A25" s="9" t="s">
        <v>322</v>
      </c>
      <c r="B25" s="8"/>
      <c r="C25" s="7"/>
      <c r="D25" s="9"/>
      <c r="E25" s="9"/>
      <c r="F25" s="7"/>
      <c r="G25" s="7"/>
    </row>
    <row r="26" spans="1:8" ht="12.75">
      <c r="A26" s="9" t="s">
        <v>1121</v>
      </c>
      <c r="B26" s="8">
        <v>3</v>
      </c>
      <c r="C26" s="7" t="s">
        <v>479</v>
      </c>
      <c r="D26" s="9" t="s">
        <v>17</v>
      </c>
      <c r="E26" s="7" t="s">
        <v>397</v>
      </c>
      <c r="F26" s="10" t="s">
        <v>23</v>
      </c>
      <c r="G26" s="10" t="s">
        <v>23</v>
      </c>
      <c r="H26" s="11">
        <f>20-B26</f>
        <v>17</v>
      </c>
    </row>
    <row r="27" spans="1:8" ht="12.75">
      <c r="A27" s="9" t="s">
        <v>1122</v>
      </c>
      <c r="B27" s="8">
        <v>10</v>
      </c>
      <c r="C27" s="7" t="s">
        <v>480</v>
      </c>
      <c r="D27" s="9" t="s">
        <v>18</v>
      </c>
      <c r="E27" s="7" t="s">
        <v>1094</v>
      </c>
      <c r="F27" s="10" t="s">
        <v>23</v>
      </c>
      <c r="G27" s="10" t="s">
        <v>23</v>
      </c>
      <c r="H27" s="11">
        <f>20-B27</f>
        <v>10</v>
      </c>
    </row>
    <row r="28" spans="1:8" ht="12.75">
      <c r="A28" s="9" t="s">
        <v>1123</v>
      </c>
      <c r="B28" s="8">
        <v>20</v>
      </c>
      <c r="C28" s="7" t="s">
        <v>1016</v>
      </c>
      <c r="D28" s="9" t="s">
        <v>19</v>
      </c>
      <c r="E28" s="7" t="s">
        <v>975</v>
      </c>
      <c r="F28" s="7" t="s">
        <v>1079</v>
      </c>
      <c r="G28" s="7" t="s">
        <v>231</v>
      </c>
      <c r="H28" s="11">
        <f>20-B28</f>
        <v>0</v>
      </c>
    </row>
    <row r="29" spans="1:8" ht="12.75">
      <c r="A29" s="9" t="s">
        <v>1124</v>
      </c>
      <c r="B29" s="8" t="s">
        <v>23</v>
      </c>
      <c r="C29" s="7" t="s">
        <v>484</v>
      </c>
      <c r="D29" s="9" t="s">
        <v>21</v>
      </c>
      <c r="E29" s="7" t="s">
        <v>20</v>
      </c>
      <c r="F29" s="7" t="s">
        <v>239</v>
      </c>
      <c r="G29" s="10" t="s">
        <v>23</v>
      </c>
      <c r="H29" s="10" t="s">
        <v>23</v>
      </c>
    </row>
    <row r="30" spans="1:7" ht="12.75">
      <c r="A30" s="9" t="s">
        <v>322</v>
      </c>
      <c r="B30" s="8"/>
      <c r="C30" s="7"/>
      <c r="D30" s="9"/>
      <c r="E30" s="9"/>
      <c r="F30" s="7"/>
      <c r="G30" s="7"/>
    </row>
    <row r="31" spans="1:8" ht="12.75">
      <c r="A31" s="9" t="s">
        <v>1125</v>
      </c>
      <c r="B31" s="12" t="s">
        <v>23</v>
      </c>
      <c r="C31" s="10" t="s">
        <v>23</v>
      </c>
      <c r="D31" s="9" t="s">
        <v>22</v>
      </c>
      <c r="E31" s="10" t="s">
        <v>23</v>
      </c>
      <c r="F31" s="10" t="s">
        <v>23</v>
      </c>
      <c r="G31" s="10" t="s">
        <v>23</v>
      </c>
      <c r="H31" s="10" t="s">
        <v>23</v>
      </c>
    </row>
    <row r="32" spans="1:7" ht="12.75">
      <c r="A32" s="9" t="s">
        <v>322</v>
      </c>
      <c r="B32" s="8"/>
      <c r="C32" s="7"/>
      <c r="D32" s="9"/>
      <c r="E32" s="9"/>
      <c r="F32" s="7"/>
      <c r="G32" s="7"/>
    </row>
    <row r="33" spans="1:7" ht="12.75">
      <c r="A33" s="9" t="s">
        <v>322</v>
      </c>
      <c r="B33" s="8"/>
      <c r="C33" s="7"/>
      <c r="D33" s="9"/>
      <c r="E33" s="9"/>
      <c r="F33" s="7"/>
      <c r="G33" s="7"/>
    </row>
    <row r="34" spans="1:8" ht="12.75">
      <c r="A34" s="9" t="s">
        <v>1126</v>
      </c>
      <c r="B34" s="8">
        <v>2</v>
      </c>
      <c r="C34" s="7" t="s">
        <v>479</v>
      </c>
      <c r="D34" s="9" t="s">
        <v>24</v>
      </c>
      <c r="E34" s="7" t="s">
        <v>397</v>
      </c>
      <c r="F34" s="10" t="s">
        <v>23</v>
      </c>
      <c r="G34" s="10" t="s">
        <v>23</v>
      </c>
      <c r="H34" s="11">
        <f>10-B34</f>
        <v>8</v>
      </c>
    </row>
    <row r="35" spans="1:8" ht="12.75">
      <c r="A35" s="9" t="s">
        <v>1127</v>
      </c>
      <c r="B35" s="8">
        <v>3</v>
      </c>
      <c r="C35" s="7" t="s">
        <v>480</v>
      </c>
      <c r="D35" s="9" t="s">
        <v>25</v>
      </c>
      <c r="E35" s="7" t="s">
        <v>1083</v>
      </c>
      <c r="F35" s="7" t="s">
        <v>238</v>
      </c>
      <c r="G35" s="7" t="s">
        <v>233</v>
      </c>
      <c r="H35" s="11">
        <f>10-B35</f>
        <v>7</v>
      </c>
    </row>
    <row r="36" spans="1:8" ht="12.75">
      <c r="A36" s="9" t="s">
        <v>1128</v>
      </c>
      <c r="B36" s="8">
        <v>10</v>
      </c>
      <c r="C36" s="7" t="s">
        <v>1016</v>
      </c>
      <c r="D36" s="9" t="s">
        <v>26</v>
      </c>
      <c r="E36" s="7" t="s">
        <v>1084</v>
      </c>
      <c r="F36" s="7" t="s">
        <v>1076</v>
      </c>
      <c r="G36" s="7" t="s">
        <v>931</v>
      </c>
      <c r="H36" s="11">
        <f>10-B36</f>
        <v>0</v>
      </c>
    </row>
    <row r="37" spans="1:8" ht="12.75">
      <c r="A37" s="9" t="s">
        <v>1129</v>
      </c>
      <c r="B37" s="8" t="s">
        <v>23</v>
      </c>
      <c r="C37" s="7" t="s">
        <v>484</v>
      </c>
      <c r="D37" s="9" t="s">
        <v>27</v>
      </c>
      <c r="E37" s="9"/>
      <c r="F37" s="7" t="s">
        <v>238</v>
      </c>
      <c r="G37" s="10" t="s">
        <v>23</v>
      </c>
      <c r="H37" s="10" t="s">
        <v>23</v>
      </c>
    </row>
    <row r="38" spans="1:7" ht="12.75">
      <c r="A38" s="9" t="s">
        <v>322</v>
      </c>
      <c r="B38" s="8"/>
      <c r="C38" s="7"/>
      <c r="D38" s="9"/>
      <c r="E38" s="9"/>
      <c r="F38" s="7"/>
      <c r="G38" s="7"/>
    </row>
    <row r="39" spans="1:8" ht="12.75">
      <c r="A39" s="9" t="s">
        <v>1130</v>
      </c>
      <c r="B39" s="8">
        <v>0.5</v>
      </c>
      <c r="C39" s="7" t="s">
        <v>29</v>
      </c>
      <c r="D39" s="9" t="s">
        <v>28</v>
      </c>
      <c r="E39" s="7" t="s">
        <v>397</v>
      </c>
      <c r="F39" s="10" t="s">
        <v>23</v>
      </c>
      <c r="G39" s="10" t="s">
        <v>23</v>
      </c>
      <c r="H39" s="11">
        <f>7-B39</f>
        <v>6.5</v>
      </c>
    </row>
    <row r="40" spans="1:8" ht="12.75">
      <c r="A40" s="9" t="s">
        <v>1131</v>
      </c>
      <c r="B40" s="8">
        <v>3</v>
      </c>
      <c r="C40" s="7" t="s">
        <v>480</v>
      </c>
      <c r="D40" s="9" t="s">
        <v>30</v>
      </c>
      <c r="E40" s="7" t="s">
        <v>1085</v>
      </c>
      <c r="F40" s="7" t="s">
        <v>239</v>
      </c>
      <c r="G40" s="10" t="s">
        <v>23</v>
      </c>
      <c r="H40" s="11">
        <f>7-B40</f>
        <v>4</v>
      </c>
    </row>
    <row r="41" spans="1:8" ht="12.75">
      <c r="A41" s="9" t="s">
        <v>1132</v>
      </c>
      <c r="B41" s="8">
        <v>7</v>
      </c>
      <c r="C41" s="7" t="s">
        <v>1016</v>
      </c>
      <c r="D41" s="9" t="s">
        <v>31</v>
      </c>
      <c r="E41" s="7" t="s">
        <v>975</v>
      </c>
      <c r="F41" s="7" t="s">
        <v>1077</v>
      </c>
      <c r="G41" s="7" t="s">
        <v>931</v>
      </c>
      <c r="H41" s="11">
        <f>7-B41</f>
        <v>0</v>
      </c>
    </row>
    <row r="42" spans="1:8" ht="12.75">
      <c r="A42" s="9" t="s">
        <v>1133</v>
      </c>
      <c r="B42" s="8" t="s">
        <v>23</v>
      </c>
      <c r="C42" s="7" t="s">
        <v>484</v>
      </c>
      <c r="D42" s="9" t="s">
        <v>32</v>
      </c>
      <c r="E42" s="9"/>
      <c r="F42" s="7" t="s">
        <v>239</v>
      </c>
      <c r="G42" s="10" t="s">
        <v>23</v>
      </c>
      <c r="H42" s="10" t="s">
        <v>23</v>
      </c>
    </row>
    <row r="43" spans="1:7" ht="12.75">
      <c r="A43" s="9" t="s">
        <v>322</v>
      </c>
      <c r="B43" s="8"/>
      <c r="C43" s="7"/>
      <c r="D43" s="9"/>
      <c r="E43" s="9"/>
      <c r="F43" s="7"/>
      <c r="G43" s="7"/>
    </row>
    <row r="44" spans="1:8" ht="12.75">
      <c r="A44" s="9" t="s">
        <v>1134</v>
      </c>
      <c r="B44" s="8">
        <v>0.5</v>
      </c>
      <c r="C44" s="7" t="s">
        <v>29</v>
      </c>
      <c r="D44" s="9" t="s">
        <v>33</v>
      </c>
      <c r="E44" s="7" t="s">
        <v>397</v>
      </c>
      <c r="F44" s="10" t="s">
        <v>23</v>
      </c>
      <c r="G44" s="10" t="s">
        <v>23</v>
      </c>
      <c r="H44" s="11">
        <f>10-B44</f>
        <v>9.5</v>
      </c>
    </row>
    <row r="45" spans="1:8" ht="12.75">
      <c r="A45" s="9" t="s">
        <v>1135</v>
      </c>
      <c r="B45" s="8">
        <v>2.5</v>
      </c>
      <c r="C45" s="7" t="s">
        <v>480</v>
      </c>
      <c r="D45" s="9" t="s">
        <v>34</v>
      </c>
      <c r="E45" s="7" t="s">
        <v>1086</v>
      </c>
      <c r="F45" s="7" t="s">
        <v>239</v>
      </c>
      <c r="G45" s="7" t="s">
        <v>230</v>
      </c>
      <c r="H45" s="11">
        <f>10-B45</f>
        <v>7.5</v>
      </c>
    </row>
    <row r="46" spans="1:8" ht="12.75">
      <c r="A46" s="9" t="s">
        <v>1136</v>
      </c>
      <c r="B46" s="8">
        <v>10</v>
      </c>
      <c r="C46" s="7" t="s">
        <v>1016</v>
      </c>
      <c r="D46" s="9" t="s">
        <v>35</v>
      </c>
      <c r="E46" s="7" t="s">
        <v>975</v>
      </c>
      <c r="F46" s="7" t="s">
        <v>119</v>
      </c>
      <c r="G46" s="7" t="s">
        <v>234</v>
      </c>
      <c r="H46" s="11">
        <f>10-B46</f>
        <v>0</v>
      </c>
    </row>
    <row r="47" spans="1:8" ht="12.75">
      <c r="A47" s="9" t="s">
        <v>1060</v>
      </c>
      <c r="B47" s="8" t="s">
        <v>23</v>
      </c>
      <c r="C47" s="7" t="s">
        <v>484</v>
      </c>
      <c r="D47" s="9" t="s">
        <v>36</v>
      </c>
      <c r="E47" s="9"/>
      <c r="F47" s="7" t="s">
        <v>239</v>
      </c>
      <c r="G47" s="10" t="s">
        <v>23</v>
      </c>
      <c r="H47" s="10" t="s">
        <v>23</v>
      </c>
    </row>
    <row r="48" spans="1:7" ht="12.75">
      <c r="A48" s="9" t="s">
        <v>322</v>
      </c>
      <c r="B48" s="8"/>
      <c r="C48" s="7"/>
      <c r="D48" s="9"/>
      <c r="E48" s="9"/>
      <c r="F48" s="7"/>
      <c r="G48" s="7"/>
    </row>
    <row r="49" spans="1:8" ht="12.75">
      <c r="A49" s="9" t="s">
        <v>1061</v>
      </c>
      <c r="B49" s="8">
        <v>1</v>
      </c>
      <c r="C49" s="7" t="s">
        <v>479</v>
      </c>
      <c r="D49" s="9" t="s">
        <v>12</v>
      </c>
      <c r="E49" s="7" t="s">
        <v>397</v>
      </c>
      <c r="F49" s="10" t="s">
        <v>23</v>
      </c>
      <c r="G49" s="10" t="s">
        <v>23</v>
      </c>
      <c r="H49" s="11">
        <f>12-B49</f>
        <v>11</v>
      </c>
    </row>
    <row r="50" spans="1:8" ht="12.75">
      <c r="A50" s="9" t="s">
        <v>1062</v>
      </c>
      <c r="B50" s="8">
        <v>5</v>
      </c>
      <c r="C50" s="7" t="s">
        <v>480</v>
      </c>
      <c r="D50" s="9" t="s">
        <v>13</v>
      </c>
      <c r="E50" s="7" t="s">
        <v>1087</v>
      </c>
      <c r="F50" s="10" t="s">
        <v>23</v>
      </c>
      <c r="G50" s="7" t="s">
        <v>230</v>
      </c>
      <c r="H50" s="11">
        <f>12-B50</f>
        <v>7</v>
      </c>
    </row>
    <row r="51" spans="1:8" ht="12.75">
      <c r="A51" s="9" t="s">
        <v>1063</v>
      </c>
      <c r="B51" s="8">
        <v>8</v>
      </c>
      <c r="C51" s="7" t="s">
        <v>1016</v>
      </c>
      <c r="D51" s="9" t="s">
        <v>37</v>
      </c>
      <c r="E51" s="7" t="s">
        <v>976</v>
      </c>
      <c r="F51" s="7" t="s">
        <v>1081</v>
      </c>
      <c r="G51" s="10" t="s">
        <v>23</v>
      </c>
      <c r="H51" s="11">
        <f>12-B51</f>
        <v>4</v>
      </c>
    </row>
    <row r="52" spans="1:8" ht="12.75">
      <c r="A52" s="9" t="s">
        <v>1064</v>
      </c>
      <c r="B52" s="8">
        <v>12</v>
      </c>
      <c r="C52" s="7" t="s">
        <v>1017</v>
      </c>
      <c r="D52" s="9" t="s">
        <v>38</v>
      </c>
      <c r="E52" s="9"/>
      <c r="F52" s="7" t="s">
        <v>120</v>
      </c>
      <c r="G52" s="7" t="s">
        <v>232</v>
      </c>
      <c r="H52" s="11">
        <f>12-B52</f>
        <v>0</v>
      </c>
    </row>
    <row r="53" spans="1:8" ht="12.75">
      <c r="A53" s="9" t="s">
        <v>1065</v>
      </c>
      <c r="B53" s="8" t="s">
        <v>23</v>
      </c>
      <c r="C53" s="7" t="s">
        <v>484</v>
      </c>
      <c r="D53" s="9" t="s">
        <v>39</v>
      </c>
      <c r="E53" s="9"/>
      <c r="F53" s="7" t="s">
        <v>1075</v>
      </c>
      <c r="G53" s="10" t="s">
        <v>23</v>
      </c>
      <c r="H53" s="10" t="s">
        <v>23</v>
      </c>
    </row>
    <row r="54" spans="1:7" ht="12.75">
      <c r="A54" s="9" t="s">
        <v>322</v>
      </c>
      <c r="B54" s="8"/>
      <c r="C54" s="7"/>
      <c r="D54" s="9"/>
      <c r="E54" s="9"/>
      <c r="F54" s="7"/>
      <c r="G54" s="7"/>
    </row>
    <row r="55" spans="1:8" ht="12.75">
      <c r="A55" s="9" t="s">
        <v>1066</v>
      </c>
      <c r="B55" s="8">
        <v>2.5</v>
      </c>
      <c r="C55" s="7" t="s">
        <v>479</v>
      </c>
      <c r="D55" s="9" t="s">
        <v>40</v>
      </c>
      <c r="E55" s="7" t="s">
        <v>397</v>
      </c>
      <c r="F55" s="10" t="s">
        <v>23</v>
      </c>
      <c r="G55" s="10" t="s">
        <v>23</v>
      </c>
      <c r="H55" s="10" t="s">
        <v>23</v>
      </c>
    </row>
    <row r="56" spans="1:8" ht="12.75">
      <c r="A56" s="9" t="s">
        <v>1067</v>
      </c>
      <c r="B56" s="8">
        <v>17</v>
      </c>
      <c r="C56" s="7" t="s">
        <v>480</v>
      </c>
      <c r="D56" s="9" t="s">
        <v>0</v>
      </c>
      <c r="E56" s="7" t="s">
        <v>1088</v>
      </c>
      <c r="F56" s="7" t="s">
        <v>250</v>
      </c>
      <c r="G56" s="7" t="s">
        <v>230</v>
      </c>
      <c r="H56" s="10" t="s">
        <v>23</v>
      </c>
    </row>
    <row r="57" spans="1:8" ht="12.75">
      <c r="A57" s="9" t="s">
        <v>1068</v>
      </c>
      <c r="B57" s="8">
        <v>33</v>
      </c>
      <c r="C57" s="7" t="s">
        <v>1017</v>
      </c>
      <c r="D57" s="9" t="s">
        <v>1</v>
      </c>
      <c r="E57" s="7" t="s">
        <v>977</v>
      </c>
      <c r="F57" s="7" t="s">
        <v>245</v>
      </c>
      <c r="G57" s="7" t="s">
        <v>233</v>
      </c>
      <c r="H57" s="10" t="s">
        <v>23</v>
      </c>
    </row>
    <row r="58" spans="1:7" ht="12.75">
      <c r="A58" s="9" t="s">
        <v>322</v>
      </c>
      <c r="B58" s="8"/>
      <c r="C58" s="7"/>
      <c r="D58" s="9"/>
      <c r="E58" s="7" t="s">
        <v>2</v>
      </c>
      <c r="F58" s="10"/>
      <c r="G58" s="10"/>
    </row>
    <row r="60" spans="1:8" ht="12.75">
      <c r="A60" s="9" t="s">
        <v>1069</v>
      </c>
      <c r="B60" s="8">
        <v>3.5</v>
      </c>
      <c r="C60" s="7" t="s">
        <v>479</v>
      </c>
      <c r="D60" s="9" t="s">
        <v>3</v>
      </c>
      <c r="E60" s="7" t="s">
        <v>397</v>
      </c>
      <c r="F60" s="10" t="s">
        <v>23</v>
      </c>
      <c r="G60" s="10" t="s">
        <v>23</v>
      </c>
      <c r="H60" s="11">
        <f>69-B60</f>
        <v>65.5</v>
      </c>
    </row>
    <row r="61" spans="1:8" ht="12.75">
      <c r="A61" s="9" t="s">
        <v>1070</v>
      </c>
      <c r="B61" s="8">
        <v>10.5</v>
      </c>
      <c r="C61" s="7" t="s">
        <v>480</v>
      </c>
      <c r="D61" s="9" t="s">
        <v>4</v>
      </c>
      <c r="E61" s="7" t="s">
        <v>1089</v>
      </c>
      <c r="F61" s="7" t="s">
        <v>238</v>
      </c>
      <c r="G61" s="7" t="s">
        <v>230</v>
      </c>
      <c r="H61" s="11">
        <f>69-B61</f>
        <v>58.5</v>
      </c>
    </row>
    <row r="62" spans="1:8" ht="12.75">
      <c r="A62" s="9" t="s">
        <v>1071</v>
      </c>
      <c r="B62" s="8">
        <v>22.5</v>
      </c>
      <c r="C62" s="7" t="s">
        <v>1016</v>
      </c>
      <c r="D62" s="9" t="s">
        <v>5</v>
      </c>
      <c r="E62" s="7" t="s">
        <v>978</v>
      </c>
      <c r="F62" s="7" t="s">
        <v>119</v>
      </c>
      <c r="G62" s="7" t="s">
        <v>233</v>
      </c>
      <c r="H62" s="11">
        <f>69-B62</f>
        <v>46.5</v>
      </c>
    </row>
    <row r="63" spans="1:8" ht="12.75">
      <c r="A63" s="9" t="s">
        <v>1072</v>
      </c>
      <c r="B63" s="8">
        <v>69</v>
      </c>
      <c r="C63" s="7" t="s">
        <v>1017</v>
      </c>
      <c r="D63" s="9" t="s">
        <v>7</v>
      </c>
      <c r="E63" s="7" t="s">
        <v>6</v>
      </c>
      <c r="F63" s="7" t="s">
        <v>243</v>
      </c>
      <c r="G63" s="7" t="s">
        <v>231</v>
      </c>
      <c r="H63" s="11">
        <f>69-B63</f>
        <v>0</v>
      </c>
    </row>
    <row r="64" spans="1:8" ht="12.75">
      <c r="A64" s="9" t="s">
        <v>1073</v>
      </c>
      <c r="B64" s="8" t="s">
        <v>23</v>
      </c>
      <c r="C64" s="7" t="s">
        <v>484</v>
      </c>
      <c r="D64" s="9" t="s">
        <v>1100</v>
      </c>
      <c r="F64" s="7" t="s">
        <v>239</v>
      </c>
      <c r="G64" s="10" t="s">
        <v>23</v>
      </c>
      <c r="H64" s="10" t="s">
        <v>23</v>
      </c>
    </row>
    <row r="65" spans="2:6" ht="12.75">
      <c r="B65" s="8"/>
      <c r="C65" s="7"/>
      <c r="D65" s="9"/>
      <c r="E65" s="9"/>
      <c r="F65" s="7"/>
    </row>
    <row r="66" spans="2:6" ht="12.75">
      <c r="B66" s="8"/>
      <c r="C66" s="7"/>
      <c r="D66" s="9"/>
      <c r="E66" s="9"/>
      <c r="F66" s="7"/>
    </row>
    <row r="67" spans="2:6" ht="12.75">
      <c r="B67" s="8"/>
      <c r="C67" s="7"/>
      <c r="D67" s="9"/>
      <c r="E67" s="9"/>
      <c r="F67" s="7"/>
    </row>
    <row r="68" spans="2:6" ht="12.75">
      <c r="B68" s="8"/>
      <c r="C68" s="7"/>
      <c r="D68" s="9"/>
      <c r="E68" s="9"/>
      <c r="F68" s="7"/>
    </row>
    <row r="69" spans="4:6" ht="12.75">
      <c r="D69" s="9"/>
      <c r="E69" s="9"/>
      <c r="F69" s="7"/>
    </row>
    <row r="70" spans="2:6" ht="12.75">
      <c r="B70" s="8"/>
      <c r="C70" s="7"/>
      <c r="D70" s="9"/>
      <c r="E70" s="9"/>
      <c r="F70" s="7"/>
    </row>
    <row r="71" spans="2:6" ht="12.75">
      <c r="B71" s="8"/>
      <c r="C71" s="7"/>
      <c r="D71" s="9"/>
      <c r="E71" s="9"/>
      <c r="F71" s="7"/>
    </row>
    <row r="72" spans="2:6" ht="12.75">
      <c r="B72" s="8"/>
      <c r="C72" s="7"/>
      <c r="D72" s="9"/>
      <c r="E72" s="9"/>
      <c r="F72" s="7"/>
    </row>
    <row r="73" spans="2:6" ht="12.75">
      <c r="B73" s="8"/>
      <c r="C73" s="7"/>
      <c r="D73" s="9"/>
      <c r="E73" s="9"/>
      <c r="F73" s="7"/>
    </row>
    <row r="74" spans="2:6" ht="12.75">
      <c r="B74" s="8"/>
      <c r="C74" s="7"/>
      <c r="D74" s="9"/>
      <c r="E74" s="9"/>
      <c r="F74" s="7"/>
    </row>
    <row r="75" spans="2:6" ht="12.75">
      <c r="B75" s="8"/>
      <c r="C75" s="7"/>
      <c r="D75" s="9"/>
      <c r="E75" s="9"/>
      <c r="F75" s="7"/>
    </row>
    <row r="76" spans="2:6" ht="12.75">
      <c r="B76" s="8"/>
      <c r="C76" s="7"/>
      <c r="D76" s="9"/>
      <c r="E76" s="9"/>
      <c r="F76" s="7"/>
    </row>
    <row r="77" spans="4:6" ht="12.75">
      <c r="D77" s="9"/>
      <c r="E77" s="9"/>
      <c r="F77" s="7"/>
    </row>
    <row r="78" spans="2:6" ht="12.75">
      <c r="B78" s="8"/>
      <c r="C78" s="7"/>
      <c r="D78" s="9"/>
      <c r="E78" s="9"/>
      <c r="F78" s="7"/>
    </row>
    <row r="79" spans="2:6" ht="12.75">
      <c r="B79" s="8"/>
      <c r="C79" s="7"/>
      <c r="D79" s="9"/>
      <c r="E79" s="9"/>
      <c r="F79" s="7"/>
    </row>
    <row r="80" spans="2:6" ht="12.75">
      <c r="B80" s="8"/>
      <c r="C80" s="7"/>
      <c r="D80" s="9"/>
      <c r="E80" s="9"/>
      <c r="F80" s="7"/>
    </row>
    <row r="81" spans="2:6" ht="12.75">
      <c r="B81" s="8"/>
      <c r="C81" s="7"/>
      <c r="D81" s="9"/>
      <c r="E81" s="9"/>
      <c r="F81" s="7"/>
    </row>
    <row r="82" spans="2:6" ht="12.75">
      <c r="B82" s="8"/>
      <c r="C82" s="7"/>
      <c r="D82" s="9"/>
      <c r="E82" s="9"/>
      <c r="F82" s="7"/>
    </row>
    <row r="83" spans="2:6" ht="12.75">
      <c r="B83" s="8"/>
      <c r="C83" s="7"/>
      <c r="D83" s="9"/>
      <c r="E83" s="9"/>
      <c r="F83" s="7"/>
    </row>
    <row r="84" spans="2:6" ht="12.75">
      <c r="B84" s="8"/>
      <c r="C84" s="7"/>
      <c r="D84" s="9"/>
      <c r="E84" s="9"/>
      <c r="F84" s="7"/>
    </row>
    <row r="85" spans="2:6" ht="12.75">
      <c r="B85" s="8"/>
      <c r="C85" s="7"/>
      <c r="D85" s="9"/>
      <c r="E85" s="9"/>
      <c r="F85" s="7"/>
    </row>
    <row r="86" spans="2:6" ht="12.75">
      <c r="B86" s="8"/>
      <c r="C86" s="7"/>
      <c r="D86" s="9"/>
      <c r="E86" s="9"/>
      <c r="F86" s="7"/>
    </row>
    <row r="87" spans="2:6" ht="12.75">
      <c r="B87" s="8"/>
      <c r="C87" s="7"/>
      <c r="D87" s="9"/>
      <c r="E87" s="9"/>
      <c r="F87" s="7"/>
    </row>
    <row r="88" spans="2:6" ht="12.75">
      <c r="B88" s="8"/>
      <c r="C88" s="7"/>
      <c r="D88" s="9"/>
      <c r="E88" s="9"/>
      <c r="F88" s="7"/>
    </row>
    <row r="89" spans="2:6" ht="12.75">
      <c r="B89" s="8"/>
      <c r="C89" s="7"/>
      <c r="D89" s="9"/>
      <c r="E89" s="9"/>
      <c r="F89" s="7"/>
    </row>
    <row r="90" spans="2:6" ht="12.75">
      <c r="B90" s="8"/>
      <c r="C90" s="7"/>
      <c r="D90" s="9"/>
      <c r="E90" s="9"/>
      <c r="F90" s="7"/>
    </row>
    <row r="91" spans="2:6" ht="12.75">
      <c r="B91" s="8"/>
      <c r="C91" s="7"/>
      <c r="D91" s="9"/>
      <c r="E91" s="9"/>
      <c r="F91" s="7"/>
    </row>
    <row r="92" spans="2:6" ht="12.75">
      <c r="B92" s="8"/>
      <c r="C92" s="7"/>
      <c r="D92" s="9"/>
      <c r="E92" s="9"/>
      <c r="F92" s="7"/>
    </row>
    <row r="93" spans="2:6" ht="12.75">
      <c r="B93" s="8"/>
      <c r="C93" s="7"/>
      <c r="D93" s="9"/>
      <c r="E93" s="9"/>
      <c r="F93" s="7"/>
    </row>
    <row r="94" spans="2:6" ht="12.75">
      <c r="B94" s="8"/>
      <c r="C94" s="7"/>
      <c r="D94" s="9"/>
      <c r="E94" s="9"/>
      <c r="F94" s="7"/>
    </row>
    <row r="95" spans="2:6" ht="12.75">
      <c r="B95" s="8"/>
      <c r="C95" s="7"/>
      <c r="D95" s="9"/>
      <c r="E95" s="9"/>
      <c r="F95" s="7"/>
    </row>
    <row r="96" spans="2:6" ht="12.75">
      <c r="B96" s="8"/>
      <c r="C96" s="7"/>
      <c r="D96" s="9"/>
      <c r="E96" s="9"/>
      <c r="F96" s="7"/>
    </row>
    <row r="97" spans="2:6" ht="12.75">
      <c r="B97" s="8"/>
      <c r="C97" s="7"/>
      <c r="D97" s="9"/>
      <c r="E97" s="9"/>
      <c r="F97" s="7"/>
    </row>
    <row r="98" spans="2:6" ht="12.75">
      <c r="B98" s="8"/>
      <c r="C98" s="7"/>
      <c r="D98" s="9"/>
      <c r="E98" s="9"/>
      <c r="F98" s="7"/>
    </row>
    <row r="99" spans="2:6" ht="12.75">
      <c r="B99" s="8"/>
      <c r="C99" s="7"/>
      <c r="D99" s="9"/>
      <c r="E99" s="9"/>
      <c r="F99" s="7"/>
    </row>
    <row r="100" spans="2:6" ht="12.75">
      <c r="B100" s="8"/>
      <c r="C100" s="7"/>
      <c r="D100" s="9"/>
      <c r="E100" s="9"/>
      <c r="F100" s="7"/>
    </row>
    <row r="101" spans="2:6" ht="12.75">
      <c r="B101" s="8"/>
      <c r="C101" s="7"/>
      <c r="D101" s="9"/>
      <c r="E101" s="9"/>
      <c r="F101" s="7"/>
    </row>
    <row r="102" spans="2:6" ht="12.75">
      <c r="B102" s="8"/>
      <c r="C102" s="7"/>
      <c r="D102" s="9"/>
      <c r="E102" s="9"/>
      <c r="F102" s="7"/>
    </row>
    <row r="103" spans="2:6" ht="12.75">
      <c r="B103" s="8"/>
      <c r="C103" s="7"/>
      <c r="D103" s="9"/>
      <c r="E103" s="9"/>
      <c r="F103" s="7"/>
    </row>
    <row r="104" spans="2:6" ht="12.75">
      <c r="B104" s="8"/>
      <c r="C104" s="7"/>
      <c r="D104" s="9"/>
      <c r="E104" s="9"/>
      <c r="F104" s="7"/>
    </row>
    <row r="105" spans="2:6" ht="12.75">
      <c r="B105" s="8"/>
      <c r="C105" s="7"/>
      <c r="D105" s="9"/>
      <c r="E105" s="9"/>
      <c r="F105" s="7"/>
    </row>
    <row r="106" spans="2:6" ht="12.75">
      <c r="B106" s="8"/>
      <c r="C106" s="7"/>
      <c r="D106" s="9"/>
      <c r="E106" s="9"/>
      <c r="F106" s="7"/>
    </row>
    <row r="107" spans="2:6" ht="12.75">
      <c r="B107" s="8"/>
      <c r="C107" s="7"/>
      <c r="D107" s="9"/>
      <c r="E107" s="9"/>
      <c r="F107" s="7"/>
    </row>
    <row r="108" spans="2:6" ht="12.75">
      <c r="B108" s="8"/>
      <c r="C108" s="7"/>
      <c r="D108" s="9"/>
      <c r="E108" s="9"/>
      <c r="F108" s="7"/>
    </row>
    <row r="109" spans="2:6" ht="12.75">
      <c r="B109" s="8"/>
      <c r="C109" s="7"/>
      <c r="D109" s="9"/>
      <c r="E109" s="9"/>
      <c r="F109" s="7"/>
    </row>
    <row r="110" spans="2:6" ht="12.75">
      <c r="B110" s="8"/>
      <c r="C110" s="7"/>
      <c r="D110" s="9"/>
      <c r="E110" s="9"/>
      <c r="F110" s="7"/>
    </row>
    <row r="111" spans="2:6" ht="12.75">
      <c r="B111" s="8"/>
      <c r="C111" s="7"/>
      <c r="D111" s="9"/>
      <c r="E111" s="9"/>
      <c r="F111" s="7"/>
    </row>
    <row r="112" spans="2:6" ht="12.75">
      <c r="B112" s="8"/>
      <c r="C112" s="7"/>
      <c r="D112" s="9"/>
      <c r="E112" s="9"/>
      <c r="F112" s="7"/>
    </row>
    <row r="113" spans="2:6" ht="12.75">
      <c r="B113" s="8"/>
      <c r="C113" s="7"/>
      <c r="D113" s="9"/>
      <c r="E113" s="9"/>
      <c r="F113" s="7"/>
    </row>
    <row r="114" spans="2:6" ht="12.75">
      <c r="B114" s="8"/>
      <c r="C114" s="7"/>
      <c r="D114" s="9"/>
      <c r="E114" s="9"/>
      <c r="F114" s="7"/>
    </row>
    <row r="115" spans="2:6" ht="12.75">
      <c r="B115" s="8"/>
      <c r="C115" s="7"/>
      <c r="D115" s="9"/>
      <c r="E115" s="9"/>
      <c r="F115" s="7"/>
    </row>
    <row r="116" spans="2:6" ht="12.75">
      <c r="B116" s="8"/>
      <c r="C116" s="7"/>
      <c r="D116" s="9"/>
      <c r="E116" s="9"/>
      <c r="F116" s="7"/>
    </row>
    <row r="117" spans="2:6" ht="12.75">
      <c r="B117" s="8"/>
      <c r="C117" s="7"/>
      <c r="D117" s="9"/>
      <c r="E117" s="9"/>
      <c r="F117" s="7"/>
    </row>
    <row r="118" spans="2:6" ht="12.75">
      <c r="B118" s="8"/>
      <c r="C118" s="7"/>
      <c r="D118" s="9"/>
      <c r="E118" s="9"/>
      <c r="F118" s="7"/>
    </row>
    <row r="119" spans="2:6" ht="12.75">
      <c r="B119" s="8"/>
      <c r="C119" s="7"/>
      <c r="D119" s="9"/>
      <c r="E119" s="9"/>
      <c r="F119" s="7"/>
    </row>
    <row r="120" spans="2:6" ht="12.75">
      <c r="B120" s="8"/>
      <c r="C120" s="7"/>
      <c r="D120" s="9"/>
      <c r="E120" s="9"/>
      <c r="F120" s="7"/>
    </row>
    <row r="121" spans="2:6" ht="12.75">
      <c r="B121" s="8"/>
      <c r="C121" s="7"/>
      <c r="D121" s="9"/>
      <c r="E121" s="9"/>
      <c r="F121" s="7"/>
    </row>
    <row r="122" spans="2:6" ht="12.75">
      <c r="B122" s="8"/>
      <c r="C122" s="7"/>
      <c r="D122" s="9"/>
      <c r="E122" s="9"/>
      <c r="F122" s="7"/>
    </row>
    <row r="123" spans="2:6" ht="12.75">
      <c r="B123" s="8"/>
      <c r="C123" s="7"/>
      <c r="D123" s="9"/>
      <c r="E123" s="9"/>
      <c r="F123" s="7"/>
    </row>
    <row r="124" spans="2:6" ht="12.75">
      <c r="B124" s="8"/>
      <c r="C124" s="7"/>
      <c r="D124" s="9"/>
      <c r="E124" s="9"/>
      <c r="F124" s="7"/>
    </row>
    <row r="125" spans="2:6" ht="12.75">
      <c r="B125" s="8"/>
      <c r="C125" s="7"/>
      <c r="D125" s="9"/>
      <c r="E125" s="9"/>
      <c r="F125" s="7"/>
    </row>
    <row r="126" spans="2:6" ht="12.75">
      <c r="B126" s="8"/>
      <c r="C126" s="7"/>
      <c r="D126" s="9"/>
      <c r="E126" s="9"/>
      <c r="F126" s="7"/>
    </row>
    <row r="127" spans="2:6" ht="12.75">
      <c r="B127" s="8"/>
      <c r="C127" s="7"/>
      <c r="D127" s="9"/>
      <c r="E127" s="9"/>
      <c r="F127" s="7"/>
    </row>
    <row r="128" spans="2:6" ht="12.75">
      <c r="B128" s="8"/>
      <c r="C128" s="7"/>
      <c r="D128" s="9"/>
      <c r="E128" s="9"/>
      <c r="F128" s="7"/>
    </row>
    <row r="129" spans="2:6" ht="12.75">
      <c r="B129" s="8"/>
      <c r="C129" s="7"/>
      <c r="D129" s="9"/>
      <c r="E129" s="9"/>
      <c r="F129" s="7"/>
    </row>
    <row r="130" spans="2:6" ht="12.75">
      <c r="B130" s="8"/>
      <c r="C130" s="7"/>
      <c r="D130" s="9"/>
      <c r="E130" s="9"/>
      <c r="F130" s="7"/>
    </row>
    <row r="131" spans="2:6" ht="12.75">
      <c r="B131" s="8"/>
      <c r="C131" s="7"/>
      <c r="D131" s="9"/>
      <c r="E131" s="9"/>
      <c r="F131" s="7"/>
    </row>
    <row r="132" spans="2:6" ht="12.75">
      <c r="B132" s="8"/>
      <c r="C132" s="7"/>
      <c r="D132" s="9"/>
      <c r="E132" s="9"/>
      <c r="F132" s="7"/>
    </row>
    <row r="133" spans="2:6" ht="12.75">
      <c r="B133" s="8"/>
      <c r="C133" s="7"/>
      <c r="D133" s="9"/>
      <c r="E133" s="9"/>
      <c r="F133" s="7"/>
    </row>
    <row r="134" spans="2:6" ht="12.75">
      <c r="B134" s="8"/>
      <c r="C134" s="7"/>
      <c r="D134" s="9"/>
      <c r="E134" s="9"/>
      <c r="F134" s="7"/>
    </row>
    <row r="135" spans="2:6" ht="12.75">
      <c r="B135" s="8"/>
      <c r="C135" s="7"/>
      <c r="D135" s="9"/>
      <c r="E135" s="9"/>
      <c r="F135" s="7"/>
    </row>
    <row r="136" spans="2:6" ht="12.75">
      <c r="B136" s="8"/>
      <c r="C136" s="7"/>
      <c r="D136" s="9"/>
      <c r="E136" s="9"/>
      <c r="F136" s="7"/>
    </row>
    <row r="137" spans="2:6" ht="12.75">
      <c r="B137" s="8"/>
      <c r="C137" s="7"/>
      <c r="D137" s="9"/>
      <c r="E137" s="9"/>
      <c r="F137" s="7"/>
    </row>
    <row r="138" spans="2:6" ht="12.75">
      <c r="B138" s="8"/>
      <c r="C138" s="7"/>
      <c r="D138" s="9"/>
      <c r="E138" s="9"/>
      <c r="F138" s="7"/>
    </row>
    <row r="139" spans="2:6" ht="12.75">
      <c r="B139" s="8"/>
      <c r="C139" s="7"/>
      <c r="D139" s="9"/>
      <c r="E139" s="9"/>
      <c r="F139" s="7"/>
    </row>
    <row r="140" spans="2:6" ht="12.75">
      <c r="B140" s="8"/>
      <c r="C140" s="7"/>
      <c r="D140" s="9"/>
      <c r="E140" s="9"/>
      <c r="F140" s="7"/>
    </row>
    <row r="141" spans="2:6" ht="12.75">
      <c r="B141" s="8"/>
      <c r="C141" s="7"/>
      <c r="D141" s="9"/>
      <c r="E141" s="9"/>
      <c r="F141" s="7"/>
    </row>
    <row r="142" spans="2:6" ht="12.75">
      <c r="B142" s="8"/>
      <c r="C142" s="7"/>
      <c r="D142" s="9"/>
      <c r="E142" s="9"/>
      <c r="F142" s="7"/>
    </row>
    <row r="143" spans="2:6" ht="12.75">
      <c r="B143" s="8"/>
      <c r="C143" s="7"/>
      <c r="D143" s="9"/>
      <c r="E143" s="9"/>
      <c r="F143" s="7"/>
    </row>
    <row r="144" spans="2:6" ht="12.75">
      <c r="B144" s="8"/>
      <c r="C144" s="7"/>
      <c r="D144" s="9"/>
      <c r="E144" s="9"/>
      <c r="F144" s="7"/>
    </row>
    <row r="145" spans="2:6" ht="12.75">
      <c r="B145" s="8"/>
      <c r="C145" s="7"/>
      <c r="D145" s="9"/>
      <c r="E145" s="9"/>
      <c r="F145" s="7"/>
    </row>
    <row r="146" spans="2:6" ht="12.75">
      <c r="B146" s="8"/>
      <c r="C146" s="7"/>
      <c r="D146" s="9"/>
      <c r="E146" s="9"/>
      <c r="F146" s="7"/>
    </row>
    <row r="147" spans="2:6" ht="12.75">
      <c r="B147" s="8"/>
      <c r="C147" s="7"/>
      <c r="D147" s="9"/>
      <c r="E147" s="9"/>
      <c r="F147" s="7"/>
    </row>
    <row r="148" spans="2:6" ht="12.75">
      <c r="B148" s="8"/>
      <c r="C148" s="7"/>
      <c r="D148" s="9"/>
      <c r="E148" s="9"/>
      <c r="F148" s="7"/>
    </row>
    <row r="149" spans="2:6" ht="12.75">
      <c r="B149" s="8"/>
      <c r="C149" s="7"/>
      <c r="D149" s="9"/>
      <c r="E149" s="9"/>
      <c r="F149" s="7"/>
    </row>
    <row r="150" spans="2:6" ht="12.75">
      <c r="B150" s="8"/>
      <c r="C150" s="7"/>
      <c r="D150" s="9"/>
      <c r="E150" s="9"/>
      <c r="F150" s="7"/>
    </row>
    <row r="151" spans="2:6" ht="12.75">
      <c r="B151" s="8"/>
      <c r="C151" s="7"/>
      <c r="D151" s="9"/>
      <c r="E151" s="9"/>
      <c r="F151" s="7"/>
    </row>
    <row r="152" spans="2:6" ht="12.75">
      <c r="B152" s="8"/>
      <c r="C152" s="7"/>
      <c r="D152" s="9"/>
      <c r="E152" s="9"/>
      <c r="F152" s="7"/>
    </row>
    <row r="153" spans="2:6" ht="12.75">
      <c r="B153" s="8"/>
      <c r="C153" s="7"/>
      <c r="D153" s="9"/>
      <c r="E153" s="9"/>
      <c r="F153" s="7"/>
    </row>
    <row r="154" spans="2:6" ht="12.75">
      <c r="B154" s="8"/>
      <c r="C154" s="7"/>
      <c r="D154" s="9"/>
      <c r="E154" s="9"/>
      <c r="F154" s="7"/>
    </row>
    <row r="155" spans="2:6" ht="12.75">
      <c r="B155" s="8"/>
      <c r="C155" s="7"/>
      <c r="D155" s="9"/>
      <c r="E155" s="9"/>
      <c r="F155" s="7"/>
    </row>
    <row r="156" spans="2:6" ht="12.75">
      <c r="B156" s="8"/>
      <c r="C156" s="7"/>
      <c r="D156" s="9"/>
      <c r="E156" s="9"/>
      <c r="F156" s="7"/>
    </row>
    <row r="157" spans="2:6" ht="12.75">
      <c r="B157" s="8"/>
      <c r="C157" s="7"/>
      <c r="D157" s="9"/>
      <c r="E157" s="9"/>
      <c r="F157" s="7"/>
    </row>
    <row r="158" spans="2:6" ht="12.75">
      <c r="B158" s="8"/>
      <c r="C158" s="7"/>
      <c r="D158" s="9"/>
      <c r="E158" s="9"/>
      <c r="F158" s="7"/>
    </row>
    <row r="159" spans="2:6" ht="12.75">
      <c r="B159" s="8"/>
      <c r="C159" s="7"/>
      <c r="D159" s="9"/>
      <c r="E159" s="9"/>
      <c r="F159" s="7"/>
    </row>
    <row r="160" spans="2:6" ht="12.75">
      <c r="B160" s="8"/>
      <c r="C160" s="7"/>
      <c r="D160" s="9"/>
      <c r="E160" s="9"/>
      <c r="F160" s="7"/>
    </row>
    <row r="161" spans="2:6" ht="12.75">
      <c r="B161" s="8"/>
      <c r="C161" s="7"/>
      <c r="D161" s="9"/>
      <c r="E161" s="9"/>
      <c r="F161" s="7"/>
    </row>
    <row r="162" spans="2:6" ht="12.75">
      <c r="B162" s="8"/>
      <c r="C162" s="7"/>
      <c r="D162" s="9"/>
      <c r="E162" s="9"/>
      <c r="F162" s="7"/>
    </row>
    <row r="163" spans="2:6" ht="12.75">
      <c r="B163" s="8"/>
      <c r="C163" s="7"/>
      <c r="D163" s="9"/>
      <c r="E163" s="9"/>
      <c r="F163" s="7"/>
    </row>
    <row r="164" spans="2:6" ht="12.75">
      <c r="B164" s="8"/>
      <c r="C164" s="7"/>
      <c r="D164" s="9"/>
      <c r="E164" s="9"/>
      <c r="F164" s="7"/>
    </row>
    <row r="165" spans="2:6" ht="12.75">
      <c r="B165" s="8"/>
      <c r="C165" s="7"/>
      <c r="D165" s="9"/>
      <c r="E165" s="9"/>
      <c r="F165" s="7"/>
    </row>
    <row r="166" spans="4:6" ht="12.75">
      <c r="D166" s="15"/>
      <c r="E166" s="15"/>
      <c r="F166" s="7"/>
    </row>
    <row r="167" spans="4:6" ht="12.75">
      <c r="D167" s="15"/>
      <c r="E167" s="15"/>
      <c r="F167" s="7"/>
    </row>
    <row r="168" spans="4:6" ht="12.75">
      <c r="D168" s="15"/>
      <c r="E168" s="15"/>
      <c r="F168" s="7"/>
    </row>
    <row r="169" spans="4:5" ht="12.75">
      <c r="D169" s="15"/>
      <c r="E169" s="15"/>
    </row>
    <row r="170" spans="4:5" ht="12.75">
      <c r="D170" s="15"/>
      <c r="E170" s="15"/>
    </row>
    <row r="171" spans="4:5" ht="12.75">
      <c r="D171" s="15"/>
      <c r="E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  <row r="187" spans="4:5" ht="12.75">
      <c r="D187" s="15"/>
      <c r="E187" s="15"/>
    </row>
    <row r="188" spans="4:5" ht="12.75">
      <c r="D188" s="15"/>
      <c r="E188" s="15"/>
    </row>
    <row r="189" spans="4:5" ht="12.75">
      <c r="D189" s="15"/>
      <c r="E189" s="15"/>
    </row>
    <row r="190" spans="4:5" ht="12.75">
      <c r="D190" s="15"/>
      <c r="E190" s="15"/>
    </row>
    <row r="191" spans="4:5" ht="12.75">
      <c r="D191" s="15"/>
      <c r="E191" s="15"/>
    </row>
    <row r="192" spans="4:5" ht="12.75">
      <c r="D192" s="15"/>
      <c r="E192" s="15"/>
    </row>
    <row r="193" spans="4:5" ht="12.75">
      <c r="D193" s="15"/>
      <c r="E193" s="15"/>
    </row>
    <row r="194" spans="4:5" ht="12.75">
      <c r="D194" s="15"/>
      <c r="E194" s="15"/>
    </row>
    <row r="195" spans="4:5" ht="12.75">
      <c r="D195" s="15"/>
      <c r="E195" s="15"/>
    </row>
    <row r="196" spans="4:5" ht="12.75">
      <c r="D196" s="15"/>
      <c r="E196" s="15"/>
    </row>
    <row r="197" spans="4:5" ht="12.75">
      <c r="D197" s="15"/>
      <c r="E197" s="15"/>
    </row>
    <row r="198" spans="4:5" ht="12.75">
      <c r="D198" s="15"/>
      <c r="E198" s="15"/>
    </row>
    <row r="199" spans="4:5" ht="12.75">
      <c r="D199" s="15"/>
      <c r="E199" s="15"/>
    </row>
    <row r="200" spans="4:5" ht="12.75">
      <c r="D200" s="15"/>
      <c r="E200" s="15"/>
    </row>
    <row r="201" spans="4:5" ht="12.75">
      <c r="D201" s="15"/>
      <c r="E201" s="15"/>
    </row>
    <row r="202" spans="4:5" ht="12.75">
      <c r="D202" s="15"/>
      <c r="E202" s="15"/>
    </row>
    <row r="203" spans="4:5" ht="12.75">
      <c r="D203" s="15"/>
      <c r="E203" s="15"/>
    </row>
    <row r="204" spans="4:5" ht="12.75">
      <c r="D204" s="15"/>
      <c r="E204" s="15"/>
    </row>
    <row r="205" spans="4:5" ht="12.75">
      <c r="D205" s="15"/>
      <c r="E205" s="15"/>
    </row>
    <row r="206" spans="4:5" ht="12.75">
      <c r="D206" s="15"/>
      <c r="E206" s="15"/>
    </row>
    <row r="207" spans="4:5" ht="12.75">
      <c r="D207" s="15"/>
      <c r="E207" s="15"/>
    </row>
    <row r="208" spans="4:5" ht="12.75">
      <c r="D208" s="15"/>
      <c r="E208" s="15"/>
    </row>
    <row r="209" spans="4:5" ht="12.75">
      <c r="D209" s="15"/>
      <c r="E209" s="15"/>
    </row>
    <row r="210" spans="4:5" ht="12.75">
      <c r="D210" s="15"/>
      <c r="E210" s="15"/>
    </row>
    <row r="211" spans="4:5" ht="12.75">
      <c r="D211" s="15"/>
      <c r="E211" s="15"/>
    </row>
    <row r="212" spans="4:5" ht="12.75">
      <c r="D212" s="15"/>
      <c r="E212" s="15"/>
    </row>
    <row r="213" spans="4:5" ht="12.75">
      <c r="D213" s="15"/>
      <c r="E213" s="15"/>
    </row>
    <row r="214" spans="4:5" ht="12.75">
      <c r="D214" s="15"/>
      <c r="E214" s="15"/>
    </row>
    <row r="215" spans="4:5" ht="12.75">
      <c r="D215" s="15"/>
      <c r="E215" s="15"/>
    </row>
    <row r="216" spans="4:5" ht="12.75">
      <c r="D216" s="15"/>
      <c r="E216" s="15"/>
    </row>
    <row r="217" spans="4:5" ht="12.75">
      <c r="D217" s="15"/>
      <c r="E217" s="15"/>
    </row>
    <row r="218" spans="4:5" ht="12.75">
      <c r="D218" s="15"/>
      <c r="E218" s="15"/>
    </row>
    <row r="219" spans="4:5" ht="12.75">
      <c r="D219" s="15"/>
      <c r="E219" s="15"/>
    </row>
    <row r="220" spans="4:5" ht="12.75">
      <c r="D220" s="15"/>
      <c r="E220" s="15"/>
    </row>
    <row r="221" spans="4:5" ht="12.75">
      <c r="D221" s="15"/>
      <c r="E221" s="15"/>
    </row>
    <row r="222" spans="4:5" ht="12.75">
      <c r="D222" s="15"/>
      <c r="E222" s="15"/>
    </row>
    <row r="223" spans="4:5" ht="12.75">
      <c r="D223" s="15"/>
      <c r="E223" s="15"/>
    </row>
    <row r="224" spans="4:5" ht="12.75">
      <c r="D224" s="15"/>
      <c r="E224" s="15"/>
    </row>
    <row r="225" spans="4:5" ht="12.75">
      <c r="D225" s="15"/>
      <c r="E225" s="15"/>
    </row>
    <row r="226" spans="4:5" ht="12.75">
      <c r="D226" s="15"/>
      <c r="E226" s="15"/>
    </row>
    <row r="227" spans="4:5" ht="12.75">
      <c r="D227" s="15"/>
      <c r="E227" s="15"/>
    </row>
    <row r="228" spans="4:5" ht="12.75">
      <c r="D228" s="15"/>
      <c r="E228" s="15"/>
    </row>
    <row r="229" spans="4:5" ht="12.75">
      <c r="D229" s="15"/>
      <c r="E229" s="15"/>
    </row>
    <row r="230" spans="4:5" ht="12.75">
      <c r="D230" s="15"/>
      <c r="E230" s="15"/>
    </row>
    <row r="231" spans="4:5" ht="12.75">
      <c r="D231" s="15"/>
      <c r="E231" s="15"/>
    </row>
    <row r="232" spans="4:5" ht="12.75">
      <c r="D232" s="15"/>
      <c r="E232" s="15"/>
    </row>
    <row r="233" spans="4:5" ht="12.75">
      <c r="D233" s="15"/>
      <c r="E233" s="15"/>
    </row>
    <row r="234" spans="4:5" ht="12.75">
      <c r="D234" s="15"/>
      <c r="E234" s="15"/>
    </row>
    <row r="235" spans="4:5" ht="12.75">
      <c r="D235" s="15"/>
      <c r="E235" s="15"/>
    </row>
    <row r="236" spans="4:5" ht="12.75">
      <c r="D236" s="15"/>
      <c r="E236" s="15"/>
    </row>
    <row r="237" spans="4:5" ht="12.75">
      <c r="D237" s="15"/>
      <c r="E237" s="15"/>
    </row>
    <row r="238" spans="4:5" ht="12.75">
      <c r="D238" s="15"/>
      <c r="E238" s="15"/>
    </row>
    <row r="239" spans="4:5" ht="12.75">
      <c r="D239" s="15"/>
      <c r="E239" s="15"/>
    </row>
    <row r="240" spans="4:5" ht="12.75">
      <c r="D240" s="15"/>
      <c r="E240" s="15"/>
    </row>
    <row r="241" spans="4:5" ht="12.75">
      <c r="D241" s="15"/>
      <c r="E241" s="15"/>
    </row>
    <row r="242" spans="4:5" ht="12.75">
      <c r="D242" s="15"/>
      <c r="E242" s="15"/>
    </row>
    <row r="243" spans="4:5" ht="12.75">
      <c r="D243" s="15"/>
      <c r="E243" s="15"/>
    </row>
    <row r="244" spans="4:5" ht="12.75">
      <c r="D244" s="15"/>
      <c r="E244" s="15"/>
    </row>
    <row r="245" spans="4:5" ht="12.75">
      <c r="D245" s="15"/>
      <c r="E245" s="15"/>
    </row>
    <row r="246" spans="4:5" ht="12.75">
      <c r="D246" s="15"/>
      <c r="E246" s="15"/>
    </row>
    <row r="247" spans="4:5" ht="12.75">
      <c r="D247" s="15"/>
      <c r="E247" s="15"/>
    </row>
    <row r="248" spans="4:5" ht="12.75">
      <c r="D248" s="15"/>
      <c r="E248" s="15"/>
    </row>
    <row r="249" spans="4:5" ht="12.75">
      <c r="D249" s="15"/>
      <c r="E249" s="15"/>
    </row>
    <row r="250" spans="4:5" ht="12.75">
      <c r="D250" s="15"/>
      <c r="E250" s="15"/>
    </row>
    <row r="251" spans="4:5" ht="12.75">
      <c r="D251" s="15"/>
      <c r="E251" s="15"/>
    </row>
    <row r="252" spans="4:5" ht="12.75">
      <c r="D252" s="15"/>
      <c r="E252" s="15"/>
    </row>
    <row r="253" spans="4:5" ht="12.75">
      <c r="D253" s="15"/>
      <c r="E253" s="15"/>
    </row>
    <row r="254" spans="4:5" ht="12.75">
      <c r="D254" s="15"/>
      <c r="E254" s="15"/>
    </row>
    <row r="255" spans="4:5" ht="12.75">
      <c r="D255" s="15"/>
      <c r="E255" s="15"/>
    </row>
    <row r="256" spans="4:5" ht="12.75">
      <c r="D256" s="15"/>
      <c r="E256" s="15"/>
    </row>
    <row r="257" spans="4:5" ht="12.75">
      <c r="D257" s="15"/>
      <c r="E257" s="15"/>
    </row>
    <row r="258" spans="4:5" ht="12.75">
      <c r="D258" s="15"/>
      <c r="E258" s="15"/>
    </row>
    <row r="259" spans="4:5" ht="12.75">
      <c r="D259" s="15"/>
      <c r="E259" s="15"/>
    </row>
    <row r="260" spans="4:5" ht="12.75">
      <c r="D260" s="15"/>
      <c r="E260" s="15"/>
    </row>
    <row r="261" spans="4:5" ht="12.75">
      <c r="D261" s="15"/>
      <c r="E261" s="15"/>
    </row>
    <row r="262" spans="4:5" ht="12.75">
      <c r="D262" s="15"/>
      <c r="E262" s="15"/>
    </row>
    <row r="263" spans="4:5" ht="12.75">
      <c r="D263" s="15"/>
      <c r="E263" s="15"/>
    </row>
    <row r="264" spans="4:5" ht="12.75">
      <c r="D264" s="15"/>
      <c r="E264" s="15"/>
    </row>
    <row r="265" spans="4:5" ht="12.75">
      <c r="D265" s="15"/>
      <c r="E265" s="15"/>
    </row>
    <row r="266" spans="4:5" ht="12.75">
      <c r="D266" s="15"/>
      <c r="E266" s="15"/>
    </row>
    <row r="267" spans="4:5" ht="12.75">
      <c r="D267" s="15"/>
      <c r="E267" s="15"/>
    </row>
    <row r="268" spans="4:5" ht="12.75">
      <c r="D268" s="15"/>
      <c r="E268" s="15"/>
    </row>
    <row r="269" spans="4:5" ht="12.75">
      <c r="D269" s="15"/>
      <c r="E269" s="15"/>
    </row>
    <row r="270" spans="4:5" ht="12.75">
      <c r="D270" s="15"/>
      <c r="E270" s="15"/>
    </row>
    <row r="271" spans="4:5" ht="12.75">
      <c r="D271" s="15"/>
      <c r="E271" s="15"/>
    </row>
    <row r="272" spans="4:5" ht="12.75">
      <c r="D272" s="15"/>
      <c r="E272" s="15"/>
    </row>
    <row r="273" spans="4:5" ht="12.75">
      <c r="D273" s="15"/>
      <c r="E273" s="15"/>
    </row>
    <row r="274" spans="4:5" ht="12.75">
      <c r="D274" s="15"/>
      <c r="E274" s="15"/>
    </row>
    <row r="275" spans="4:5" ht="12.75">
      <c r="D275" s="15"/>
      <c r="E275" s="15"/>
    </row>
    <row r="276" spans="4:5" ht="12.75">
      <c r="D276" s="15"/>
      <c r="E276" s="15"/>
    </row>
    <row r="277" spans="4:5" ht="12.75">
      <c r="D277" s="15"/>
      <c r="E277" s="15"/>
    </row>
    <row r="278" spans="4:5" ht="12.75">
      <c r="D278" s="15"/>
      <c r="E278" s="15"/>
    </row>
    <row r="279" spans="4:5" ht="12.75">
      <c r="D279" s="15"/>
      <c r="E279" s="15"/>
    </row>
    <row r="280" spans="4:5" ht="12.75">
      <c r="D280" s="15"/>
      <c r="E280" s="15"/>
    </row>
    <row r="281" spans="4:5" ht="12.75">
      <c r="D281" s="15"/>
      <c r="E281" s="15"/>
    </row>
    <row r="282" spans="4:5" ht="12.75">
      <c r="D282" s="15"/>
      <c r="E282" s="15"/>
    </row>
    <row r="283" spans="4:5" ht="12.75">
      <c r="D283" s="15"/>
      <c r="E283" s="15"/>
    </row>
    <row r="284" spans="4:5" ht="12.75">
      <c r="D284" s="15"/>
      <c r="E284" s="15"/>
    </row>
    <row r="285" spans="4:5" ht="12.75">
      <c r="D285" s="15"/>
      <c r="E285" s="15"/>
    </row>
    <row r="286" spans="4:5" ht="12.75">
      <c r="D286" s="15"/>
      <c r="E286" s="15"/>
    </row>
    <row r="287" spans="4:5" ht="12.75">
      <c r="D287" s="15"/>
      <c r="E287" s="15"/>
    </row>
    <row r="288" spans="4:5" ht="12.75">
      <c r="D288" s="15"/>
      <c r="E288" s="15"/>
    </row>
    <row r="289" spans="4:5" ht="12.75">
      <c r="D289" s="15"/>
      <c r="E289" s="15"/>
    </row>
    <row r="290" spans="4:5" ht="12.75">
      <c r="D290" s="15"/>
      <c r="E290" s="15"/>
    </row>
    <row r="291" spans="4:5" ht="12.75">
      <c r="D291" s="15"/>
      <c r="E291" s="15"/>
    </row>
    <row r="292" spans="4:5" ht="12.75">
      <c r="D292" s="15"/>
      <c r="E292" s="15"/>
    </row>
    <row r="293" spans="4:5" ht="12.75">
      <c r="D293" s="15"/>
      <c r="E293" s="15"/>
    </row>
    <row r="294" spans="4:5" ht="12.75">
      <c r="D294" s="15"/>
      <c r="E294" s="15"/>
    </row>
    <row r="295" spans="4:5" ht="12.75">
      <c r="D295" s="15"/>
      <c r="E295" s="15"/>
    </row>
    <row r="296" spans="4:5" ht="12.75">
      <c r="D296" s="15"/>
      <c r="E296" s="15"/>
    </row>
    <row r="297" spans="4:5" ht="12.75">
      <c r="D297" s="15"/>
      <c r="E297" s="15"/>
    </row>
    <row r="298" spans="4:5" ht="12.75">
      <c r="D298" s="15"/>
      <c r="E298" s="15"/>
    </row>
    <row r="299" spans="4:5" ht="12.75">
      <c r="D299" s="15"/>
      <c r="E299" s="15"/>
    </row>
    <row r="300" spans="4:5" ht="12.75">
      <c r="D300" s="15"/>
      <c r="E300" s="15"/>
    </row>
    <row r="301" spans="4:5" ht="12.75">
      <c r="D301" s="15"/>
      <c r="E301" s="15"/>
    </row>
    <row r="302" spans="4:5" ht="12.75">
      <c r="D302" s="15"/>
      <c r="E302" s="15"/>
    </row>
    <row r="303" spans="4:5" ht="12.75">
      <c r="D303" s="15"/>
      <c r="E303" s="15"/>
    </row>
    <row r="304" spans="4:5" ht="12.75">
      <c r="D304" s="15"/>
      <c r="E304" s="15"/>
    </row>
    <row r="305" spans="4:5" ht="12.75">
      <c r="D305" s="15"/>
      <c r="E305" s="15"/>
    </row>
    <row r="306" spans="4:5" ht="12.75">
      <c r="D306" s="15"/>
      <c r="E306" s="15"/>
    </row>
    <row r="307" spans="4:5" ht="12.75">
      <c r="D307" s="15"/>
      <c r="E307" s="15"/>
    </row>
    <row r="308" spans="4:5" ht="12.75">
      <c r="D308" s="15"/>
      <c r="E308" s="15"/>
    </row>
    <row r="309" spans="4:5" ht="12.75">
      <c r="D309" s="15"/>
      <c r="E309" s="15"/>
    </row>
    <row r="310" spans="4:5" ht="12.75">
      <c r="D310" s="15"/>
      <c r="E310" s="15"/>
    </row>
    <row r="311" spans="4:5" ht="12.75">
      <c r="D311" s="15"/>
      <c r="E311" s="15"/>
    </row>
    <row r="312" spans="4:5" ht="12.75">
      <c r="D312" s="15"/>
      <c r="E312" s="15"/>
    </row>
    <row r="313" spans="4:5" ht="12.75">
      <c r="D313" s="15"/>
      <c r="E313" s="15"/>
    </row>
    <row r="314" spans="4:5" ht="12.75">
      <c r="D314" s="15"/>
      <c r="E314" s="15"/>
    </row>
    <row r="315" spans="4:5" ht="12.75">
      <c r="D315" s="15"/>
      <c r="E315" s="15"/>
    </row>
    <row r="316" spans="4:5" ht="12.75">
      <c r="D316" s="15"/>
      <c r="E316" s="15"/>
    </row>
    <row r="317" spans="4:5" ht="12.75">
      <c r="D317" s="15"/>
      <c r="E317" s="15"/>
    </row>
    <row r="318" spans="4:5" ht="12.75">
      <c r="D318" s="15"/>
      <c r="E318" s="15"/>
    </row>
    <row r="319" spans="4:5" ht="12.75">
      <c r="D319" s="15"/>
      <c r="E319" s="15"/>
    </row>
    <row r="320" spans="4:5" ht="12.75">
      <c r="D320" s="15"/>
      <c r="E320" s="15"/>
    </row>
    <row r="321" spans="4:5" ht="12.75">
      <c r="D321" s="15"/>
      <c r="E321" s="15"/>
    </row>
    <row r="322" spans="4:5" ht="12.75">
      <c r="D322" s="15"/>
      <c r="E322" s="15"/>
    </row>
    <row r="323" spans="4:5" ht="12.75">
      <c r="D323" s="15"/>
      <c r="E323" s="15"/>
    </row>
    <row r="324" spans="4:5" ht="12.75">
      <c r="D324" s="15"/>
      <c r="E324" s="15"/>
    </row>
    <row r="325" spans="4:5" ht="12.75">
      <c r="D325" s="15"/>
      <c r="E325" s="15"/>
    </row>
    <row r="326" spans="4:5" ht="12.75">
      <c r="D326" s="15"/>
      <c r="E326" s="15"/>
    </row>
    <row r="327" spans="4:5" ht="12.75">
      <c r="D327" s="15"/>
      <c r="E327" s="15"/>
    </row>
    <row r="328" spans="4:5" ht="12.75">
      <c r="D328" s="15"/>
      <c r="E328" s="15"/>
    </row>
    <row r="329" spans="4:5" ht="12.75">
      <c r="D329" s="15"/>
      <c r="E329" s="15"/>
    </row>
    <row r="330" spans="4:5" ht="12.75">
      <c r="D330" s="15"/>
      <c r="E330" s="15"/>
    </row>
    <row r="331" spans="4:5" ht="12.75">
      <c r="D331" s="15"/>
      <c r="E331" s="15"/>
    </row>
    <row r="332" spans="4:5" ht="12.75">
      <c r="D332" s="15"/>
      <c r="E332" s="15"/>
    </row>
    <row r="333" spans="4:5" ht="12.75">
      <c r="D333" s="15"/>
      <c r="E333" s="15"/>
    </row>
    <row r="334" spans="4:5" ht="12.75">
      <c r="D334" s="15"/>
      <c r="E334" s="15"/>
    </row>
    <row r="335" spans="4:5" ht="12.75">
      <c r="D335" s="15"/>
      <c r="E335" s="15"/>
    </row>
    <row r="336" spans="4:5" ht="12.75">
      <c r="D336" s="15"/>
      <c r="E336" s="15"/>
    </row>
    <row r="337" spans="4:5" ht="12.75">
      <c r="D337" s="15"/>
      <c r="E337" s="15"/>
    </row>
    <row r="338" spans="4:5" ht="12.75">
      <c r="D338" s="15"/>
      <c r="E338" s="15"/>
    </row>
    <row r="339" spans="4:5" ht="12.75">
      <c r="D339" s="15"/>
      <c r="E339" s="15"/>
    </row>
    <row r="340" spans="4:5" ht="12.75">
      <c r="D340" s="15"/>
      <c r="E340" s="15"/>
    </row>
    <row r="341" spans="4:5" ht="12.75">
      <c r="D341" s="15"/>
      <c r="E341" s="15"/>
    </row>
    <row r="342" spans="4:5" ht="12.75">
      <c r="D342" s="15"/>
      <c r="E342" s="15"/>
    </row>
    <row r="343" spans="4:5" ht="12.75">
      <c r="D343" s="15"/>
      <c r="E343" s="15"/>
    </row>
    <row r="344" spans="4:5" ht="12.75">
      <c r="D344" s="15"/>
      <c r="E344" s="15"/>
    </row>
    <row r="345" spans="4:5" ht="12.75">
      <c r="D345" s="15"/>
      <c r="E345" s="15"/>
    </row>
    <row r="346" spans="4:5" ht="12.75">
      <c r="D346" s="15"/>
      <c r="E346" s="15"/>
    </row>
    <row r="347" spans="4:5" ht="12.75">
      <c r="D347" s="15"/>
      <c r="E347" s="15"/>
    </row>
    <row r="348" spans="4:5" ht="12.75">
      <c r="D348" s="15"/>
      <c r="E348" s="15"/>
    </row>
    <row r="349" spans="4:5" ht="12.75">
      <c r="D349" s="15"/>
      <c r="E349" s="15"/>
    </row>
    <row r="350" spans="4:5" ht="12.75">
      <c r="D350" s="15"/>
      <c r="E350" s="15"/>
    </row>
    <row r="351" spans="4:5" ht="12.75">
      <c r="D351" s="15"/>
      <c r="E351" s="15"/>
    </row>
    <row r="352" spans="4:5" ht="12.75">
      <c r="D352" s="15"/>
      <c r="E352" s="15"/>
    </row>
    <row r="353" spans="4:5" ht="12.75">
      <c r="D353" s="15"/>
      <c r="E353" s="15"/>
    </row>
    <row r="354" spans="4:5" ht="12.75">
      <c r="D354" s="15"/>
      <c r="E354" s="15"/>
    </row>
    <row r="355" spans="4:5" ht="12.75">
      <c r="D355" s="15"/>
      <c r="E355" s="15"/>
    </row>
    <row r="356" spans="4:5" ht="12.75">
      <c r="D356" s="15"/>
      <c r="E356" s="15"/>
    </row>
    <row r="357" spans="4:5" ht="12.75">
      <c r="D357" s="15"/>
      <c r="E357" s="15"/>
    </row>
    <row r="358" spans="4:5" ht="12.75">
      <c r="D358" s="15"/>
      <c r="E358" s="15"/>
    </row>
    <row r="359" spans="4:5" ht="12.75">
      <c r="D359" s="15"/>
      <c r="E359" s="15"/>
    </row>
    <row r="360" spans="4:5" ht="12.75">
      <c r="D360" s="15"/>
      <c r="E360" s="15"/>
    </row>
    <row r="361" spans="4:5" ht="12.75">
      <c r="D361" s="15"/>
      <c r="E361" s="15"/>
    </row>
    <row r="362" spans="4:5" ht="12.75">
      <c r="D362" s="15"/>
      <c r="E362" s="15"/>
    </row>
    <row r="363" spans="4:5" ht="12.75">
      <c r="D363" s="15"/>
      <c r="E363" s="15"/>
    </row>
    <row r="364" spans="4:5" ht="12.75">
      <c r="D364" s="15"/>
      <c r="E364" s="15"/>
    </row>
    <row r="365" spans="4:5" ht="12.75">
      <c r="D365" s="15"/>
      <c r="E365" s="15"/>
    </row>
    <row r="366" spans="4:5" ht="12.75">
      <c r="D366" s="15"/>
      <c r="E366" s="15"/>
    </row>
    <row r="367" spans="4:5" ht="12.75">
      <c r="D367" s="15"/>
      <c r="E367" s="15"/>
    </row>
    <row r="368" spans="4:5" ht="12.75">
      <c r="D368" s="15"/>
      <c r="E368" s="15"/>
    </row>
    <row r="369" spans="4:5" ht="12.75">
      <c r="D369" s="15"/>
      <c r="E369" s="15"/>
    </row>
    <row r="370" spans="4:5" ht="12.75">
      <c r="D370" s="15"/>
      <c r="E370" s="15"/>
    </row>
    <row r="371" spans="4:5" ht="12.75">
      <c r="D371" s="15"/>
      <c r="E371" s="15"/>
    </row>
    <row r="372" spans="4:5" ht="12.75">
      <c r="D372" s="15"/>
      <c r="E372" s="15"/>
    </row>
    <row r="373" spans="4:5" ht="12.75">
      <c r="D373" s="15"/>
      <c r="E373" s="15"/>
    </row>
    <row r="374" spans="4:5" ht="12.75">
      <c r="D374" s="15"/>
      <c r="E374" s="15"/>
    </row>
    <row r="375" spans="4:5" ht="12.75">
      <c r="D375" s="15"/>
      <c r="E375" s="15"/>
    </row>
    <row r="376" spans="4:5" ht="12.75">
      <c r="D376" s="15"/>
      <c r="E376" s="15"/>
    </row>
    <row r="377" spans="4:5" ht="12.75">
      <c r="D377" s="15"/>
      <c r="E377" s="15"/>
    </row>
    <row r="378" spans="4:5" ht="12.75">
      <c r="D378" s="15"/>
      <c r="E378" s="15"/>
    </row>
    <row r="379" spans="4:5" ht="12.75">
      <c r="D379" s="15"/>
      <c r="E379" s="15"/>
    </row>
    <row r="380" spans="4:5" ht="12.75">
      <c r="D380" s="15"/>
      <c r="E380" s="15"/>
    </row>
    <row r="381" spans="4:5" ht="12.75">
      <c r="D381" s="15"/>
      <c r="E381" s="15"/>
    </row>
    <row r="382" spans="4:5" ht="12.75">
      <c r="D382" s="15"/>
      <c r="E382" s="15"/>
    </row>
    <row r="383" spans="4:5" ht="12.75">
      <c r="D383" s="15"/>
      <c r="E383" s="15"/>
    </row>
    <row r="384" spans="4:5" ht="12.75">
      <c r="D384" s="15"/>
      <c r="E384" s="15"/>
    </row>
    <row r="385" spans="4:5" ht="12.75">
      <c r="D385" s="15"/>
      <c r="E385" s="15"/>
    </row>
    <row r="386" spans="4:5" ht="12.75">
      <c r="D386" s="15"/>
      <c r="E386" s="15"/>
    </row>
    <row r="387" spans="4:5" ht="12.75">
      <c r="D387" s="15"/>
      <c r="E387" s="15"/>
    </row>
    <row r="388" spans="4:5" ht="12.75">
      <c r="D388" s="15"/>
      <c r="E388" s="15"/>
    </row>
    <row r="389" spans="4:5" ht="12.75">
      <c r="D389" s="15"/>
      <c r="E389" s="15"/>
    </row>
    <row r="390" spans="4:5" ht="12.75">
      <c r="D390" s="15"/>
      <c r="E390" s="15"/>
    </row>
    <row r="391" spans="4:5" ht="12.75">
      <c r="D391" s="15"/>
      <c r="E391" s="15"/>
    </row>
    <row r="392" spans="4:5" ht="12.75">
      <c r="D392" s="15"/>
      <c r="E392" s="15"/>
    </row>
    <row r="393" spans="4:5" ht="12.75">
      <c r="D393" s="15"/>
      <c r="E393" s="15"/>
    </row>
    <row r="394" spans="4:5" ht="12.75">
      <c r="D394" s="15"/>
      <c r="E394" s="15"/>
    </row>
    <row r="395" spans="4:5" ht="12.75">
      <c r="D395" s="15"/>
      <c r="E395" s="15"/>
    </row>
    <row r="396" spans="4:5" ht="12.75">
      <c r="D396" s="15"/>
      <c r="E396" s="15"/>
    </row>
    <row r="397" spans="4:5" ht="12.75">
      <c r="D397" s="15"/>
      <c r="E397" s="15"/>
    </row>
    <row r="398" spans="4:5" ht="12.75">
      <c r="D398" s="15"/>
      <c r="E398" s="15"/>
    </row>
    <row r="399" spans="4:5" ht="12.75">
      <c r="D399" s="15"/>
      <c r="E399" s="15"/>
    </row>
    <row r="400" spans="4:5" ht="12.75">
      <c r="D400" s="15"/>
      <c r="E400" s="15"/>
    </row>
    <row r="401" spans="4:5" ht="12.75">
      <c r="D401" s="15"/>
      <c r="E401" s="15"/>
    </row>
    <row r="402" spans="4:5" ht="12.75">
      <c r="D402" s="15"/>
      <c r="E402" s="15"/>
    </row>
    <row r="403" spans="4:5" ht="12.75">
      <c r="D403" s="15"/>
      <c r="E403" s="15"/>
    </row>
    <row r="404" spans="4:5" ht="12.75">
      <c r="D404" s="15"/>
      <c r="E404" s="15"/>
    </row>
    <row r="405" spans="4:5" ht="12.75">
      <c r="D405" s="15"/>
      <c r="E405" s="15"/>
    </row>
    <row r="406" spans="4:5" ht="12.75">
      <c r="D406" s="15"/>
      <c r="E406" s="15"/>
    </row>
    <row r="407" spans="4:5" ht="12.75">
      <c r="D407" s="15"/>
      <c r="E407" s="15"/>
    </row>
    <row r="408" spans="4:5" ht="12.75">
      <c r="D408" s="15"/>
      <c r="E408" s="15"/>
    </row>
    <row r="409" spans="4:5" ht="12.75">
      <c r="D409" s="15"/>
      <c r="E409" s="15"/>
    </row>
    <row r="410" spans="4:5" ht="12.75">
      <c r="D410" s="15"/>
      <c r="E410" s="15"/>
    </row>
    <row r="411" spans="4:5" ht="12.75">
      <c r="D411" s="15"/>
      <c r="E411" s="15"/>
    </row>
    <row r="412" spans="4:5" ht="12.75">
      <c r="D412" s="15"/>
      <c r="E412" s="15"/>
    </row>
    <row r="413" spans="4:5" ht="12.75">
      <c r="D413" s="15"/>
      <c r="E413" s="15"/>
    </row>
    <row r="414" spans="4:5" ht="12.75">
      <c r="D414" s="15"/>
      <c r="E414" s="15"/>
    </row>
    <row r="415" spans="4:5" ht="12.75">
      <c r="D415" s="15"/>
      <c r="E415" s="15"/>
    </row>
    <row r="416" spans="4:5" ht="12.75">
      <c r="D416" s="15"/>
      <c r="E416" s="15"/>
    </row>
    <row r="417" spans="4:5" ht="12.75">
      <c r="D417" s="15"/>
      <c r="E417" s="15"/>
    </row>
    <row r="418" spans="4:5" ht="12.75">
      <c r="D418" s="15"/>
      <c r="E418" s="15"/>
    </row>
    <row r="419" spans="4:5" ht="12.75">
      <c r="D419" s="15"/>
      <c r="E419" s="15"/>
    </row>
    <row r="420" spans="4:5" ht="12.75">
      <c r="D420" s="15"/>
      <c r="E420" s="15"/>
    </row>
    <row r="421" spans="4:5" ht="12.75">
      <c r="D421" s="15"/>
      <c r="E421" s="15"/>
    </row>
    <row r="422" spans="4:5" ht="12.75">
      <c r="D422" s="15"/>
      <c r="E422" s="15"/>
    </row>
    <row r="423" spans="4:5" ht="12.75">
      <c r="D423" s="15"/>
      <c r="E423" s="15"/>
    </row>
    <row r="424" spans="4:5" ht="12.75">
      <c r="D424" s="15"/>
      <c r="E424" s="15"/>
    </row>
    <row r="425" spans="4:5" ht="12.75">
      <c r="D425" s="15"/>
      <c r="E425" s="15"/>
    </row>
    <row r="426" spans="4:5" ht="12.75">
      <c r="D426" s="15"/>
      <c r="E426" s="15"/>
    </row>
    <row r="427" spans="4:5" ht="12.75">
      <c r="D427" s="15"/>
      <c r="E427" s="15"/>
    </row>
    <row r="428" spans="4:5" ht="12.75">
      <c r="D428" s="15"/>
      <c r="E428" s="15"/>
    </row>
    <row r="429" spans="4:5" ht="12.75">
      <c r="D429" s="15"/>
      <c r="E429" s="15"/>
    </row>
    <row r="430" spans="4:5" ht="12.75">
      <c r="D430" s="15"/>
      <c r="E430" s="15"/>
    </row>
    <row r="431" spans="4:5" ht="12.75">
      <c r="D431" s="15"/>
      <c r="E431" s="15"/>
    </row>
    <row r="432" spans="4:5" ht="12.75">
      <c r="D432" s="15"/>
      <c r="E432" s="15"/>
    </row>
    <row r="433" spans="4:5" ht="12.75">
      <c r="D433" s="15"/>
      <c r="E433" s="15"/>
    </row>
    <row r="434" spans="4:5" ht="12.75">
      <c r="D434" s="15"/>
      <c r="E434" s="15"/>
    </row>
    <row r="435" spans="4:5" ht="12.75">
      <c r="D435" s="15"/>
      <c r="E435" s="15"/>
    </row>
    <row r="436" spans="4:5" ht="12.75">
      <c r="D436" s="15"/>
      <c r="E436" s="15"/>
    </row>
    <row r="437" spans="4:5" ht="12.75">
      <c r="D437" s="15"/>
      <c r="E437" s="15"/>
    </row>
    <row r="438" spans="4:5" ht="12.75">
      <c r="D438" s="15"/>
      <c r="E438" s="15"/>
    </row>
    <row r="439" spans="4:5" ht="12.75">
      <c r="D439" s="15"/>
      <c r="E439" s="15"/>
    </row>
    <row r="440" spans="4:5" ht="12.75">
      <c r="D440" s="15"/>
      <c r="E440" s="15"/>
    </row>
    <row r="441" spans="4:5" ht="12.75">
      <c r="D441" s="15"/>
      <c r="E441" s="15"/>
    </row>
    <row r="442" spans="4:5" ht="12.75">
      <c r="D442" s="15"/>
      <c r="E442" s="15"/>
    </row>
    <row r="443" spans="4:5" ht="12.75">
      <c r="D443" s="15"/>
      <c r="E443" s="15"/>
    </row>
    <row r="444" spans="4:5" ht="12.75">
      <c r="D444" s="15"/>
      <c r="E444" s="15"/>
    </row>
    <row r="445" spans="4:5" ht="12.75">
      <c r="D445" s="15"/>
      <c r="E445" s="15"/>
    </row>
    <row r="446" spans="4:5" ht="12.75">
      <c r="D446" s="15"/>
      <c r="E446" s="15"/>
    </row>
    <row r="447" spans="4:5" ht="12.75">
      <c r="D447" s="15"/>
      <c r="E447" s="15"/>
    </row>
    <row r="448" spans="4:5" ht="12.75">
      <c r="D448" s="15"/>
      <c r="E448" s="15"/>
    </row>
    <row r="449" spans="4:5" ht="12.75">
      <c r="D449" s="15"/>
      <c r="E449" s="15"/>
    </row>
    <row r="450" spans="4:5" ht="12.75">
      <c r="D450" s="15"/>
      <c r="E450" s="15"/>
    </row>
    <row r="451" spans="4:5" ht="12.75">
      <c r="D451" s="15"/>
      <c r="E451" s="15"/>
    </row>
    <row r="452" spans="4:5" ht="12.75">
      <c r="D452" s="15"/>
      <c r="E452" s="15"/>
    </row>
    <row r="453" spans="4:5" ht="12.75">
      <c r="D453" s="15"/>
      <c r="E453" s="15"/>
    </row>
    <row r="454" spans="4:5" ht="12.75">
      <c r="D454" s="15"/>
      <c r="E454" s="15"/>
    </row>
    <row r="455" spans="4:5" ht="12.75">
      <c r="D455" s="15"/>
      <c r="E455" s="15"/>
    </row>
    <row r="456" spans="4:5" ht="12.75">
      <c r="D456" s="15"/>
      <c r="E456" s="15"/>
    </row>
    <row r="457" spans="4:5" ht="12.75">
      <c r="D457" s="15"/>
      <c r="E457" s="15"/>
    </row>
    <row r="458" spans="4:5" ht="12.75">
      <c r="D458" s="15"/>
      <c r="E458" s="15"/>
    </row>
    <row r="459" spans="4:5" ht="12.75">
      <c r="D459" s="15"/>
      <c r="E459" s="15"/>
    </row>
    <row r="460" spans="4:5" ht="12.75">
      <c r="D460" s="15"/>
      <c r="E460" s="15"/>
    </row>
    <row r="461" spans="4:5" ht="12.75">
      <c r="D461" s="15"/>
      <c r="E461" s="15"/>
    </row>
    <row r="462" spans="4:5" ht="12.75">
      <c r="D462" s="15"/>
      <c r="E462" s="15"/>
    </row>
    <row r="463" spans="4:5" ht="12.75">
      <c r="D463" s="15"/>
      <c r="E463" s="15"/>
    </row>
    <row r="464" spans="4:5" ht="12.75">
      <c r="D464" s="15"/>
      <c r="E464" s="15"/>
    </row>
    <row r="465" spans="4:5" ht="12.75">
      <c r="D465" s="15"/>
      <c r="E465" s="15"/>
    </row>
    <row r="466" spans="4:5" ht="12.75">
      <c r="D466" s="15"/>
      <c r="E466" s="15"/>
    </row>
    <row r="467" spans="4:5" ht="12.75">
      <c r="D467" s="15"/>
      <c r="E467" s="15"/>
    </row>
    <row r="468" spans="4:5" ht="12.75">
      <c r="D468" s="15"/>
      <c r="E468" s="15"/>
    </row>
    <row r="469" spans="4:5" ht="12.75">
      <c r="D469" s="15"/>
      <c r="E469" s="15"/>
    </row>
    <row r="470" spans="4:5" ht="12.75">
      <c r="D470" s="15"/>
      <c r="E470" s="15"/>
    </row>
    <row r="471" spans="4:5" ht="12.75">
      <c r="D471" s="15"/>
      <c r="E471" s="15"/>
    </row>
    <row r="472" spans="4:5" ht="12.75">
      <c r="D472" s="15"/>
      <c r="E472" s="15"/>
    </row>
    <row r="473" spans="4:5" ht="12.75">
      <c r="D473" s="15"/>
      <c r="E473" s="15"/>
    </row>
    <row r="474" spans="4:5" ht="12.75">
      <c r="D474" s="15"/>
      <c r="E474" s="15"/>
    </row>
    <row r="475" spans="4:5" ht="12.75">
      <c r="D475" s="15"/>
      <c r="E475" s="15"/>
    </row>
    <row r="476" spans="4:5" ht="12.75">
      <c r="D476" s="15"/>
      <c r="E476" s="15"/>
    </row>
    <row r="477" spans="4:5" ht="12.75">
      <c r="D477" s="15"/>
      <c r="E477" s="15"/>
    </row>
    <row r="478" spans="4:5" ht="12.75">
      <c r="D478" s="15"/>
      <c r="E478" s="15"/>
    </row>
    <row r="479" spans="4:5" ht="12.75">
      <c r="D479" s="15"/>
      <c r="E479" s="15"/>
    </row>
    <row r="480" spans="4:5" ht="12.75">
      <c r="D480" s="15"/>
      <c r="E480" s="15"/>
    </row>
    <row r="481" spans="4:5" ht="12.75">
      <c r="D481" s="15"/>
      <c r="E481" s="15"/>
    </row>
    <row r="482" spans="4:5" ht="12.75">
      <c r="D482" s="15"/>
      <c r="E482" s="15"/>
    </row>
    <row r="483" spans="4:5" ht="12.75">
      <c r="D483" s="15"/>
      <c r="E483" s="15"/>
    </row>
    <row r="484" spans="4:5" ht="12.75">
      <c r="D484" s="15"/>
      <c r="E484" s="15"/>
    </row>
    <row r="485" spans="4:5" ht="12.75">
      <c r="D485" s="15"/>
      <c r="E485" s="15"/>
    </row>
    <row r="486" spans="4:5" ht="12.75">
      <c r="D486" s="15"/>
      <c r="E486" s="15"/>
    </row>
    <row r="487" spans="4:5" ht="12.75">
      <c r="D487" s="15"/>
      <c r="E487" s="15"/>
    </row>
    <row r="488" spans="4:5" ht="12.75">
      <c r="D488" s="15"/>
      <c r="E488" s="15"/>
    </row>
    <row r="489" spans="4:5" ht="12.75">
      <c r="D489" s="15"/>
      <c r="E489" s="15"/>
    </row>
    <row r="490" spans="4:5" ht="12.75">
      <c r="D490" s="15"/>
      <c r="E490" s="15"/>
    </row>
    <row r="491" spans="4:5" ht="12.75">
      <c r="D491" s="15"/>
      <c r="E491" s="15"/>
    </row>
    <row r="492" spans="4:5" ht="12.75">
      <c r="D492" s="15"/>
      <c r="E492" s="15"/>
    </row>
    <row r="493" spans="4:5" ht="12.75">
      <c r="D493" s="15"/>
      <c r="E493" s="15"/>
    </row>
    <row r="494" spans="4:5" ht="12.75">
      <c r="D494" s="15"/>
      <c r="E494" s="15"/>
    </row>
    <row r="495" spans="4:5" ht="12.75">
      <c r="D495" s="15"/>
      <c r="E495" s="15"/>
    </row>
    <row r="496" spans="4:5" ht="12.75">
      <c r="D496" s="15"/>
      <c r="E496" s="15"/>
    </row>
    <row r="497" spans="4:5" ht="12.75">
      <c r="D497" s="15"/>
      <c r="E497" s="15"/>
    </row>
    <row r="498" spans="4:5" ht="12.75">
      <c r="D498" s="15"/>
      <c r="E498" s="15"/>
    </row>
    <row r="499" spans="4:5" ht="12.75">
      <c r="D499" s="15"/>
      <c r="E499" s="15"/>
    </row>
    <row r="500" spans="4:5" ht="12.75">
      <c r="D500" s="15"/>
      <c r="E500" s="15"/>
    </row>
    <row r="501" spans="4:5" ht="12.75">
      <c r="D501" s="15"/>
      <c r="E501" s="15"/>
    </row>
    <row r="502" spans="4:5" ht="12.75">
      <c r="D502" s="15"/>
      <c r="E502" s="15"/>
    </row>
    <row r="503" spans="4:5" ht="12.75">
      <c r="D503" s="15"/>
      <c r="E503" s="15"/>
    </row>
    <row r="504" spans="4:5" ht="12.75">
      <c r="D504" s="15"/>
      <c r="E504" s="15"/>
    </row>
    <row r="505" spans="4:5" ht="12.75">
      <c r="D505" s="15"/>
      <c r="E505" s="15"/>
    </row>
    <row r="506" spans="4:5" ht="12.75">
      <c r="D506" s="15"/>
      <c r="E506" s="15"/>
    </row>
    <row r="507" spans="4:5" ht="12.75">
      <c r="D507" s="15"/>
      <c r="E507" s="15"/>
    </row>
    <row r="508" spans="4:5" ht="12.75">
      <c r="D508" s="15"/>
      <c r="E508" s="15"/>
    </row>
    <row r="509" spans="4:5" ht="12.75">
      <c r="D509" s="15"/>
      <c r="E509" s="15"/>
    </row>
    <row r="510" spans="4:5" ht="12.75">
      <c r="D510" s="15"/>
      <c r="E510" s="15"/>
    </row>
    <row r="511" spans="4:5" ht="12.75">
      <c r="D511" s="15"/>
      <c r="E511" s="15"/>
    </row>
    <row r="512" spans="4:5" ht="12.75">
      <c r="D512" s="15"/>
      <c r="E512" s="15"/>
    </row>
    <row r="513" spans="4:5" ht="12.75">
      <c r="D513" s="15"/>
      <c r="E513" s="15"/>
    </row>
    <row r="514" spans="4:5" ht="12.75">
      <c r="D514" s="15"/>
      <c r="E514" s="15"/>
    </row>
    <row r="515" spans="4:5" ht="12.75">
      <c r="D515" s="15"/>
      <c r="E515" s="15"/>
    </row>
    <row r="516" spans="4:5" ht="12.75">
      <c r="D516" s="15"/>
      <c r="E516" s="15"/>
    </row>
    <row r="517" spans="4:5" ht="12.75">
      <c r="D517" s="15"/>
      <c r="E517" s="15"/>
    </row>
    <row r="518" spans="4:5" ht="12.75">
      <c r="D518" s="15"/>
      <c r="E518" s="15"/>
    </row>
    <row r="519" spans="4:5" ht="12.75">
      <c r="D519" s="15"/>
      <c r="E519" s="15"/>
    </row>
    <row r="520" spans="4:5" ht="12.75">
      <c r="D520" s="15"/>
      <c r="E520" s="15"/>
    </row>
    <row r="521" spans="4:5" ht="12.75">
      <c r="D521" s="15"/>
      <c r="E521" s="15"/>
    </row>
    <row r="522" spans="4:5" ht="12.75">
      <c r="D522" s="15"/>
      <c r="E522" s="15"/>
    </row>
    <row r="523" spans="4:5" ht="12.75">
      <c r="D523" s="15"/>
      <c r="E523" s="15"/>
    </row>
    <row r="524" spans="4:5" ht="12.75">
      <c r="D524" s="15"/>
      <c r="E524" s="15"/>
    </row>
    <row r="525" spans="4:5" ht="12.75">
      <c r="D525" s="15"/>
      <c r="E525" s="15"/>
    </row>
    <row r="526" spans="4:5" ht="12.75">
      <c r="D526" s="15"/>
      <c r="E526" s="15"/>
    </row>
    <row r="527" spans="4:5" ht="12.75">
      <c r="D527" s="15"/>
      <c r="E527" s="15"/>
    </row>
    <row r="528" spans="4:5" ht="12.75">
      <c r="D528" s="15"/>
      <c r="E528" s="15"/>
    </row>
    <row r="529" spans="4:5" ht="12.75">
      <c r="D529" s="15"/>
      <c r="E529" s="15"/>
    </row>
    <row r="530" spans="4:5" ht="12.75">
      <c r="D530" s="15"/>
      <c r="E530" s="15"/>
    </row>
    <row r="531" spans="4:5" ht="12.75">
      <c r="D531" s="15"/>
      <c r="E531" s="15"/>
    </row>
    <row r="532" spans="4:5" ht="12.75">
      <c r="D532" s="15"/>
      <c r="E532" s="15"/>
    </row>
    <row r="533" spans="4:5" ht="12.75">
      <c r="D533" s="15"/>
      <c r="E533" s="15"/>
    </row>
    <row r="534" spans="4:5" ht="12.75">
      <c r="D534" s="15"/>
      <c r="E534" s="15"/>
    </row>
    <row r="535" spans="4:5" ht="12.75">
      <c r="D535" s="15"/>
      <c r="E535" s="15"/>
    </row>
    <row r="536" spans="4:5" ht="12.75">
      <c r="D536" s="15"/>
      <c r="E536" s="15"/>
    </row>
    <row r="537" spans="4:5" ht="12.75">
      <c r="D537" s="15"/>
      <c r="E537" s="15"/>
    </row>
    <row r="538" spans="4:5" ht="12.75">
      <c r="D538" s="15"/>
      <c r="E538" s="15"/>
    </row>
    <row r="539" spans="4:5" ht="12.75">
      <c r="D539" s="15"/>
      <c r="E539" s="15"/>
    </row>
    <row r="540" spans="4:5" ht="12.75">
      <c r="D540" s="15"/>
      <c r="E540" s="15"/>
    </row>
    <row r="541" spans="4:5" ht="12.75">
      <c r="D541" s="15"/>
      <c r="E541" s="15"/>
    </row>
    <row r="542" spans="4:5" ht="12.75">
      <c r="D542" s="15"/>
      <c r="E542" s="15"/>
    </row>
    <row r="543" spans="4:5" ht="12.75">
      <c r="D543" s="15"/>
      <c r="E543" s="15"/>
    </row>
    <row r="544" spans="4:5" ht="12.75">
      <c r="D544" s="15"/>
      <c r="E544" s="15"/>
    </row>
    <row r="545" spans="4:5" ht="12.75">
      <c r="D545" s="15"/>
      <c r="E545" s="15"/>
    </row>
    <row r="546" spans="4:5" ht="12.75">
      <c r="D546" s="15"/>
      <c r="E546" s="15"/>
    </row>
    <row r="547" spans="4:5" ht="12.75">
      <c r="D547" s="15"/>
      <c r="E547" s="15"/>
    </row>
    <row r="548" spans="4:5" ht="12.75">
      <c r="D548" s="15"/>
      <c r="E548" s="15"/>
    </row>
    <row r="549" spans="4:5" ht="12.75">
      <c r="D549" s="15"/>
      <c r="E549" s="15"/>
    </row>
    <row r="550" spans="4:5" ht="12.75">
      <c r="D550" s="15"/>
      <c r="E550" s="15"/>
    </row>
    <row r="551" spans="4:5" ht="12.75">
      <c r="D551" s="15"/>
      <c r="E551" s="15"/>
    </row>
    <row r="552" spans="4:5" ht="12.75">
      <c r="D552" s="15"/>
      <c r="E552" s="15"/>
    </row>
    <row r="553" spans="4:5" ht="12.75">
      <c r="D553" s="15"/>
      <c r="E553" s="15"/>
    </row>
    <row r="554" spans="4:5" ht="12.75">
      <c r="D554" s="15"/>
      <c r="E554" s="15"/>
    </row>
    <row r="555" spans="4:5" ht="12.75">
      <c r="D555" s="15"/>
      <c r="E555" s="15"/>
    </row>
    <row r="556" spans="4:5" ht="12.75">
      <c r="D556" s="15"/>
      <c r="E556" s="15"/>
    </row>
    <row r="557" spans="4:5" ht="12.75">
      <c r="D557" s="15"/>
      <c r="E557" s="15"/>
    </row>
    <row r="558" spans="4:5" ht="12.75">
      <c r="D558" s="15"/>
      <c r="E558" s="15"/>
    </row>
    <row r="559" spans="4:5" ht="12.75">
      <c r="D559" s="15"/>
      <c r="E559" s="15"/>
    </row>
    <row r="560" spans="4:5" ht="12.75">
      <c r="D560" s="15"/>
      <c r="E560" s="15"/>
    </row>
    <row r="561" spans="4:5" ht="12.75">
      <c r="D561" s="15"/>
      <c r="E561" s="15"/>
    </row>
    <row r="562" spans="4:5" ht="12.75">
      <c r="D562" s="15"/>
      <c r="E562" s="15"/>
    </row>
    <row r="563" spans="4:5" ht="12.75">
      <c r="D563" s="15"/>
      <c r="E563" s="15"/>
    </row>
    <row r="564" spans="4:5" ht="12.75">
      <c r="D564" s="15"/>
      <c r="E564" s="15"/>
    </row>
    <row r="565" spans="4:5" ht="12.75">
      <c r="D565" s="15"/>
      <c r="E565" s="15"/>
    </row>
    <row r="566" spans="4:5" ht="12.75">
      <c r="D566" s="15"/>
      <c r="E566" s="15"/>
    </row>
    <row r="567" spans="4:5" ht="12.75">
      <c r="D567" s="15"/>
      <c r="E567" s="15"/>
    </row>
    <row r="568" spans="4:5" ht="12.75">
      <c r="D568" s="15"/>
      <c r="E568" s="15"/>
    </row>
    <row r="569" spans="4:5" ht="12.75">
      <c r="D569" s="15"/>
      <c r="E569" s="15"/>
    </row>
    <row r="570" spans="4:5" ht="12.75">
      <c r="D570" s="15"/>
      <c r="E570" s="15"/>
    </row>
    <row r="571" spans="4:5" ht="12.75">
      <c r="D571" s="15"/>
      <c r="E571" s="15"/>
    </row>
    <row r="572" spans="4:5" ht="12.75">
      <c r="D572" s="15"/>
      <c r="E572" s="15"/>
    </row>
    <row r="573" spans="4:5" ht="12.75">
      <c r="D573" s="15"/>
      <c r="E573" s="15"/>
    </row>
    <row r="574" spans="4:5" ht="12.75">
      <c r="D574" s="15"/>
      <c r="E574" s="15"/>
    </row>
    <row r="575" spans="4:5" ht="12.75">
      <c r="D575" s="15"/>
      <c r="E575" s="15"/>
    </row>
    <row r="576" spans="4:5" ht="12.75">
      <c r="D576" s="15"/>
      <c r="E576" s="15"/>
    </row>
    <row r="577" spans="4:5" ht="12.75">
      <c r="D577" s="15"/>
      <c r="E577" s="15"/>
    </row>
    <row r="578" spans="4:5" ht="12.75">
      <c r="D578" s="15"/>
      <c r="E578" s="15"/>
    </row>
    <row r="579" spans="4:5" ht="12.75">
      <c r="D579" s="15"/>
      <c r="E579" s="15"/>
    </row>
    <row r="580" spans="4:5" ht="12.75">
      <c r="D580" s="15"/>
      <c r="E580" s="15"/>
    </row>
    <row r="581" spans="4:5" ht="12.75">
      <c r="D581" s="15"/>
      <c r="E581" s="15"/>
    </row>
    <row r="582" spans="4:5" ht="12.75">
      <c r="D582" s="15"/>
      <c r="E582" s="15"/>
    </row>
    <row r="583" spans="4:5" ht="12.75">
      <c r="D583" s="15"/>
      <c r="E583" s="15"/>
    </row>
    <row r="584" spans="4:5" ht="12.75">
      <c r="D584" s="15"/>
      <c r="E584" s="15"/>
    </row>
    <row r="585" spans="4:5" ht="12.75">
      <c r="D585" s="15"/>
      <c r="E585" s="15"/>
    </row>
    <row r="586" spans="4:5" ht="12.75">
      <c r="D586" s="15"/>
      <c r="E586" s="15"/>
    </row>
    <row r="587" spans="4:5" ht="12.75">
      <c r="D587" s="15"/>
      <c r="E587" s="15"/>
    </row>
    <row r="588" spans="4:5" ht="12.75">
      <c r="D588" s="15"/>
      <c r="E588" s="15"/>
    </row>
    <row r="589" spans="4:5" ht="12.75">
      <c r="D589" s="15"/>
      <c r="E589" s="15"/>
    </row>
    <row r="590" spans="4:5" ht="12.75">
      <c r="D590" s="15"/>
      <c r="E590" s="15"/>
    </row>
    <row r="591" spans="4:5" ht="12.75">
      <c r="D591" s="15"/>
      <c r="E591" s="15"/>
    </row>
    <row r="592" spans="4:5" ht="12.75">
      <c r="D592" s="15"/>
      <c r="E592" s="15"/>
    </row>
    <row r="593" spans="4:5" ht="12.75">
      <c r="D593" s="15"/>
      <c r="E593" s="15"/>
    </row>
    <row r="594" spans="4:5" ht="12.75">
      <c r="D594" s="15"/>
      <c r="E594" s="15"/>
    </row>
    <row r="595" spans="4:5" ht="12.75">
      <c r="D595" s="15"/>
      <c r="E595" s="15"/>
    </row>
    <row r="596" spans="4:5" ht="12.75">
      <c r="D596" s="15"/>
      <c r="E596" s="15"/>
    </row>
    <row r="597" spans="4:5" ht="12.75">
      <c r="D597" s="15"/>
      <c r="E597" s="15"/>
    </row>
    <row r="598" spans="4:5" ht="12.75">
      <c r="D598" s="15"/>
      <c r="E598" s="15"/>
    </row>
    <row r="599" spans="4:5" ht="12.75">
      <c r="D599" s="15"/>
      <c r="E599" s="15"/>
    </row>
    <row r="600" spans="4:5" ht="12.75">
      <c r="D600" s="15"/>
      <c r="E600" s="15"/>
    </row>
    <row r="601" spans="4:5" ht="12.75">
      <c r="D601" s="15"/>
      <c r="E601" s="15"/>
    </row>
    <row r="602" spans="4:5" ht="12.75">
      <c r="D602" s="15"/>
      <c r="E602" s="15"/>
    </row>
    <row r="603" spans="4:5" ht="12.75">
      <c r="D603" s="15"/>
      <c r="E603" s="15"/>
    </row>
    <row r="604" spans="4:5" ht="12.75">
      <c r="D604" s="15"/>
      <c r="E604" s="15"/>
    </row>
    <row r="605" spans="4:5" ht="12.75">
      <c r="D605" s="15"/>
      <c r="E605" s="15"/>
    </row>
    <row r="606" spans="4:5" ht="12.75">
      <c r="D606" s="15"/>
      <c r="E606" s="15"/>
    </row>
    <row r="607" spans="4:5" ht="12.75">
      <c r="D607" s="15"/>
      <c r="E607" s="15"/>
    </row>
    <row r="608" spans="4:5" ht="12.75">
      <c r="D608" s="15"/>
      <c r="E608" s="15"/>
    </row>
    <row r="609" spans="4:5" ht="12.75">
      <c r="D609" s="15"/>
      <c r="E609" s="15"/>
    </row>
    <row r="610" spans="4:5" ht="12.75">
      <c r="D610" s="15"/>
      <c r="E610" s="15"/>
    </row>
    <row r="611" spans="4:5" ht="12.75">
      <c r="D611" s="15"/>
      <c r="E611" s="15"/>
    </row>
    <row r="612" spans="4:5" ht="12.75">
      <c r="D612" s="15"/>
      <c r="E612" s="15"/>
    </row>
    <row r="613" spans="4:5" ht="12.75">
      <c r="D613" s="15"/>
      <c r="E613" s="15"/>
    </row>
    <row r="614" spans="4:5" ht="12.75">
      <c r="D614" s="15"/>
      <c r="E614" s="15"/>
    </row>
    <row r="615" spans="4:5" ht="12.75">
      <c r="D615" s="15"/>
      <c r="E615" s="15"/>
    </row>
    <row r="616" spans="4:5" ht="12.75">
      <c r="D616" s="15"/>
      <c r="E616" s="15"/>
    </row>
    <row r="617" spans="4:5" ht="12.75">
      <c r="D617" s="15"/>
      <c r="E617" s="15"/>
    </row>
    <row r="618" spans="4:5" ht="12.75">
      <c r="D618" s="15"/>
      <c r="E618" s="15"/>
    </row>
    <row r="619" spans="4:5" ht="12.75">
      <c r="D619" s="15"/>
      <c r="E619" s="15"/>
    </row>
    <row r="620" spans="4:5" ht="12.75">
      <c r="D620" s="15"/>
      <c r="E620" s="15"/>
    </row>
  </sheetData>
  <printOptions/>
  <pageMargins left="0.75" right="0.75" top="1" bottom="1" header="0.5" footer="0.5"/>
  <pageSetup horizontalDpi="200" verticalDpi="2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4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6.140625" style="5" bestFit="1" customWidth="1"/>
    <col min="2" max="2" width="6.28125" style="13" bestFit="1" customWidth="1"/>
    <col min="3" max="3" width="8.00390625" style="14" bestFit="1" customWidth="1"/>
    <col min="4" max="4" width="81.7109375" style="14" bestFit="1" customWidth="1"/>
    <col min="5" max="5" width="59.421875" style="14" customWidth="1"/>
    <col min="6" max="6" width="39.140625" style="14" bestFit="1" customWidth="1"/>
    <col min="7" max="7" width="15.7109375" style="14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596</v>
      </c>
    </row>
    <row r="2" ht="12">
      <c r="A2" s="14"/>
    </row>
    <row r="3" spans="1:8" ht="12">
      <c r="A3" s="5" t="s">
        <v>488</v>
      </c>
      <c r="B3" s="8">
        <v>1.3</v>
      </c>
      <c r="C3" s="7" t="s">
        <v>629</v>
      </c>
      <c r="D3" s="9" t="s">
        <v>690</v>
      </c>
      <c r="E3" s="7" t="s">
        <v>398</v>
      </c>
      <c r="F3" s="7" t="s">
        <v>237</v>
      </c>
      <c r="G3" s="10" t="s">
        <v>23</v>
      </c>
      <c r="H3" s="11">
        <f>7-B3</f>
        <v>5.7</v>
      </c>
    </row>
    <row r="4" spans="1:8" ht="12">
      <c r="A4" s="5" t="s">
        <v>489</v>
      </c>
      <c r="B4" s="8">
        <v>2.7</v>
      </c>
      <c r="C4" s="7" t="s">
        <v>1017</v>
      </c>
      <c r="D4" s="9" t="s">
        <v>691</v>
      </c>
      <c r="E4" s="7" t="s">
        <v>1083</v>
      </c>
      <c r="F4" s="7" t="s">
        <v>242</v>
      </c>
      <c r="G4" s="7" t="s">
        <v>231</v>
      </c>
      <c r="H4" s="11">
        <f>7-B4</f>
        <v>4.3</v>
      </c>
    </row>
    <row r="5" spans="1:8" ht="12.75">
      <c r="A5" s="5" t="s">
        <v>490</v>
      </c>
      <c r="B5" s="8" t="s">
        <v>23</v>
      </c>
      <c r="C5" s="7" t="s">
        <v>484</v>
      </c>
      <c r="D5" s="9" t="s">
        <v>692</v>
      </c>
      <c r="E5" s="7" t="s">
        <v>998</v>
      </c>
      <c r="F5" s="7" t="s">
        <v>534</v>
      </c>
      <c r="G5" s="7" t="s">
        <v>230</v>
      </c>
      <c r="H5" s="7" t="s">
        <v>23</v>
      </c>
    </row>
    <row r="6" spans="1:7" ht="12.75">
      <c r="A6" s="5" t="s">
        <v>322</v>
      </c>
      <c r="B6" s="8"/>
      <c r="C6" s="7"/>
      <c r="D6" s="9"/>
      <c r="E6" s="9"/>
      <c r="F6" s="7"/>
      <c r="G6" s="7"/>
    </row>
    <row r="7" spans="1:8" ht="12.75">
      <c r="A7" s="5" t="s">
        <v>491</v>
      </c>
      <c r="B7" s="8">
        <v>1</v>
      </c>
      <c r="C7" s="7" t="s">
        <v>628</v>
      </c>
      <c r="D7" s="9" t="s">
        <v>693</v>
      </c>
      <c r="E7" s="7" t="s">
        <v>398</v>
      </c>
      <c r="F7" s="7" t="s">
        <v>237</v>
      </c>
      <c r="G7" s="10" t="s">
        <v>23</v>
      </c>
      <c r="H7" s="11">
        <f>6-B7</f>
        <v>5</v>
      </c>
    </row>
    <row r="8" spans="1:8" ht="12.75">
      <c r="A8" s="5" t="s">
        <v>492</v>
      </c>
      <c r="B8" s="8">
        <v>6</v>
      </c>
      <c r="C8" s="7" t="s">
        <v>1016</v>
      </c>
      <c r="D8" s="9" t="s">
        <v>589</v>
      </c>
      <c r="E8" s="7" t="s">
        <v>1085</v>
      </c>
      <c r="F8" s="7" t="s">
        <v>120</v>
      </c>
      <c r="G8" s="7" t="s">
        <v>230</v>
      </c>
      <c r="H8" s="11">
        <f>6-B8</f>
        <v>0</v>
      </c>
    </row>
    <row r="9" spans="1:8" ht="12.75">
      <c r="A9" s="5" t="s">
        <v>493</v>
      </c>
      <c r="B9" s="8" t="s">
        <v>23</v>
      </c>
      <c r="C9" s="7" t="s">
        <v>484</v>
      </c>
      <c r="D9" s="9" t="s">
        <v>590</v>
      </c>
      <c r="E9" s="7" t="s">
        <v>1098</v>
      </c>
      <c r="F9" s="7" t="s">
        <v>240</v>
      </c>
      <c r="G9" s="10" t="s">
        <v>23</v>
      </c>
      <c r="H9" s="7" t="s">
        <v>23</v>
      </c>
    </row>
    <row r="10" spans="1:7" ht="12.75">
      <c r="A10" s="5" t="s">
        <v>322</v>
      </c>
      <c r="B10" s="8"/>
      <c r="C10" s="7"/>
      <c r="D10" s="9"/>
      <c r="E10" s="9"/>
      <c r="F10" s="7"/>
      <c r="G10" s="7"/>
    </row>
    <row r="11" spans="1:8" ht="12.75">
      <c r="A11" s="5" t="s">
        <v>494</v>
      </c>
      <c r="B11" s="8">
        <v>0.5</v>
      </c>
      <c r="C11" s="7" t="s">
        <v>740</v>
      </c>
      <c r="D11" s="9" t="s">
        <v>591</v>
      </c>
      <c r="E11" s="7" t="s">
        <v>398</v>
      </c>
      <c r="F11" s="7" t="s">
        <v>238</v>
      </c>
      <c r="G11" s="10" t="s">
        <v>23</v>
      </c>
      <c r="H11" s="11">
        <f>5.5-B11</f>
        <v>5</v>
      </c>
    </row>
    <row r="12" spans="1:8" ht="12.75">
      <c r="A12" s="5" t="s">
        <v>495</v>
      </c>
      <c r="B12" s="8">
        <v>1.5</v>
      </c>
      <c r="C12" s="7" t="s">
        <v>480</v>
      </c>
      <c r="D12" s="9" t="s">
        <v>452</v>
      </c>
      <c r="E12" s="7" t="s">
        <v>1086</v>
      </c>
      <c r="F12" s="7" t="s">
        <v>239</v>
      </c>
      <c r="G12" s="7" t="s">
        <v>230</v>
      </c>
      <c r="H12" s="11">
        <f>5.5-B12</f>
        <v>4</v>
      </c>
    </row>
    <row r="13" spans="1:8" ht="12.75">
      <c r="A13" s="5" t="s">
        <v>496</v>
      </c>
      <c r="B13" s="8">
        <v>5.5</v>
      </c>
      <c r="C13" s="7" t="s">
        <v>1016</v>
      </c>
      <c r="D13" s="9" t="s">
        <v>592</v>
      </c>
      <c r="E13" s="7" t="s">
        <v>979</v>
      </c>
      <c r="F13" s="7" t="s">
        <v>119</v>
      </c>
      <c r="G13" s="7" t="s">
        <v>233</v>
      </c>
      <c r="H13" s="11">
        <f>5.5-B13</f>
        <v>0</v>
      </c>
    </row>
    <row r="14" spans="1:8" ht="12.75">
      <c r="A14" s="5" t="s">
        <v>497</v>
      </c>
      <c r="B14" s="8" t="s">
        <v>23</v>
      </c>
      <c r="C14" s="7" t="s">
        <v>108</v>
      </c>
      <c r="D14" s="9" t="s">
        <v>739</v>
      </c>
      <c r="E14" s="9"/>
      <c r="F14" s="7" t="s">
        <v>238</v>
      </c>
      <c r="G14" s="10" t="s">
        <v>23</v>
      </c>
      <c r="H14" s="7" t="s">
        <v>23</v>
      </c>
    </row>
    <row r="15" spans="1:7" ht="12.75">
      <c r="A15" s="5" t="s">
        <v>322</v>
      </c>
      <c r="B15" s="8"/>
      <c r="C15" s="7"/>
      <c r="D15" s="9"/>
      <c r="E15" s="9"/>
      <c r="F15" s="7"/>
      <c r="G15" s="7"/>
    </row>
    <row r="16" spans="1:8" ht="12.75">
      <c r="A16" s="5" t="s">
        <v>498</v>
      </c>
      <c r="B16" s="8">
        <v>1</v>
      </c>
      <c r="C16" s="7" t="s">
        <v>629</v>
      </c>
      <c r="D16" s="9" t="s">
        <v>593</v>
      </c>
      <c r="E16" s="7" t="s">
        <v>398</v>
      </c>
      <c r="F16" s="7" t="s">
        <v>237</v>
      </c>
      <c r="G16" s="10" t="s">
        <v>23</v>
      </c>
      <c r="H16" s="11">
        <f>7-B16</f>
        <v>6</v>
      </c>
    </row>
    <row r="17" spans="1:8" ht="12.75">
      <c r="A17" s="5" t="s">
        <v>499</v>
      </c>
      <c r="B17" s="8">
        <v>7</v>
      </c>
      <c r="C17" s="7" t="s">
        <v>1016</v>
      </c>
      <c r="D17" s="9" t="s">
        <v>594</v>
      </c>
      <c r="E17" s="7" t="s">
        <v>1087</v>
      </c>
      <c r="F17" s="7" t="s">
        <v>245</v>
      </c>
      <c r="G17" s="7" t="s">
        <v>233</v>
      </c>
      <c r="H17" s="11">
        <f>7-B17</f>
        <v>0</v>
      </c>
    </row>
    <row r="18" spans="1:8" ht="12.75">
      <c r="A18" s="5" t="s">
        <v>500</v>
      </c>
      <c r="B18" s="8" t="s">
        <v>23</v>
      </c>
      <c r="C18" s="7" t="s">
        <v>484</v>
      </c>
      <c r="D18" s="9" t="s">
        <v>601</v>
      </c>
      <c r="E18" s="7" t="s">
        <v>1098</v>
      </c>
      <c r="F18" s="7" t="s">
        <v>535</v>
      </c>
      <c r="G18" s="10" t="s">
        <v>23</v>
      </c>
      <c r="H18" s="7" t="s">
        <v>23</v>
      </c>
    </row>
    <row r="19" spans="1:7" ht="12.75">
      <c r="A19" s="5" t="s">
        <v>322</v>
      </c>
      <c r="B19" s="8"/>
      <c r="C19" s="7"/>
      <c r="D19" s="9"/>
      <c r="E19" s="9"/>
      <c r="F19" s="7"/>
      <c r="G19" s="7"/>
    </row>
    <row r="20" spans="1:8" ht="12.75">
      <c r="A20" s="5" t="s">
        <v>501</v>
      </c>
      <c r="B20" s="8">
        <v>2</v>
      </c>
      <c r="C20" s="7" t="s">
        <v>740</v>
      </c>
      <c r="D20" s="9" t="s">
        <v>602</v>
      </c>
      <c r="E20" s="7" t="s">
        <v>398</v>
      </c>
      <c r="F20" s="7" t="s">
        <v>237</v>
      </c>
      <c r="G20" s="10" t="s">
        <v>23</v>
      </c>
      <c r="H20" s="11">
        <f>6.5-B20</f>
        <v>4.5</v>
      </c>
    </row>
    <row r="21" spans="1:8" ht="12.75">
      <c r="A21" s="5" t="s">
        <v>502</v>
      </c>
      <c r="B21" s="8">
        <v>6</v>
      </c>
      <c r="C21" s="7" t="s">
        <v>1016</v>
      </c>
      <c r="D21" s="9" t="s">
        <v>603</v>
      </c>
      <c r="E21" s="7" t="s">
        <v>1088</v>
      </c>
      <c r="F21" s="7" t="s">
        <v>240</v>
      </c>
      <c r="G21" s="7" t="s">
        <v>232</v>
      </c>
      <c r="H21" s="11">
        <f>6.5-B21</f>
        <v>0.5</v>
      </c>
    </row>
    <row r="22" spans="1:8" ht="12.75">
      <c r="A22" s="5" t="s">
        <v>503</v>
      </c>
      <c r="B22" s="8">
        <v>6.5</v>
      </c>
      <c r="C22" s="7" t="s">
        <v>1033</v>
      </c>
      <c r="D22" s="9" t="s">
        <v>453</v>
      </c>
      <c r="E22" s="7" t="s">
        <v>1098</v>
      </c>
      <c r="F22" s="7" t="s">
        <v>247</v>
      </c>
      <c r="G22" s="7" t="s">
        <v>909</v>
      </c>
      <c r="H22" s="11">
        <f>6.5-B22</f>
        <v>0</v>
      </c>
    </row>
    <row r="23" spans="1:8" ht="12.75">
      <c r="A23" s="5" t="s">
        <v>504</v>
      </c>
      <c r="B23" s="8" t="s">
        <v>23</v>
      </c>
      <c r="C23" s="7" t="s">
        <v>484</v>
      </c>
      <c r="D23" s="9" t="s">
        <v>604</v>
      </c>
      <c r="E23" s="9"/>
      <c r="F23" s="7" t="s">
        <v>101</v>
      </c>
      <c r="G23" s="10" t="s">
        <v>23</v>
      </c>
      <c r="H23" s="7" t="s">
        <v>23</v>
      </c>
    </row>
    <row r="24" spans="1:7" ht="12.75">
      <c r="A24" s="5" t="s">
        <v>322</v>
      </c>
      <c r="B24" s="8"/>
      <c r="C24" s="7"/>
      <c r="D24" s="9"/>
      <c r="E24" s="9"/>
      <c r="F24" s="7"/>
      <c r="G24" s="7"/>
    </row>
    <row r="25" spans="1:8" ht="12.75">
      <c r="A25" s="5" t="s">
        <v>505</v>
      </c>
      <c r="B25" s="8">
        <v>2</v>
      </c>
      <c r="C25" s="7" t="s">
        <v>479</v>
      </c>
      <c r="D25" s="9" t="s">
        <v>454</v>
      </c>
      <c r="E25" s="7" t="s">
        <v>398</v>
      </c>
      <c r="F25" s="10" t="s">
        <v>23</v>
      </c>
      <c r="G25" s="10" t="s">
        <v>23</v>
      </c>
      <c r="H25" s="11">
        <f>10-B25</f>
        <v>8</v>
      </c>
    </row>
    <row r="26" spans="1:8" ht="12.75">
      <c r="A26" s="5" t="s">
        <v>506</v>
      </c>
      <c r="B26" s="8">
        <v>5.5</v>
      </c>
      <c r="C26" s="7" t="s">
        <v>480</v>
      </c>
      <c r="D26" s="9" t="s">
        <v>455</v>
      </c>
      <c r="E26" s="7" t="s">
        <v>1089</v>
      </c>
      <c r="F26" s="10" t="s">
        <v>23</v>
      </c>
      <c r="G26" s="10" t="s">
        <v>23</v>
      </c>
      <c r="H26" s="11">
        <f>10-B26</f>
        <v>4.5</v>
      </c>
    </row>
    <row r="27" spans="1:8" ht="12.75">
      <c r="A27" s="5" t="s">
        <v>507</v>
      </c>
      <c r="B27" s="8">
        <v>6</v>
      </c>
      <c r="C27" s="7" t="s">
        <v>1016</v>
      </c>
      <c r="D27" s="9" t="s">
        <v>456</v>
      </c>
      <c r="E27" s="7" t="s">
        <v>999</v>
      </c>
      <c r="F27" s="7" t="s">
        <v>1076</v>
      </c>
      <c r="G27" s="7" t="s">
        <v>231</v>
      </c>
      <c r="H27" s="11">
        <f>10-B27</f>
        <v>4</v>
      </c>
    </row>
    <row r="28" spans="1:8" ht="12.75">
      <c r="A28" s="5" t="s">
        <v>508</v>
      </c>
      <c r="B28" s="8">
        <v>10</v>
      </c>
      <c r="C28" s="7" t="s">
        <v>1016</v>
      </c>
      <c r="D28" s="9" t="s">
        <v>625</v>
      </c>
      <c r="E28" s="9"/>
      <c r="F28" s="7" t="s">
        <v>531</v>
      </c>
      <c r="G28" s="7" t="s">
        <v>231</v>
      </c>
      <c r="H28" s="11">
        <f>10-B28</f>
        <v>0</v>
      </c>
    </row>
    <row r="29" spans="1:8" ht="12.75">
      <c r="A29" s="5" t="s">
        <v>509</v>
      </c>
      <c r="B29" s="8" t="s">
        <v>23</v>
      </c>
      <c r="C29" s="7" t="s">
        <v>484</v>
      </c>
      <c r="D29" s="9" t="s">
        <v>457</v>
      </c>
      <c r="E29" s="9"/>
      <c r="F29" s="7" t="s">
        <v>237</v>
      </c>
      <c r="G29" s="10" t="s">
        <v>23</v>
      </c>
      <c r="H29" s="7" t="s">
        <v>23</v>
      </c>
    </row>
    <row r="30" spans="1:7" ht="12" customHeight="1">
      <c r="A30" s="5" t="s">
        <v>322</v>
      </c>
      <c r="B30" s="8"/>
      <c r="C30" s="7"/>
      <c r="F30" s="7"/>
      <c r="G30" s="7"/>
    </row>
    <row r="31" spans="1:8" ht="12.75">
      <c r="A31" s="5" t="s">
        <v>510</v>
      </c>
      <c r="B31" s="8">
        <v>1.5</v>
      </c>
      <c r="C31" s="7" t="s">
        <v>629</v>
      </c>
      <c r="D31" s="9" t="s">
        <v>605</v>
      </c>
      <c r="E31" s="7" t="s">
        <v>398</v>
      </c>
      <c r="F31" s="7" t="s">
        <v>237</v>
      </c>
      <c r="G31" s="10" t="s">
        <v>23</v>
      </c>
      <c r="H31" s="11">
        <f>1.5-B31</f>
        <v>0</v>
      </c>
    </row>
    <row r="32" spans="1:8" ht="12.75">
      <c r="A32" s="5" t="s">
        <v>511</v>
      </c>
      <c r="B32" s="8" t="s">
        <v>23</v>
      </c>
      <c r="C32" s="7" t="s">
        <v>484</v>
      </c>
      <c r="D32" s="9" t="s">
        <v>538</v>
      </c>
      <c r="E32" s="7" t="s">
        <v>1090</v>
      </c>
      <c r="F32" s="7" t="s">
        <v>533</v>
      </c>
      <c r="G32" s="10" t="s">
        <v>23</v>
      </c>
      <c r="H32" s="7" t="s">
        <v>23</v>
      </c>
    </row>
    <row r="33" spans="1:7" ht="12.75">
      <c r="A33" s="5" t="s">
        <v>322</v>
      </c>
      <c r="B33" s="8"/>
      <c r="D33" s="9"/>
      <c r="E33" s="7" t="s">
        <v>1000</v>
      </c>
      <c r="F33" s="7"/>
      <c r="G33" s="7"/>
    </row>
    <row r="34" spans="6:8" ht="12.75">
      <c r="F34" s="10"/>
      <c r="G34" s="10"/>
      <c r="H34" s="11"/>
    </row>
    <row r="35" spans="1:8" ht="12.75">
      <c r="A35" s="5" t="s">
        <v>512</v>
      </c>
      <c r="B35" s="8">
        <v>0.3</v>
      </c>
      <c r="C35" s="7" t="s">
        <v>628</v>
      </c>
      <c r="D35" s="9" t="s">
        <v>606</v>
      </c>
      <c r="E35" s="7" t="s">
        <v>398</v>
      </c>
      <c r="F35" s="7" t="s">
        <v>237</v>
      </c>
      <c r="G35" s="10" t="s">
        <v>23</v>
      </c>
      <c r="H35" s="11">
        <f>3-B35</f>
        <v>2.7</v>
      </c>
    </row>
    <row r="36" spans="1:8" ht="12.75">
      <c r="A36" s="5" t="s">
        <v>513</v>
      </c>
      <c r="B36" s="8">
        <v>1.5</v>
      </c>
      <c r="C36" s="7" t="s">
        <v>480</v>
      </c>
      <c r="D36" s="9" t="s">
        <v>607</v>
      </c>
      <c r="E36" s="7" t="s">
        <v>1091</v>
      </c>
      <c r="F36" s="7" t="s">
        <v>237</v>
      </c>
      <c r="G36" s="7" t="s">
        <v>233</v>
      </c>
      <c r="H36" s="11">
        <f>3-B36</f>
        <v>1.5</v>
      </c>
    </row>
    <row r="37" spans="1:8" ht="12.75">
      <c r="A37" s="5" t="s">
        <v>514</v>
      </c>
      <c r="B37" s="8">
        <v>3</v>
      </c>
      <c r="C37" s="7" t="s">
        <v>1016</v>
      </c>
      <c r="D37" s="9" t="s">
        <v>608</v>
      </c>
      <c r="E37" s="7" t="s">
        <v>1000</v>
      </c>
      <c r="F37" s="7" t="s">
        <v>237</v>
      </c>
      <c r="G37" s="7" t="s">
        <v>233</v>
      </c>
      <c r="H37" s="11">
        <f>3-B37</f>
        <v>0</v>
      </c>
    </row>
    <row r="38" spans="1:8" ht="12.75">
      <c r="A38" s="5" t="s">
        <v>515</v>
      </c>
      <c r="B38" s="8" t="s">
        <v>23</v>
      </c>
      <c r="C38" s="7" t="s">
        <v>484</v>
      </c>
      <c r="D38" s="9" t="s">
        <v>609</v>
      </c>
      <c r="E38" s="9"/>
      <c r="F38" s="7" t="s">
        <v>238</v>
      </c>
      <c r="G38" s="10" t="s">
        <v>23</v>
      </c>
      <c r="H38" s="7" t="s">
        <v>23</v>
      </c>
    </row>
    <row r="39" spans="1:7" ht="12.75">
      <c r="A39" s="5" t="s">
        <v>322</v>
      </c>
      <c r="B39" s="8"/>
      <c r="C39" s="7"/>
      <c r="D39" s="9"/>
      <c r="E39" s="9"/>
      <c r="F39" s="7"/>
      <c r="G39" s="7"/>
    </row>
    <row r="40" spans="1:8" ht="12.75">
      <c r="A40" s="5" t="s">
        <v>516</v>
      </c>
      <c r="B40" s="8">
        <v>0.5</v>
      </c>
      <c r="C40" s="7" t="s">
        <v>628</v>
      </c>
      <c r="D40" s="9" t="s">
        <v>610</v>
      </c>
      <c r="E40" s="7" t="s">
        <v>398</v>
      </c>
      <c r="F40" s="10" t="s">
        <v>23</v>
      </c>
      <c r="G40" s="10" t="s">
        <v>23</v>
      </c>
      <c r="H40" s="11">
        <f>8-B40</f>
        <v>7.5</v>
      </c>
    </row>
    <row r="41" spans="1:8" ht="12.75">
      <c r="A41" s="5" t="s">
        <v>517</v>
      </c>
      <c r="B41" s="8">
        <v>2</v>
      </c>
      <c r="C41" s="7" t="s">
        <v>480</v>
      </c>
      <c r="D41" s="9" t="s">
        <v>611</v>
      </c>
      <c r="E41" s="7" t="s">
        <v>1092</v>
      </c>
      <c r="F41" s="7" t="s">
        <v>239</v>
      </c>
      <c r="G41" s="7" t="s">
        <v>931</v>
      </c>
      <c r="H41" s="11">
        <f>8-B41</f>
        <v>6</v>
      </c>
    </row>
    <row r="42" spans="1:8" ht="12.75">
      <c r="A42" s="5" t="s">
        <v>518</v>
      </c>
      <c r="B42" s="8">
        <v>8</v>
      </c>
      <c r="C42" s="7" t="s">
        <v>1016</v>
      </c>
      <c r="D42" s="9" t="s">
        <v>458</v>
      </c>
      <c r="E42" s="7" t="s">
        <v>973</v>
      </c>
      <c r="F42" s="7" t="s">
        <v>532</v>
      </c>
      <c r="G42" s="7" t="s">
        <v>233</v>
      </c>
      <c r="H42" s="11">
        <f>8-B42</f>
        <v>0</v>
      </c>
    </row>
    <row r="43" spans="1:8" ht="12.75">
      <c r="A43" s="5" t="s">
        <v>519</v>
      </c>
      <c r="B43" s="8" t="s">
        <v>23</v>
      </c>
      <c r="C43" s="7" t="s">
        <v>484</v>
      </c>
      <c r="D43" s="9" t="s">
        <v>612</v>
      </c>
      <c r="E43" s="9"/>
      <c r="F43" s="7" t="s">
        <v>240</v>
      </c>
      <c r="G43" s="10" t="s">
        <v>23</v>
      </c>
      <c r="H43" s="7" t="s">
        <v>23</v>
      </c>
    </row>
    <row r="44" spans="1:7" ht="12.75">
      <c r="A44" s="5" t="s">
        <v>322</v>
      </c>
      <c r="B44" s="8"/>
      <c r="C44" s="7"/>
      <c r="D44" s="9"/>
      <c r="E44" s="9"/>
      <c r="F44" s="7"/>
      <c r="G44" s="7"/>
    </row>
    <row r="45" spans="1:8" ht="12.75">
      <c r="A45" s="5" t="s">
        <v>520</v>
      </c>
      <c r="B45" s="8">
        <v>1.5</v>
      </c>
      <c r="C45" s="7" t="s">
        <v>480</v>
      </c>
      <c r="D45" s="9" t="s">
        <v>613</v>
      </c>
      <c r="E45" s="7" t="s">
        <v>398</v>
      </c>
      <c r="F45" s="10" t="s">
        <v>23</v>
      </c>
      <c r="G45" s="10" t="s">
        <v>23</v>
      </c>
      <c r="H45" s="11">
        <f>15-B45</f>
        <v>13.5</v>
      </c>
    </row>
    <row r="46" spans="1:8" ht="12.75">
      <c r="A46" s="5" t="s">
        <v>521</v>
      </c>
      <c r="B46" s="8">
        <v>15</v>
      </c>
      <c r="C46" s="7" t="s">
        <v>1016</v>
      </c>
      <c r="D46" s="9" t="s">
        <v>614</v>
      </c>
      <c r="E46" s="7" t="s">
        <v>1093</v>
      </c>
      <c r="F46" s="7" t="s">
        <v>119</v>
      </c>
      <c r="G46" s="7" t="s">
        <v>233</v>
      </c>
      <c r="H46" s="11">
        <f>15-B46</f>
        <v>0</v>
      </c>
    </row>
    <row r="47" spans="1:8" ht="12.75">
      <c r="A47" s="5" t="s">
        <v>522</v>
      </c>
      <c r="B47" s="8" t="s">
        <v>23</v>
      </c>
      <c r="C47" s="7" t="s">
        <v>484</v>
      </c>
      <c r="D47" s="9" t="s">
        <v>615</v>
      </c>
      <c r="E47" s="7"/>
      <c r="F47" s="10" t="s">
        <v>23</v>
      </c>
      <c r="G47" s="10" t="s">
        <v>23</v>
      </c>
      <c r="H47" s="7" t="s">
        <v>23</v>
      </c>
    </row>
    <row r="48" spans="1:7" ht="12.75">
      <c r="A48" s="5" t="s">
        <v>322</v>
      </c>
      <c r="B48" s="8"/>
      <c r="C48" s="7"/>
      <c r="D48" s="9"/>
      <c r="E48" s="9"/>
      <c r="F48" s="7"/>
      <c r="G48" s="7"/>
    </row>
    <row r="49" spans="1:8" ht="12.75">
      <c r="A49" s="5" t="s">
        <v>523</v>
      </c>
      <c r="B49" s="8">
        <v>1</v>
      </c>
      <c r="C49" s="7" t="s">
        <v>629</v>
      </c>
      <c r="D49" s="9" t="s">
        <v>616</v>
      </c>
      <c r="E49" s="7" t="s">
        <v>398</v>
      </c>
      <c r="F49" s="7" t="s">
        <v>237</v>
      </c>
      <c r="G49" s="10" t="s">
        <v>23</v>
      </c>
      <c r="H49" s="11">
        <f>13-B49</f>
        <v>12</v>
      </c>
    </row>
    <row r="50" spans="1:8" ht="12.75">
      <c r="A50" s="5" t="s">
        <v>524</v>
      </c>
      <c r="B50" s="8">
        <v>12</v>
      </c>
      <c r="C50" s="7" t="s">
        <v>1016</v>
      </c>
      <c r="D50" s="9" t="s">
        <v>617</v>
      </c>
      <c r="E50" s="7" t="s">
        <v>1094</v>
      </c>
      <c r="F50" s="7" t="s">
        <v>1079</v>
      </c>
      <c r="G50" s="10" t="s">
        <v>23</v>
      </c>
      <c r="H50" s="11">
        <f>13-B50</f>
        <v>1</v>
      </c>
    </row>
    <row r="51" spans="1:8" ht="12.75">
      <c r="A51" s="5" t="s">
        <v>525</v>
      </c>
      <c r="B51" s="8">
        <v>13</v>
      </c>
      <c r="C51" s="7" t="s">
        <v>1033</v>
      </c>
      <c r="D51" s="9" t="s">
        <v>618</v>
      </c>
      <c r="E51" s="7" t="s">
        <v>1001</v>
      </c>
      <c r="F51" s="10" t="s">
        <v>23</v>
      </c>
      <c r="G51" s="7" t="s">
        <v>910</v>
      </c>
      <c r="H51" s="11">
        <f>13-B51</f>
        <v>0</v>
      </c>
    </row>
    <row r="52" spans="1:8" ht="12.75">
      <c r="A52" s="5" t="s">
        <v>597</v>
      </c>
      <c r="B52" s="8" t="s">
        <v>23</v>
      </c>
      <c r="C52" s="7" t="s">
        <v>484</v>
      </c>
      <c r="D52" s="9" t="s">
        <v>598</v>
      </c>
      <c r="E52" s="7"/>
      <c r="F52" s="10" t="s">
        <v>23</v>
      </c>
      <c r="G52" s="10" t="s">
        <v>23</v>
      </c>
      <c r="H52" s="10" t="s">
        <v>23</v>
      </c>
    </row>
    <row r="53" spans="1:7" ht="12.75">
      <c r="A53" s="5" t="s">
        <v>322</v>
      </c>
      <c r="B53" s="8"/>
      <c r="C53" s="7"/>
      <c r="D53" s="9"/>
      <c r="E53" s="9"/>
      <c r="F53" s="7"/>
      <c r="G53" s="7"/>
    </row>
    <row r="54" spans="1:8" ht="12.75">
      <c r="A54" s="5" t="s">
        <v>526</v>
      </c>
      <c r="B54" s="8">
        <v>1</v>
      </c>
      <c r="C54" s="7" t="s">
        <v>628</v>
      </c>
      <c r="D54" s="9" t="s">
        <v>619</v>
      </c>
      <c r="E54" s="7" t="s">
        <v>398</v>
      </c>
      <c r="F54" s="7" t="s">
        <v>237</v>
      </c>
      <c r="G54" s="10" t="s">
        <v>23</v>
      </c>
      <c r="H54" s="11">
        <f>32.5-B54</f>
        <v>31.5</v>
      </c>
    </row>
    <row r="55" spans="1:8" ht="12.75">
      <c r="A55" s="5" t="s">
        <v>527</v>
      </c>
      <c r="B55" s="8">
        <v>10</v>
      </c>
      <c r="C55" s="7" t="s">
        <v>480</v>
      </c>
      <c r="D55" s="9" t="s">
        <v>620</v>
      </c>
      <c r="E55" s="7" t="s">
        <v>1095</v>
      </c>
      <c r="F55" s="7" t="s">
        <v>240</v>
      </c>
      <c r="G55" s="7" t="s">
        <v>230</v>
      </c>
      <c r="H55" s="11">
        <f>32.5-B55</f>
        <v>22.5</v>
      </c>
    </row>
    <row r="56" spans="1:8" ht="12.75">
      <c r="A56" s="5" t="s">
        <v>528</v>
      </c>
      <c r="B56" s="8">
        <v>26</v>
      </c>
      <c r="C56" s="7" t="s">
        <v>1016</v>
      </c>
      <c r="D56" s="9" t="s">
        <v>621</v>
      </c>
      <c r="E56" s="7" t="s">
        <v>973</v>
      </c>
      <c r="F56" s="7" t="s">
        <v>245</v>
      </c>
      <c r="G56" s="7" t="s">
        <v>232</v>
      </c>
      <c r="H56" s="11">
        <f>32.5-B56</f>
        <v>6.5</v>
      </c>
    </row>
    <row r="57" spans="1:8" ht="12.75">
      <c r="A57" s="5" t="s">
        <v>529</v>
      </c>
      <c r="B57" s="8">
        <v>32.5</v>
      </c>
      <c r="C57" s="7" t="s">
        <v>1033</v>
      </c>
      <c r="D57" s="9" t="s">
        <v>622</v>
      </c>
      <c r="E57" s="7" t="s">
        <v>623</v>
      </c>
      <c r="F57" s="7" t="s">
        <v>102</v>
      </c>
      <c r="G57" s="7" t="s">
        <v>910</v>
      </c>
      <c r="H57" s="11">
        <f>32.5-B57</f>
        <v>0</v>
      </c>
    </row>
    <row r="58" spans="1:8" ht="12.75">
      <c r="A58" s="5" t="s">
        <v>530</v>
      </c>
      <c r="B58" s="8" t="s">
        <v>23</v>
      </c>
      <c r="C58" s="7" t="s">
        <v>484</v>
      </c>
      <c r="D58" s="9" t="s">
        <v>624</v>
      </c>
      <c r="F58" s="7" t="s">
        <v>727</v>
      </c>
      <c r="G58" s="10" t="s">
        <v>23</v>
      </c>
      <c r="H58" s="7" t="s">
        <v>23</v>
      </c>
    </row>
    <row r="59" spans="2:7" ht="12.75">
      <c r="B59" s="8"/>
      <c r="C59" s="7"/>
      <c r="D59" s="9"/>
      <c r="E59" s="9"/>
      <c r="F59" s="7"/>
      <c r="G59" s="7"/>
    </row>
    <row r="60" spans="2:7" ht="12.75">
      <c r="B60" s="8"/>
      <c r="C60" s="7"/>
      <c r="D60" s="9"/>
      <c r="E60" s="9"/>
      <c r="F60" s="7"/>
      <c r="G60" s="7"/>
    </row>
    <row r="61" spans="2:7" ht="12.75">
      <c r="B61" s="8"/>
      <c r="C61" s="7"/>
      <c r="D61" s="9"/>
      <c r="E61" s="9"/>
      <c r="F61" s="7"/>
      <c r="G61" s="7"/>
    </row>
    <row r="62" spans="2:7" ht="12.75">
      <c r="B62" s="8"/>
      <c r="C62" s="7"/>
      <c r="D62" s="9"/>
      <c r="E62" s="9"/>
      <c r="F62" s="7"/>
      <c r="G62" s="7"/>
    </row>
    <row r="63" spans="4:7" ht="12.75">
      <c r="D63" s="9"/>
      <c r="E63" s="9"/>
      <c r="F63" s="7"/>
      <c r="G63" s="7"/>
    </row>
    <row r="64" spans="2:7" ht="12.75">
      <c r="B64" s="8"/>
      <c r="C64" s="7"/>
      <c r="D64" s="9"/>
      <c r="E64" s="9"/>
      <c r="F64" s="7"/>
      <c r="G64" s="7"/>
    </row>
    <row r="65" spans="2:7" ht="12.75">
      <c r="B65" s="8"/>
      <c r="C65" s="7"/>
      <c r="D65" s="9"/>
      <c r="E65" s="9"/>
      <c r="F65" s="7"/>
      <c r="G65" s="7"/>
    </row>
    <row r="66" spans="2:7" ht="12.75">
      <c r="B66" s="8"/>
      <c r="C66" s="7"/>
      <c r="D66" s="9"/>
      <c r="E66" s="9"/>
      <c r="F66" s="7"/>
      <c r="G66" s="7"/>
    </row>
    <row r="67" spans="2:7" ht="12.75">
      <c r="B67" s="8"/>
      <c r="C67" s="7"/>
      <c r="D67" s="9"/>
      <c r="E67" s="9"/>
      <c r="F67" s="7"/>
      <c r="G67" s="7"/>
    </row>
    <row r="68" spans="2:7" ht="12.75">
      <c r="B68" s="8"/>
      <c r="C68" s="7"/>
      <c r="D68" s="9"/>
      <c r="E68" s="9"/>
      <c r="F68" s="7"/>
      <c r="G68" s="7"/>
    </row>
    <row r="69" spans="2:7" ht="12.75">
      <c r="B69" s="8"/>
      <c r="C69" s="7"/>
      <c r="D69" s="9"/>
      <c r="E69" s="9"/>
      <c r="F69" s="7"/>
      <c r="G69" s="7"/>
    </row>
    <row r="70" spans="2:7" ht="12.75">
      <c r="B70" s="8"/>
      <c r="C70" s="7"/>
      <c r="D70" s="9"/>
      <c r="E70" s="9"/>
      <c r="F70" s="7"/>
      <c r="G70" s="7"/>
    </row>
    <row r="71" spans="4:7" ht="12.75">
      <c r="D71" s="9"/>
      <c r="E71" s="9"/>
      <c r="F71" s="7"/>
      <c r="G71" s="7"/>
    </row>
    <row r="72" spans="2:7" ht="12.75">
      <c r="B72" s="8"/>
      <c r="C72" s="7"/>
      <c r="D72" s="9"/>
      <c r="E72" s="9"/>
      <c r="F72" s="7"/>
      <c r="G72" s="7"/>
    </row>
    <row r="73" spans="2:7" ht="12.75">
      <c r="B73" s="8"/>
      <c r="C73" s="7"/>
      <c r="D73" s="9"/>
      <c r="E73" s="9"/>
      <c r="F73" s="7"/>
      <c r="G73" s="7"/>
    </row>
    <row r="74" spans="2:7" ht="12.75">
      <c r="B74" s="8"/>
      <c r="C74" s="7"/>
      <c r="D74" s="9"/>
      <c r="E74" s="9"/>
      <c r="F74" s="7"/>
      <c r="G74" s="7"/>
    </row>
    <row r="75" spans="2:7" ht="12.75">
      <c r="B75" s="8"/>
      <c r="C75" s="7"/>
      <c r="D75" s="9"/>
      <c r="E75" s="9"/>
      <c r="F75" s="7"/>
      <c r="G75" s="7"/>
    </row>
    <row r="76" spans="2:7" ht="12.75">
      <c r="B76" s="8"/>
      <c r="C76" s="7"/>
      <c r="D76" s="9"/>
      <c r="E76" s="9"/>
      <c r="F76" s="7"/>
      <c r="G76" s="7"/>
    </row>
    <row r="77" spans="2:7" ht="12.75">
      <c r="B77" s="8"/>
      <c r="C77" s="7"/>
      <c r="D77" s="9"/>
      <c r="E77" s="9"/>
      <c r="F77" s="7"/>
      <c r="G77" s="7"/>
    </row>
    <row r="78" spans="2:7" ht="12.75">
      <c r="B78" s="8"/>
      <c r="C78" s="7"/>
      <c r="D78" s="9"/>
      <c r="E78" s="9"/>
      <c r="F78" s="7"/>
      <c r="G78" s="7"/>
    </row>
    <row r="79" spans="2:7" ht="12.75">
      <c r="B79" s="8"/>
      <c r="C79" s="7"/>
      <c r="D79" s="9"/>
      <c r="E79" s="9"/>
      <c r="F79" s="7"/>
      <c r="G79" s="7"/>
    </row>
    <row r="80" spans="2:7" ht="12.75">
      <c r="B80" s="8"/>
      <c r="C80" s="7"/>
      <c r="D80" s="9"/>
      <c r="E80" s="9"/>
      <c r="F80" s="7"/>
      <c r="G80" s="7"/>
    </row>
    <row r="81" spans="2:7" ht="12.75">
      <c r="B81" s="8"/>
      <c r="C81" s="7"/>
      <c r="D81" s="9"/>
      <c r="E81" s="9"/>
      <c r="F81" s="7"/>
      <c r="G81" s="7"/>
    </row>
    <row r="82" spans="2:7" ht="12.75">
      <c r="B82" s="8"/>
      <c r="C82" s="7"/>
      <c r="D82" s="9"/>
      <c r="E82" s="9"/>
      <c r="F82" s="7"/>
      <c r="G82" s="7"/>
    </row>
    <row r="83" spans="2:7" ht="12.75">
      <c r="B83" s="8"/>
      <c r="C83" s="7"/>
      <c r="D83" s="9"/>
      <c r="E83" s="9"/>
      <c r="F83" s="7"/>
      <c r="G83" s="7"/>
    </row>
    <row r="84" spans="2:7" ht="12.75">
      <c r="B84" s="8"/>
      <c r="C84" s="7"/>
      <c r="D84" s="9"/>
      <c r="E84" s="9"/>
      <c r="F84" s="7"/>
      <c r="G84" s="7"/>
    </row>
    <row r="85" spans="2:7" ht="12.75">
      <c r="B85" s="8"/>
      <c r="C85" s="7"/>
      <c r="D85" s="9"/>
      <c r="E85" s="9"/>
      <c r="F85" s="7"/>
      <c r="G85" s="7"/>
    </row>
    <row r="86" spans="2:7" ht="12.75">
      <c r="B86" s="8"/>
      <c r="C86" s="7"/>
      <c r="D86" s="9"/>
      <c r="E86" s="9"/>
      <c r="F86" s="7"/>
      <c r="G86" s="7"/>
    </row>
    <row r="87" spans="2:7" ht="12.75">
      <c r="B87" s="8"/>
      <c r="C87" s="7"/>
      <c r="D87" s="9"/>
      <c r="E87" s="9"/>
      <c r="F87" s="7"/>
      <c r="G87" s="7"/>
    </row>
    <row r="88" spans="2:7" ht="12.75">
      <c r="B88" s="8"/>
      <c r="C88" s="7"/>
      <c r="D88" s="9"/>
      <c r="E88" s="9"/>
      <c r="F88" s="7"/>
      <c r="G88" s="7"/>
    </row>
    <row r="89" spans="2:7" ht="12.75">
      <c r="B89" s="8"/>
      <c r="C89" s="7"/>
      <c r="D89" s="9"/>
      <c r="E89" s="9"/>
      <c r="F89" s="7"/>
      <c r="G89" s="7"/>
    </row>
    <row r="90" spans="2:7" ht="12.75">
      <c r="B90" s="8"/>
      <c r="C90" s="7"/>
      <c r="D90" s="9"/>
      <c r="E90" s="9"/>
      <c r="F90" s="7"/>
      <c r="G90" s="7"/>
    </row>
    <row r="91" spans="2:7" ht="12.75">
      <c r="B91" s="8"/>
      <c r="C91" s="7"/>
      <c r="D91" s="9"/>
      <c r="E91" s="9"/>
      <c r="F91" s="7"/>
      <c r="G91" s="7"/>
    </row>
    <row r="92" spans="2:7" ht="12.75">
      <c r="B92" s="8"/>
      <c r="C92" s="7"/>
      <c r="D92" s="9"/>
      <c r="E92" s="9"/>
      <c r="F92" s="7"/>
      <c r="G92" s="7"/>
    </row>
    <row r="93" spans="2:7" ht="12.75">
      <c r="B93" s="8"/>
      <c r="C93" s="7"/>
      <c r="D93" s="9"/>
      <c r="E93" s="9"/>
      <c r="F93" s="7"/>
      <c r="G93" s="7"/>
    </row>
    <row r="94" spans="2:7" ht="12.75">
      <c r="B94" s="8"/>
      <c r="C94" s="7"/>
      <c r="D94" s="9"/>
      <c r="E94" s="9"/>
      <c r="F94" s="7"/>
      <c r="G94" s="7"/>
    </row>
    <row r="95" spans="2:7" ht="12.75">
      <c r="B95" s="8"/>
      <c r="C95" s="7"/>
      <c r="D95" s="9"/>
      <c r="E95" s="9"/>
      <c r="F95" s="7"/>
      <c r="G95" s="7"/>
    </row>
    <row r="96" spans="2:7" ht="12.75">
      <c r="B96" s="8"/>
      <c r="C96" s="7"/>
      <c r="D96" s="9"/>
      <c r="E96" s="9"/>
      <c r="F96" s="7"/>
      <c r="G96" s="7"/>
    </row>
    <row r="97" spans="2:7" ht="12.75">
      <c r="B97" s="8"/>
      <c r="C97" s="7"/>
      <c r="D97" s="9"/>
      <c r="E97" s="9"/>
      <c r="F97" s="7"/>
      <c r="G97" s="7"/>
    </row>
    <row r="98" spans="2:7" ht="12.75">
      <c r="B98" s="8"/>
      <c r="C98" s="7"/>
      <c r="D98" s="9"/>
      <c r="E98" s="9"/>
      <c r="F98" s="7"/>
      <c r="G98" s="7"/>
    </row>
    <row r="99" spans="2:7" ht="12.75">
      <c r="B99" s="8"/>
      <c r="C99" s="7"/>
      <c r="D99" s="9"/>
      <c r="E99" s="9"/>
      <c r="F99" s="7"/>
      <c r="G99" s="7"/>
    </row>
    <row r="100" spans="2:7" ht="12.75">
      <c r="B100" s="8"/>
      <c r="C100" s="7"/>
      <c r="D100" s="9"/>
      <c r="E100" s="9"/>
      <c r="F100" s="7"/>
      <c r="G100" s="7"/>
    </row>
    <row r="101" spans="2:7" ht="12.75">
      <c r="B101" s="8"/>
      <c r="C101" s="7"/>
      <c r="D101" s="9"/>
      <c r="E101" s="9"/>
      <c r="F101" s="7"/>
      <c r="G101" s="7"/>
    </row>
    <row r="102" spans="2:7" ht="12.75">
      <c r="B102" s="8"/>
      <c r="C102" s="7"/>
      <c r="D102" s="9"/>
      <c r="E102" s="9"/>
      <c r="F102" s="7"/>
      <c r="G102" s="7"/>
    </row>
    <row r="103" spans="2:7" ht="12.75">
      <c r="B103" s="8"/>
      <c r="C103" s="7"/>
      <c r="D103" s="9"/>
      <c r="E103" s="9"/>
      <c r="F103" s="7"/>
      <c r="G103" s="7"/>
    </row>
    <row r="104" spans="2:7" ht="12.75">
      <c r="B104" s="8"/>
      <c r="C104" s="7"/>
      <c r="D104" s="9"/>
      <c r="E104" s="9"/>
      <c r="F104" s="7"/>
      <c r="G104" s="7"/>
    </row>
    <row r="105" spans="2:7" ht="12.75">
      <c r="B105" s="8"/>
      <c r="C105" s="7"/>
      <c r="D105" s="9"/>
      <c r="E105" s="9"/>
      <c r="F105" s="7"/>
      <c r="G105" s="7"/>
    </row>
    <row r="106" spans="2:7" ht="12.75">
      <c r="B106" s="8"/>
      <c r="C106" s="7"/>
      <c r="D106" s="9"/>
      <c r="E106" s="9"/>
      <c r="F106" s="7"/>
      <c r="G106" s="7"/>
    </row>
    <row r="107" spans="2:7" ht="12.75">
      <c r="B107" s="8"/>
      <c r="C107" s="7"/>
      <c r="D107" s="9"/>
      <c r="E107" s="9"/>
      <c r="F107" s="7"/>
      <c r="G107" s="7"/>
    </row>
    <row r="108" spans="2:7" ht="12.75">
      <c r="B108" s="8"/>
      <c r="C108" s="7"/>
      <c r="D108" s="9"/>
      <c r="E108" s="9"/>
      <c r="F108" s="7"/>
      <c r="G108" s="7"/>
    </row>
    <row r="109" spans="2:7" ht="12.75">
      <c r="B109" s="8"/>
      <c r="C109" s="7"/>
      <c r="D109" s="9"/>
      <c r="E109" s="9"/>
      <c r="F109" s="7"/>
      <c r="G109" s="7"/>
    </row>
    <row r="110" spans="2:7" ht="12.75">
      <c r="B110" s="8"/>
      <c r="C110" s="7"/>
      <c r="D110" s="9"/>
      <c r="E110" s="9"/>
      <c r="F110" s="7"/>
      <c r="G110" s="7"/>
    </row>
    <row r="111" spans="2:7" ht="12.75">
      <c r="B111" s="8"/>
      <c r="C111" s="7"/>
      <c r="D111" s="9"/>
      <c r="E111" s="9"/>
      <c r="F111" s="7"/>
      <c r="G111" s="7"/>
    </row>
    <row r="112" spans="2:7" ht="12.75">
      <c r="B112" s="8"/>
      <c r="C112" s="7"/>
      <c r="D112" s="9"/>
      <c r="E112" s="9"/>
      <c r="F112" s="7"/>
      <c r="G112" s="7"/>
    </row>
    <row r="113" spans="2:7" ht="12.75">
      <c r="B113" s="8"/>
      <c r="C113" s="7"/>
      <c r="D113" s="9"/>
      <c r="E113" s="9"/>
      <c r="F113" s="7"/>
      <c r="G113" s="7"/>
    </row>
    <row r="114" spans="2:7" ht="12.75">
      <c r="B114" s="8"/>
      <c r="C114" s="7"/>
      <c r="D114" s="9"/>
      <c r="E114" s="9"/>
      <c r="F114" s="7"/>
      <c r="G114" s="7"/>
    </row>
    <row r="115" spans="2:7" ht="12.75">
      <c r="B115" s="8"/>
      <c r="C115" s="7"/>
      <c r="D115" s="9"/>
      <c r="E115" s="9"/>
      <c r="F115" s="7"/>
      <c r="G115" s="7"/>
    </row>
    <row r="116" spans="2:7" ht="12.75">
      <c r="B116" s="8"/>
      <c r="C116" s="7"/>
      <c r="D116" s="9"/>
      <c r="E116" s="9"/>
      <c r="F116" s="7"/>
      <c r="G116" s="7"/>
    </row>
    <row r="117" spans="2:7" ht="12.75">
      <c r="B117" s="8"/>
      <c r="C117" s="7"/>
      <c r="D117" s="9"/>
      <c r="E117" s="9"/>
      <c r="F117" s="7"/>
      <c r="G117" s="7"/>
    </row>
    <row r="118" spans="2:7" ht="12.75">
      <c r="B118" s="8"/>
      <c r="C118" s="7"/>
      <c r="D118" s="9"/>
      <c r="E118" s="9"/>
      <c r="F118" s="7"/>
      <c r="G118" s="7"/>
    </row>
    <row r="119" spans="2:7" ht="12.75">
      <c r="B119" s="8"/>
      <c r="C119" s="7"/>
      <c r="D119" s="9"/>
      <c r="E119" s="9"/>
      <c r="F119" s="7"/>
      <c r="G119" s="7"/>
    </row>
    <row r="120" spans="2:7" ht="12.75">
      <c r="B120" s="8"/>
      <c r="C120" s="7"/>
      <c r="D120" s="9"/>
      <c r="E120" s="9"/>
      <c r="F120" s="7"/>
      <c r="G120" s="7"/>
    </row>
    <row r="121" spans="2:7" ht="12.75">
      <c r="B121" s="8"/>
      <c r="C121" s="7"/>
      <c r="D121" s="9"/>
      <c r="E121" s="9"/>
      <c r="F121" s="7"/>
      <c r="G121" s="7"/>
    </row>
    <row r="122" spans="2:7" ht="12.75">
      <c r="B122" s="8"/>
      <c r="C122" s="7"/>
      <c r="D122" s="9"/>
      <c r="E122" s="9"/>
      <c r="F122" s="7"/>
      <c r="G122" s="7"/>
    </row>
    <row r="123" spans="2:7" ht="12.75">
      <c r="B123" s="8"/>
      <c r="C123" s="7"/>
      <c r="D123" s="9"/>
      <c r="E123" s="9"/>
      <c r="F123" s="7"/>
      <c r="G123" s="7"/>
    </row>
    <row r="124" spans="2:7" ht="12.75">
      <c r="B124" s="8"/>
      <c r="C124" s="7"/>
      <c r="D124" s="9"/>
      <c r="E124" s="9"/>
      <c r="F124" s="7"/>
      <c r="G124" s="7"/>
    </row>
    <row r="125" spans="2:7" ht="12.75">
      <c r="B125" s="8"/>
      <c r="C125" s="7"/>
      <c r="D125" s="9"/>
      <c r="E125" s="9"/>
      <c r="F125" s="7"/>
      <c r="G125" s="7"/>
    </row>
    <row r="126" spans="2:7" ht="12.75">
      <c r="B126" s="8"/>
      <c r="C126" s="7"/>
      <c r="D126" s="9"/>
      <c r="E126" s="9"/>
      <c r="F126" s="7"/>
      <c r="G126" s="7"/>
    </row>
    <row r="127" spans="2:7" ht="12.75">
      <c r="B127" s="8"/>
      <c r="C127" s="7"/>
      <c r="D127" s="9"/>
      <c r="E127" s="9"/>
      <c r="F127" s="7"/>
      <c r="G127" s="7"/>
    </row>
    <row r="128" spans="2:7" ht="12.75">
      <c r="B128" s="8"/>
      <c r="C128" s="7"/>
      <c r="D128" s="9"/>
      <c r="E128" s="9"/>
      <c r="F128" s="7"/>
      <c r="G128" s="7"/>
    </row>
    <row r="129" spans="2:7" ht="12.75">
      <c r="B129" s="8"/>
      <c r="C129" s="7"/>
      <c r="D129" s="9"/>
      <c r="E129" s="9"/>
      <c r="F129" s="7"/>
      <c r="G129" s="7"/>
    </row>
    <row r="130" spans="2:7" ht="12.75">
      <c r="B130" s="8"/>
      <c r="C130" s="7"/>
      <c r="D130" s="9"/>
      <c r="E130" s="9"/>
      <c r="F130" s="7"/>
      <c r="G130" s="7"/>
    </row>
    <row r="131" spans="2:7" ht="12.75">
      <c r="B131" s="8"/>
      <c r="C131" s="7"/>
      <c r="D131" s="9"/>
      <c r="E131" s="9"/>
      <c r="F131" s="7"/>
      <c r="G131" s="7"/>
    </row>
    <row r="132" spans="2:7" ht="12.75">
      <c r="B132" s="8"/>
      <c r="C132" s="7"/>
      <c r="D132" s="9"/>
      <c r="E132" s="9"/>
      <c r="F132" s="7"/>
      <c r="G132" s="7"/>
    </row>
    <row r="133" spans="2:7" ht="12.75">
      <c r="B133" s="8"/>
      <c r="C133" s="7"/>
      <c r="D133" s="9"/>
      <c r="E133" s="9"/>
      <c r="F133" s="7"/>
      <c r="G133" s="7"/>
    </row>
    <row r="134" spans="2:7" ht="12.75">
      <c r="B134" s="8"/>
      <c r="C134" s="7"/>
      <c r="D134" s="9"/>
      <c r="E134" s="9"/>
      <c r="F134" s="7"/>
      <c r="G134" s="7"/>
    </row>
    <row r="135" spans="2:7" ht="12.75">
      <c r="B135" s="8"/>
      <c r="C135" s="7"/>
      <c r="D135" s="9"/>
      <c r="E135" s="9"/>
      <c r="F135" s="7"/>
      <c r="G135" s="7"/>
    </row>
    <row r="136" spans="2:7" ht="12.75">
      <c r="B136" s="8"/>
      <c r="C136" s="7"/>
      <c r="D136" s="9"/>
      <c r="E136" s="9"/>
      <c r="F136" s="7"/>
      <c r="G136" s="7"/>
    </row>
    <row r="137" spans="2:7" ht="12.75">
      <c r="B137" s="8"/>
      <c r="C137" s="7"/>
      <c r="D137" s="9"/>
      <c r="E137" s="9"/>
      <c r="F137" s="7"/>
      <c r="G137" s="7"/>
    </row>
    <row r="138" spans="2:7" ht="12.75">
      <c r="B138" s="8"/>
      <c r="C138" s="7"/>
      <c r="D138" s="9"/>
      <c r="E138" s="9"/>
      <c r="F138" s="7"/>
      <c r="G138" s="7"/>
    </row>
    <row r="139" spans="2:7" ht="12.75">
      <c r="B139" s="8"/>
      <c r="C139" s="7"/>
      <c r="D139" s="9"/>
      <c r="E139" s="9"/>
      <c r="F139" s="7"/>
      <c r="G139" s="7"/>
    </row>
    <row r="140" spans="2:7" ht="12.75">
      <c r="B140" s="8"/>
      <c r="C140" s="7"/>
      <c r="D140" s="9"/>
      <c r="E140" s="9"/>
      <c r="F140" s="7"/>
      <c r="G140" s="7"/>
    </row>
    <row r="141" spans="2:7" ht="12.75">
      <c r="B141" s="8"/>
      <c r="C141" s="7"/>
      <c r="D141" s="9"/>
      <c r="E141" s="9"/>
      <c r="F141" s="7"/>
      <c r="G141" s="7"/>
    </row>
    <row r="142" spans="2:7" ht="12.75">
      <c r="B142" s="8"/>
      <c r="C142" s="7"/>
      <c r="D142" s="9"/>
      <c r="E142" s="9"/>
      <c r="F142" s="7"/>
      <c r="G142" s="7"/>
    </row>
    <row r="143" spans="2:7" ht="12.75">
      <c r="B143" s="8"/>
      <c r="C143" s="7"/>
      <c r="D143" s="9"/>
      <c r="E143" s="9"/>
      <c r="F143" s="7"/>
      <c r="G143" s="7"/>
    </row>
    <row r="144" spans="2:7" ht="12.75">
      <c r="B144" s="8"/>
      <c r="C144" s="7"/>
      <c r="D144" s="9"/>
      <c r="E144" s="9"/>
      <c r="F144" s="7"/>
      <c r="G144" s="7"/>
    </row>
    <row r="145" spans="2:7" ht="12.75">
      <c r="B145" s="8"/>
      <c r="C145" s="7"/>
      <c r="D145" s="9"/>
      <c r="E145" s="9"/>
      <c r="F145" s="7"/>
      <c r="G145" s="7"/>
    </row>
    <row r="146" spans="2:7" ht="12.75">
      <c r="B146" s="8"/>
      <c r="C146" s="7"/>
      <c r="D146" s="9"/>
      <c r="E146" s="9"/>
      <c r="F146" s="7"/>
      <c r="G146" s="7"/>
    </row>
    <row r="147" spans="2:7" ht="12.75">
      <c r="B147" s="8"/>
      <c r="C147" s="7"/>
      <c r="D147" s="9"/>
      <c r="E147" s="9"/>
      <c r="F147" s="7"/>
      <c r="G147" s="7"/>
    </row>
    <row r="148" spans="2:7" ht="12.75">
      <c r="B148" s="8"/>
      <c r="C148" s="7"/>
      <c r="D148" s="9"/>
      <c r="E148" s="9"/>
      <c r="F148" s="7"/>
      <c r="G148" s="7"/>
    </row>
    <row r="149" spans="2:7" ht="12.75">
      <c r="B149" s="8"/>
      <c r="C149" s="7"/>
      <c r="D149" s="9"/>
      <c r="E149" s="9"/>
      <c r="F149" s="7"/>
      <c r="G149" s="7"/>
    </row>
    <row r="150" spans="2:7" ht="12.75">
      <c r="B150" s="8"/>
      <c r="C150" s="7"/>
      <c r="D150" s="9"/>
      <c r="E150" s="9"/>
      <c r="F150" s="7"/>
      <c r="G150" s="7"/>
    </row>
    <row r="151" spans="2:7" ht="12.75">
      <c r="B151" s="8"/>
      <c r="C151" s="7"/>
      <c r="D151" s="9"/>
      <c r="E151" s="9"/>
      <c r="F151" s="7"/>
      <c r="G151" s="7"/>
    </row>
    <row r="152" spans="2:7" ht="12.75">
      <c r="B152" s="8"/>
      <c r="C152" s="7"/>
      <c r="D152" s="9"/>
      <c r="E152" s="9"/>
      <c r="F152" s="7"/>
      <c r="G152" s="7"/>
    </row>
    <row r="153" spans="2:7" ht="12.75">
      <c r="B153" s="8"/>
      <c r="C153" s="7"/>
      <c r="D153" s="9"/>
      <c r="E153" s="9"/>
      <c r="F153" s="7"/>
      <c r="G153" s="7"/>
    </row>
    <row r="154" spans="2:7" ht="12.75">
      <c r="B154" s="8"/>
      <c r="C154" s="7"/>
      <c r="D154" s="9"/>
      <c r="E154" s="9"/>
      <c r="F154" s="7"/>
      <c r="G154" s="7"/>
    </row>
    <row r="155" spans="2:7" ht="12.75">
      <c r="B155" s="8"/>
      <c r="C155" s="7"/>
      <c r="D155" s="9"/>
      <c r="E155" s="9"/>
      <c r="F155" s="7"/>
      <c r="G155" s="7"/>
    </row>
    <row r="156" spans="2:7" ht="12.75">
      <c r="B156" s="8"/>
      <c r="C156" s="7"/>
      <c r="D156" s="9"/>
      <c r="E156" s="9"/>
      <c r="F156" s="7"/>
      <c r="G156" s="7"/>
    </row>
    <row r="157" spans="2:7" ht="12.75">
      <c r="B157" s="8"/>
      <c r="C157" s="7"/>
      <c r="D157" s="9"/>
      <c r="E157" s="9"/>
      <c r="F157" s="7"/>
      <c r="G157" s="7"/>
    </row>
    <row r="158" spans="2:7" ht="12.75">
      <c r="B158" s="8"/>
      <c r="C158" s="7"/>
      <c r="D158" s="9"/>
      <c r="E158" s="9"/>
      <c r="F158" s="7"/>
      <c r="G158" s="7"/>
    </row>
    <row r="159" spans="2:7" ht="12.75">
      <c r="B159" s="8"/>
      <c r="C159" s="7"/>
      <c r="D159" s="9"/>
      <c r="E159" s="9"/>
      <c r="F159" s="7"/>
      <c r="G159" s="7"/>
    </row>
    <row r="160" spans="4:5" ht="12.75">
      <c r="D160" s="15"/>
      <c r="E160" s="15"/>
    </row>
    <row r="161" spans="4:5" ht="12.75">
      <c r="D161" s="15"/>
      <c r="E161" s="15"/>
    </row>
    <row r="162" spans="4:5" ht="12.75">
      <c r="D162" s="15"/>
      <c r="E162" s="15"/>
    </row>
    <row r="163" spans="4:5" ht="12.75">
      <c r="D163" s="15"/>
      <c r="E163" s="15"/>
    </row>
    <row r="164" spans="4:5" ht="12.75">
      <c r="D164" s="15"/>
      <c r="E164" s="15"/>
    </row>
    <row r="165" spans="4:5" ht="12.75">
      <c r="D165" s="15"/>
      <c r="E165" s="15"/>
    </row>
    <row r="166" spans="4:5" ht="12.75">
      <c r="D166" s="15"/>
      <c r="E166" s="15"/>
    </row>
    <row r="167" spans="4:5" ht="12.75">
      <c r="D167" s="15"/>
      <c r="E167" s="15"/>
    </row>
    <row r="168" spans="4:5" ht="12.75">
      <c r="D168" s="15"/>
      <c r="E168" s="15"/>
    </row>
    <row r="169" spans="4:5" ht="12.75">
      <c r="D169" s="15"/>
      <c r="E169" s="15"/>
    </row>
    <row r="170" spans="4:5" ht="12.75">
      <c r="D170" s="15"/>
      <c r="E170" s="15"/>
    </row>
    <row r="171" spans="4:5" ht="12.75">
      <c r="D171" s="15"/>
      <c r="E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  <row r="187" spans="4:5" ht="12.75">
      <c r="D187" s="15"/>
      <c r="E187" s="15"/>
    </row>
    <row r="188" spans="4:5" ht="12.75">
      <c r="D188" s="15"/>
      <c r="E188" s="15"/>
    </row>
    <row r="189" spans="4:5" ht="12.75">
      <c r="D189" s="15"/>
      <c r="E189" s="15"/>
    </row>
    <row r="190" spans="4:5" ht="12.75">
      <c r="D190" s="15"/>
      <c r="E190" s="15"/>
    </row>
    <row r="191" spans="4:5" ht="12.75">
      <c r="D191" s="15"/>
      <c r="E191" s="15"/>
    </row>
    <row r="192" spans="4:5" ht="12.75">
      <c r="D192" s="15"/>
      <c r="E192" s="15"/>
    </row>
    <row r="193" spans="4:5" ht="12.75">
      <c r="D193" s="15"/>
      <c r="E193" s="15"/>
    </row>
    <row r="194" spans="4:5" ht="12.75">
      <c r="D194" s="15"/>
      <c r="E194" s="15"/>
    </row>
    <row r="195" spans="4:5" ht="12.75">
      <c r="D195" s="15"/>
      <c r="E195" s="15"/>
    </row>
    <row r="196" spans="4:5" ht="12.75">
      <c r="D196" s="15"/>
      <c r="E196" s="15"/>
    </row>
    <row r="197" spans="4:5" ht="12.75">
      <c r="D197" s="15"/>
      <c r="E197" s="15"/>
    </row>
    <row r="198" spans="4:5" ht="12.75">
      <c r="D198" s="15"/>
      <c r="E198" s="15"/>
    </row>
    <row r="199" spans="4:5" ht="12.75">
      <c r="D199" s="15"/>
      <c r="E199" s="15"/>
    </row>
    <row r="200" spans="4:5" ht="12.75">
      <c r="D200" s="15"/>
      <c r="E200" s="15"/>
    </row>
    <row r="201" spans="4:5" ht="12.75">
      <c r="D201" s="15"/>
      <c r="E201" s="15"/>
    </row>
    <row r="202" spans="4:5" ht="12.75">
      <c r="D202" s="15"/>
      <c r="E202" s="15"/>
    </row>
    <row r="203" spans="4:5" ht="12.75">
      <c r="D203" s="15"/>
      <c r="E203" s="15"/>
    </row>
    <row r="204" spans="4:5" ht="12.75">
      <c r="D204" s="15"/>
      <c r="E204" s="15"/>
    </row>
    <row r="205" spans="4:5" ht="12.75">
      <c r="D205" s="15"/>
      <c r="E205" s="15"/>
    </row>
    <row r="206" spans="4:5" ht="12.75">
      <c r="D206" s="15"/>
      <c r="E206" s="15"/>
    </row>
    <row r="207" spans="4:5" ht="12.75">
      <c r="D207" s="15"/>
      <c r="E207" s="15"/>
    </row>
    <row r="208" spans="4:5" ht="12.75">
      <c r="D208" s="15"/>
      <c r="E208" s="15"/>
    </row>
    <row r="209" spans="4:5" ht="12.75">
      <c r="D209" s="15"/>
      <c r="E209" s="15"/>
    </row>
    <row r="210" spans="4:5" ht="12.75">
      <c r="D210" s="15"/>
      <c r="E210" s="15"/>
    </row>
    <row r="211" spans="4:5" ht="12.75">
      <c r="D211" s="15"/>
      <c r="E211" s="15"/>
    </row>
    <row r="212" spans="4:5" ht="12.75">
      <c r="D212" s="15"/>
      <c r="E212" s="15"/>
    </row>
    <row r="213" spans="4:5" ht="12.75">
      <c r="D213" s="15"/>
      <c r="E213" s="15"/>
    </row>
    <row r="214" spans="4:5" ht="12.75">
      <c r="D214" s="15"/>
      <c r="E214" s="15"/>
    </row>
    <row r="215" spans="4:5" ht="12.75">
      <c r="D215" s="15"/>
      <c r="E215" s="15"/>
    </row>
    <row r="216" spans="4:5" ht="12.75">
      <c r="D216" s="15"/>
      <c r="E216" s="15"/>
    </row>
    <row r="217" spans="4:5" ht="12.75">
      <c r="D217" s="15"/>
      <c r="E217" s="15"/>
    </row>
    <row r="218" spans="4:5" ht="12.75">
      <c r="D218" s="15"/>
      <c r="E218" s="15"/>
    </row>
    <row r="219" spans="4:5" ht="12.75">
      <c r="D219" s="15"/>
      <c r="E219" s="15"/>
    </row>
    <row r="220" spans="4:5" ht="12.75">
      <c r="D220" s="15"/>
      <c r="E220" s="15"/>
    </row>
    <row r="221" spans="4:5" ht="12.75">
      <c r="D221" s="15"/>
      <c r="E221" s="15"/>
    </row>
    <row r="222" spans="4:5" ht="12.75">
      <c r="D222" s="15"/>
      <c r="E222" s="15"/>
    </row>
    <row r="223" spans="4:5" ht="12.75">
      <c r="D223" s="15"/>
      <c r="E223" s="15"/>
    </row>
    <row r="224" spans="4:5" ht="12.75">
      <c r="D224" s="15"/>
      <c r="E224" s="15"/>
    </row>
    <row r="225" spans="4:5" ht="12.75">
      <c r="D225" s="15"/>
      <c r="E225" s="15"/>
    </row>
    <row r="226" spans="4:5" ht="12.75">
      <c r="D226" s="15"/>
      <c r="E226" s="15"/>
    </row>
    <row r="227" spans="4:5" ht="12.75">
      <c r="D227" s="15"/>
      <c r="E227" s="15"/>
    </row>
    <row r="228" spans="4:5" ht="12.75">
      <c r="D228" s="15"/>
      <c r="E228" s="15"/>
    </row>
    <row r="229" spans="4:5" ht="12.75">
      <c r="D229" s="15"/>
      <c r="E229" s="15"/>
    </row>
    <row r="230" spans="4:5" ht="12.75">
      <c r="D230" s="15"/>
      <c r="E230" s="15"/>
    </row>
    <row r="231" spans="4:5" ht="12.75">
      <c r="D231" s="15"/>
      <c r="E231" s="15"/>
    </row>
    <row r="232" spans="4:5" ht="12.75">
      <c r="D232" s="15"/>
      <c r="E232" s="15"/>
    </row>
    <row r="233" spans="4:5" ht="12.75">
      <c r="D233" s="15"/>
      <c r="E233" s="15"/>
    </row>
    <row r="234" spans="4:5" ht="12.75">
      <c r="D234" s="15"/>
      <c r="E234" s="15"/>
    </row>
    <row r="235" spans="4:5" ht="12.75">
      <c r="D235" s="15"/>
      <c r="E235" s="15"/>
    </row>
    <row r="236" spans="4:5" ht="12.75">
      <c r="D236" s="15"/>
      <c r="E236" s="15"/>
    </row>
    <row r="237" spans="4:5" ht="12.75">
      <c r="D237" s="15"/>
      <c r="E237" s="15"/>
    </row>
    <row r="238" spans="4:5" ht="12.75">
      <c r="D238" s="15"/>
      <c r="E238" s="15"/>
    </row>
    <row r="239" spans="4:5" ht="12.75">
      <c r="D239" s="15"/>
      <c r="E239" s="15"/>
    </row>
    <row r="240" spans="4:5" ht="12.75">
      <c r="D240" s="15"/>
      <c r="E240" s="15"/>
    </row>
    <row r="241" spans="4:5" ht="12.75">
      <c r="D241" s="15"/>
      <c r="E241" s="15"/>
    </row>
    <row r="242" spans="4:5" ht="12.75">
      <c r="D242" s="15"/>
      <c r="E242" s="15"/>
    </row>
    <row r="243" spans="4:5" ht="12.75">
      <c r="D243" s="15"/>
      <c r="E243" s="15"/>
    </row>
    <row r="244" spans="4:5" ht="12.75">
      <c r="D244" s="15"/>
      <c r="E244" s="15"/>
    </row>
    <row r="245" spans="4:5" ht="12.75">
      <c r="D245" s="15"/>
      <c r="E245" s="15"/>
    </row>
    <row r="246" spans="4:5" ht="12.75">
      <c r="D246" s="15"/>
      <c r="E246" s="15"/>
    </row>
    <row r="247" spans="4:5" ht="12.75">
      <c r="D247" s="15"/>
      <c r="E247" s="15"/>
    </row>
    <row r="248" spans="4:5" ht="12.75">
      <c r="D248" s="15"/>
      <c r="E248" s="15"/>
    </row>
    <row r="249" spans="4:5" ht="12.75">
      <c r="D249" s="15"/>
      <c r="E249" s="15"/>
    </row>
    <row r="250" spans="4:5" ht="12.75">
      <c r="D250" s="15"/>
      <c r="E250" s="15"/>
    </row>
    <row r="251" spans="4:5" ht="12.75">
      <c r="D251" s="15"/>
      <c r="E251" s="15"/>
    </row>
    <row r="252" spans="4:5" ht="12.75">
      <c r="D252" s="15"/>
      <c r="E252" s="15"/>
    </row>
    <row r="253" spans="4:5" ht="12.75">
      <c r="D253" s="15"/>
      <c r="E253" s="15"/>
    </row>
    <row r="254" spans="4:5" ht="12.75">
      <c r="D254" s="15"/>
      <c r="E254" s="15"/>
    </row>
    <row r="255" spans="4:5" ht="12.75">
      <c r="D255" s="15"/>
      <c r="E255" s="15"/>
    </row>
    <row r="256" spans="4:5" ht="12.75">
      <c r="D256" s="15"/>
      <c r="E256" s="15"/>
    </row>
    <row r="257" spans="4:5" ht="12.75">
      <c r="D257" s="15"/>
      <c r="E257" s="15"/>
    </row>
    <row r="258" spans="4:5" ht="12.75">
      <c r="D258" s="15"/>
      <c r="E258" s="15"/>
    </row>
    <row r="259" spans="4:5" ht="12.75">
      <c r="D259" s="15"/>
      <c r="E259" s="15"/>
    </row>
    <row r="260" spans="4:5" ht="12.75">
      <c r="D260" s="15"/>
      <c r="E260" s="15"/>
    </row>
    <row r="261" spans="4:5" ht="12.75">
      <c r="D261" s="15"/>
      <c r="E261" s="15"/>
    </row>
    <row r="262" spans="4:5" ht="12.75">
      <c r="D262" s="15"/>
      <c r="E262" s="15"/>
    </row>
    <row r="263" spans="4:5" ht="12.75">
      <c r="D263" s="15"/>
      <c r="E263" s="15"/>
    </row>
    <row r="264" spans="4:5" ht="12.75">
      <c r="D264" s="15"/>
      <c r="E264" s="15"/>
    </row>
    <row r="265" spans="4:5" ht="12.75">
      <c r="D265" s="15"/>
      <c r="E265" s="15"/>
    </row>
    <row r="266" spans="4:5" ht="12.75">
      <c r="D266" s="15"/>
      <c r="E266" s="15"/>
    </row>
    <row r="267" spans="4:5" ht="12.75">
      <c r="D267" s="15"/>
      <c r="E267" s="15"/>
    </row>
    <row r="268" spans="4:5" ht="12.75">
      <c r="D268" s="15"/>
      <c r="E268" s="15"/>
    </row>
    <row r="269" spans="4:5" ht="12.75">
      <c r="D269" s="15"/>
      <c r="E269" s="15"/>
    </row>
    <row r="270" spans="4:5" ht="12.75">
      <c r="D270" s="15"/>
      <c r="E270" s="15"/>
    </row>
    <row r="271" spans="4:5" ht="12.75">
      <c r="D271" s="15"/>
      <c r="E271" s="15"/>
    </row>
    <row r="272" spans="4:5" ht="12.75">
      <c r="D272" s="15"/>
      <c r="E272" s="15"/>
    </row>
    <row r="273" spans="4:5" ht="12.75">
      <c r="D273" s="15"/>
      <c r="E273" s="15"/>
    </row>
    <row r="274" spans="4:5" ht="12.75">
      <c r="D274" s="15"/>
      <c r="E274" s="15"/>
    </row>
    <row r="275" spans="4:5" ht="12.75">
      <c r="D275" s="15"/>
      <c r="E275" s="15"/>
    </row>
    <row r="276" spans="4:5" ht="12.75">
      <c r="D276" s="15"/>
      <c r="E276" s="15"/>
    </row>
    <row r="277" spans="4:5" ht="12.75">
      <c r="D277" s="15"/>
      <c r="E277" s="15"/>
    </row>
    <row r="278" spans="4:5" ht="12.75">
      <c r="D278" s="15"/>
      <c r="E278" s="15"/>
    </row>
    <row r="279" spans="4:5" ht="12.75">
      <c r="D279" s="15"/>
      <c r="E279" s="15"/>
    </row>
    <row r="280" spans="4:5" ht="12.75">
      <c r="D280" s="15"/>
      <c r="E280" s="15"/>
    </row>
    <row r="281" spans="4:5" ht="12.75">
      <c r="D281" s="15"/>
      <c r="E281" s="15"/>
    </row>
    <row r="282" spans="4:5" ht="12.75">
      <c r="D282" s="15"/>
      <c r="E282" s="15"/>
    </row>
    <row r="283" spans="4:5" ht="12.75">
      <c r="D283" s="15"/>
      <c r="E283" s="15"/>
    </row>
    <row r="284" spans="4:5" ht="12.75">
      <c r="D284" s="15"/>
      <c r="E284" s="15"/>
    </row>
    <row r="285" spans="4:5" ht="12.75">
      <c r="D285" s="15"/>
      <c r="E285" s="15"/>
    </row>
    <row r="286" spans="4:5" ht="12.75">
      <c r="D286" s="15"/>
      <c r="E286" s="15"/>
    </row>
    <row r="287" spans="4:5" ht="12.75">
      <c r="D287" s="15"/>
      <c r="E287" s="15"/>
    </row>
    <row r="288" spans="4:5" ht="12.75">
      <c r="D288" s="15"/>
      <c r="E288" s="15"/>
    </row>
    <row r="289" spans="4:5" ht="12.75">
      <c r="D289" s="15"/>
      <c r="E289" s="15"/>
    </row>
    <row r="290" spans="4:5" ht="12.75">
      <c r="D290" s="15"/>
      <c r="E290" s="15"/>
    </row>
    <row r="291" spans="4:5" ht="12.75">
      <c r="D291" s="15"/>
      <c r="E291" s="15"/>
    </row>
    <row r="292" spans="4:5" ht="12.75">
      <c r="D292" s="15"/>
      <c r="E292" s="15"/>
    </row>
    <row r="293" spans="4:5" ht="12.75">
      <c r="D293" s="15"/>
      <c r="E293" s="15"/>
    </row>
    <row r="294" spans="4:5" ht="12.75">
      <c r="D294" s="15"/>
      <c r="E294" s="15"/>
    </row>
    <row r="295" spans="4:5" ht="12.75">
      <c r="D295" s="15"/>
      <c r="E295" s="15"/>
    </row>
    <row r="296" spans="4:5" ht="12.75">
      <c r="D296" s="15"/>
      <c r="E296" s="15"/>
    </row>
    <row r="297" spans="4:5" ht="12.75">
      <c r="D297" s="15"/>
      <c r="E297" s="15"/>
    </row>
    <row r="298" spans="4:5" ht="12.75">
      <c r="D298" s="15"/>
      <c r="E298" s="15"/>
    </row>
    <row r="299" spans="4:5" ht="12.75">
      <c r="D299" s="15"/>
      <c r="E299" s="15"/>
    </row>
    <row r="300" spans="4:5" ht="12.75">
      <c r="D300" s="15"/>
      <c r="E300" s="15"/>
    </row>
    <row r="301" spans="4:5" ht="12.75">
      <c r="D301" s="15"/>
      <c r="E301" s="15"/>
    </row>
    <row r="302" spans="4:5" ht="12.75">
      <c r="D302" s="15"/>
      <c r="E302" s="15"/>
    </row>
    <row r="303" spans="4:5" ht="12.75">
      <c r="D303" s="15"/>
      <c r="E303" s="15"/>
    </row>
    <row r="304" spans="4:5" ht="12.75">
      <c r="D304" s="15"/>
      <c r="E304" s="15"/>
    </row>
    <row r="305" spans="4:5" ht="12.75">
      <c r="D305" s="15"/>
      <c r="E305" s="15"/>
    </row>
    <row r="306" spans="4:5" ht="12.75">
      <c r="D306" s="15"/>
      <c r="E306" s="15"/>
    </row>
    <row r="307" spans="4:5" ht="12.75">
      <c r="D307" s="15"/>
      <c r="E307" s="15"/>
    </row>
    <row r="308" spans="4:5" ht="12.75">
      <c r="D308" s="15"/>
      <c r="E308" s="15"/>
    </row>
    <row r="309" spans="4:5" ht="12.75">
      <c r="D309" s="15"/>
      <c r="E309" s="15"/>
    </row>
    <row r="310" spans="4:5" ht="12.75">
      <c r="D310" s="15"/>
      <c r="E310" s="15"/>
    </row>
    <row r="311" spans="4:5" ht="12.75">
      <c r="D311" s="15"/>
      <c r="E311" s="15"/>
    </row>
    <row r="312" spans="4:5" ht="12.75">
      <c r="D312" s="15"/>
      <c r="E312" s="15"/>
    </row>
    <row r="313" spans="4:5" ht="12.75">
      <c r="D313" s="15"/>
      <c r="E313" s="15"/>
    </row>
    <row r="314" spans="4:5" ht="12.75">
      <c r="D314" s="15"/>
      <c r="E314" s="15"/>
    </row>
    <row r="315" spans="4:5" ht="12.75">
      <c r="D315" s="15"/>
      <c r="E315" s="15"/>
    </row>
    <row r="316" spans="4:5" ht="12.75">
      <c r="D316" s="15"/>
      <c r="E316" s="15"/>
    </row>
    <row r="317" spans="4:5" ht="12.75">
      <c r="D317" s="15"/>
      <c r="E317" s="15"/>
    </row>
    <row r="318" spans="4:5" ht="12.75">
      <c r="D318" s="15"/>
      <c r="E318" s="15"/>
    </row>
    <row r="319" spans="4:5" ht="12.75">
      <c r="D319" s="15"/>
      <c r="E319" s="15"/>
    </row>
    <row r="320" spans="4:5" ht="12.75">
      <c r="D320" s="15"/>
      <c r="E320" s="15"/>
    </row>
    <row r="321" spans="4:5" ht="12.75">
      <c r="D321" s="15"/>
      <c r="E321" s="15"/>
    </row>
    <row r="322" spans="4:5" ht="12.75">
      <c r="D322" s="15"/>
      <c r="E322" s="15"/>
    </row>
    <row r="323" spans="4:5" ht="12.75">
      <c r="D323" s="15"/>
      <c r="E323" s="15"/>
    </row>
    <row r="324" spans="4:5" ht="12.75">
      <c r="D324" s="15"/>
      <c r="E324" s="15"/>
    </row>
    <row r="325" spans="4:5" ht="12.75">
      <c r="D325" s="15"/>
      <c r="E325" s="15"/>
    </row>
    <row r="326" spans="4:5" ht="12.75">
      <c r="D326" s="15"/>
      <c r="E326" s="15"/>
    </row>
    <row r="327" spans="4:5" ht="12.75">
      <c r="D327" s="15"/>
      <c r="E327" s="15"/>
    </row>
    <row r="328" spans="4:5" ht="12.75">
      <c r="D328" s="15"/>
      <c r="E328" s="15"/>
    </row>
    <row r="329" spans="4:5" ht="12.75">
      <c r="D329" s="15"/>
      <c r="E329" s="15"/>
    </row>
    <row r="330" spans="4:5" ht="12.75">
      <c r="D330" s="15"/>
      <c r="E330" s="15"/>
    </row>
    <row r="331" spans="4:5" ht="12.75">
      <c r="D331" s="15"/>
      <c r="E331" s="15"/>
    </row>
    <row r="332" spans="4:5" ht="12.75">
      <c r="D332" s="15"/>
      <c r="E332" s="15"/>
    </row>
    <row r="333" spans="4:5" ht="12.75">
      <c r="D333" s="15"/>
      <c r="E333" s="15"/>
    </row>
    <row r="334" spans="4:5" ht="12.75">
      <c r="D334" s="15"/>
      <c r="E334" s="15"/>
    </row>
    <row r="335" spans="4:5" ht="12.75">
      <c r="D335" s="15"/>
      <c r="E335" s="15"/>
    </row>
    <row r="336" spans="4:5" ht="12.75">
      <c r="D336" s="15"/>
      <c r="E336" s="15"/>
    </row>
    <row r="337" spans="4:5" ht="12.75">
      <c r="D337" s="15"/>
      <c r="E337" s="15"/>
    </row>
    <row r="338" spans="4:5" ht="12.75">
      <c r="D338" s="15"/>
      <c r="E338" s="15"/>
    </row>
    <row r="339" spans="4:5" ht="12.75">
      <c r="D339" s="15"/>
      <c r="E339" s="15"/>
    </row>
    <row r="340" spans="4:5" ht="12.75">
      <c r="D340" s="15"/>
      <c r="E340" s="15"/>
    </row>
    <row r="341" spans="4:5" ht="12.75">
      <c r="D341" s="15"/>
      <c r="E341" s="15"/>
    </row>
    <row r="342" spans="4:5" ht="12.75">
      <c r="D342" s="15"/>
      <c r="E342" s="15"/>
    </row>
    <row r="343" spans="4:5" ht="12.75">
      <c r="D343" s="15"/>
      <c r="E343" s="15"/>
    </row>
    <row r="344" spans="4:5" ht="12.75">
      <c r="D344" s="15"/>
      <c r="E344" s="15"/>
    </row>
    <row r="345" spans="4:5" ht="12.75">
      <c r="D345" s="15"/>
      <c r="E345" s="15"/>
    </row>
    <row r="346" spans="4:5" ht="12.75">
      <c r="D346" s="15"/>
      <c r="E346" s="15"/>
    </row>
    <row r="347" spans="4:5" ht="12.75">
      <c r="D347" s="15"/>
      <c r="E347" s="15"/>
    </row>
    <row r="348" spans="4:5" ht="12.75">
      <c r="D348" s="15"/>
      <c r="E348" s="15"/>
    </row>
    <row r="349" spans="4:5" ht="12.75">
      <c r="D349" s="15"/>
      <c r="E349" s="15"/>
    </row>
    <row r="350" spans="4:5" ht="12.75">
      <c r="D350" s="15"/>
      <c r="E350" s="15"/>
    </row>
    <row r="351" spans="4:5" ht="12.75">
      <c r="D351" s="15"/>
      <c r="E351" s="15"/>
    </row>
    <row r="352" spans="4:5" ht="12.75">
      <c r="D352" s="15"/>
      <c r="E352" s="15"/>
    </row>
    <row r="353" spans="4:5" ht="12.75">
      <c r="D353" s="15"/>
      <c r="E353" s="15"/>
    </row>
    <row r="354" spans="4:5" ht="12.75">
      <c r="D354" s="15"/>
      <c r="E354" s="15"/>
    </row>
    <row r="355" spans="4:5" ht="12.75">
      <c r="D355" s="15"/>
      <c r="E355" s="15"/>
    </row>
    <row r="356" spans="4:5" ht="12.75">
      <c r="D356" s="15"/>
      <c r="E356" s="15"/>
    </row>
    <row r="357" spans="4:5" ht="12.75">
      <c r="D357" s="15"/>
      <c r="E357" s="15"/>
    </row>
    <row r="358" spans="4:5" ht="12.75">
      <c r="D358" s="15"/>
      <c r="E358" s="15"/>
    </row>
    <row r="359" spans="4:5" ht="12.75">
      <c r="D359" s="15"/>
      <c r="E359" s="15"/>
    </row>
    <row r="360" spans="4:5" ht="12.75">
      <c r="D360" s="15"/>
      <c r="E360" s="15"/>
    </row>
    <row r="361" spans="4:5" ht="12.75">
      <c r="D361" s="15"/>
      <c r="E361" s="15"/>
    </row>
    <row r="362" spans="4:5" ht="12.75">
      <c r="D362" s="15"/>
      <c r="E362" s="15"/>
    </row>
    <row r="363" spans="4:5" ht="12.75">
      <c r="D363" s="15"/>
      <c r="E363" s="15"/>
    </row>
    <row r="364" spans="4:5" ht="12.75">
      <c r="D364" s="15"/>
      <c r="E364" s="15"/>
    </row>
    <row r="365" spans="4:5" ht="12.75">
      <c r="D365" s="15"/>
      <c r="E365" s="15"/>
    </row>
    <row r="366" spans="4:5" ht="12.75">
      <c r="D366" s="15"/>
      <c r="E366" s="15"/>
    </row>
    <row r="367" spans="4:5" ht="12.75">
      <c r="D367" s="15"/>
      <c r="E367" s="15"/>
    </row>
    <row r="368" spans="4:5" ht="12.75">
      <c r="D368" s="15"/>
      <c r="E368" s="15"/>
    </row>
    <row r="369" spans="4:5" ht="12.75">
      <c r="D369" s="15"/>
      <c r="E369" s="15"/>
    </row>
    <row r="370" spans="4:5" ht="12.75">
      <c r="D370" s="15"/>
      <c r="E370" s="15"/>
    </row>
    <row r="371" spans="4:5" ht="12.75">
      <c r="D371" s="15"/>
      <c r="E371" s="15"/>
    </row>
    <row r="372" spans="4:5" ht="12.75">
      <c r="D372" s="15"/>
      <c r="E372" s="15"/>
    </row>
    <row r="373" spans="4:5" ht="12.75">
      <c r="D373" s="15"/>
      <c r="E373" s="15"/>
    </row>
    <row r="374" spans="4:5" ht="12.75">
      <c r="D374" s="15"/>
      <c r="E374" s="15"/>
    </row>
    <row r="375" spans="4:5" ht="12.75">
      <c r="D375" s="15"/>
      <c r="E375" s="15"/>
    </row>
    <row r="376" spans="4:5" ht="12.75">
      <c r="D376" s="15"/>
      <c r="E376" s="15"/>
    </row>
    <row r="377" spans="4:5" ht="12.75">
      <c r="D377" s="15"/>
      <c r="E377" s="15"/>
    </row>
    <row r="378" spans="4:5" ht="12.75">
      <c r="D378" s="15"/>
      <c r="E378" s="15"/>
    </row>
    <row r="379" spans="4:5" ht="12.75">
      <c r="D379" s="15"/>
      <c r="E379" s="15"/>
    </row>
    <row r="380" spans="4:5" ht="12.75">
      <c r="D380" s="15"/>
      <c r="E380" s="15"/>
    </row>
    <row r="381" spans="4:5" ht="12.75">
      <c r="D381" s="15"/>
      <c r="E381" s="15"/>
    </row>
    <row r="382" spans="4:5" ht="12.75">
      <c r="D382" s="15"/>
      <c r="E382" s="15"/>
    </row>
    <row r="383" spans="4:5" ht="12.75">
      <c r="D383" s="15"/>
      <c r="E383" s="15"/>
    </row>
    <row r="384" spans="4:5" ht="12.75">
      <c r="D384" s="15"/>
      <c r="E384" s="15"/>
    </row>
    <row r="385" spans="4:5" ht="12.75">
      <c r="D385" s="15"/>
      <c r="E385" s="15"/>
    </row>
    <row r="386" spans="4:5" ht="12.75">
      <c r="D386" s="15"/>
      <c r="E386" s="15"/>
    </row>
    <row r="387" spans="4:5" ht="12.75">
      <c r="D387" s="15"/>
      <c r="E387" s="15"/>
    </row>
    <row r="388" spans="4:5" ht="12.75">
      <c r="D388" s="15"/>
      <c r="E388" s="15"/>
    </row>
    <row r="389" spans="4:5" ht="12.75">
      <c r="D389" s="15"/>
      <c r="E389" s="15"/>
    </row>
    <row r="390" spans="4:5" ht="12.75">
      <c r="D390" s="15"/>
      <c r="E390" s="15"/>
    </row>
    <row r="391" spans="4:5" ht="12.75">
      <c r="D391" s="15"/>
      <c r="E391" s="15"/>
    </row>
    <row r="392" spans="4:5" ht="12.75">
      <c r="D392" s="15"/>
      <c r="E392" s="15"/>
    </row>
    <row r="393" spans="4:5" ht="12.75">
      <c r="D393" s="15"/>
      <c r="E393" s="15"/>
    </row>
    <row r="394" spans="4:5" ht="12.75">
      <c r="D394" s="15"/>
      <c r="E394" s="15"/>
    </row>
    <row r="395" spans="4:5" ht="12.75">
      <c r="D395" s="15"/>
      <c r="E395" s="15"/>
    </row>
    <row r="396" spans="4:5" ht="12.75">
      <c r="D396" s="15"/>
      <c r="E396" s="15"/>
    </row>
    <row r="397" spans="4:5" ht="12.75">
      <c r="D397" s="15"/>
      <c r="E397" s="15"/>
    </row>
    <row r="398" spans="4:5" ht="12.75">
      <c r="D398" s="15"/>
      <c r="E398" s="15"/>
    </row>
    <row r="399" spans="4:5" ht="12.75">
      <c r="D399" s="15"/>
      <c r="E399" s="15"/>
    </row>
    <row r="400" spans="4:5" ht="12.75">
      <c r="D400" s="15"/>
      <c r="E400" s="15"/>
    </row>
    <row r="401" spans="4:5" ht="12.75">
      <c r="D401" s="15"/>
      <c r="E401" s="15"/>
    </row>
    <row r="402" spans="4:5" ht="12.75">
      <c r="D402" s="15"/>
      <c r="E402" s="15"/>
    </row>
    <row r="403" spans="4:5" ht="12.75">
      <c r="D403" s="15"/>
      <c r="E403" s="15"/>
    </row>
    <row r="404" spans="4:5" ht="12.75">
      <c r="D404" s="15"/>
      <c r="E404" s="15"/>
    </row>
    <row r="405" spans="4:5" ht="12.75">
      <c r="D405" s="15"/>
      <c r="E405" s="15"/>
    </row>
    <row r="406" spans="4:5" ht="12.75">
      <c r="D406" s="15"/>
      <c r="E406" s="15"/>
    </row>
    <row r="407" spans="4:5" ht="12.75">
      <c r="D407" s="15"/>
      <c r="E407" s="15"/>
    </row>
    <row r="408" spans="4:5" ht="12.75">
      <c r="D408" s="15"/>
      <c r="E408" s="15"/>
    </row>
    <row r="409" spans="4:5" ht="12.75">
      <c r="D409" s="15"/>
      <c r="E409" s="15"/>
    </row>
    <row r="410" spans="4:5" ht="12.75">
      <c r="D410" s="15"/>
      <c r="E410" s="15"/>
    </row>
    <row r="411" spans="4:5" ht="12.75">
      <c r="D411" s="15"/>
      <c r="E411" s="15"/>
    </row>
    <row r="412" spans="4:5" ht="12.75">
      <c r="D412" s="15"/>
      <c r="E412" s="15"/>
    </row>
    <row r="413" spans="4:5" ht="12.75">
      <c r="D413" s="15"/>
      <c r="E413" s="15"/>
    </row>
    <row r="414" spans="4:5" ht="12.75">
      <c r="D414" s="15"/>
      <c r="E414" s="15"/>
    </row>
    <row r="415" spans="4:5" ht="12.75">
      <c r="D415" s="15"/>
      <c r="E415" s="15"/>
    </row>
    <row r="416" spans="4:5" ht="12.75">
      <c r="D416" s="15"/>
      <c r="E416" s="15"/>
    </row>
    <row r="417" spans="4:5" ht="12.75">
      <c r="D417" s="15"/>
      <c r="E417" s="15"/>
    </row>
    <row r="418" spans="4:5" ht="12.75">
      <c r="D418" s="15"/>
      <c r="E418" s="15"/>
    </row>
    <row r="419" spans="4:5" ht="12.75">
      <c r="D419" s="15"/>
      <c r="E419" s="15"/>
    </row>
    <row r="420" spans="4:5" ht="12.75">
      <c r="D420" s="15"/>
      <c r="E420" s="15"/>
    </row>
    <row r="421" spans="4:5" ht="12.75">
      <c r="D421" s="15"/>
      <c r="E421" s="15"/>
    </row>
    <row r="422" spans="4:5" ht="12.75">
      <c r="D422" s="15"/>
      <c r="E422" s="15"/>
    </row>
    <row r="423" spans="4:5" ht="12.75">
      <c r="D423" s="15"/>
      <c r="E423" s="15"/>
    </row>
    <row r="424" spans="4:5" ht="12.75">
      <c r="D424" s="15"/>
      <c r="E424" s="15"/>
    </row>
    <row r="425" spans="4:5" ht="12.75">
      <c r="D425" s="15"/>
      <c r="E425" s="15"/>
    </row>
    <row r="426" spans="4:5" ht="12.75">
      <c r="D426" s="15"/>
      <c r="E426" s="15"/>
    </row>
    <row r="427" spans="4:5" ht="12.75">
      <c r="D427" s="15"/>
      <c r="E427" s="15"/>
    </row>
    <row r="428" spans="4:5" ht="12.75">
      <c r="D428" s="15"/>
      <c r="E428" s="15"/>
    </row>
    <row r="429" spans="4:5" ht="12.75">
      <c r="D429" s="15"/>
      <c r="E429" s="15"/>
    </row>
    <row r="430" spans="4:5" ht="12.75">
      <c r="D430" s="15"/>
      <c r="E430" s="15"/>
    </row>
    <row r="431" spans="4:5" ht="12.75">
      <c r="D431" s="15"/>
      <c r="E431" s="15"/>
    </row>
    <row r="432" spans="4:5" ht="12.75">
      <c r="D432" s="15"/>
      <c r="E432" s="15"/>
    </row>
    <row r="433" spans="4:5" ht="12.75">
      <c r="D433" s="15"/>
      <c r="E433" s="15"/>
    </row>
    <row r="434" spans="4:5" ht="12.75">
      <c r="D434" s="15"/>
      <c r="E434" s="15"/>
    </row>
    <row r="435" spans="4:5" ht="12.75">
      <c r="D435" s="15"/>
      <c r="E435" s="15"/>
    </row>
    <row r="436" spans="4:5" ht="12.75">
      <c r="D436" s="15"/>
      <c r="E436" s="15"/>
    </row>
    <row r="437" spans="4:5" ht="12.75">
      <c r="D437" s="15"/>
      <c r="E437" s="15"/>
    </row>
    <row r="438" spans="4:5" ht="12.75">
      <c r="D438" s="15"/>
      <c r="E438" s="15"/>
    </row>
    <row r="439" spans="4:5" ht="12.75">
      <c r="D439" s="15"/>
      <c r="E439" s="15"/>
    </row>
    <row r="440" spans="4:5" ht="12.75">
      <c r="D440" s="15"/>
      <c r="E440" s="15"/>
    </row>
    <row r="441" spans="4:5" ht="12.75">
      <c r="D441" s="15"/>
      <c r="E441" s="15"/>
    </row>
    <row r="442" spans="4:5" ht="12.75">
      <c r="D442" s="15"/>
      <c r="E442" s="15"/>
    </row>
    <row r="443" spans="4:5" ht="12.75">
      <c r="D443" s="15"/>
      <c r="E443" s="15"/>
    </row>
    <row r="444" spans="4:5" ht="12.75">
      <c r="D444" s="15"/>
      <c r="E444" s="15"/>
    </row>
    <row r="445" spans="4:5" ht="12.75">
      <c r="D445" s="15"/>
      <c r="E445" s="15"/>
    </row>
    <row r="446" spans="4:5" ht="12.75">
      <c r="D446" s="15"/>
      <c r="E446" s="15"/>
    </row>
    <row r="447" spans="4:5" ht="12.75">
      <c r="D447" s="15"/>
      <c r="E447" s="15"/>
    </row>
    <row r="448" spans="4:5" ht="12.75">
      <c r="D448" s="15"/>
      <c r="E448" s="15"/>
    </row>
    <row r="449" spans="4:5" ht="12.75">
      <c r="D449" s="15"/>
      <c r="E449" s="15"/>
    </row>
    <row r="450" spans="4:5" ht="12.75">
      <c r="D450" s="15"/>
      <c r="E450" s="15"/>
    </row>
    <row r="451" spans="4:5" ht="12.75">
      <c r="D451" s="15"/>
      <c r="E451" s="15"/>
    </row>
    <row r="452" spans="4:5" ht="12.75">
      <c r="D452" s="15"/>
      <c r="E452" s="15"/>
    </row>
    <row r="453" spans="4:5" ht="12.75">
      <c r="D453" s="15"/>
      <c r="E453" s="15"/>
    </row>
    <row r="454" spans="4:5" ht="12.75">
      <c r="D454" s="15"/>
      <c r="E454" s="15"/>
    </row>
    <row r="455" spans="4:5" ht="12.75">
      <c r="D455" s="15"/>
      <c r="E455" s="15"/>
    </row>
    <row r="456" spans="4:5" ht="12.75">
      <c r="D456" s="15"/>
      <c r="E456" s="15"/>
    </row>
    <row r="457" spans="4:5" ht="12.75">
      <c r="D457" s="15"/>
      <c r="E457" s="15"/>
    </row>
    <row r="458" spans="4:5" ht="12.75">
      <c r="D458" s="15"/>
      <c r="E458" s="15"/>
    </row>
    <row r="459" spans="4:5" ht="12.75">
      <c r="D459" s="15"/>
      <c r="E459" s="15"/>
    </row>
    <row r="460" spans="4:5" ht="12.75">
      <c r="D460" s="15"/>
      <c r="E460" s="15"/>
    </row>
    <row r="461" spans="4:5" ht="12.75">
      <c r="D461" s="15"/>
      <c r="E461" s="15"/>
    </row>
    <row r="462" spans="4:5" ht="12.75">
      <c r="D462" s="15"/>
      <c r="E462" s="15"/>
    </row>
    <row r="463" spans="4:5" ht="12.75">
      <c r="D463" s="15"/>
      <c r="E463" s="15"/>
    </row>
    <row r="464" spans="4:5" ht="12.75">
      <c r="D464" s="15"/>
      <c r="E464" s="15"/>
    </row>
    <row r="465" spans="4:5" ht="12.75">
      <c r="D465" s="15"/>
      <c r="E465" s="15"/>
    </row>
    <row r="466" spans="4:5" ht="12.75">
      <c r="D466" s="15"/>
      <c r="E466" s="15"/>
    </row>
    <row r="467" spans="4:5" ht="12.75">
      <c r="D467" s="15"/>
      <c r="E467" s="15"/>
    </row>
    <row r="468" spans="4:5" ht="12.75">
      <c r="D468" s="15"/>
      <c r="E468" s="15"/>
    </row>
    <row r="469" spans="4:5" ht="12.75">
      <c r="D469" s="15"/>
      <c r="E469" s="15"/>
    </row>
    <row r="470" spans="4:5" ht="12.75">
      <c r="D470" s="15"/>
      <c r="E470" s="15"/>
    </row>
    <row r="471" spans="4:5" ht="12.75">
      <c r="D471" s="15"/>
      <c r="E471" s="15"/>
    </row>
    <row r="472" spans="4:5" ht="12.75">
      <c r="D472" s="15"/>
      <c r="E472" s="15"/>
    </row>
    <row r="473" spans="4:5" ht="12.75">
      <c r="D473" s="15"/>
      <c r="E473" s="15"/>
    </row>
    <row r="474" spans="4:5" ht="12.75">
      <c r="D474" s="15"/>
      <c r="E474" s="15"/>
    </row>
    <row r="475" spans="4:5" ht="12.75">
      <c r="D475" s="15"/>
      <c r="E475" s="15"/>
    </row>
    <row r="476" spans="4:5" ht="12.75">
      <c r="D476" s="15"/>
      <c r="E476" s="15"/>
    </row>
    <row r="477" spans="4:5" ht="12.75">
      <c r="D477" s="15"/>
      <c r="E477" s="15"/>
    </row>
    <row r="478" spans="4:5" ht="12.75">
      <c r="D478" s="15"/>
      <c r="E478" s="15"/>
    </row>
    <row r="479" spans="4:5" ht="12.75">
      <c r="D479" s="15"/>
      <c r="E479" s="15"/>
    </row>
    <row r="480" spans="4:5" ht="12.75">
      <c r="D480" s="15"/>
      <c r="E480" s="15"/>
    </row>
    <row r="481" spans="4:5" ht="12.75">
      <c r="D481" s="15"/>
      <c r="E481" s="15"/>
    </row>
    <row r="482" spans="4:5" ht="12.75">
      <c r="D482" s="15"/>
      <c r="E482" s="15"/>
    </row>
    <row r="483" spans="4:5" ht="12.75">
      <c r="D483" s="15"/>
      <c r="E483" s="15"/>
    </row>
    <row r="484" spans="4:5" ht="12.75">
      <c r="D484" s="15"/>
      <c r="E484" s="15"/>
    </row>
    <row r="485" spans="4:5" ht="12.75">
      <c r="D485" s="15"/>
      <c r="E485" s="15"/>
    </row>
    <row r="486" spans="4:5" ht="12.75">
      <c r="D486" s="15"/>
      <c r="E486" s="15"/>
    </row>
    <row r="487" spans="4:5" ht="12.75">
      <c r="D487" s="15"/>
      <c r="E487" s="15"/>
    </row>
    <row r="488" spans="4:5" ht="12.75">
      <c r="D488" s="15"/>
      <c r="E488" s="15"/>
    </row>
    <row r="489" spans="4:5" ht="12.75">
      <c r="D489" s="15"/>
      <c r="E489" s="15"/>
    </row>
    <row r="490" spans="4:5" ht="12.75">
      <c r="D490" s="15"/>
      <c r="E490" s="15"/>
    </row>
    <row r="491" spans="4:5" ht="12.75">
      <c r="D491" s="15"/>
      <c r="E491" s="15"/>
    </row>
    <row r="492" spans="4:5" ht="12.75">
      <c r="D492" s="15"/>
      <c r="E492" s="15"/>
    </row>
    <row r="493" spans="4:5" ht="12.75">
      <c r="D493" s="15"/>
      <c r="E493" s="15"/>
    </row>
    <row r="494" spans="4:5" ht="12.75">
      <c r="D494" s="15"/>
      <c r="E494" s="15"/>
    </row>
    <row r="495" spans="4:5" ht="12.75">
      <c r="D495" s="15"/>
      <c r="E495" s="15"/>
    </row>
    <row r="496" spans="4:5" ht="12.75">
      <c r="D496" s="15"/>
      <c r="E496" s="15"/>
    </row>
    <row r="497" spans="4:5" ht="12.75">
      <c r="D497" s="15"/>
      <c r="E497" s="15"/>
    </row>
    <row r="498" spans="4:5" ht="12.75">
      <c r="D498" s="15"/>
      <c r="E498" s="15"/>
    </row>
    <row r="499" spans="4:5" ht="12.75">
      <c r="D499" s="15"/>
      <c r="E499" s="15"/>
    </row>
    <row r="500" spans="4:5" ht="12.75">
      <c r="D500" s="15"/>
      <c r="E500" s="15"/>
    </row>
    <row r="501" spans="4:5" ht="12.75">
      <c r="D501" s="15"/>
      <c r="E501" s="15"/>
    </row>
    <row r="502" spans="4:5" ht="12.75">
      <c r="D502" s="15"/>
      <c r="E502" s="15"/>
    </row>
    <row r="503" spans="4:5" ht="12.75">
      <c r="D503" s="15"/>
      <c r="E503" s="15"/>
    </row>
    <row r="504" spans="4:5" ht="12.75">
      <c r="D504" s="15"/>
      <c r="E504" s="15"/>
    </row>
    <row r="505" spans="4:5" ht="12.75">
      <c r="D505" s="15"/>
      <c r="E505" s="15"/>
    </row>
    <row r="506" spans="4:5" ht="12.75">
      <c r="D506" s="15"/>
      <c r="E506" s="15"/>
    </row>
    <row r="507" spans="4:5" ht="12.75">
      <c r="D507" s="15"/>
      <c r="E507" s="15"/>
    </row>
    <row r="508" spans="4:5" ht="12.75">
      <c r="D508" s="15"/>
      <c r="E508" s="15"/>
    </row>
    <row r="509" spans="4:5" ht="12.75">
      <c r="D509" s="15"/>
      <c r="E509" s="15"/>
    </row>
    <row r="510" spans="4:5" ht="12.75">
      <c r="D510" s="15"/>
      <c r="E510" s="15"/>
    </row>
    <row r="511" spans="4:5" ht="12.75">
      <c r="D511" s="15"/>
      <c r="E511" s="15"/>
    </row>
    <row r="512" spans="4:5" ht="12.75">
      <c r="D512" s="15"/>
      <c r="E512" s="15"/>
    </row>
    <row r="513" spans="4:5" ht="12.75">
      <c r="D513" s="15"/>
      <c r="E513" s="15"/>
    </row>
    <row r="514" spans="4:5" ht="12.75">
      <c r="D514" s="15"/>
      <c r="E514" s="15"/>
    </row>
    <row r="515" spans="4:5" ht="12.75">
      <c r="D515" s="15"/>
      <c r="E515" s="15"/>
    </row>
    <row r="516" spans="4:5" ht="12.75">
      <c r="D516" s="15"/>
      <c r="E516" s="15"/>
    </row>
    <row r="517" spans="4:5" ht="12.75">
      <c r="D517" s="15"/>
      <c r="E517" s="15"/>
    </row>
    <row r="518" spans="4:5" ht="12.75">
      <c r="D518" s="15"/>
      <c r="E518" s="15"/>
    </row>
    <row r="519" spans="4:5" ht="12.75">
      <c r="D519" s="15"/>
      <c r="E519" s="15"/>
    </row>
    <row r="520" spans="4:5" ht="12.75">
      <c r="D520" s="15"/>
      <c r="E520" s="15"/>
    </row>
    <row r="521" spans="4:5" ht="12.75">
      <c r="D521" s="15"/>
      <c r="E521" s="15"/>
    </row>
    <row r="522" spans="4:5" ht="12.75">
      <c r="D522" s="15"/>
      <c r="E522" s="15"/>
    </row>
    <row r="523" spans="4:5" ht="12.75">
      <c r="D523" s="15"/>
      <c r="E523" s="15"/>
    </row>
    <row r="524" spans="4:5" ht="12.75">
      <c r="D524" s="15"/>
      <c r="E524" s="15"/>
    </row>
    <row r="525" spans="4:5" ht="12.75">
      <c r="D525" s="15"/>
      <c r="E525" s="15"/>
    </row>
    <row r="526" spans="4:5" ht="12.75">
      <c r="D526" s="15"/>
      <c r="E526" s="15"/>
    </row>
    <row r="527" spans="4:5" ht="12.75">
      <c r="D527" s="15"/>
      <c r="E527" s="15"/>
    </row>
    <row r="528" spans="4:5" ht="12.75">
      <c r="D528" s="15"/>
      <c r="E528" s="15"/>
    </row>
    <row r="529" spans="4:5" ht="12.75">
      <c r="D529" s="15"/>
      <c r="E529" s="15"/>
    </row>
    <row r="530" spans="4:5" ht="12.75">
      <c r="D530" s="15"/>
      <c r="E530" s="15"/>
    </row>
    <row r="531" spans="4:5" ht="12.75">
      <c r="D531" s="15"/>
      <c r="E531" s="15"/>
    </row>
    <row r="532" spans="4:5" ht="12.75">
      <c r="D532" s="15"/>
      <c r="E532" s="15"/>
    </row>
    <row r="533" spans="4:5" ht="12.75">
      <c r="D533" s="15"/>
      <c r="E533" s="15"/>
    </row>
    <row r="534" spans="4:5" ht="12.75">
      <c r="D534" s="15"/>
      <c r="E534" s="15"/>
    </row>
    <row r="535" spans="4:5" ht="12.75">
      <c r="D535" s="15"/>
      <c r="E535" s="15"/>
    </row>
    <row r="536" spans="4:5" ht="12.75">
      <c r="D536" s="15"/>
      <c r="E536" s="15"/>
    </row>
    <row r="537" spans="4:5" ht="12.75">
      <c r="D537" s="15"/>
      <c r="E537" s="15"/>
    </row>
    <row r="538" spans="4:5" ht="12.75">
      <c r="D538" s="15"/>
      <c r="E538" s="15"/>
    </row>
    <row r="539" spans="4:5" ht="12.75">
      <c r="D539" s="15"/>
      <c r="E539" s="15"/>
    </row>
    <row r="540" spans="4:5" ht="12.75">
      <c r="D540" s="15"/>
      <c r="E540" s="15"/>
    </row>
    <row r="541" spans="4:5" ht="12.75">
      <c r="D541" s="15"/>
      <c r="E541" s="15"/>
    </row>
    <row r="542" spans="4:5" ht="12.75">
      <c r="D542" s="15"/>
      <c r="E542" s="15"/>
    </row>
    <row r="543" spans="4:5" ht="12.75">
      <c r="D543" s="15"/>
      <c r="E543" s="15"/>
    </row>
    <row r="544" spans="4:5" ht="12.75">
      <c r="D544" s="15"/>
      <c r="E544" s="15"/>
    </row>
    <row r="545" spans="4:5" ht="12.75">
      <c r="D545" s="15"/>
      <c r="E545" s="15"/>
    </row>
    <row r="546" spans="4:5" ht="12.75">
      <c r="D546" s="15"/>
      <c r="E546" s="15"/>
    </row>
    <row r="547" spans="4:5" ht="12.75">
      <c r="D547" s="15"/>
      <c r="E547" s="15"/>
    </row>
    <row r="548" spans="4:5" ht="12.75">
      <c r="D548" s="15"/>
      <c r="E548" s="15"/>
    </row>
    <row r="549" spans="4:5" ht="12.75">
      <c r="D549" s="15"/>
      <c r="E549" s="15"/>
    </row>
    <row r="550" spans="4:5" ht="12.75">
      <c r="D550" s="15"/>
      <c r="E550" s="15"/>
    </row>
    <row r="551" spans="4:5" ht="12.75">
      <c r="D551" s="15"/>
      <c r="E551" s="15"/>
    </row>
    <row r="552" spans="4:5" ht="12.75">
      <c r="D552" s="15"/>
      <c r="E552" s="15"/>
    </row>
    <row r="553" spans="4:5" ht="12.75">
      <c r="D553" s="15"/>
      <c r="E553" s="15"/>
    </row>
    <row r="554" spans="4:5" ht="12.75">
      <c r="D554" s="15"/>
      <c r="E554" s="15"/>
    </row>
    <row r="555" spans="4:5" ht="12.75">
      <c r="D555" s="15"/>
      <c r="E555" s="15"/>
    </row>
    <row r="556" spans="4:5" ht="12.75">
      <c r="D556" s="15"/>
      <c r="E556" s="15"/>
    </row>
    <row r="557" spans="4:5" ht="12.75">
      <c r="D557" s="15"/>
      <c r="E557" s="15"/>
    </row>
    <row r="558" spans="4:5" ht="12.75">
      <c r="D558" s="15"/>
      <c r="E558" s="15"/>
    </row>
    <row r="559" spans="4:5" ht="12.75">
      <c r="D559" s="15"/>
      <c r="E559" s="15"/>
    </row>
    <row r="560" spans="4:5" ht="12.75">
      <c r="D560" s="15"/>
      <c r="E560" s="15"/>
    </row>
    <row r="561" spans="4:5" ht="12.75">
      <c r="D561" s="15"/>
      <c r="E561" s="15"/>
    </row>
    <row r="562" spans="4:5" ht="12.75">
      <c r="D562" s="15"/>
      <c r="E562" s="15"/>
    </row>
    <row r="563" spans="4:5" ht="12.75">
      <c r="D563" s="15"/>
      <c r="E563" s="15"/>
    </row>
    <row r="564" spans="4:5" ht="12.75">
      <c r="D564" s="15"/>
      <c r="E564" s="15"/>
    </row>
    <row r="565" spans="4:5" ht="12.75">
      <c r="D565" s="15"/>
      <c r="E565" s="15"/>
    </row>
    <row r="566" spans="4:5" ht="12.75">
      <c r="D566" s="15"/>
      <c r="E566" s="15"/>
    </row>
    <row r="567" spans="4:5" ht="12.75">
      <c r="D567" s="15"/>
      <c r="E567" s="15"/>
    </row>
    <row r="568" spans="4:5" ht="12.75">
      <c r="D568" s="15"/>
      <c r="E568" s="15"/>
    </row>
    <row r="569" spans="4:5" ht="12.75">
      <c r="D569" s="15"/>
      <c r="E569" s="15"/>
    </row>
    <row r="570" spans="4:5" ht="12.75">
      <c r="D570" s="15"/>
      <c r="E570" s="15"/>
    </row>
    <row r="571" spans="4:5" ht="12.75">
      <c r="D571" s="15"/>
      <c r="E571" s="15"/>
    </row>
    <row r="572" spans="4:5" ht="12.75">
      <c r="D572" s="15"/>
      <c r="E572" s="15"/>
    </row>
    <row r="573" spans="4:5" ht="12.75">
      <c r="D573" s="15"/>
      <c r="E573" s="15"/>
    </row>
    <row r="574" spans="4:5" ht="12.75">
      <c r="D574" s="15"/>
      <c r="E574" s="15"/>
    </row>
    <row r="575" spans="4:5" ht="12.75">
      <c r="D575" s="15"/>
      <c r="E575" s="15"/>
    </row>
    <row r="576" spans="4:5" ht="12.75">
      <c r="D576" s="15"/>
      <c r="E576" s="15"/>
    </row>
    <row r="577" spans="4:5" ht="12.75">
      <c r="D577" s="15"/>
      <c r="E577" s="15"/>
    </row>
    <row r="578" spans="4:5" ht="12.75">
      <c r="D578" s="15"/>
      <c r="E578" s="15"/>
    </row>
    <row r="579" spans="4:5" ht="12.75">
      <c r="D579" s="15"/>
      <c r="E579" s="15"/>
    </row>
    <row r="580" spans="4:5" ht="12.75">
      <c r="D580" s="15"/>
      <c r="E580" s="15"/>
    </row>
    <row r="581" spans="4:5" ht="12.75">
      <c r="D581" s="15"/>
      <c r="E581" s="15"/>
    </row>
    <row r="582" spans="4:5" ht="12.75">
      <c r="D582" s="15"/>
      <c r="E582" s="15"/>
    </row>
    <row r="583" spans="4:5" ht="12.75">
      <c r="D583" s="15"/>
      <c r="E583" s="15"/>
    </row>
    <row r="584" spans="4:5" ht="12.75">
      <c r="D584" s="15"/>
      <c r="E584" s="15"/>
    </row>
    <row r="585" spans="4:5" ht="12.75">
      <c r="D585" s="15"/>
      <c r="E585" s="15"/>
    </row>
    <row r="586" spans="4:5" ht="12.75">
      <c r="D586" s="15"/>
      <c r="E586" s="15"/>
    </row>
    <row r="587" spans="4:5" ht="12.75">
      <c r="D587" s="15"/>
      <c r="E587" s="15"/>
    </row>
    <row r="588" spans="4:5" ht="12.75">
      <c r="D588" s="15"/>
      <c r="E588" s="15"/>
    </row>
    <row r="589" spans="4:5" ht="12.75">
      <c r="D589" s="15"/>
      <c r="E589" s="15"/>
    </row>
    <row r="590" spans="4:5" ht="12.75">
      <c r="D590" s="15"/>
      <c r="E590" s="15"/>
    </row>
    <row r="591" spans="4:5" ht="12.75">
      <c r="D591" s="15"/>
      <c r="E591" s="15"/>
    </row>
    <row r="592" spans="4:5" ht="12.75">
      <c r="D592" s="15"/>
      <c r="E592" s="15"/>
    </row>
    <row r="593" spans="4:5" ht="12.75">
      <c r="D593" s="15"/>
      <c r="E593" s="15"/>
    </row>
    <row r="594" spans="4:5" ht="12.75">
      <c r="D594" s="15"/>
      <c r="E594" s="15"/>
    </row>
    <row r="595" spans="4:5" ht="12.75">
      <c r="D595" s="15"/>
      <c r="E595" s="15"/>
    </row>
    <row r="596" spans="4:5" ht="12.75">
      <c r="D596" s="15"/>
      <c r="E596" s="15"/>
    </row>
    <row r="597" spans="4:5" ht="12.75">
      <c r="D597" s="15"/>
      <c r="E597" s="15"/>
    </row>
    <row r="598" spans="4:5" ht="12.75">
      <c r="D598" s="15"/>
      <c r="E598" s="15"/>
    </row>
    <row r="599" spans="4:5" ht="12.75">
      <c r="D599" s="15"/>
      <c r="E599" s="15"/>
    </row>
    <row r="600" spans="4:5" ht="12.75">
      <c r="D600" s="15"/>
      <c r="E600" s="15"/>
    </row>
    <row r="601" spans="4:5" ht="12.75">
      <c r="D601" s="15"/>
      <c r="E601" s="15"/>
    </row>
    <row r="602" spans="4:5" ht="12.75">
      <c r="D602" s="15"/>
      <c r="E602" s="15"/>
    </row>
    <row r="603" spans="4:5" ht="12.75">
      <c r="D603" s="15"/>
      <c r="E603" s="15"/>
    </row>
    <row r="604" spans="4:5" ht="12.75">
      <c r="D604" s="15"/>
      <c r="E604" s="15"/>
    </row>
    <row r="605" spans="4:5" ht="12.75">
      <c r="D605" s="15"/>
      <c r="E605" s="15"/>
    </row>
    <row r="606" spans="4:5" ht="12.75">
      <c r="D606" s="15"/>
      <c r="E606" s="15"/>
    </row>
    <row r="607" spans="4:5" ht="12.75">
      <c r="D607" s="15"/>
      <c r="E607" s="15"/>
    </row>
    <row r="608" spans="4:5" ht="12.75">
      <c r="D608" s="15"/>
      <c r="E608" s="15"/>
    </row>
    <row r="609" spans="4:5" ht="12.75">
      <c r="D609" s="15"/>
      <c r="E609" s="15"/>
    </row>
    <row r="610" spans="4:5" ht="12.75">
      <c r="D610" s="15"/>
      <c r="E610" s="15"/>
    </row>
    <row r="611" spans="4:5" ht="12.75">
      <c r="D611" s="15"/>
      <c r="E611" s="15"/>
    </row>
    <row r="612" spans="4:5" ht="12.75">
      <c r="D612" s="15"/>
      <c r="E612" s="15"/>
    </row>
    <row r="613" spans="4:5" ht="12.75">
      <c r="D613" s="15"/>
      <c r="E613" s="15"/>
    </row>
    <row r="614" spans="4:5" ht="12.75">
      <c r="D614" s="15"/>
      <c r="E614" s="15"/>
    </row>
  </sheetData>
  <printOptions/>
  <pageMargins left="0.75" right="0.75" top="1" bottom="1" header="0.5" footer="0.5"/>
  <pageSetup horizontalDpi="200" verticalDpi="2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6.140625" style="5" bestFit="1" customWidth="1"/>
    <col min="2" max="2" width="9.140625" style="8" customWidth="1"/>
    <col min="3" max="3" width="9.140625" style="7" customWidth="1"/>
    <col min="4" max="4" width="72.421875" style="5" bestFit="1" customWidth="1"/>
    <col min="5" max="5" width="43.421875" style="5" bestFit="1" customWidth="1"/>
    <col min="6" max="6" width="41.28125" style="5" bestFit="1" customWidth="1"/>
    <col min="7" max="7" width="8.8515625" style="5" customWidth="1"/>
    <col min="8" max="8" width="9.140625" style="7" customWidth="1"/>
    <col min="9" max="16384" width="8.8515625" style="5" customWidth="1"/>
  </cols>
  <sheetData>
    <row r="1" spans="1:8" ht="51.75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596</v>
      </c>
    </row>
    <row r="2" ht="12.75">
      <c r="E2" s="7"/>
    </row>
    <row r="3" spans="1:8" ht="12.75">
      <c r="A3" s="5" t="s">
        <v>544</v>
      </c>
      <c r="B3" s="8">
        <v>1</v>
      </c>
      <c r="C3" s="7" t="s">
        <v>479</v>
      </c>
      <c r="D3" s="5" t="s">
        <v>701</v>
      </c>
      <c r="E3" s="7" t="s">
        <v>399</v>
      </c>
      <c r="F3" s="10" t="s">
        <v>23</v>
      </c>
      <c r="G3" s="10" t="s">
        <v>23</v>
      </c>
      <c r="H3" s="8">
        <f>52-B3</f>
        <v>51</v>
      </c>
    </row>
    <row r="4" spans="1:8" ht="12.75">
      <c r="A4" s="5" t="s">
        <v>545</v>
      </c>
      <c r="B4" s="8">
        <v>27</v>
      </c>
      <c r="C4" s="7" t="s">
        <v>480</v>
      </c>
      <c r="D4" s="5" t="s">
        <v>804</v>
      </c>
      <c r="E4" s="7" t="s">
        <v>1002</v>
      </c>
      <c r="F4" s="7" t="s">
        <v>924</v>
      </c>
      <c r="G4" s="10" t="s">
        <v>23</v>
      </c>
      <c r="H4" s="8">
        <f>52-B4</f>
        <v>25</v>
      </c>
    </row>
    <row r="5" spans="1:8" ht="12.75">
      <c r="A5" s="5" t="s">
        <v>546</v>
      </c>
      <c r="B5" s="8">
        <v>50</v>
      </c>
      <c r="C5" s="7" t="s">
        <v>1017</v>
      </c>
      <c r="D5" s="5" t="s">
        <v>1157</v>
      </c>
      <c r="E5" s="7"/>
      <c r="F5" s="7" t="s">
        <v>924</v>
      </c>
      <c r="G5" s="10" t="s">
        <v>23</v>
      </c>
      <c r="H5" s="8">
        <f>52-B5</f>
        <v>2</v>
      </c>
    </row>
    <row r="6" spans="1:8" ht="12.75">
      <c r="A6" s="5" t="s">
        <v>547</v>
      </c>
      <c r="B6" s="8">
        <v>52</v>
      </c>
      <c r="C6" s="7" t="s">
        <v>484</v>
      </c>
      <c r="D6" s="5" t="s">
        <v>805</v>
      </c>
      <c r="E6" s="7"/>
      <c r="F6" s="7" t="s">
        <v>942</v>
      </c>
      <c r="G6" s="10" t="s">
        <v>23</v>
      </c>
      <c r="H6" s="8">
        <f>52-B6</f>
        <v>0</v>
      </c>
    </row>
    <row r="7" spans="1:8" ht="12.75">
      <c r="A7" s="5" t="s">
        <v>548</v>
      </c>
      <c r="B7" s="8" t="s">
        <v>23</v>
      </c>
      <c r="C7" s="7" t="s">
        <v>803</v>
      </c>
      <c r="D7" s="5" t="s">
        <v>1158</v>
      </c>
      <c r="E7" s="7"/>
      <c r="F7" s="10" t="s">
        <v>23</v>
      </c>
      <c r="G7" s="10" t="s">
        <v>23</v>
      </c>
      <c r="H7" s="10" t="s">
        <v>23</v>
      </c>
    </row>
    <row r="8" ht="12.75">
      <c r="E8" s="7"/>
    </row>
    <row r="9" spans="1:8" ht="12.75">
      <c r="A9" s="5" t="s">
        <v>549</v>
      </c>
      <c r="B9" s="8">
        <v>1</v>
      </c>
      <c r="C9" s="7" t="s">
        <v>479</v>
      </c>
      <c r="D9" s="5" t="s">
        <v>1159</v>
      </c>
      <c r="E9" s="7" t="s">
        <v>399</v>
      </c>
      <c r="F9" s="10" t="s">
        <v>23</v>
      </c>
      <c r="G9" s="10" t="s">
        <v>23</v>
      </c>
      <c r="H9" s="8">
        <f aca="true" t="shared" si="0" ref="H9:H14">31-B9</f>
        <v>30</v>
      </c>
    </row>
    <row r="10" spans="1:8" ht="12.75">
      <c r="A10" s="5" t="s">
        <v>550</v>
      </c>
      <c r="B10" s="8">
        <v>2</v>
      </c>
      <c r="C10" s="7" t="s">
        <v>1016</v>
      </c>
      <c r="D10" s="5" t="s">
        <v>1160</v>
      </c>
      <c r="E10" s="7" t="s">
        <v>1004</v>
      </c>
      <c r="F10" s="7" t="s">
        <v>949</v>
      </c>
      <c r="G10" s="10" t="s">
        <v>23</v>
      </c>
      <c r="H10" s="8">
        <f t="shared" si="0"/>
        <v>29</v>
      </c>
    </row>
    <row r="11" spans="1:8" ht="12.75">
      <c r="A11" s="5" t="s">
        <v>551</v>
      </c>
      <c r="B11" s="8">
        <v>20</v>
      </c>
      <c r="C11" s="7" t="s">
        <v>1161</v>
      </c>
      <c r="D11" s="5" t="s">
        <v>806</v>
      </c>
      <c r="E11" s="7" t="s">
        <v>1098</v>
      </c>
      <c r="F11" s="10" t="s">
        <v>23</v>
      </c>
      <c r="G11" s="10" t="s">
        <v>23</v>
      </c>
      <c r="H11" s="8">
        <f t="shared" si="0"/>
        <v>11</v>
      </c>
    </row>
    <row r="12" spans="1:8" ht="12.75">
      <c r="A12" s="5" t="s">
        <v>552</v>
      </c>
      <c r="B12" s="8">
        <v>25</v>
      </c>
      <c r="C12" s="7" t="s">
        <v>1017</v>
      </c>
      <c r="D12" s="5" t="s">
        <v>1162</v>
      </c>
      <c r="E12" s="7"/>
      <c r="F12" s="7" t="s">
        <v>949</v>
      </c>
      <c r="G12" s="10" t="s">
        <v>23</v>
      </c>
      <c r="H12" s="8">
        <f t="shared" si="0"/>
        <v>6</v>
      </c>
    </row>
    <row r="13" spans="1:8" ht="12.75">
      <c r="A13" s="5" t="s">
        <v>553</v>
      </c>
      <c r="B13" s="8">
        <v>31</v>
      </c>
      <c r="C13" s="7" t="s">
        <v>1033</v>
      </c>
      <c r="D13" s="5" t="s">
        <v>948</v>
      </c>
      <c r="E13" s="7"/>
      <c r="F13" s="7" t="s">
        <v>925</v>
      </c>
      <c r="G13" s="10" t="s">
        <v>23</v>
      </c>
      <c r="H13" s="8">
        <f t="shared" si="0"/>
        <v>0</v>
      </c>
    </row>
    <row r="14" spans="1:8" ht="12.75">
      <c r="A14" s="5" t="s">
        <v>554</v>
      </c>
      <c r="B14" s="8">
        <v>35</v>
      </c>
      <c r="C14" s="7" t="s">
        <v>484</v>
      </c>
      <c r="D14" s="5" t="s">
        <v>1163</v>
      </c>
      <c r="E14" s="7"/>
      <c r="F14" s="7" t="s">
        <v>925</v>
      </c>
      <c r="G14" s="10" t="s">
        <v>23</v>
      </c>
      <c r="H14" s="8">
        <f t="shared" si="0"/>
        <v>-4</v>
      </c>
    </row>
    <row r="15" spans="1:8" ht="12.75">
      <c r="A15" s="5" t="s">
        <v>555</v>
      </c>
      <c r="B15" s="8" t="s">
        <v>23</v>
      </c>
      <c r="C15" s="7" t="s">
        <v>803</v>
      </c>
      <c r="D15" s="5" t="s">
        <v>807</v>
      </c>
      <c r="E15" s="7"/>
      <c r="F15" s="10" t="s">
        <v>23</v>
      </c>
      <c r="G15" s="10" t="s">
        <v>23</v>
      </c>
      <c r="H15" s="10" t="s">
        <v>23</v>
      </c>
    </row>
    <row r="16" ht="12.75">
      <c r="E16" s="7"/>
    </row>
    <row r="17" spans="1:8" ht="12.75">
      <c r="A17" s="5" t="s">
        <v>556</v>
      </c>
      <c r="B17" s="8">
        <v>1</v>
      </c>
      <c r="C17" s="7" t="s">
        <v>479</v>
      </c>
      <c r="D17" s="9" t="s">
        <v>1164</v>
      </c>
      <c r="E17" s="7" t="s">
        <v>399</v>
      </c>
      <c r="F17" s="10" t="s">
        <v>23</v>
      </c>
      <c r="G17" s="10" t="s">
        <v>23</v>
      </c>
      <c r="H17" s="8">
        <f>55-B17</f>
        <v>54</v>
      </c>
    </row>
    <row r="18" spans="1:8" ht="12.75">
      <c r="A18" s="5" t="s">
        <v>557</v>
      </c>
      <c r="B18" s="8">
        <v>3</v>
      </c>
      <c r="C18" s="7" t="s">
        <v>29</v>
      </c>
      <c r="D18" s="5" t="s">
        <v>1165</v>
      </c>
      <c r="E18" s="7" t="s">
        <v>1005</v>
      </c>
      <c r="F18" s="10" t="s">
        <v>23</v>
      </c>
      <c r="G18" s="10" t="s">
        <v>23</v>
      </c>
      <c r="H18" s="8">
        <f>55-B18</f>
        <v>52</v>
      </c>
    </row>
    <row r="19" spans="1:8" ht="12.75">
      <c r="A19" s="5" t="s">
        <v>558</v>
      </c>
      <c r="B19" s="8">
        <v>10</v>
      </c>
      <c r="C19" s="7" t="s">
        <v>480</v>
      </c>
      <c r="D19" s="5" t="s">
        <v>808</v>
      </c>
      <c r="E19" s="7" t="s">
        <v>1098</v>
      </c>
      <c r="F19" s="7" t="s">
        <v>949</v>
      </c>
      <c r="G19" s="10" t="s">
        <v>23</v>
      </c>
      <c r="H19" s="8">
        <f>55-B19</f>
        <v>45</v>
      </c>
    </row>
    <row r="20" spans="1:8" ht="12.75">
      <c r="A20" s="5" t="s">
        <v>559</v>
      </c>
      <c r="B20" s="8">
        <v>24</v>
      </c>
      <c r="C20" s="7" t="s">
        <v>1017</v>
      </c>
      <c r="D20" s="5" t="s">
        <v>861</v>
      </c>
      <c r="E20" s="7"/>
      <c r="F20" s="7" t="s">
        <v>809</v>
      </c>
      <c r="G20" s="10" t="s">
        <v>23</v>
      </c>
      <c r="H20" s="8">
        <f>55-B20</f>
        <v>31</v>
      </c>
    </row>
    <row r="21" spans="1:8" ht="12.75">
      <c r="A21" s="5" t="s">
        <v>560</v>
      </c>
      <c r="B21" s="8">
        <v>55</v>
      </c>
      <c r="C21" s="7" t="s">
        <v>1033</v>
      </c>
      <c r="D21" s="5" t="s">
        <v>1166</v>
      </c>
      <c r="E21" s="7"/>
      <c r="F21" s="10" t="s">
        <v>23</v>
      </c>
      <c r="G21" s="10" t="s">
        <v>23</v>
      </c>
      <c r="H21" s="8">
        <f>55-B21</f>
        <v>0</v>
      </c>
    </row>
    <row r="22" spans="1:8" ht="12.75">
      <c r="A22" s="5" t="s">
        <v>561</v>
      </c>
      <c r="B22" s="8" t="s">
        <v>23</v>
      </c>
      <c r="C22" s="7" t="s">
        <v>803</v>
      </c>
      <c r="D22" s="5" t="s">
        <v>812</v>
      </c>
      <c r="E22" s="7"/>
      <c r="F22" s="10" t="s">
        <v>23</v>
      </c>
      <c r="G22" s="10" t="s">
        <v>23</v>
      </c>
      <c r="H22" s="10" t="s">
        <v>23</v>
      </c>
    </row>
    <row r="23" ht="12.75">
      <c r="E23" s="7"/>
    </row>
    <row r="24" spans="1:8" ht="12.75">
      <c r="A24" s="5" t="s">
        <v>562</v>
      </c>
      <c r="B24" s="8">
        <v>1</v>
      </c>
      <c r="C24" s="7" t="s">
        <v>479</v>
      </c>
      <c r="D24" s="5" t="s">
        <v>706</v>
      </c>
      <c r="E24" s="7" t="s">
        <v>399</v>
      </c>
      <c r="F24" s="10" t="s">
        <v>23</v>
      </c>
      <c r="G24" s="10" t="s">
        <v>23</v>
      </c>
      <c r="H24" s="8">
        <f aca="true" t="shared" si="1" ref="H24:H29">50-B24</f>
        <v>49</v>
      </c>
    </row>
    <row r="25" spans="1:8" ht="12.75">
      <c r="A25" s="5" t="s">
        <v>563</v>
      </c>
      <c r="B25" s="8">
        <v>10</v>
      </c>
      <c r="C25" s="7" t="s">
        <v>480</v>
      </c>
      <c r="D25" s="5" t="s">
        <v>813</v>
      </c>
      <c r="E25" s="7" t="s">
        <v>1090</v>
      </c>
      <c r="F25" s="7" t="s">
        <v>811</v>
      </c>
      <c r="G25" s="10" t="s">
        <v>23</v>
      </c>
      <c r="H25" s="8">
        <f t="shared" si="1"/>
        <v>40</v>
      </c>
    </row>
    <row r="26" spans="1:8" ht="12.75">
      <c r="A26" s="5" t="s">
        <v>564</v>
      </c>
      <c r="B26" s="8">
        <v>15</v>
      </c>
      <c r="C26" s="7" t="s">
        <v>1016</v>
      </c>
      <c r="D26" s="5" t="s">
        <v>1167</v>
      </c>
      <c r="E26" s="7" t="s">
        <v>1098</v>
      </c>
      <c r="F26" s="7" t="s">
        <v>949</v>
      </c>
      <c r="G26" s="10" t="s">
        <v>23</v>
      </c>
      <c r="H26" s="8">
        <f t="shared" si="1"/>
        <v>35</v>
      </c>
    </row>
    <row r="27" spans="1:8" ht="12.75">
      <c r="A27" s="5" t="s">
        <v>565</v>
      </c>
      <c r="B27" s="8">
        <v>27</v>
      </c>
      <c r="C27" s="7" t="s">
        <v>1017</v>
      </c>
      <c r="D27" s="5" t="s">
        <v>1168</v>
      </c>
      <c r="E27" s="7"/>
      <c r="F27" s="7" t="s">
        <v>1036</v>
      </c>
      <c r="G27" s="10" t="s">
        <v>23</v>
      </c>
      <c r="H27" s="8">
        <f t="shared" si="1"/>
        <v>23</v>
      </c>
    </row>
    <row r="28" spans="1:8" ht="12.75">
      <c r="A28" s="5" t="s">
        <v>566</v>
      </c>
      <c r="B28" s="8">
        <v>50</v>
      </c>
      <c r="C28" s="7" t="s">
        <v>1033</v>
      </c>
      <c r="D28" s="5" t="s">
        <v>1169</v>
      </c>
      <c r="E28" s="7"/>
      <c r="F28" s="7" t="s">
        <v>1037</v>
      </c>
      <c r="G28" s="10" t="s">
        <v>23</v>
      </c>
      <c r="H28" s="8">
        <f t="shared" si="1"/>
        <v>0</v>
      </c>
    </row>
    <row r="29" spans="1:8" ht="12.75">
      <c r="A29" s="5" t="s">
        <v>567</v>
      </c>
      <c r="B29" s="8">
        <v>52</v>
      </c>
      <c r="C29" s="7" t="s">
        <v>484</v>
      </c>
      <c r="D29" s="5" t="s">
        <v>810</v>
      </c>
      <c r="E29" s="7"/>
      <c r="F29" s="7" t="s">
        <v>942</v>
      </c>
      <c r="G29" s="10" t="s">
        <v>23</v>
      </c>
      <c r="H29" s="8">
        <f t="shared" si="1"/>
        <v>-2</v>
      </c>
    </row>
    <row r="30" spans="1:8" ht="12.75">
      <c r="A30" s="5" t="s">
        <v>568</v>
      </c>
      <c r="B30" s="8" t="s">
        <v>23</v>
      </c>
      <c r="C30" s="7" t="s">
        <v>803</v>
      </c>
      <c r="D30" s="5" t="s">
        <v>807</v>
      </c>
      <c r="E30" s="7"/>
      <c r="F30" s="10" t="s">
        <v>23</v>
      </c>
      <c r="G30" s="10" t="s">
        <v>23</v>
      </c>
      <c r="H30" s="10" t="s">
        <v>23</v>
      </c>
    </row>
    <row r="31" ht="12.75">
      <c r="E31" s="7"/>
    </row>
    <row r="32" spans="1:8" ht="12.75">
      <c r="A32" s="5" t="s">
        <v>569</v>
      </c>
      <c r="B32" s="8">
        <v>1</v>
      </c>
      <c r="C32" s="7" t="s">
        <v>479</v>
      </c>
      <c r="D32" s="5" t="s">
        <v>701</v>
      </c>
      <c r="E32" s="7" t="s">
        <v>399</v>
      </c>
      <c r="F32" s="10" t="s">
        <v>23</v>
      </c>
      <c r="G32" s="10" t="s">
        <v>23</v>
      </c>
      <c r="H32" s="8">
        <f aca="true" t="shared" si="2" ref="H32:H37">60-B32</f>
        <v>59</v>
      </c>
    </row>
    <row r="33" spans="1:8" ht="12.75">
      <c r="A33" s="5" t="s">
        <v>570</v>
      </c>
      <c r="B33" s="8">
        <v>30</v>
      </c>
      <c r="C33" s="7" t="s">
        <v>480</v>
      </c>
      <c r="D33" s="5" t="s">
        <v>1038</v>
      </c>
      <c r="E33" s="7" t="s">
        <v>1091</v>
      </c>
      <c r="F33" s="7" t="s">
        <v>924</v>
      </c>
      <c r="G33" s="10" t="s">
        <v>23</v>
      </c>
      <c r="H33" s="8">
        <f t="shared" si="2"/>
        <v>30</v>
      </c>
    </row>
    <row r="34" spans="1:8" ht="12.75">
      <c r="A34" s="5" t="s">
        <v>571</v>
      </c>
      <c r="B34" s="8">
        <v>40</v>
      </c>
      <c r="C34" s="7" t="s">
        <v>480</v>
      </c>
      <c r="D34" s="5" t="s">
        <v>1039</v>
      </c>
      <c r="E34" s="7" t="s">
        <v>1098</v>
      </c>
      <c r="F34" s="7" t="s">
        <v>924</v>
      </c>
      <c r="G34" s="10" t="s">
        <v>23</v>
      </c>
      <c r="H34" s="8">
        <f t="shared" si="2"/>
        <v>20</v>
      </c>
    </row>
    <row r="35" spans="1:8" ht="12.75">
      <c r="A35" s="5" t="s">
        <v>572</v>
      </c>
      <c r="B35" s="8">
        <v>50</v>
      </c>
      <c r="C35" s="7" t="s">
        <v>1017</v>
      </c>
      <c r="D35" s="5" t="s">
        <v>1040</v>
      </c>
      <c r="E35" s="7"/>
      <c r="F35" s="7" t="s">
        <v>916</v>
      </c>
      <c r="G35" s="10" t="s">
        <v>23</v>
      </c>
      <c r="H35" s="8">
        <f t="shared" si="2"/>
        <v>10</v>
      </c>
    </row>
    <row r="36" spans="1:8" ht="12.75">
      <c r="A36" s="5" t="s">
        <v>573</v>
      </c>
      <c r="B36" s="8">
        <v>60</v>
      </c>
      <c r="C36" s="7" t="s">
        <v>1033</v>
      </c>
      <c r="D36" s="5" t="s">
        <v>1169</v>
      </c>
      <c r="E36" s="7"/>
      <c r="F36" s="7" t="s">
        <v>942</v>
      </c>
      <c r="G36" s="10" t="s">
        <v>23</v>
      </c>
      <c r="H36" s="8">
        <f t="shared" si="2"/>
        <v>0</v>
      </c>
    </row>
    <row r="37" spans="1:8" ht="12.75">
      <c r="A37" s="5" t="s">
        <v>574</v>
      </c>
      <c r="B37" s="8">
        <v>62</v>
      </c>
      <c r="C37" s="7" t="s">
        <v>484</v>
      </c>
      <c r="D37" s="5" t="s">
        <v>1041</v>
      </c>
      <c r="E37" s="7"/>
      <c r="F37" s="10" t="s">
        <v>23</v>
      </c>
      <c r="G37" s="10" t="s">
        <v>23</v>
      </c>
      <c r="H37" s="8">
        <f t="shared" si="2"/>
        <v>-2</v>
      </c>
    </row>
    <row r="38" spans="1:8" ht="12.75">
      <c r="A38" s="5" t="s">
        <v>575</v>
      </c>
      <c r="B38" s="8" t="s">
        <v>23</v>
      </c>
      <c r="C38" s="7" t="s">
        <v>803</v>
      </c>
      <c r="D38" s="5" t="s">
        <v>1042</v>
      </c>
      <c r="E38" s="7"/>
      <c r="F38" s="10" t="s">
        <v>23</v>
      </c>
      <c r="G38" s="10" t="s">
        <v>23</v>
      </c>
      <c r="H38" s="10" t="s">
        <v>23</v>
      </c>
    </row>
    <row r="39" ht="12.75">
      <c r="E39" s="7"/>
    </row>
    <row r="40" spans="1:8" ht="12.75">
      <c r="A40" s="5" t="s">
        <v>576</v>
      </c>
      <c r="B40" s="8">
        <v>3</v>
      </c>
      <c r="C40" s="7" t="s">
        <v>479</v>
      </c>
      <c r="D40" s="9" t="s">
        <v>848</v>
      </c>
      <c r="E40" s="7" t="s">
        <v>400</v>
      </c>
      <c r="F40" s="10" t="s">
        <v>23</v>
      </c>
      <c r="G40" s="10" t="s">
        <v>23</v>
      </c>
      <c r="H40" s="8">
        <f>38-B40</f>
        <v>35</v>
      </c>
    </row>
    <row r="41" spans="1:8" ht="12.75">
      <c r="A41" s="5" t="s">
        <v>577</v>
      </c>
      <c r="B41" s="8">
        <v>22</v>
      </c>
      <c r="C41" s="7" t="s">
        <v>480</v>
      </c>
      <c r="D41" s="5" t="s">
        <v>1043</v>
      </c>
      <c r="E41" s="7" t="s">
        <v>1092</v>
      </c>
      <c r="F41" s="7" t="s">
        <v>916</v>
      </c>
      <c r="G41" s="10" t="s">
        <v>23</v>
      </c>
      <c r="H41" s="8">
        <f>38-B41</f>
        <v>16</v>
      </c>
    </row>
    <row r="42" spans="1:8" ht="12.75">
      <c r="A42" s="5" t="s">
        <v>578</v>
      </c>
      <c r="B42" s="8">
        <v>31</v>
      </c>
      <c r="C42" s="7" t="s">
        <v>1016</v>
      </c>
      <c r="D42" s="5" t="s">
        <v>1044</v>
      </c>
      <c r="E42" s="7" t="s">
        <v>973</v>
      </c>
      <c r="F42" s="10" t="s">
        <v>23</v>
      </c>
      <c r="G42" s="7" t="s">
        <v>1047</v>
      </c>
      <c r="H42" s="8">
        <f>38-B42</f>
        <v>7</v>
      </c>
    </row>
    <row r="43" spans="1:8" ht="12.75">
      <c r="A43" s="5" t="s">
        <v>579</v>
      </c>
      <c r="B43" s="8">
        <v>38</v>
      </c>
      <c r="C43" s="7" t="s">
        <v>1033</v>
      </c>
      <c r="D43" s="5" t="s">
        <v>702</v>
      </c>
      <c r="E43" s="7"/>
      <c r="F43" s="10" t="s">
        <v>23</v>
      </c>
      <c r="G43" s="7" t="s">
        <v>909</v>
      </c>
      <c r="H43" s="8">
        <f>38-B43</f>
        <v>0</v>
      </c>
    </row>
    <row r="44" spans="1:8" ht="12.75">
      <c r="A44" s="5" t="s">
        <v>580</v>
      </c>
      <c r="B44" s="8" t="s">
        <v>23</v>
      </c>
      <c r="C44" s="7" t="s">
        <v>484</v>
      </c>
      <c r="D44" s="5" t="s">
        <v>703</v>
      </c>
      <c r="E44" s="7"/>
      <c r="F44" s="10" t="s">
        <v>23</v>
      </c>
      <c r="G44" s="10" t="s">
        <v>23</v>
      </c>
      <c r="H44" s="10" t="s">
        <v>23</v>
      </c>
    </row>
    <row r="45" spans="5:7" ht="12.75">
      <c r="E45" s="7"/>
      <c r="G45" s="7"/>
    </row>
    <row r="46" spans="1:8" ht="12.75">
      <c r="A46" s="5" t="s">
        <v>581</v>
      </c>
      <c r="B46" s="8">
        <v>2</v>
      </c>
      <c r="C46" s="7" t="s">
        <v>479</v>
      </c>
      <c r="D46" s="9" t="s">
        <v>848</v>
      </c>
      <c r="E46" s="7" t="s">
        <v>400</v>
      </c>
      <c r="F46" s="10" t="s">
        <v>23</v>
      </c>
      <c r="G46" s="10" t="s">
        <v>23</v>
      </c>
      <c r="H46" s="8">
        <f>30-B46</f>
        <v>28</v>
      </c>
    </row>
    <row r="47" spans="1:8" ht="12.75">
      <c r="A47" s="5" t="s">
        <v>582</v>
      </c>
      <c r="B47" s="8">
        <v>18</v>
      </c>
      <c r="C47" s="7" t="s">
        <v>480</v>
      </c>
      <c r="D47" s="5" t="s">
        <v>704</v>
      </c>
      <c r="E47" s="7" t="s">
        <v>1093</v>
      </c>
      <c r="F47" s="7" t="s">
        <v>916</v>
      </c>
      <c r="G47" s="7" t="s">
        <v>234</v>
      </c>
      <c r="H47" s="8">
        <f>30-B47</f>
        <v>12</v>
      </c>
    </row>
    <row r="48" spans="1:8" ht="12.75">
      <c r="A48" s="5" t="s">
        <v>583</v>
      </c>
      <c r="B48" s="8">
        <v>30</v>
      </c>
      <c r="C48" s="7" t="s">
        <v>1017</v>
      </c>
      <c r="D48" s="5" t="s">
        <v>1045</v>
      </c>
      <c r="E48" s="7" t="s">
        <v>973</v>
      </c>
      <c r="F48" s="10" t="s">
        <v>23</v>
      </c>
      <c r="G48" s="7" t="s">
        <v>233</v>
      </c>
      <c r="H48" s="8">
        <f>30-B48</f>
        <v>0</v>
      </c>
    </row>
    <row r="49" spans="1:8" ht="12.75">
      <c r="A49" s="5" t="s">
        <v>584</v>
      </c>
      <c r="B49" s="8" t="s">
        <v>23</v>
      </c>
      <c r="C49" s="7" t="s">
        <v>484</v>
      </c>
      <c r="D49" s="5" t="s">
        <v>705</v>
      </c>
      <c r="E49" s="7"/>
      <c r="F49" s="10" t="s">
        <v>23</v>
      </c>
      <c r="G49" s="10" t="s">
        <v>23</v>
      </c>
      <c r="H49" s="10" t="s">
        <v>23</v>
      </c>
    </row>
    <row r="50" spans="5:7" ht="12.75">
      <c r="E50" s="7"/>
      <c r="G50" s="7"/>
    </row>
    <row r="51" spans="1:8" ht="12.75">
      <c r="A51" s="5" t="s">
        <v>585</v>
      </c>
      <c r="B51" s="8">
        <v>2</v>
      </c>
      <c r="C51" s="7" t="s">
        <v>479</v>
      </c>
      <c r="D51" s="5" t="s">
        <v>706</v>
      </c>
      <c r="E51" s="7" t="s">
        <v>401</v>
      </c>
      <c r="F51" s="10" t="s">
        <v>23</v>
      </c>
      <c r="G51" s="10" t="s">
        <v>23</v>
      </c>
      <c r="H51" s="8">
        <f>36-B51</f>
        <v>34</v>
      </c>
    </row>
    <row r="52" spans="1:8" ht="12.75">
      <c r="A52" s="5" t="s">
        <v>586</v>
      </c>
      <c r="B52" s="8">
        <v>18</v>
      </c>
      <c r="C52" s="7" t="s">
        <v>480</v>
      </c>
      <c r="D52" s="5" t="s">
        <v>1019</v>
      </c>
      <c r="E52" s="7" t="s">
        <v>1094</v>
      </c>
      <c r="F52" s="7" t="s">
        <v>916</v>
      </c>
      <c r="G52" s="7" t="s">
        <v>931</v>
      </c>
      <c r="H52" s="8">
        <f>36-B52</f>
        <v>18</v>
      </c>
    </row>
    <row r="53" spans="1:8" ht="12.75">
      <c r="A53" s="5" t="s">
        <v>587</v>
      </c>
      <c r="B53" s="8">
        <v>30</v>
      </c>
      <c r="C53" s="7" t="s">
        <v>1016</v>
      </c>
      <c r="D53" s="5" t="s">
        <v>1048</v>
      </c>
      <c r="E53" s="7" t="s">
        <v>973</v>
      </c>
      <c r="F53" s="10" t="s">
        <v>23</v>
      </c>
      <c r="G53" s="10" t="s">
        <v>23</v>
      </c>
      <c r="H53" s="8">
        <f>36-B53</f>
        <v>6</v>
      </c>
    </row>
    <row r="54" spans="1:8" ht="12.75">
      <c r="A54" s="5" t="s">
        <v>588</v>
      </c>
      <c r="B54" s="8">
        <v>33</v>
      </c>
      <c r="C54" s="7" t="s">
        <v>1033</v>
      </c>
      <c r="D54" s="5" t="s">
        <v>1049</v>
      </c>
      <c r="E54" s="7"/>
      <c r="F54" s="10" t="s">
        <v>23</v>
      </c>
      <c r="G54" s="10" t="s">
        <v>23</v>
      </c>
      <c r="H54" s="8">
        <f>36-B54</f>
        <v>3</v>
      </c>
    </row>
    <row r="55" spans="1:8" ht="12.75">
      <c r="A55" s="5" t="s">
        <v>416</v>
      </c>
      <c r="B55" s="8">
        <v>36</v>
      </c>
      <c r="C55" s="7" t="s">
        <v>484</v>
      </c>
      <c r="D55" s="5" t="s">
        <v>694</v>
      </c>
      <c r="E55" s="7"/>
      <c r="F55" s="7" t="s">
        <v>924</v>
      </c>
      <c r="G55" s="10" t="s">
        <v>23</v>
      </c>
      <c r="H55" s="8">
        <f>36-B55</f>
        <v>0</v>
      </c>
    </row>
    <row r="56" spans="1:8" ht="12.75">
      <c r="A56" s="5" t="s">
        <v>417</v>
      </c>
      <c r="B56" s="8" t="s">
        <v>23</v>
      </c>
      <c r="C56" s="7" t="s">
        <v>803</v>
      </c>
      <c r="D56" s="5" t="s">
        <v>1050</v>
      </c>
      <c r="E56" s="7"/>
      <c r="F56" s="10" t="s">
        <v>23</v>
      </c>
      <c r="G56" s="10" t="s">
        <v>23</v>
      </c>
      <c r="H56" s="10" t="s">
        <v>23</v>
      </c>
    </row>
    <row r="57" spans="5:7" ht="12.75">
      <c r="E57" s="7"/>
      <c r="G57" s="7"/>
    </row>
    <row r="58" spans="1:8" ht="12.75">
      <c r="A58" s="5" t="s">
        <v>418</v>
      </c>
      <c r="B58" s="8">
        <v>4</v>
      </c>
      <c r="C58" s="7" t="s">
        <v>479</v>
      </c>
      <c r="D58" s="9" t="s">
        <v>848</v>
      </c>
      <c r="E58" s="7" t="s">
        <v>1156</v>
      </c>
      <c r="F58" s="10" t="s">
        <v>23</v>
      </c>
      <c r="G58" s="10" t="s">
        <v>23</v>
      </c>
      <c r="H58" s="8">
        <f>29-B58</f>
        <v>25</v>
      </c>
    </row>
    <row r="59" spans="1:8" ht="12.75">
      <c r="A59" s="5" t="s">
        <v>419</v>
      </c>
      <c r="B59" s="8">
        <v>12</v>
      </c>
      <c r="C59" s="7" t="s">
        <v>480</v>
      </c>
      <c r="D59" s="5" t="s">
        <v>1019</v>
      </c>
      <c r="E59" s="7" t="s">
        <v>1095</v>
      </c>
      <c r="F59" s="7" t="s">
        <v>924</v>
      </c>
      <c r="G59" s="10" t="s">
        <v>23</v>
      </c>
      <c r="H59" s="8">
        <f>29-B59</f>
        <v>17</v>
      </c>
    </row>
    <row r="60" spans="1:8" ht="12.75">
      <c r="A60" s="5" t="s">
        <v>420</v>
      </c>
      <c r="B60" s="8">
        <v>26</v>
      </c>
      <c r="C60" s="7" t="s">
        <v>1016</v>
      </c>
      <c r="D60" s="5" t="s">
        <v>1051</v>
      </c>
      <c r="E60" s="7"/>
      <c r="F60" s="7" t="s">
        <v>916</v>
      </c>
      <c r="G60" s="7" t="s">
        <v>1047</v>
      </c>
      <c r="H60" s="8">
        <f>29-B60</f>
        <v>3</v>
      </c>
    </row>
    <row r="61" spans="1:8" ht="12.75">
      <c r="A61" s="5" t="s">
        <v>421</v>
      </c>
      <c r="B61" s="8">
        <v>29</v>
      </c>
      <c r="C61" s="7" t="s">
        <v>1017</v>
      </c>
      <c r="D61" s="5" t="s">
        <v>707</v>
      </c>
      <c r="E61" s="7"/>
      <c r="F61" s="7" t="s">
        <v>708</v>
      </c>
      <c r="G61" s="7" t="s">
        <v>233</v>
      </c>
      <c r="H61" s="8">
        <f>29-B61</f>
        <v>0</v>
      </c>
    </row>
    <row r="62" spans="1:8" ht="12.75">
      <c r="A62" s="5" t="s">
        <v>422</v>
      </c>
      <c r="B62" s="8" t="s">
        <v>23</v>
      </c>
      <c r="C62" s="7" t="s">
        <v>484</v>
      </c>
      <c r="D62" s="5" t="s">
        <v>1052</v>
      </c>
      <c r="E62" s="7"/>
      <c r="F62" s="7" t="s">
        <v>709</v>
      </c>
      <c r="G62" s="10" t="s">
        <v>23</v>
      </c>
      <c r="H62" s="10" t="s">
        <v>23</v>
      </c>
    </row>
    <row r="63" spans="5:7" ht="12.75">
      <c r="E63" s="7"/>
      <c r="G63" s="7"/>
    </row>
    <row r="64" spans="1:8" ht="12.75">
      <c r="A64" s="5" t="s">
        <v>423</v>
      </c>
      <c r="B64" s="8">
        <v>3</v>
      </c>
      <c r="C64" s="7" t="s">
        <v>479</v>
      </c>
      <c r="D64" s="5" t="s">
        <v>1053</v>
      </c>
      <c r="E64" s="7" t="s">
        <v>1156</v>
      </c>
      <c r="F64" s="10" t="s">
        <v>23</v>
      </c>
      <c r="G64" s="10" t="s">
        <v>23</v>
      </c>
      <c r="H64" s="8">
        <f aca="true" t="shared" si="3" ref="H64:H69">36-B64</f>
        <v>33</v>
      </c>
    </row>
    <row r="65" spans="1:8" ht="12.75">
      <c r="A65" s="5" t="s">
        <v>424</v>
      </c>
      <c r="B65" s="8">
        <v>8</v>
      </c>
      <c r="C65" s="7" t="s">
        <v>480</v>
      </c>
      <c r="D65" s="5" t="s">
        <v>1019</v>
      </c>
      <c r="E65" s="7" t="s">
        <v>713</v>
      </c>
      <c r="F65" s="7" t="s">
        <v>708</v>
      </c>
      <c r="G65" s="10" t="s">
        <v>23</v>
      </c>
      <c r="H65" s="8">
        <f t="shared" si="3"/>
        <v>28</v>
      </c>
    </row>
    <row r="66" spans="1:8" ht="12.75">
      <c r="A66" s="5" t="s">
        <v>425</v>
      </c>
      <c r="B66" s="8">
        <v>20</v>
      </c>
      <c r="C66" s="7" t="s">
        <v>1016</v>
      </c>
      <c r="D66" s="5" t="s">
        <v>710</v>
      </c>
      <c r="E66" s="7"/>
      <c r="F66" s="7" t="s">
        <v>942</v>
      </c>
      <c r="G66" s="7" t="s">
        <v>1031</v>
      </c>
      <c r="H66" s="8">
        <f t="shared" si="3"/>
        <v>16</v>
      </c>
    </row>
    <row r="67" spans="1:8" ht="12.75">
      <c r="A67" s="5" t="s">
        <v>426</v>
      </c>
      <c r="B67" s="8">
        <v>30</v>
      </c>
      <c r="C67" s="7" t="s">
        <v>1016</v>
      </c>
      <c r="D67" s="5" t="s">
        <v>710</v>
      </c>
      <c r="E67" s="7"/>
      <c r="F67" s="7" t="s">
        <v>714</v>
      </c>
      <c r="G67" s="7" t="s">
        <v>931</v>
      </c>
      <c r="H67" s="8">
        <f t="shared" si="3"/>
        <v>6</v>
      </c>
    </row>
    <row r="68" spans="1:8" ht="12.75">
      <c r="A68" s="5" t="s">
        <v>427</v>
      </c>
      <c r="B68" s="8">
        <v>34</v>
      </c>
      <c r="C68" s="7" t="s">
        <v>1017</v>
      </c>
      <c r="D68" s="5" t="s">
        <v>711</v>
      </c>
      <c r="E68" s="7"/>
      <c r="F68" s="7" t="s">
        <v>908</v>
      </c>
      <c r="G68" s="7" t="s">
        <v>232</v>
      </c>
      <c r="H68" s="8">
        <f t="shared" si="3"/>
        <v>2</v>
      </c>
    </row>
    <row r="69" spans="1:8" ht="12.75">
      <c r="A69" s="5" t="s">
        <v>428</v>
      </c>
      <c r="B69" s="8">
        <v>36</v>
      </c>
      <c r="C69" s="7" t="s">
        <v>1033</v>
      </c>
      <c r="D69" s="5" t="s">
        <v>712</v>
      </c>
      <c r="E69" s="7"/>
      <c r="F69" s="7" t="s">
        <v>925</v>
      </c>
      <c r="G69" s="7" t="s">
        <v>909</v>
      </c>
      <c r="H69" s="8">
        <f t="shared" si="3"/>
        <v>0</v>
      </c>
    </row>
    <row r="70" spans="1:8" ht="12.75">
      <c r="A70" s="5" t="s">
        <v>429</v>
      </c>
      <c r="B70" s="8" t="s">
        <v>23</v>
      </c>
      <c r="C70" s="7" t="s">
        <v>484</v>
      </c>
      <c r="D70" s="5" t="s">
        <v>1054</v>
      </c>
      <c r="E70" s="7"/>
      <c r="F70" s="10" t="s">
        <v>23</v>
      </c>
      <c r="G70" s="10" t="s">
        <v>23</v>
      </c>
      <c r="H70" s="10" t="s">
        <v>23</v>
      </c>
    </row>
    <row r="71" spans="5:7" ht="12.75">
      <c r="E71" s="7"/>
      <c r="G71" s="7"/>
    </row>
    <row r="72" spans="1:8" ht="12.75">
      <c r="A72" s="5" t="s">
        <v>430</v>
      </c>
      <c r="B72" s="8">
        <v>35</v>
      </c>
      <c r="C72" s="7" t="s">
        <v>479</v>
      </c>
      <c r="D72" s="5" t="s">
        <v>754</v>
      </c>
      <c r="E72" s="7" t="s">
        <v>1156</v>
      </c>
      <c r="F72" s="10" t="s">
        <v>23</v>
      </c>
      <c r="G72" s="10" t="s">
        <v>23</v>
      </c>
      <c r="H72" s="8">
        <f>69-B72</f>
        <v>34</v>
      </c>
    </row>
    <row r="73" spans="1:8" ht="12.75">
      <c r="A73" s="5" t="s">
        <v>431</v>
      </c>
      <c r="B73" s="8">
        <v>50</v>
      </c>
      <c r="C73" s="7" t="s">
        <v>1016</v>
      </c>
      <c r="D73" s="5" t="s">
        <v>1055</v>
      </c>
      <c r="E73" s="7" t="s">
        <v>717</v>
      </c>
      <c r="F73" s="7" t="s">
        <v>1029</v>
      </c>
      <c r="G73" s="7" t="s">
        <v>1031</v>
      </c>
      <c r="H73" s="8">
        <f aca="true" t="shared" si="4" ref="H73:H78">69-B73</f>
        <v>19</v>
      </c>
    </row>
    <row r="74" spans="1:8" ht="12.75">
      <c r="A74" s="5" t="s">
        <v>432</v>
      </c>
      <c r="B74" s="8">
        <v>59</v>
      </c>
      <c r="C74" s="7" t="s">
        <v>1016</v>
      </c>
      <c r="D74" s="5" t="s">
        <v>1056</v>
      </c>
      <c r="E74" s="7"/>
      <c r="F74" s="7" t="s">
        <v>924</v>
      </c>
      <c r="G74" s="7" t="s">
        <v>1031</v>
      </c>
      <c r="H74" s="8">
        <f t="shared" si="4"/>
        <v>10</v>
      </c>
    </row>
    <row r="75" spans="1:8" ht="12.75">
      <c r="A75" s="5" t="s">
        <v>433</v>
      </c>
      <c r="B75" s="8">
        <v>63</v>
      </c>
      <c r="C75" s="7" t="s">
        <v>1016</v>
      </c>
      <c r="D75" s="5" t="s">
        <v>1056</v>
      </c>
      <c r="E75" s="7"/>
      <c r="F75" s="7" t="s">
        <v>924</v>
      </c>
      <c r="G75" s="7" t="s">
        <v>931</v>
      </c>
      <c r="H75" s="8">
        <f t="shared" si="4"/>
        <v>6</v>
      </c>
    </row>
    <row r="76" spans="1:8" ht="12.75">
      <c r="A76" s="5" t="s">
        <v>434</v>
      </c>
      <c r="B76" s="8">
        <v>67</v>
      </c>
      <c r="C76" s="7" t="s">
        <v>1017</v>
      </c>
      <c r="D76" s="5" t="s">
        <v>715</v>
      </c>
      <c r="E76" s="7"/>
      <c r="F76" s="7" t="s">
        <v>914</v>
      </c>
      <c r="G76" s="7" t="s">
        <v>231</v>
      </c>
      <c r="H76" s="8">
        <f t="shared" si="4"/>
        <v>2</v>
      </c>
    </row>
    <row r="77" spans="1:8" ht="12.75">
      <c r="A77" s="5" t="s">
        <v>435</v>
      </c>
      <c r="B77" s="8">
        <v>69</v>
      </c>
      <c r="C77" s="7" t="s">
        <v>1033</v>
      </c>
      <c r="D77" s="5" t="s">
        <v>716</v>
      </c>
      <c r="E77" s="7"/>
      <c r="F77" s="10" t="s">
        <v>23</v>
      </c>
      <c r="G77" s="7" t="s">
        <v>921</v>
      </c>
      <c r="H77" s="8">
        <f t="shared" si="4"/>
        <v>0</v>
      </c>
    </row>
    <row r="78" spans="1:8" ht="12.75">
      <c r="A78" s="5" t="s">
        <v>436</v>
      </c>
      <c r="B78" s="8">
        <v>72</v>
      </c>
      <c r="C78" s="7" t="s">
        <v>484</v>
      </c>
      <c r="D78" s="5" t="s">
        <v>1057</v>
      </c>
      <c r="E78" s="7"/>
      <c r="F78" s="7" t="s">
        <v>925</v>
      </c>
      <c r="G78" s="10" t="s">
        <v>23</v>
      </c>
      <c r="H78" s="8">
        <f t="shared" si="4"/>
        <v>-3</v>
      </c>
    </row>
    <row r="79" spans="1:8" ht="12.75">
      <c r="A79" s="5" t="s">
        <v>437</v>
      </c>
      <c r="B79" s="8" t="s">
        <v>23</v>
      </c>
      <c r="C79" s="7" t="s">
        <v>484</v>
      </c>
      <c r="D79" s="5" t="s">
        <v>1058</v>
      </c>
      <c r="E79" s="7"/>
      <c r="F79" s="10" t="s">
        <v>23</v>
      </c>
      <c r="G79" s="10" t="s">
        <v>23</v>
      </c>
      <c r="H79" s="10" t="s">
        <v>23</v>
      </c>
    </row>
    <row r="80" spans="5:7" ht="12.75">
      <c r="E80" s="7"/>
      <c r="G80" s="7"/>
    </row>
    <row r="81" spans="1:8" ht="12.75">
      <c r="A81" s="5" t="s">
        <v>438</v>
      </c>
      <c r="B81" s="8">
        <v>4</v>
      </c>
      <c r="C81" s="7" t="s">
        <v>479</v>
      </c>
      <c r="D81" s="5" t="s">
        <v>706</v>
      </c>
      <c r="E81" s="7" t="s">
        <v>1156</v>
      </c>
      <c r="F81" s="10" t="s">
        <v>23</v>
      </c>
      <c r="G81" s="10" t="s">
        <v>23</v>
      </c>
      <c r="H81" s="8">
        <f>43-B81</f>
        <v>39</v>
      </c>
    </row>
    <row r="82" spans="1:8" ht="12.75">
      <c r="A82" s="5" t="s">
        <v>439</v>
      </c>
      <c r="B82" s="8">
        <v>8</v>
      </c>
      <c r="C82" s="7" t="s">
        <v>480</v>
      </c>
      <c r="D82" s="5" t="s">
        <v>1019</v>
      </c>
      <c r="E82" s="7" t="s">
        <v>721</v>
      </c>
      <c r="F82" s="7" t="s">
        <v>907</v>
      </c>
      <c r="G82" s="10" t="s">
        <v>23</v>
      </c>
      <c r="H82" s="8">
        <f>43-B82</f>
        <v>35</v>
      </c>
    </row>
    <row r="83" spans="1:8" ht="12.75">
      <c r="A83" s="5" t="s">
        <v>440</v>
      </c>
      <c r="B83" s="8">
        <v>30</v>
      </c>
      <c r="C83" s="7" t="s">
        <v>1016</v>
      </c>
      <c r="D83" s="5" t="s">
        <v>718</v>
      </c>
      <c r="E83" s="7"/>
      <c r="F83" s="7" t="s">
        <v>935</v>
      </c>
      <c r="G83" s="7" t="s">
        <v>931</v>
      </c>
      <c r="H83" s="8">
        <f>43-B83</f>
        <v>13</v>
      </c>
    </row>
    <row r="84" spans="1:8" ht="12.75">
      <c r="A84" s="5" t="s">
        <v>441</v>
      </c>
      <c r="B84" s="8">
        <v>39</v>
      </c>
      <c r="C84" s="7" t="s">
        <v>1017</v>
      </c>
      <c r="D84" s="5" t="s">
        <v>719</v>
      </c>
      <c r="E84" s="7"/>
      <c r="F84" s="7" t="s">
        <v>906</v>
      </c>
      <c r="G84" s="7" t="s">
        <v>232</v>
      </c>
      <c r="H84" s="8">
        <f>43-B84</f>
        <v>4</v>
      </c>
    </row>
    <row r="85" spans="1:8" ht="12.75">
      <c r="A85" s="5" t="s">
        <v>442</v>
      </c>
      <c r="B85" s="8">
        <v>43</v>
      </c>
      <c r="C85" s="7" t="s">
        <v>1017</v>
      </c>
      <c r="D85" s="5" t="s">
        <v>720</v>
      </c>
      <c r="E85" s="7"/>
      <c r="F85" s="7" t="s">
        <v>916</v>
      </c>
      <c r="G85" s="7" t="s">
        <v>231</v>
      </c>
      <c r="H85" s="8">
        <f>43-B85</f>
        <v>0</v>
      </c>
    </row>
    <row r="86" spans="1:8" ht="12.75">
      <c r="A86" s="5" t="s">
        <v>443</v>
      </c>
      <c r="B86" s="8" t="s">
        <v>23</v>
      </c>
      <c r="C86" s="7" t="s">
        <v>484</v>
      </c>
      <c r="D86" s="5" t="s">
        <v>1059</v>
      </c>
      <c r="E86" s="7"/>
      <c r="F86" s="7" t="s">
        <v>908</v>
      </c>
      <c r="G86" s="10" t="s">
        <v>23</v>
      </c>
      <c r="H86" s="10" t="s">
        <v>23</v>
      </c>
    </row>
    <row r="87" spans="5:7" ht="12.75">
      <c r="E87" s="7"/>
      <c r="F87" s="7"/>
      <c r="G87" s="7"/>
    </row>
    <row r="108" spans="5:7" ht="12.75">
      <c r="E108" s="7"/>
      <c r="G108" s="7"/>
    </row>
    <row r="109" spans="5:7" ht="12.75">
      <c r="E109" s="7"/>
      <c r="G109" s="7"/>
    </row>
    <row r="110" spans="5:7" ht="12.75">
      <c r="E110" s="7"/>
      <c r="G110" s="7"/>
    </row>
    <row r="111" spans="5:7" ht="12.75">
      <c r="E111" s="7"/>
      <c r="G111" s="7"/>
    </row>
    <row r="112" spans="5:7" ht="12.75">
      <c r="E112" s="7"/>
      <c r="G112" s="7"/>
    </row>
    <row r="113" spans="5:7" ht="12.75">
      <c r="E113" s="7"/>
      <c r="G113" s="7"/>
    </row>
    <row r="114" spans="5:7" ht="12.75">
      <c r="E114" s="7"/>
      <c r="G114" s="7"/>
    </row>
    <row r="115" spans="5:7" ht="12.75">
      <c r="E115" s="7"/>
      <c r="G115" s="7"/>
    </row>
    <row r="116" spans="5:7" ht="12.75">
      <c r="E116" s="7"/>
      <c r="G116" s="7"/>
    </row>
    <row r="117" spans="5:7" ht="12.75">
      <c r="E117" s="7"/>
      <c r="G117" s="7"/>
    </row>
    <row r="118" spans="5:7" ht="12.75">
      <c r="E118" s="7"/>
      <c r="G118" s="7"/>
    </row>
    <row r="119" spans="5:7" ht="12.75">
      <c r="E119" s="7"/>
      <c r="G119" s="7"/>
    </row>
    <row r="120" spans="5:7" ht="12.75">
      <c r="E120" s="7"/>
      <c r="G120" s="7"/>
    </row>
    <row r="121" spans="5:7" ht="12.75">
      <c r="E121" s="7"/>
      <c r="G121" s="7"/>
    </row>
    <row r="122" spans="5:7" ht="12.75">
      <c r="E122" s="7"/>
      <c r="G122" s="7"/>
    </row>
    <row r="123" spans="5:7" ht="12.75">
      <c r="E123" s="7"/>
      <c r="G123" s="7"/>
    </row>
    <row r="124" spans="5:7" ht="12.75">
      <c r="E124" s="7"/>
      <c r="G124" s="7"/>
    </row>
    <row r="125" spans="5:7" ht="12.75">
      <c r="E125" s="7"/>
      <c r="G125" s="7"/>
    </row>
    <row r="126" spans="5:7" ht="12.75">
      <c r="E126" s="7"/>
      <c r="G126" s="7"/>
    </row>
    <row r="127" spans="5:7" ht="12.75">
      <c r="E127" s="7"/>
      <c r="G127" s="7"/>
    </row>
    <row r="128" spans="5:7" ht="12.75">
      <c r="E128" s="7"/>
      <c r="G128" s="7"/>
    </row>
    <row r="129" spans="5:7" ht="12.75">
      <c r="E129" s="7"/>
      <c r="G129" s="7"/>
    </row>
    <row r="130" spans="5:7" ht="12.75">
      <c r="E130" s="7"/>
      <c r="G130" s="7"/>
    </row>
    <row r="131" spans="5:7" ht="12.75">
      <c r="E131" s="7"/>
      <c r="G131" s="7"/>
    </row>
    <row r="132" spans="5:7" ht="12.75">
      <c r="E132" s="7"/>
      <c r="G132" s="7"/>
    </row>
    <row r="133" spans="5:7" ht="12.75">
      <c r="E133" s="7"/>
      <c r="G133" s="7"/>
    </row>
    <row r="134" spans="5:7" ht="12.75">
      <c r="E134" s="7"/>
      <c r="G134" s="7"/>
    </row>
    <row r="135" spans="5:7" ht="12.75">
      <c r="E135" s="7"/>
      <c r="G135" s="7"/>
    </row>
    <row r="136" spans="5:7" ht="12.75">
      <c r="E136" s="7"/>
      <c r="G136" s="7"/>
    </row>
    <row r="137" spans="5:7" ht="12.75">
      <c r="E137" s="7"/>
      <c r="G137" s="7"/>
    </row>
    <row r="138" spans="5:7" ht="12.75">
      <c r="E138" s="7"/>
      <c r="G138" s="7"/>
    </row>
    <row r="139" spans="5:7" ht="12.75">
      <c r="E139" s="7"/>
      <c r="G139" s="7"/>
    </row>
    <row r="140" spans="5:7" ht="12.75">
      <c r="E140" s="7"/>
      <c r="G140" s="7"/>
    </row>
    <row r="141" spans="5:7" ht="12.75">
      <c r="E141" s="7"/>
      <c r="G141" s="7"/>
    </row>
    <row r="142" spans="5:7" ht="12.75">
      <c r="E142" s="7"/>
      <c r="G142" s="7"/>
    </row>
    <row r="143" spans="5:7" ht="12.75">
      <c r="E143" s="7"/>
      <c r="G143" s="7"/>
    </row>
    <row r="144" spans="5:7" ht="12.75">
      <c r="E144" s="7"/>
      <c r="G144" s="7"/>
    </row>
    <row r="145" spans="5:7" ht="12.75">
      <c r="E145" s="7"/>
      <c r="G145" s="7"/>
    </row>
    <row r="146" spans="5:7" ht="12.75">
      <c r="E146" s="7"/>
      <c r="G146" s="7"/>
    </row>
    <row r="147" spans="5:7" ht="12.75">
      <c r="E147" s="7"/>
      <c r="G147" s="7"/>
    </row>
    <row r="148" spans="5:7" ht="12.75">
      <c r="E148" s="7"/>
      <c r="G148" s="7"/>
    </row>
    <row r="149" spans="5:7" ht="12.75">
      <c r="E149" s="7"/>
      <c r="G149" s="7"/>
    </row>
    <row r="150" spans="5:7" ht="12.75">
      <c r="E150" s="7"/>
      <c r="G150" s="7"/>
    </row>
    <row r="151" spans="5:7" ht="12.75">
      <c r="E151" s="7"/>
      <c r="G151" s="7"/>
    </row>
    <row r="152" spans="5:7" ht="12.75">
      <c r="E152" s="7"/>
      <c r="G152" s="7"/>
    </row>
    <row r="153" spans="5:7" ht="12.75">
      <c r="E153" s="7"/>
      <c r="G153" s="7"/>
    </row>
    <row r="154" spans="5:7" ht="12.75">
      <c r="E154" s="7"/>
      <c r="G154" s="7"/>
    </row>
    <row r="155" spans="5:7" ht="12.75">
      <c r="E155" s="7"/>
      <c r="G155" s="7"/>
    </row>
    <row r="156" spans="5:7" ht="12.75">
      <c r="E156" s="7"/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  <row r="327" ht="12.75">
      <c r="G327" s="7"/>
    </row>
    <row r="328" ht="12.75">
      <c r="G328" s="7"/>
    </row>
    <row r="329" ht="12.75">
      <c r="G329" s="7"/>
    </row>
    <row r="330" ht="12.75">
      <c r="G330" s="7"/>
    </row>
    <row r="331" ht="12.75">
      <c r="G331" s="7"/>
    </row>
    <row r="332" ht="12.75">
      <c r="G332" s="7"/>
    </row>
    <row r="333" ht="12.75">
      <c r="G333" s="7"/>
    </row>
    <row r="334" ht="12.75">
      <c r="G334" s="7"/>
    </row>
    <row r="335" ht="12.75">
      <c r="G335" s="7"/>
    </row>
    <row r="336" ht="12.75">
      <c r="G336" s="7"/>
    </row>
    <row r="337" ht="12.75">
      <c r="G337" s="7"/>
    </row>
    <row r="338" ht="12.75">
      <c r="G338" s="7"/>
    </row>
    <row r="339" ht="12.75">
      <c r="G339" s="7"/>
    </row>
    <row r="340" ht="12.75">
      <c r="G340" s="7"/>
    </row>
    <row r="341" ht="12.75">
      <c r="G341" s="7"/>
    </row>
    <row r="342" ht="12.75">
      <c r="G342" s="7"/>
    </row>
    <row r="343" ht="12.75">
      <c r="G343" s="7"/>
    </row>
    <row r="344" ht="12.75">
      <c r="G344" s="7"/>
    </row>
    <row r="345" ht="12.75">
      <c r="G345" s="7"/>
    </row>
    <row r="346" ht="12.75">
      <c r="G346" s="7"/>
    </row>
    <row r="347" ht="12.75">
      <c r="G347" s="7"/>
    </row>
    <row r="348" ht="12.75">
      <c r="G348" s="7"/>
    </row>
    <row r="349" ht="12.75">
      <c r="G349" s="7"/>
    </row>
    <row r="350" ht="12.75">
      <c r="G350" s="7"/>
    </row>
    <row r="351" ht="12.75">
      <c r="G351" s="7"/>
    </row>
    <row r="352" ht="12.75">
      <c r="G352" s="7"/>
    </row>
    <row r="353" ht="12.75">
      <c r="G353" s="7"/>
    </row>
    <row r="354" ht="12.75">
      <c r="G354" s="7"/>
    </row>
    <row r="355" ht="12.75">
      <c r="G355" s="7"/>
    </row>
    <row r="356" ht="12.75">
      <c r="G356" s="7"/>
    </row>
    <row r="357" ht="12.75">
      <c r="G357" s="7"/>
    </row>
    <row r="358" ht="12.75">
      <c r="G358" s="7"/>
    </row>
    <row r="359" ht="12.75">
      <c r="G359" s="7"/>
    </row>
    <row r="360" ht="12.75">
      <c r="G360" s="7"/>
    </row>
    <row r="361" ht="12.75">
      <c r="G361" s="7"/>
    </row>
    <row r="362" ht="12.75">
      <c r="G362" s="7"/>
    </row>
    <row r="363" ht="12.75">
      <c r="G363" s="7"/>
    </row>
    <row r="364" ht="12.75">
      <c r="G364" s="7"/>
    </row>
    <row r="365" ht="12.75">
      <c r="G365" s="7"/>
    </row>
    <row r="366" ht="12.75">
      <c r="G366" s="7"/>
    </row>
    <row r="367" ht="12.75">
      <c r="G367" s="7"/>
    </row>
    <row r="368" ht="12.75">
      <c r="G368" s="7"/>
    </row>
    <row r="369" ht="12.75">
      <c r="G369" s="7"/>
    </row>
    <row r="370" ht="12.75">
      <c r="G370" s="7"/>
    </row>
    <row r="371" ht="12.75">
      <c r="G371" s="7"/>
    </row>
    <row r="372" ht="12.75">
      <c r="G372" s="7"/>
    </row>
    <row r="373" ht="12.75">
      <c r="G373" s="7"/>
    </row>
    <row r="374" ht="12.75">
      <c r="G374" s="7"/>
    </row>
    <row r="375" ht="12.75">
      <c r="G375" s="7"/>
    </row>
    <row r="376" ht="12.75">
      <c r="G376" s="7"/>
    </row>
    <row r="377" ht="12.75">
      <c r="G377" s="7"/>
    </row>
    <row r="378" ht="12.75">
      <c r="G378" s="7"/>
    </row>
    <row r="379" ht="12.75">
      <c r="G379" s="7"/>
    </row>
    <row r="380" ht="12.75">
      <c r="G380" s="7"/>
    </row>
    <row r="381" ht="12.75">
      <c r="G381" s="7"/>
    </row>
    <row r="382" ht="12.75">
      <c r="G382" s="7"/>
    </row>
    <row r="383" ht="12.75">
      <c r="G383" s="7"/>
    </row>
    <row r="384" ht="12.75">
      <c r="G384" s="7"/>
    </row>
    <row r="385" ht="12.75">
      <c r="G385" s="7"/>
    </row>
    <row r="386" ht="12.75">
      <c r="G386" s="7"/>
    </row>
    <row r="387" ht="12.75">
      <c r="G387" s="7"/>
    </row>
    <row r="388" ht="12.75">
      <c r="G388" s="7"/>
    </row>
    <row r="389" ht="12.75">
      <c r="G389" s="7"/>
    </row>
    <row r="390" ht="12.75">
      <c r="G390" s="7"/>
    </row>
    <row r="391" ht="12.75">
      <c r="G391" s="7"/>
    </row>
    <row r="392" ht="12.75">
      <c r="G392" s="7"/>
    </row>
    <row r="393" ht="12.75">
      <c r="G393" s="7"/>
    </row>
    <row r="394" ht="12.75">
      <c r="G394" s="7"/>
    </row>
    <row r="395" ht="12.75">
      <c r="G395" s="7"/>
    </row>
    <row r="396" ht="12.75">
      <c r="G396" s="7"/>
    </row>
    <row r="397" ht="12.75">
      <c r="G397" s="7"/>
    </row>
    <row r="398" ht="12.75">
      <c r="G398" s="7"/>
    </row>
    <row r="399" ht="12.75">
      <c r="G399" s="7"/>
    </row>
    <row r="400" ht="12.75">
      <c r="G400" s="7"/>
    </row>
    <row r="401" ht="12.75">
      <c r="G401" s="7"/>
    </row>
    <row r="402" ht="12.75">
      <c r="G402" s="7"/>
    </row>
    <row r="403" ht="12.75">
      <c r="G403" s="7"/>
    </row>
    <row r="404" ht="12.75">
      <c r="G404" s="7"/>
    </row>
    <row r="405" ht="12.75">
      <c r="G405" s="7"/>
    </row>
    <row r="406" ht="12.75">
      <c r="G406" s="7"/>
    </row>
    <row r="407" ht="12.75">
      <c r="G407" s="7"/>
    </row>
    <row r="408" ht="12.75">
      <c r="G408" s="7"/>
    </row>
    <row r="409" ht="12.75">
      <c r="G409" s="7"/>
    </row>
    <row r="410" ht="12.75">
      <c r="G410" s="7"/>
    </row>
    <row r="411" ht="12.75">
      <c r="G411" s="7"/>
    </row>
    <row r="412" ht="12.75">
      <c r="G412" s="7"/>
    </row>
    <row r="413" ht="12.75">
      <c r="G413" s="7"/>
    </row>
    <row r="414" ht="12.75">
      <c r="G414" s="7"/>
    </row>
    <row r="415" ht="12.75">
      <c r="G415" s="7"/>
    </row>
    <row r="416" ht="12.75">
      <c r="G416" s="7"/>
    </row>
    <row r="417" ht="12.75">
      <c r="G417" s="7"/>
    </row>
    <row r="418" ht="12.75">
      <c r="G418" s="7"/>
    </row>
    <row r="419" ht="12.75">
      <c r="G419" s="7"/>
    </row>
    <row r="420" ht="12.75">
      <c r="G420" s="7"/>
    </row>
    <row r="421" ht="12.75">
      <c r="G421" s="7"/>
    </row>
    <row r="422" ht="12.75">
      <c r="G422" s="7"/>
    </row>
    <row r="423" ht="12.75">
      <c r="G423" s="7"/>
    </row>
    <row r="424" ht="12.75">
      <c r="G424" s="7"/>
    </row>
    <row r="425" ht="12.75">
      <c r="G425" s="7"/>
    </row>
    <row r="426" ht="12.75">
      <c r="G426" s="7"/>
    </row>
    <row r="427" ht="12.75">
      <c r="G427" s="7"/>
    </row>
    <row r="428" ht="12.75">
      <c r="G428" s="7"/>
    </row>
    <row r="429" ht="12.75">
      <c r="G429" s="7"/>
    </row>
    <row r="430" ht="12.75">
      <c r="G430" s="7"/>
    </row>
    <row r="431" ht="12.75">
      <c r="G431" s="7"/>
    </row>
    <row r="432" ht="12.75">
      <c r="G432" s="7"/>
    </row>
    <row r="433" ht="12.75">
      <c r="G433" s="7"/>
    </row>
    <row r="434" ht="12.75">
      <c r="G434" s="7"/>
    </row>
    <row r="435" ht="12.75">
      <c r="G435" s="7"/>
    </row>
    <row r="436" ht="12.75">
      <c r="G436" s="7"/>
    </row>
    <row r="437" ht="12.75">
      <c r="G437" s="7"/>
    </row>
    <row r="438" ht="12.75">
      <c r="G438" s="7"/>
    </row>
    <row r="439" ht="12.75">
      <c r="G439" s="7"/>
    </row>
    <row r="440" ht="12.75">
      <c r="G440" s="7"/>
    </row>
    <row r="441" ht="12.75">
      <c r="G441" s="7"/>
    </row>
    <row r="442" ht="12.75">
      <c r="G442" s="7"/>
    </row>
    <row r="443" ht="12.75">
      <c r="G443" s="7"/>
    </row>
    <row r="444" ht="12.75">
      <c r="G444" s="7"/>
    </row>
    <row r="445" ht="12.75">
      <c r="G445" s="7"/>
    </row>
    <row r="446" ht="12.75">
      <c r="G446" s="7"/>
    </row>
    <row r="447" ht="12.75">
      <c r="G447" s="7"/>
    </row>
    <row r="448" ht="12.75">
      <c r="G448" s="7"/>
    </row>
    <row r="449" ht="12.75">
      <c r="G449" s="7"/>
    </row>
    <row r="450" ht="12.75">
      <c r="G450" s="7"/>
    </row>
    <row r="451" ht="12.75">
      <c r="G451" s="7"/>
    </row>
    <row r="452" ht="12.75">
      <c r="G452" s="7"/>
    </row>
    <row r="453" ht="12.75">
      <c r="G453" s="7"/>
    </row>
    <row r="454" ht="12.75">
      <c r="G454" s="7"/>
    </row>
    <row r="455" ht="12.75">
      <c r="G455" s="7"/>
    </row>
    <row r="456" ht="12.75">
      <c r="G456" s="7"/>
    </row>
    <row r="457" ht="12.75">
      <c r="G457" s="7"/>
    </row>
    <row r="458" ht="12.75">
      <c r="G458" s="7"/>
    </row>
    <row r="459" ht="12.75">
      <c r="G459" s="7"/>
    </row>
    <row r="460" ht="12.75">
      <c r="G460" s="7"/>
    </row>
    <row r="461" ht="12.75">
      <c r="G461" s="7"/>
    </row>
    <row r="462" ht="12.75">
      <c r="G462" s="7"/>
    </row>
    <row r="463" ht="12.75">
      <c r="G463" s="7"/>
    </row>
    <row r="464" ht="12.75">
      <c r="G464" s="7"/>
    </row>
    <row r="465" ht="12.75">
      <c r="G465" s="7"/>
    </row>
    <row r="466" ht="12.75">
      <c r="G466" s="7"/>
    </row>
    <row r="467" ht="12.75">
      <c r="G467" s="7"/>
    </row>
    <row r="468" ht="12.75">
      <c r="G468" s="7"/>
    </row>
    <row r="469" ht="12.75">
      <c r="G469" s="7"/>
    </row>
    <row r="470" ht="12.75">
      <c r="G470" s="7"/>
    </row>
    <row r="471" ht="12.75">
      <c r="G471" s="7"/>
    </row>
    <row r="472" ht="12.75">
      <c r="G472" s="7"/>
    </row>
    <row r="473" ht="12.75">
      <c r="G473" s="7"/>
    </row>
    <row r="474" ht="12.75">
      <c r="G474" s="7"/>
    </row>
    <row r="475" ht="12.75">
      <c r="G475" s="7"/>
    </row>
    <row r="476" ht="12.75">
      <c r="G476" s="7"/>
    </row>
    <row r="477" ht="12.75">
      <c r="G477" s="7"/>
    </row>
    <row r="478" ht="12.75">
      <c r="G478" s="7"/>
    </row>
    <row r="479" ht="12.75">
      <c r="G479" s="7"/>
    </row>
    <row r="480" ht="12.75">
      <c r="G480" s="7"/>
    </row>
    <row r="481" ht="12.75">
      <c r="G481" s="7"/>
    </row>
    <row r="482" ht="12.75">
      <c r="G482" s="7"/>
    </row>
    <row r="483" ht="12.75">
      <c r="G483" s="7"/>
    </row>
    <row r="484" ht="12.75">
      <c r="G484" s="7"/>
    </row>
    <row r="485" ht="12.75">
      <c r="G485" s="7"/>
    </row>
    <row r="486" ht="12.75">
      <c r="G486" s="7"/>
    </row>
    <row r="487" ht="12.75">
      <c r="G487" s="7"/>
    </row>
    <row r="488" ht="12.75">
      <c r="G488" s="7"/>
    </row>
    <row r="489" ht="12.75">
      <c r="G489" s="7"/>
    </row>
    <row r="490" ht="12.75">
      <c r="G490" s="7"/>
    </row>
    <row r="491" ht="12.75">
      <c r="G491" s="7"/>
    </row>
    <row r="492" ht="12.75">
      <c r="G492" s="7"/>
    </row>
    <row r="493" ht="12.75">
      <c r="G493" s="7"/>
    </row>
    <row r="494" ht="12.75">
      <c r="G494" s="7"/>
    </row>
    <row r="495" ht="12.75">
      <c r="G495" s="7"/>
    </row>
    <row r="496" ht="12.75">
      <c r="G496" s="7"/>
    </row>
    <row r="497" ht="12.75">
      <c r="G497" s="7"/>
    </row>
    <row r="498" ht="12.75">
      <c r="G498" s="7"/>
    </row>
    <row r="499" ht="12.75">
      <c r="G499" s="7"/>
    </row>
    <row r="500" ht="12.75">
      <c r="G500" s="7"/>
    </row>
    <row r="501" ht="12.75">
      <c r="G501" s="7"/>
    </row>
    <row r="502" ht="12.75">
      <c r="G502" s="7"/>
    </row>
    <row r="503" ht="12.75">
      <c r="G503" s="7"/>
    </row>
    <row r="504" ht="12.75">
      <c r="G504" s="7"/>
    </row>
    <row r="505" ht="12.75">
      <c r="G505" s="7"/>
    </row>
    <row r="506" ht="12.75">
      <c r="G506" s="7"/>
    </row>
    <row r="507" ht="12.75">
      <c r="G507" s="7"/>
    </row>
    <row r="508" ht="12.75">
      <c r="G508" s="7"/>
    </row>
    <row r="509" ht="12.75">
      <c r="G509" s="7"/>
    </row>
    <row r="510" ht="12.75">
      <c r="G510" s="7"/>
    </row>
    <row r="511" ht="12.75">
      <c r="G511" s="7"/>
    </row>
    <row r="512" ht="12.75">
      <c r="G512" s="7"/>
    </row>
    <row r="513" ht="12.75">
      <c r="G513" s="7"/>
    </row>
    <row r="514" ht="12.75">
      <c r="G514" s="7"/>
    </row>
    <row r="515" ht="12.75">
      <c r="G515" s="7"/>
    </row>
    <row r="516" ht="12.75">
      <c r="G516" s="7"/>
    </row>
    <row r="517" ht="12.75">
      <c r="G517" s="7"/>
    </row>
    <row r="518" ht="12.75">
      <c r="G518" s="7"/>
    </row>
    <row r="519" ht="12.75">
      <c r="G519" s="7"/>
    </row>
    <row r="520" ht="12.75">
      <c r="G520" s="7"/>
    </row>
    <row r="521" ht="12.75">
      <c r="G521" s="7"/>
    </row>
    <row r="522" ht="12.75">
      <c r="G522" s="7"/>
    </row>
    <row r="523" ht="12.75">
      <c r="G523" s="7"/>
    </row>
    <row r="524" ht="12.75">
      <c r="G524" s="7"/>
    </row>
    <row r="525" ht="12.75">
      <c r="G525" s="7"/>
    </row>
    <row r="526" ht="12.75">
      <c r="G526" s="7"/>
    </row>
    <row r="527" ht="12.75">
      <c r="G527" s="7"/>
    </row>
    <row r="528" ht="12.75">
      <c r="G528" s="7"/>
    </row>
    <row r="529" ht="12.75">
      <c r="G529" s="7"/>
    </row>
    <row r="530" ht="12.75">
      <c r="G530" s="7"/>
    </row>
    <row r="531" ht="12.75">
      <c r="G531" s="7"/>
    </row>
    <row r="532" ht="12.75">
      <c r="G532" s="7"/>
    </row>
    <row r="533" ht="12.75">
      <c r="G533" s="7"/>
    </row>
    <row r="534" ht="12.75">
      <c r="G534" s="7"/>
    </row>
    <row r="535" ht="12.75">
      <c r="G535" s="7"/>
    </row>
    <row r="536" ht="12.75">
      <c r="G536" s="7"/>
    </row>
    <row r="537" ht="12.75">
      <c r="G537" s="7"/>
    </row>
    <row r="538" ht="12.75">
      <c r="G538" s="7"/>
    </row>
    <row r="539" ht="12.75">
      <c r="G539" s="7"/>
    </row>
    <row r="540" ht="12.75">
      <c r="G540" s="7"/>
    </row>
    <row r="541" ht="12.75">
      <c r="G541" s="7"/>
    </row>
    <row r="542" ht="12.75">
      <c r="G542" s="7"/>
    </row>
    <row r="543" ht="12.75">
      <c r="G543" s="7"/>
    </row>
    <row r="544" ht="12.75">
      <c r="G544" s="7"/>
    </row>
    <row r="545" ht="12.75">
      <c r="G545" s="7"/>
    </row>
    <row r="546" ht="12.75">
      <c r="G546" s="7"/>
    </row>
    <row r="547" ht="12.75">
      <c r="G547" s="7"/>
    </row>
    <row r="548" ht="12.75">
      <c r="G548" s="7"/>
    </row>
    <row r="549" ht="12.75">
      <c r="G549" s="7"/>
    </row>
    <row r="550" ht="12.75">
      <c r="G550" s="7"/>
    </row>
    <row r="551" ht="12.75">
      <c r="G551" s="7"/>
    </row>
    <row r="552" ht="12.75">
      <c r="G552" s="7"/>
    </row>
    <row r="553" ht="12.75">
      <c r="G553" s="7"/>
    </row>
    <row r="554" ht="12.75">
      <c r="G554" s="7"/>
    </row>
    <row r="555" ht="12.75">
      <c r="G555" s="7"/>
    </row>
    <row r="556" ht="12.75">
      <c r="G556" s="7"/>
    </row>
    <row r="557" ht="12.75">
      <c r="G557" s="7"/>
    </row>
    <row r="558" ht="12.75">
      <c r="G558" s="7"/>
    </row>
    <row r="559" ht="12.75">
      <c r="G559" s="7"/>
    </row>
    <row r="560" ht="12.75">
      <c r="G560" s="7"/>
    </row>
    <row r="561" ht="12.75">
      <c r="G561" s="7"/>
    </row>
    <row r="562" ht="12.75">
      <c r="G562" s="7"/>
    </row>
    <row r="563" ht="12.75">
      <c r="G563" s="7"/>
    </row>
    <row r="564" ht="12.75">
      <c r="G564" s="7"/>
    </row>
    <row r="565" ht="12.75">
      <c r="G565" s="7"/>
    </row>
    <row r="566" ht="12.75">
      <c r="G566" s="7"/>
    </row>
    <row r="567" ht="12.75">
      <c r="G567" s="7"/>
    </row>
    <row r="568" ht="12.75">
      <c r="G568" s="7"/>
    </row>
    <row r="569" ht="12.75">
      <c r="G569" s="7"/>
    </row>
    <row r="570" ht="12.75">
      <c r="G570" s="7"/>
    </row>
    <row r="571" ht="12.75">
      <c r="G571" s="7"/>
    </row>
    <row r="572" ht="12.75">
      <c r="G572" s="7"/>
    </row>
    <row r="573" ht="12.75">
      <c r="G573" s="7"/>
    </row>
    <row r="574" ht="12.75">
      <c r="G574" s="7"/>
    </row>
    <row r="575" ht="12.75">
      <c r="G575" s="7"/>
    </row>
    <row r="576" ht="12.75">
      <c r="G576" s="7"/>
    </row>
    <row r="577" ht="12.75">
      <c r="G577" s="7"/>
    </row>
    <row r="578" ht="12.75">
      <c r="G578" s="7"/>
    </row>
    <row r="579" ht="12.75">
      <c r="G579" s="7"/>
    </row>
    <row r="580" ht="12.75">
      <c r="G580" s="7"/>
    </row>
    <row r="581" ht="12.75">
      <c r="G581" s="7"/>
    </row>
    <row r="582" ht="12.75">
      <c r="G582" s="7"/>
    </row>
    <row r="583" ht="12.75">
      <c r="G583" s="7"/>
    </row>
    <row r="584" ht="12.75">
      <c r="G584" s="7"/>
    </row>
    <row r="585" ht="12.75">
      <c r="G585" s="7"/>
    </row>
    <row r="586" ht="12.75">
      <c r="G586" s="7"/>
    </row>
    <row r="587" ht="12.75">
      <c r="G587" s="7"/>
    </row>
    <row r="588" ht="12.75">
      <c r="G588" s="7"/>
    </row>
    <row r="589" ht="12.75">
      <c r="G589" s="7"/>
    </row>
    <row r="590" ht="12.75">
      <c r="G590" s="7"/>
    </row>
    <row r="591" ht="12.75">
      <c r="G591" s="7"/>
    </row>
    <row r="592" ht="12.75">
      <c r="G592" s="7"/>
    </row>
    <row r="593" ht="12.75">
      <c r="G593" s="7"/>
    </row>
    <row r="594" ht="12.75">
      <c r="G594" s="7"/>
    </row>
    <row r="595" ht="12.75">
      <c r="G595" s="7"/>
    </row>
    <row r="596" ht="12.75">
      <c r="G596" s="7"/>
    </row>
    <row r="597" ht="12.75">
      <c r="G597" s="7"/>
    </row>
    <row r="598" ht="12.75">
      <c r="G598" s="7"/>
    </row>
    <row r="599" ht="12.75">
      <c r="G599" s="7"/>
    </row>
    <row r="600" ht="12.75">
      <c r="G600" s="7"/>
    </row>
    <row r="601" ht="12.75">
      <c r="G601" s="7"/>
    </row>
    <row r="602" ht="12.75">
      <c r="G602" s="7"/>
    </row>
    <row r="603" ht="12.75">
      <c r="G603" s="7"/>
    </row>
    <row r="604" ht="12.75">
      <c r="G604" s="7"/>
    </row>
    <row r="605" ht="12.75">
      <c r="G605" s="7"/>
    </row>
    <row r="606" ht="12.75">
      <c r="G606" s="7"/>
    </row>
    <row r="607" ht="12.75">
      <c r="G607" s="7"/>
    </row>
    <row r="608" ht="12.75">
      <c r="G608" s="7"/>
    </row>
    <row r="609" ht="12.75">
      <c r="G609" s="7"/>
    </row>
    <row r="610" ht="12.75">
      <c r="G610" s="7"/>
    </row>
    <row r="611" ht="12.75">
      <c r="G611" s="7"/>
    </row>
    <row r="612" ht="12.75">
      <c r="G612" s="7"/>
    </row>
    <row r="613" ht="12.75">
      <c r="G613" s="7"/>
    </row>
    <row r="614" ht="12.75">
      <c r="G614" s="7"/>
    </row>
    <row r="615" ht="12.75">
      <c r="G615" s="7"/>
    </row>
    <row r="616" ht="12.75">
      <c r="G616" s="7"/>
    </row>
    <row r="617" ht="12.75">
      <c r="G617" s="7"/>
    </row>
    <row r="618" ht="12.75">
      <c r="G618" s="7"/>
    </row>
    <row r="619" ht="12.75">
      <c r="G619" s="7"/>
    </row>
    <row r="620" ht="12.75">
      <c r="G620" s="7"/>
    </row>
    <row r="621" ht="12.75">
      <c r="G621" s="7"/>
    </row>
    <row r="622" ht="12.75">
      <c r="G622" s="7"/>
    </row>
    <row r="623" ht="12.75">
      <c r="G623" s="7"/>
    </row>
    <row r="624" ht="12.75">
      <c r="G624" s="7"/>
    </row>
    <row r="625" ht="12.75">
      <c r="G625" s="7"/>
    </row>
    <row r="626" ht="12.75">
      <c r="G626" s="7"/>
    </row>
    <row r="627" ht="12.75">
      <c r="G627" s="7"/>
    </row>
    <row r="628" ht="12.75">
      <c r="G628" s="7"/>
    </row>
    <row r="629" ht="12.75">
      <c r="G629" s="7"/>
    </row>
    <row r="630" ht="12.75">
      <c r="G630" s="7"/>
    </row>
    <row r="631" ht="12.75">
      <c r="G631" s="7"/>
    </row>
    <row r="632" ht="12.75">
      <c r="G632" s="7"/>
    </row>
    <row r="633" ht="12.75">
      <c r="G633" s="7"/>
    </row>
    <row r="634" ht="12.75">
      <c r="G634" s="7"/>
    </row>
    <row r="635" ht="12.75">
      <c r="G635" s="7"/>
    </row>
    <row r="636" ht="12.75">
      <c r="G636" s="7"/>
    </row>
    <row r="637" ht="12.75">
      <c r="G637" s="7"/>
    </row>
    <row r="638" ht="12.75">
      <c r="G638" s="7"/>
    </row>
    <row r="639" ht="12.75">
      <c r="G639" s="7"/>
    </row>
    <row r="640" ht="12.75">
      <c r="G640" s="7"/>
    </row>
    <row r="641" ht="12.75">
      <c r="G641" s="7"/>
    </row>
    <row r="642" ht="12.75">
      <c r="G642" s="7"/>
    </row>
    <row r="643" ht="12.75">
      <c r="G643" s="7"/>
    </row>
    <row r="644" ht="12.75">
      <c r="G644" s="7"/>
    </row>
    <row r="645" ht="12.75">
      <c r="G645" s="7"/>
    </row>
    <row r="646" ht="12.75">
      <c r="G646" s="7"/>
    </row>
    <row r="647" ht="12.75">
      <c r="G647" s="7"/>
    </row>
    <row r="648" ht="12.75">
      <c r="G648" s="7"/>
    </row>
    <row r="649" ht="12.75">
      <c r="G649" s="7"/>
    </row>
    <row r="650" ht="12.75">
      <c r="G650" s="7"/>
    </row>
    <row r="651" ht="12.75">
      <c r="G651" s="7"/>
    </row>
    <row r="652" ht="12.75">
      <c r="G652" s="7"/>
    </row>
    <row r="653" ht="12.75">
      <c r="G653" s="7"/>
    </row>
    <row r="654" ht="12.75">
      <c r="G654" s="7"/>
    </row>
    <row r="655" ht="12.75">
      <c r="G655" s="7"/>
    </row>
    <row r="656" ht="12.75">
      <c r="G656" s="7"/>
    </row>
    <row r="657" ht="12.75">
      <c r="G657" s="7"/>
    </row>
    <row r="658" ht="12.75">
      <c r="G658" s="7"/>
    </row>
    <row r="659" ht="12.75">
      <c r="G659" s="7"/>
    </row>
    <row r="660" ht="12.75">
      <c r="G660" s="7"/>
    </row>
    <row r="661" ht="12.75">
      <c r="G661" s="7"/>
    </row>
    <row r="662" ht="12.75">
      <c r="G662" s="7"/>
    </row>
    <row r="663" ht="12.75">
      <c r="G663" s="7"/>
    </row>
    <row r="664" ht="12.75">
      <c r="G664" s="7"/>
    </row>
    <row r="665" ht="12.75">
      <c r="G665" s="7"/>
    </row>
    <row r="666" ht="12.75">
      <c r="G666" s="7"/>
    </row>
    <row r="667" ht="12.75">
      <c r="G667" s="7"/>
    </row>
    <row r="668" ht="12.75">
      <c r="G668" s="7"/>
    </row>
    <row r="669" ht="12.75">
      <c r="G669" s="7"/>
    </row>
    <row r="670" ht="12.75">
      <c r="G670" s="7"/>
    </row>
    <row r="671" ht="12.75">
      <c r="G671" s="7"/>
    </row>
    <row r="672" ht="12.75">
      <c r="G672" s="7"/>
    </row>
    <row r="673" ht="12.75">
      <c r="G673" s="7"/>
    </row>
    <row r="674" ht="12.75">
      <c r="G674" s="7"/>
    </row>
    <row r="675" ht="12.75">
      <c r="G675" s="7"/>
    </row>
    <row r="676" ht="12.75">
      <c r="G676" s="7"/>
    </row>
    <row r="677" ht="12.75">
      <c r="G677" s="7"/>
    </row>
    <row r="678" ht="12.75">
      <c r="G678" s="7"/>
    </row>
    <row r="679" ht="12.75">
      <c r="G679" s="7"/>
    </row>
    <row r="680" ht="12.75">
      <c r="G680" s="7"/>
    </row>
    <row r="681" ht="12.75">
      <c r="G681" s="7"/>
    </row>
    <row r="682" ht="12.75">
      <c r="G682" s="7"/>
    </row>
    <row r="683" ht="12.75">
      <c r="G683" s="7"/>
    </row>
    <row r="684" ht="12.75">
      <c r="G684" s="7"/>
    </row>
    <row r="685" ht="12.75">
      <c r="G685" s="7"/>
    </row>
    <row r="686" ht="12.75">
      <c r="G686" s="7"/>
    </row>
    <row r="687" ht="12.75">
      <c r="G687" s="7"/>
    </row>
    <row r="688" ht="12.75">
      <c r="G688" s="7"/>
    </row>
    <row r="689" ht="12.75">
      <c r="G689" s="7"/>
    </row>
    <row r="690" ht="12.75">
      <c r="G690" s="7"/>
    </row>
    <row r="691" ht="12.75">
      <c r="G691" s="7"/>
    </row>
    <row r="692" ht="12.75">
      <c r="G692" s="7"/>
    </row>
    <row r="693" ht="12.75">
      <c r="G693" s="7"/>
    </row>
    <row r="694" ht="12.75">
      <c r="G694" s="7"/>
    </row>
    <row r="695" ht="12.75">
      <c r="G695" s="7"/>
    </row>
    <row r="696" ht="12.75">
      <c r="G696" s="7"/>
    </row>
    <row r="697" ht="12.75">
      <c r="G697" s="7"/>
    </row>
    <row r="698" ht="12.75">
      <c r="G698" s="7"/>
    </row>
    <row r="699" ht="12.75">
      <c r="G699" s="7"/>
    </row>
    <row r="700" ht="12.75">
      <c r="G700" s="7"/>
    </row>
    <row r="701" ht="12.75">
      <c r="G701" s="7"/>
    </row>
    <row r="702" ht="12.75">
      <c r="G702" s="7"/>
    </row>
    <row r="703" ht="12.75">
      <c r="G703" s="7"/>
    </row>
    <row r="704" ht="12.75">
      <c r="G704" s="7"/>
    </row>
    <row r="705" ht="12.75">
      <c r="G705" s="7"/>
    </row>
    <row r="706" ht="12.75">
      <c r="G706" s="7"/>
    </row>
    <row r="707" ht="12.75">
      <c r="G707" s="7"/>
    </row>
    <row r="708" ht="12.75">
      <c r="G708" s="7"/>
    </row>
    <row r="709" ht="12.75">
      <c r="G709" s="7"/>
    </row>
    <row r="710" ht="12.75">
      <c r="G710" s="7"/>
    </row>
    <row r="711" ht="12.75">
      <c r="G711" s="7"/>
    </row>
    <row r="712" ht="12.75">
      <c r="G712" s="7"/>
    </row>
    <row r="713" ht="12.75">
      <c r="G713" s="7"/>
    </row>
    <row r="714" ht="12.75">
      <c r="G714" s="7"/>
    </row>
    <row r="715" ht="12.75">
      <c r="G715" s="7"/>
    </row>
    <row r="716" ht="12.75">
      <c r="G716" s="7"/>
    </row>
    <row r="717" ht="12.75">
      <c r="G717" s="7"/>
    </row>
    <row r="718" ht="12.75">
      <c r="G718" s="7"/>
    </row>
    <row r="719" ht="12.75">
      <c r="G719" s="7"/>
    </row>
    <row r="720" ht="12.75">
      <c r="G720" s="7"/>
    </row>
    <row r="721" ht="12.75">
      <c r="G721" s="7"/>
    </row>
    <row r="722" ht="12.75">
      <c r="G722" s="7"/>
    </row>
    <row r="723" ht="12.75">
      <c r="G723" s="7"/>
    </row>
    <row r="724" ht="12.75">
      <c r="G724" s="7"/>
    </row>
    <row r="725" ht="12.75">
      <c r="G725" s="7"/>
    </row>
    <row r="726" ht="12.75">
      <c r="G726" s="7"/>
    </row>
    <row r="727" ht="12.75">
      <c r="G727" s="7"/>
    </row>
    <row r="728" ht="12.75">
      <c r="G728" s="7"/>
    </row>
    <row r="729" ht="12.75">
      <c r="G729" s="7"/>
    </row>
    <row r="730" ht="12.75">
      <c r="G730" s="7"/>
    </row>
    <row r="731" ht="12.75">
      <c r="G731" s="7"/>
    </row>
    <row r="732" ht="12.75">
      <c r="G732" s="7"/>
    </row>
    <row r="733" ht="12.75">
      <c r="G733" s="7"/>
    </row>
    <row r="734" ht="12.75">
      <c r="G734" s="7"/>
    </row>
    <row r="735" ht="12.75">
      <c r="G735" s="7"/>
    </row>
    <row r="736" ht="12.75">
      <c r="G736" s="7"/>
    </row>
    <row r="737" ht="12.75">
      <c r="G737" s="7"/>
    </row>
    <row r="738" ht="12.75">
      <c r="G738" s="7"/>
    </row>
    <row r="739" ht="12.75">
      <c r="G739" s="7"/>
    </row>
    <row r="740" ht="12.75">
      <c r="G740" s="7"/>
    </row>
    <row r="741" ht="12.75">
      <c r="G741" s="7"/>
    </row>
    <row r="742" ht="12.75">
      <c r="G742" s="7"/>
    </row>
    <row r="743" ht="12.75">
      <c r="G743" s="7"/>
    </row>
    <row r="744" ht="12.75">
      <c r="G744" s="7"/>
    </row>
    <row r="745" ht="12.75">
      <c r="G745" s="7"/>
    </row>
    <row r="746" ht="12.75">
      <c r="G746" s="7"/>
    </row>
    <row r="747" ht="12.75">
      <c r="G747" s="7"/>
    </row>
    <row r="748" ht="12.75">
      <c r="G748" s="7"/>
    </row>
    <row r="749" ht="12.75">
      <c r="G749" s="7"/>
    </row>
    <row r="750" ht="12.75">
      <c r="G750" s="7"/>
    </row>
    <row r="751" ht="12.75">
      <c r="G751" s="7"/>
    </row>
    <row r="752" ht="12.75">
      <c r="G752" s="7"/>
    </row>
    <row r="753" ht="12.75">
      <c r="G753" s="7"/>
    </row>
    <row r="754" ht="12.75">
      <c r="G754" s="7"/>
    </row>
    <row r="755" ht="12.75">
      <c r="G755" s="7"/>
    </row>
    <row r="756" ht="12.75">
      <c r="G756" s="7"/>
    </row>
    <row r="757" ht="12.75">
      <c r="G757" s="7"/>
    </row>
    <row r="758" ht="12.75">
      <c r="G758" s="7"/>
    </row>
    <row r="759" ht="12.75">
      <c r="G759" s="7"/>
    </row>
    <row r="760" ht="12.75">
      <c r="G760" s="7"/>
    </row>
    <row r="761" ht="12.75">
      <c r="G761" s="7"/>
    </row>
    <row r="762" ht="12.75">
      <c r="G762" s="7"/>
    </row>
    <row r="763" ht="12.75">
      <c r="G763" s="7"/>
    </row>
    <row r="764" ht="12.75">
      <c r="G764" s="7"/>
    </row>
    <row r="765" ht="12.75">
      <c r="G765" s="7"/>
    </row>
    <row r="766" ht="12.75">
      <c r="G766" s="7"/>
    </row>
    <row r="767" ht="12.75">
      <c r="G767" s="7"/>
    </row>
    <row r="768" ht="12.75">
      <c r="G768" s="7"/>
    </row>
    <row r="769" ht="12.75">
      <c r="G769" s="7"/>
    </row>
    <row r="770" ht="12.75">
      <c r="G770" s="7"/>
    </row>
    <row r="771" ht="12.75">
      <c r="G771" s="7"/>
    </row>
    <row r="772" ht="12.75">
      <c r="G772" s="7"/>
    </row>
    <row r="773" ht="12.75">
      <c r="G773" s="7"/>
    </row>
    <row r="774" ht="12.75">
      <c r="G774" s="7"/>
    </row>
    <row r="775" ht="12.75">
      <c r="G775" s="7"/>
    </row>
    <row r="776" ht="12.75">
      <c r="G776" s="7"/>
    </row>
    <row r="777" ht="12.75">
      <c r="G777" s="7"/>
    </row>
    <row r="778" ht="12.75">
      <c r="G778" s="7"/>
    </row>
    <row r="779" ht="12.75">
      <c r="G779" s="7"/>
    </row>
    <row r="780" ht="12.75">
      <c r="G780" s="7"/>
    </row>
    <row r="781" ht="12.75">
      <c r="G781" s="7"/>
    </row>
    <row r="782" ht="12.75">
      <c r="G782" s="7"/>
    </row>
    <row r="783" ht="12.75">
      <c r="G783" s="7"/>
    </row>
    <row r="784" ht="12.75">
      <c r="G784" s="7"/>
    </row>
    <row r="785" ht="12.75">
      <c r="G785" s="7"/>
    </row>
    <row r="786" ht="12.75">
      <c r="G786" s="7"/>
    </row>
    <row r="787" ht="12.75">
      <c r="G787" s="7"/>
    </row>
    <row r="788" ht="12.75">
      <c r="G788" s="7"/>
    </row>
    <row r="789" ht="12.75">
      <c r="G789" s="7"/>
    </row>
    <row r="790" ht="12.75">
      <c r="G790" s="7"/>
    </row>
    <row r="791" ht="12.75">
      <c r="G791" s="7"/>
    </row>
    <row r="792" ht="12.75">
      <c r="G792" s="7"/>
    </row>
    <row r="793" ht="12.75">
      <c r="G793" s="7"/>
    </row>
    <row r="794" ht="12.75">
      <c r="G794" s="7"/>
    </row>
    <row r="795" ht="12.75">
      <c r="G795" s="7"/>
    </row>
    <row r="796" ht="12.75">
      <c r="G796" s="7"/>
    </row>
    <row r="797" ht="12.75">
      <c r="G797" s="7"/>
    </row>
    <row r="798" ht="12.75">
      <c r="G798" s="7"/>
    </row>
    <row r="799" ht="12.75">
      <c r="G799" s="7"/>
    </row>
    <row r="800" ht="12.75">
      <c r="G800" s="7"/>
    </row>
    <row r="801" ht="12.75">
      <c r="G801" s="7"/>
    </row>
    <row r="802" ht="12.75">
      <c r="G802" s="7"/>
    </row>
    <row r="803" ht="12.75">
      <c r="G803" s="7"/>
    </row>
    <row r="804" ht="12.75">
      <c r="G804" s="7"/>
    </row>
    <row r="805" ht="12.75">
      <c r="G805" s="7"/>
    </row>
    <row r="806" ht="12.75">
      <c r="G806" s="7"/>
    </row>
    <row r="807" ht="12.75">
      <c r="G807" s="7"/>
    </row>
    <row r="808" ht="12.75">
      <c r="G808" s="7"/>
    </row>
    <row r="809" ht="12.75">
      <c r="G809" s="7"/>
    </row>
    <row r="810" ht="12.75">
      <c r="G810" s="7"/>
    </row>
    <row r="811" ht="12.75">
      <c r="G811" s="7"/>
    </row>
    <row r="812" ht="12.75">
      <c r="G812" s="7"/>
    </row>
    <row r="813" ht="12.75">
      <c r="G813" s="7"/>
    </row>
    <row r="814" ht="12.75">
      <c r="G814" s="7"/>
    </row>
    <row r="815" ht="12.75">
      <c r="G815" s="7"/>
    </row>
    <row r="816" ht="12.75">
      <c r="G816" s="7"/>
    </row>
    <row r="817" ht="12.75">
      <c r="G817" s="7"/>
    </row>
    <row r="818" ht="12.75">
      <c r="G818" s="7"/>
    </row>
    <row r="819" ht="12.75">
      <c r="G819" s="7"/>
    </row>
    <row r="820" ht="12.75">
      <c r="G820" s="7"/>
    </row>
    <row r="821" ht="12.75">
      <c r="G821" s="7"/>
    </row>
    <row r="822" ht="12.75">
      <c r="G822" s="7"/>
    </row>
    <row r="823" ht="12.75">
      <c r="G823" s="7"/>
    </row>
    <row r="824" ht="12.75">
      <c r="G824" s="7"/>
    </row>
    <row r="825" ht="12.75">
      <c r="G825" s="7"/>
    </row>
    <row r="826" ht="12.75">
      <c r="G826" s="7"/>
    </row>
    <row r="827" ht="12.75">
      <c r="G827" s="7"/>
    </row>
    <row r="828" ht="12.75">
      <c r="G828" s="7"/>
    </row>
    <row r="829" ht="12.75">
      <c r="G829" s="7"/>
    </row>
    <row r="830" ht="12.75">
      <c r="G830" s="7"/>
    </row>
    <row r="831" ht="12.75">
      <c r="G831" s="7"/>
    </row>
    <row r="832" ht="12.75">
      <c r="G832" s="7"/>
    </row>
    <row r="833" ht="12.75">
      <c r="G833" s="7"/>
    </row>
    <row r="834" ht="12.75">
      <c r="G834" s="7"/>
    </row>
    <row r="835" ht="12.75">
      <c r="G835" s="7"/>
    </row>
    <row r="836" ht="12.75">
      <c r="G836" s="7"/>
    </row>
    <row r="837" ht="12.75">
      <c r="G837" s="7"/>
    </row>
    <row r="838" ht="12.75">
      <c r="G838" s="7"/>
    </row>
    <row r="839" ht="12.75">
      <c r="G839" s="7"/>
    </row>
    <row r="840" ht="12.75">
      <c r="G840" s="7"/>
    </row>
    <row r="841" ht="12.75">
      <c r="G841" s="7"/>
    </row>
    <row r="842" ht="12.75">
      <c r="G842" s="7"/>
    </row>
    <row r="843" ht="12.75">
      <c r="G843" s="7"/>
    </row>
    <row r="844" ht="12.75">
      <c r="G844" s="7"/>
    </row>
    <row r="845" ht="12.75">
      <c r="G845" s="7"/>
    </row>
    <row r="846" ht="12.75">
      <c r="G846" s="7"/>
    </row>
    <row r="847" ht="12.75">
      <c r="G847" s="7"/>
    </row>
    <row r="848" ht="12.75">
      <c r="G848" s="7"/>
    </row>
    <row r="849" ht="12.75">
      <c r="G849" s="7"/>
    </row>
    <row r="850" ht="12.75">
      <c r="G850" s="7"/>
    </row>
    <row r="851" ht="12.75">
      <c r="G851" s="7"/>
    </row>
    <row r="852" ht="12.75">
      <c r="G852" s="7"/>
    </row>
    <row r="853" ht="12.75">
      <c r="G853" s="7"/>
    </row>
    <row r="854" ht="12.75">
      <c r="G854" s="7"/>
    </row>
    <row r="855" ht="12.75">
      <c r="G855" s="7"/>
    </row>
    <row r="856" ht="12.75">
      <c r="G856" s="7"/>
    </row>
    <row r="857" ht="12.75">
      <c r="G857" s="7"/>
    </row>
    <row r="858" ht="12.75">
      <c r="G858" s="7"/>
    </row>
    <row r="859" ht="12.75">
      <c r="G859" s="7"/>
    </row>
    <row r="860" ht="12.75">
      <c r="G860" s="7"/>
    </row>
    <row r="861" ht="12.75">
      <c r="G861" s="7"/>
    </row>
    <row r="862" ht="12.75">
      <c r="G862" s="7"/>
    </row>
    <row r="863" ht="12.75">
      <c r="G863" s="7"/>
    </row>
    <row r="864" ht="12.75">
      <c r="G864" s="7"/>
    </row>
    <row r="865" ht="12.75">
      <c r="G865" s="7"/>
    </row>
    <row r="866" ht="12.75">
      <c r="G866" s="7"/>
    </row>
    <row r="867" ht="12.75">
      <c r="G867" s="7"/>
    </row>
    <row r="868" ht="12.75">
      <c r="G868" s="7"/>
    </row>
    <row r="869" ht="12.75">
      <c r="G869" s="7"/>
    </row>
    <row r="870" ht="12.75">
      <c r="G870" s="7"/>
    </row>
    <row r="871" ht="12.75">
      <c r="G871" s="7"/>
    </row>
    <row r="872" ht="12.75">
      <c r="G872" s="7"/>
    </row>
    <row r="873" ht="12.75">
      <c r="G873" s="7"/>
    </row>
    <row r="874" ht="12.75">
      <c r="G874" s="7"/>
    </row>
    <row r="875" ht="12.75">
      <c r="G875" s="7"/>
    </row>
    <row r="876" ht="12.75">
      <c r="G876" s="7"/>
    </row>
    <row r="877" ht="12.75">
      <c r="G877" s="7"/>
    </row>
    <row r="878" ht="12.75">
      <c r="G878" s="7"/>
    </row>
    <row r="879" ht="12.75">
      <c r="G879" s="7"/>
    </row>
    <row r="880" ht="12.75">
      <c r="G880" s="7"/>
    </row>
    <row r="881" ht="12.75">
      <c r="G881" s="7"/>
    </row>
    <row r="882" ht="12.75">
      <c r="G882" s="7"/>
    </row>
    <row r="883" ht="12.75">
      <c r="G883" s="7"/>
    </row>
    <row r="884" ht="12.75">
      <c r="G884" s="7"/>
    </row>
    <row r="885" ht="12.75">
      <c r="G885" s="7"/>
    </row>
    <row r="886" ht="12.75">
      <c r="G886" s="7"/>
    </row>
    <row r="887" ht="12.75">
      <c r="G887" s="7"/>
    </row>
    <row r="888" ht="12.75">
      <c r="G888" s="7"/>
    </row>
    <row r="889" ht="12.75">
      <c r="G889" s="7"/>
    </row>
    <row r="890" ht="12.75">
      <c r="G890" s="7"/>
    </row>
    <row r="891" ht="12.75">
      <c r="G891" s="7"/>
    </row>
    <row r="892" ht="12.75">
      <c r="G892" s="7"/>
    </row>
    <row r="893" ht="12.75">
      <c r="G893" s="7"/>
    </row>
    <row r="894" ht="12.75">
      <c r="G894" s="7"/>
    </row>
    <row r="895" ht="12.75">
      <c r="G895" s="7"/>
    </row>
    <row r="896" ht="12.75">
      <c r="G896" s="7"/>
    </row>
    <row r="897" ht="12.75">
      <c r="G897" s="7"/>
    </row>
    <row r="898" ht="12.75">
      <c r="G898" s="7"/>
    </row>
    <row r="899" ht="12.75">
      <c r="G899" s="7"/>
    </row>
    <row r="900" ht="12.75">
      <c r="G900" s="7"/>
    </row>
    <row r="901" ht="12.75">
      <c r="G901" s="7"/>
    </row>
    <row r="902" ht="12.75">
      <c r="G902" s="7"/>
    </row>
    <row r="903" ht="12.75">
      <c r="G903" s="7"/>
    </row>
    <row r="904" ht="12.75">
      <c r="G904" s="7"/>
    </row>
    <row r="905" ht="12.75">
      <c r="G905" s="7"/>
    </row>
    <row r="906" ht="12.75">
      <c r="G906" s="7"/>
    </row>
    <row r="907" ht="12.75">
      <c r="G907" s="7"/>
    </row>
    <row r="908" ht="12.75">
      <c r="G908" s="7"/>
    </row>
    <row r="909" ht="12.75">
      <c r="G909" s="7"/>
    </row>
    <row r="910" ht="12.75">
      <c r="G910" s="7"/>
    </row>
    <row r="911" ht="12.75">
      <c r="G911" s="7"/>
    </row>
    <row r="912" ht="12.75">
      <c r="G912" s="7"/>
    </row>
    <row r="913" ht="12.75">
      <c r="G913" s="7"/>
    </row>
    <row r="914" ht="12.75">
      <c r="G914" s="7"/>
    </row>
    <row r="915" ht="12.75">
      <c r="G915" s="7"/>
    </row>
    <row r="916" ht="12.75">
      <c r="G916" s="7"/>
    </row>
    <row r="917" ht="12.75">
      <c r="G917" s="7"/>
    </row>
    <row r="918" ht="12.75">
      <c r="G918" s="7"/>
    </row>
    <row r="919" ht="12.75">
      <c r="G919" s="7"/>
    </row>
    <row r="920" ht="12.75">
      <c r="G920" s="7"/>
    </row>
    <row r="921" ht="12.75">
      <c r="G921" s="7"/>
    </row>
    <row r="922" ht="12.75">
      <c r="G922" s="7"/>
    </row>
    <row r="923" ht="12.75">
      <c r="G923" s="7"/>
    </row>
    <row r="924" ht="12.75">
      <c r="G924" s="7"/>
    </row>
    <row r="925" ht="12.75">
      <c r="G925" s="7"/>
    </row>
    <row r="926" ht="12.75">
      <c r="G926" s="7"/>
    </row>
    <row r="927" ht="12.75">
      <c r="G927" s="7"/>
    </row>
    <row r="928" ht="12.75">
      <c r="G928" s="7"/>
    </row>
    <row r="929" ht="12.75">
      <c r="G929" s="7"/>
    </row>
    <row r="930" ht="12.75">
      <c r="G930" s="7"/>
    </row>
    <row r="931" ht="12.75">
      <c r="G931" s="7"/>
    </row>
    <row r="932" ht="12.75">
      <c r="G932" s="7"/>
    </row>
    <row r="933" ht="12.75">
      <c r="G933" s="7"/>
    </row>
    <row r="934" ht="12.75">
      <c r="G934" s="7"/>
    </row>
    <row r="935" ht="12.75">
      <c r="G935" s="7"/>
    </row>
    <row r="936" ht="12.75">
      <c r="G936" s="7"/>
    </row>
    <row r="937" ht="12.75">
      <c r="G937" s="7"/>
    </row>
    <row r="938" ht="12.75">
      <c r="G938" s="7"/>
    </row>
    <row r="939" ht="12.75">
      <c r="G939" s="7"/>
    </row>
    <row r="940" ht="12.75">
      <c r="G940" s="7"/>
    </row>
    <row r="941" ht="12.75">
      <c r="G941" s="7"/>
    </row>
    <row r="942" ht="12.75">
      <c r="G942" s="7"/>
    </row>
    <row r="943" ht="12.75">
      <c r="G943" s="7"/>
    </row>
    <row r="944" ht="12.75">
      <c r="G944" s="7"/>
    </row>
    <row r="945" ht="12.75">
      <c r="G945" s="7"/>
    </row>
    <row r="946" ht="12.75">
      <c r="G946" s="7"/>
    </row>
    <row r="947" ht="12.75">
      <c r="G947" s="7"/>
    </row>
    <row r="948" ht="12.75">
      <c r="G948" s="7"/>
    </row>
    <row r="949" ht="12.75">
      <c r="G949" s="7"/>
    </row>
    <row r="950" ht="12.75">
      <c r="G950" s="7"/>
    </row>
    <row r="951" ht="12.75">
      <c r="G951" s="7"/>
    </row>
    <row r="952" ht="12.75">
      <c r="G952" s="7"/>
    </row>
    <row r="953" ht="12.75">
      <c r="G953" s="7"/>
    </row>
    <row r="954" ht="12.75">
      <c r="G954" s="7"/>
    </row>
    <row r="955" ht="12.75">
      <c r="G955" s="7"/>
    </row>
    <row r="956" ht="12.75">
      <c r="G956" s="7"/>
    </row>
    <row r="957" ht="12.75">
      <c r="G957" s="7"/>
    </row>
    <row r="958" ht="12.75">
      <c r="G958" s="7"/>
    </row>
    <row r="959" ht="12.75">
      <c r="G959" s="7"/>
    </row>
    <row r="960" ht="12.75">
      <c r="G960" s="7"/>
    </row>
    <row r="961" ht="12.75">
      <c r="G961" s="7"/>
    </row>
    <row r="962" ht="12.75">
      <c r="G962" s="7"/>
    </row>
    <row r="963" ht="12.75">
      <c r="G963" s="7"/>
    </row>
    <row r="964" ht="12.75">
      <c r="G964" s="7"/>
    </row>
    <row r="965" ht="12.75">
      <c r="G965" s="7"/>
    </row>
    <row r="966" ht="12.75">
      <c r="G966" s="7"/>
    </row>
    <row r="967" ht="12.75">
      <c r="G967" s="7"/>
    </row>
    <row r="968" ht="12.75">
      <c r="G968" s="7"/>
    </row>
    <row r="969" ht="12.75">
      <c r="G969" s="7"/>
    </row>
    <row r="970" ht="12.75">
      <c r="G970" s="7"/>
    </row>
    <row r="971" ht="12.75">
      <c r="G971" s="7"/>
    </row>
    <row r="972" ht="12.75">
      <c r="G972" s="7"/>
    </row>
    <row r="973" ht="12.75">
      <c r="G973" s="7"/>
    </row>
    <row r="974" ht="12.75">
      <c r="G974" s="7"/>
    </row>
    <row r="975" ht="12.75">
      <c r="G975" s="7"/>
    </row>
    <row r="976" ht="12.75">
      <c r="G976" s="7"/>
    </row>
    <row r="977" ht="12.75">
      <c r="G977" s="7"/>
    </row>
    <row r="978" ht="12.75">
      <c r="G978" s="7"/>
    </row>
    <row r="979" ht="12.75">
      <c r="G979" s="7"/>
    </row>
    <row r="980" ht="12.75">
      <c r="G980" s="7"/>
    </row>
    <row r="981" ht="12.75">
      <c r="G981" s="7"/>
    </row>
    <row r="982" ht="12.75">
      <c r="G982" s="7"/>
    </row>
    <row r="983" ht="12.75">
      <c r="G983" s="7"/>
    </row>
    <row r="984" ht="12.75">
      <c r="G984" s="7"/>
    </row>
    <row r="985" ht="12.75">
      <c r="G985" s="7"/>
    </row>
    <row r="986" ht="12.75">
      <c r="G986" s="7"/>
    </row>
    <row r="987" ht="12.75">
      <c r="G987" s="7"/>
    </row>
    <row r="988" ht="12.75">
      <c r="G988" s="7"/>
    </row>
    <row r="989" ht="12.75">
      <c r="G989" s="7"/>
    </row>
    <row r="990" ht="12.75">
      <c r="G990" s="7"/>
    </row>
    <row r="991" ht="12.75">
      <c r="G991" s="7"/>
    </row>
    <row r="992" ht="12.75">
      <c r="G992" s="7"/>
    </row>
    <row r="993" ht="12.75">
      <c r="G993" s="7"/>
    </row>
    <row r="994" ht="12.75">
      <c r="G994" s="7"/>
    </row>
    <row r="995" ht="12.75">
      <c r="G995" s="7"/>
    </row>
    <row r="996" ht="12.75">
      <c r="G996" s="7"/>
    </row>
    <row r="997" ht="12.75">
      <c r="G997" s="7"/>
    </row>
    <row r="998" ht="12.75">
      <c r="G998" s="7"/>
    </row>
    <row r="999" ht="12.75">
      <c r="G999" s="7"/>
    </row>
    <row r="1000" ht="12.75">
      <c r="G1000" s="7"/>
    </row>
    <row r="1001" ht="12.75">
      <c r="G1001" s="7"/>
    </row>
    <row r="1002" ht="12.75">
      <c r="G1002" s="7"/>
    </row>
    <row r="1003" ht="12.75">
      <c r="G1003" s="7"/>
    </row>
    <row r="1004" ht="12.75">
      <c r="G1004" s="7"/>
    </row>
    <row r="1005" ht="12.75">
      <c r="G1005" s="7"/>
    </row>
    <row r="1006" ht="12.75">
      <c r="G1006" s="7"/>
    </row>
    <row r="1007" ht="12.75">
      <c r="G1007" s="7"/>
    </row>
    <row r="1008" ht="12.75">
      <c r="G1008" s="7"/>
    </row>
    <row r="1009" ht="12.75">
      <c r="G1009" s="7"/>
    </row>
    <row r="1010" ht="12.75">
      <c r="G1010" s="7"/>
    </row>
    <row r="1011" ht="12.75">
      <c r="G1011" s="7"/>
    </row>
    <row r="1012" ht="12.75">
      <c r="G1012" s="7"/>
    </row>
    <row r="1013" ht="12.75">
      <c r="G1013" s="7"/>
    </row>
    <row r="1014" ht="12.75">
      <c r="G1014" s="7"/>
    </row>
    <row r="1015" ht="12.75">
      <c r="G1015" s="7"/>
    </row>
    <row r="1016" ht="12.75">
      <c r="G1016" s="7"/>
    </row>
    <row r="1017" ht="12.75">
      <c r="G1017" s="7"/>
    </row>
    <row r="1018" ht="12.75">
      <c r="G1018" s="7"/>
    </row>
    <row r="1019" ht="12.75">
      <c r="G1019" s="7"/>
    </row>
    <row r="1020" ht="12.75">
      <c r="G1020" s="7"/>
    </row>
    <row r="1021" ht="12.75">
      <c r="G1021" s="7"/>
    </row>
    <row r="1022" ht="12.75">
      <c r="G1022" s="7"/>
    </row>
    <row r="1023" ht="12.75">
      <c r="G1023" s="7"/>
    </row>
    <row r="1024" ht="12.75">
      <c r="G1024" s="7"/>
    </row>
    <row r="1025" ht="12.75">
      <c r="G1025" s="7"/>
    </row>
    <row r="1026" ht="12.75">
      <c r="G1026" s="7"/>
    </row>
    <row r="1027" ht="12.75">
      <c r="G1027" s="7"/>
    </row>
    <row r="1028" ht="12.75">
      <c r="G1028" s="7"/>
    </row>
    <row r="1029" ht="12.75">
      <c r="G1029" s="7"/>
    </row>
    <row r="1030" ht="12.75">
      <c r="G1030" s="7"/>
    </row>
    <row r="1031" ht="12.75">
      <c r="G1031" s="7"/>
    </row>
    <row r="1032" ht="12.75">
      <c r="G1032" s="7"/>
    </row>
    <row r="1033" ht="12.75">
      <c r="G1033" s="7"/>
    </row>
    <row r="1034" ht="12.75">
      <c r="G1034" s="7"/>
    </row>
    <row r="1035" ht="12.75">
      <c r="G1035" s="7"/>
    </row>
    <row r="1036" ht="12.75">
      <c r="G1036" s="7"/>
    </row>
    <row r="1037" ht="12.75">
      <c r="G1037" s="7"/>
    </row>
    <row r="1038" ht="12.75">
      <c r="G1038" s="7"/>
    </row>
    <row r="1039" ht="12.75">
      <c r="G1039" s="7"/>
    </row>
    <row r="1040" ht="12.75">
      <c r="G1040" s="7"/>
    </row>
    <row r="1041" ht="12.75">
      <c r="G1041" s="7"/>
    </row>
    <row r="1042" ht="12.75">
      <c r="G1042" s="7"/>
    </row>
    <row r="1043" ht="12.75">
      <c r="G1043" s="7"/>
    </row>
    <row r="1044" ht="12.75">
      <c r="G1044" s="7"/>
    </row>
    <row r="1045" ht="12.75">
      <c r="G1045" s="7"/>
    </row>
    <row r="1046" ht="12.75">
      <c r="G1046" s="7"/>
    </row>
    <row r="1047" ht="12.75">
      <c r="G1047" s="7"/>
    </row>
    <row r="1048" ht="12.75">
      <c r="G1048" s="7"/>
    </row>
    <row r="1049" ht="12.75">
      <c r="G1049" s="7"/>
    </row>
    <row r="1050" ht="12.75">
      <c r="G1050" s="7"/>
    </row>
    <row r="1051" ht="12.75">
      <c r="G1051" s="7"/>
    </row>
    <row r="1052" ht="12.75">
      <c r="G1052" s="7"/>
    </row>
    <row r="1053" ht="12.75">
      <c r="G1053" s="7"/>
    </row>
    <row r="1054" ht="12.75">
      <c r="G1054" s="7"/>
    </row>
    <row r="1055" ht="12.75">
      <c r="G1055" s="7"/>
    </row>
    <row r="1056" ht="12.75">
      <c r="G1056" s="7"/>
    </row>
    <row r="1057" ht="12.75">
      <c r="G1057" s="7"/>
    </row>
    <row r="1058" ht="12.75">
      <c r="G1058" s="7"/>
    </row>
    <row r="1059" ht="12.75">
      <c r="G1059" s="7"/>
    </row>
    <row r="1060" ht="12.75">
      <c r="G1060" s="7"/>
    </row>
    <row r="1061" ht="12.75">
      <c r="G1061" s="7"/>
    </row>
    <row r="1062" ht="12.75">
      <c r="G1062" s="7"/>
    </row>
    <row r="1063" ht="12.75">
      <c r="G1063" s="7"/>
    </row>
    <row r="1064" ht="12.75">
      <c r="G1064" s="7"/>
    </row>
    <row r="1065" ht="12.75">
      <c r="G1065" s="7"/>
    </row>
    <row r="1066" ht="12.75">
      <c r="G1066" s="7"/>
    </row>
    <row r="1067" ht="12.75">
      <c r="G1067" s="7"/>
    </row>
    <row r="1068" ht="12.75">
      <c r="G1068" s="7"/>
    </row>
    <row r="1069" ht="12.75">
      <c r="G1069" s="7"/>
    </row>
    <row r="1070" ht="12.75">
      <c r="G1070" s="7"/>
    </row>
    <row r="1071" ht="12.75">
      <c r="G1071" s="7"/>
    </row>
    <row r="1072" ht="12.75">
      <c r="G1072" s="7"/>
    </row>
    <row r="1073" ht="12.75">
      <c r="G1073" s="7"/>
    </row>
    <row r="1074" ht="12.75">
      <c r="G1074" s="7"/>
    </row>
    <row r="1075" ht="12.75">
      <c r="G1075" s="7"/>
    </row>
    <row r="1076" ht="12.75">
      <c r="G1076" s="7"/>
    </row>
    <row r="1077" ht="12.75">
      <c r="G1077" s="7"/>
    </row>
    <row r="1078" ht="12.75">
      <c r="G1078" s="7"/>
    </row>
    <row r="1079" ht="12.75">
      <c r="G1079" s="7"/>
    </row>
    <row r="1080" ht="12.75">
      <c r="G1080" s="7"/>
    </row>
    <row r="1081" ht="12.75">
      <c r="G1081" s="7"/>
    </row>
    <row r="1082" ht="12.75">
      <c r="G1082" s="7"/>
    </row>
    <row r="1083" ht="12.75">
      <c r="G1083" s="7"/>
    </row>
    <row r="1084" ht="12.75">
      <c r="G1084" s="7"/>
    </row>
    <row r="1085" ht="12.75">
      <c r="G1085" s="7"/>
    </row>
    <row r="1086" ht="12.75">
      <c r="G1086" s="7"/>
    </row>
    <row r="1087" ht="12.75">
      <c r="G1087" s="7"/>
    </row>
    <row r="1088" ht="12.75">
      <c r="G1088" s="7"/>
    </row>
    <row r="1089" ht="12.75">
      <c r="G1089" s="7"/>
    </row>
    <row r="1090" ht="12.75">
      <c r="G1090" s="7"/>
    </row>
    <row r="1091" ht="12.75">
      <c r="G1091" s="7"/>
    </row>
    <row r="1092" ht="12.75">
      <c r="G1092" s="7"/>
    </row>
    <row r="1093" ht="12.75">
      <c r="G1093" s="7"/>
    </row>
    <row r="1094" ht="12.75">
      <c r="G1094" s="7"/>
    </row>
    <row r="1095" ht="12.75">
      <c r="G1095" s="7"/>
    </row>
    <row r="1096" ht="12.75">
      <c r="G1096" s="7"/>
    </row>
    <row r="1097" ht="12.75">
      <c r="G1097" s="7"/>
    </row>
    <row r="1098" ht="12.75">
      <c r="G1098" s="7"/>
    </row>
    <row r="1099" ht="12.75">
      <c r="G1099" s="7"/>
    </row>
    <row r="1100" ht="12.75">
      <c r="G1100" s="7"/>
    </row>
    <row r="1101" ht="12.75">
      <c r="G1101" s="7"/>
    </row>
    <row r="1102" ht="12.75">
      <c r="G1102" s="7"/>
    </row>
    <row r="1103" ht="12.75">
      <c r="G1103" s="7"/>
    </row>
    <row r="1104" ht="12.75">
      <c r="G1104" s="7"/>
    </row>
    <row r="1105" ht="12.75">
      <c r="G1105" s="7"/>
    </row>
    <row r="1106" ht="12.75">
      <c r="G1106" s="7"/>
    </row>
    <row r="1107" ht="12.75">
      <c r="G1107" s="7"/>
    </row>
    <row r="1108" ht="12.75">
      <c r="G1108" s="7"/>
    </row>
    <row r="1109" ht="12.75">
      <c r="G1109" s="7"/>
    </row>
    <row r="1110" ht="12.75">
      <c r="G1110" s="7"/>
    </row>
    <row r="1111" ht="12.75">
      <c r="G1111" s="7"/>
    </row>
    <row r="1112" ht="12.75">
      <c r="G1112" s="7"/>
    </row>
    <row r="1113" ht="12.75">
      <c r="G1113" s="7"/>
    </row>
    <row r="1114" ht="12.75">
      <c r="G1114" s="7"/>
    </row>
    <row r="1115" ht="12.75">
      <c r="G1115" s="7"/>
    </row>
    <row r="1116" ht="12.75">
      <c r="G1116" s="7"/>
    </row>
    <row r="1117" ht="12.75">
      <c r="G1117" s="7"/>
    </row>
    <row r="1118" ht="12.75">
      <c r="G1118" s="7"/>
    </row>
    <row r="1119" ht="12.75">
      <c r="G1119" s="7"/>
    </row>
    <row r="1120" ht="12.75">
      <c r="G1120" s="7"/>
    </row>
    <row r="1121" ht="12.75">
      <c r="G1121" s="7"/>
    </row>
    <row r="1122" ht="12.75">
      <c r="G1122" s="7"/>
    </row>
    <row r="1123" ht="12.75">
      <c r="G1123" s="7"/>
    </row>
    <row r="1124" ht="12.75">
      <c r="G1124" s="7"/>
    </row>
    <row r="1125" ht="12.75">
      <c r="G1125" s="7"/>
    </row>
    <row r="1126" ht="12.75">
      <c r="G1126" s="7"/>
    </row>
    <row r="1127" ht="12.75">
      <c r="G1127" s="7"/>
    </row>
    <row r="1128" ht="12.75">
      <c r="G1128" s="7"/>
    </row>
    <row r="1129" ht="12.75">
      <c r="G1129" s="7"/>
    </row>
    <row r="1130" ht="12.75">
      <c r="G1130" s="7"/>
    </row>
    <row r="1131" ht="12.75">
      <c r="G1131" s="7"/>
    </row>
    <row r="1132" ht="12.75">
      <c r="G1132" s="7"/>
    </row>
    <row r="1133" ht="12.75">
      <c r="G1133" s="7"/>
    </row>
    <row r="1134" ht="12.75">
      <c r="G1134" s="7"/>
    </row>
    <row r="1135" ht="12.75">
      <c r="G1135" s="7"/>
    </row>
    <row r="1136" ht="12.75">
      <c r="G1136" s="7"/>
    </row>
    <row r="1137" ht="12.75">
      <c r="G1137" s="7"/>
    </row>
    <row r="1138" ht="12.75">
      <c r="G1138" s="7"/>
    </row>
    <row r="1139" ht="12.75">
      <c r="G1139" s="7"/>
    </row>
    <row r="1140" ht="12.75">
      <c r="G1140" s="7"/>
    </row>
    <row r="1141" ht="12.75">
      <c r="G1141" s="7"/>
    </row>
    <row r="1142" ht="12.75">
      <c r="G1142" s="7"/>
    </row>
    <row r="1143" ht="12.75">
      <c r="G1143" s="7"/>
    </row>
    <row r="1144" ht="12.75">
      <c r="G1144" s="7"/>
    </row>
    <row r="1145" ht="12.75">
      <c r="G1145" s="7"/>
    </row>
    <row r="1146" ht="12.75">
      <c r="G1146" s="7"/>
    </row>
    <row r="1147" ht="12.75">
      <c r="G1147" s="7"/>
    </row>
    <row r="1148" ht="12.75">
      <c r="G1148" s="7"/>
    </row>
    <row r="1149" ht="12.75">
      <c r="G1149" s="7"/>
    </row>
    <row r="1150" ht="12.75">
      <c r="G1150" s="7"/>
    </row>
    <row r="1151" ht="12.75">
      <c r="G1151" s="7"/>
    </row>
    <row r="1152" ht="12.75">
      <c r="G1152" s="7"/>
    </row>
    <row r="1153" ht="12.75">
      <c r="G1153" s="7"/>
    </row>
    <row r="1154" ht="12.75">
      <c r="G1154" s="7"/>
    </row>
    <row r="1155" ht="12.75">
      <c r="G1155" s="7"/>
    </row>
    <row r="1156" ht="12.75">
      <c r="G1156" s="7"/>
    </row>
    <row r="1157" ht="12.75">
      <c r="G1157" s="7"/>
    </row>
    <row r="1158" ht="12.75">
      <c r="G1158" s="7"/>
    </row>
    <row r="1159" ht="12.75">
      <c r="G1159" s="7"/>
    </row>
    <row r="1160" ht="12.75">
      <c r="G1160" s="7"/>
    </row>
    <row r="1161" ht="12.75">
      <c r="G1161" s="7"/>
    </row>
    <row r="1162" ht="12.75">
      <c r="G1162" s="7"/>
    </row>
    <row r="1163" ht="12.75">
      <c r="G1163" s="7"/>
    </row>
    <row r="1164" ht="12.75">
      <c r="G1164" s="7"/>
    </row>
    <row r="1165" ht="12.75">
      <c r="G1165" s="7"/>
    </row>
    <row r="1166" ht="12.75">
      <c r="G1166" s="7"/>
    </row>
    <row r="1167" ht="12.75">
      <c r="G1167" s="7"/>
    </row>
    <row r="1168" ht="12.75">
      <c r="G1168" s="7"/>
    </row>
    <row r="1169" ht="12.75">
      <c r="G1169" s="7"/>
    </row>
    <row r="1170" ht="12.75">
      <c r="G1170" s="7"/>
    </row>
    <row r="1171" ht="12.75">
      <c r="G1171" s="7"/>
    </row>
    <row r="1172" ht="12.75">
      <c r="G1172" s="7"/>
    </row>
    <row r="1173" ht="12.75">
      <c r="G1173" s="7"/>
    </row>
    <row r="1174" ht="12.75">
      <c r="G1174" s="7"/>
    </row>
    <row r="1175" ht="12.75">
      <c r="G1175" s="7"/>
    </row>
    <row r="1176" ht="12.75">
      <c r="G1176" s="7"/>
    </row>
    <row r="1177" ht="12.75">
      <c r="G1177" s="7"/>
    </row>
    <row r="1178" ht="12.75">
      <c r="G1178" s="7"/>
    </row>
    <row r="1179" ht="12.75">
      <c r="G1179" s="7"/>
    </row>
    <row r="1180" ht="12.75">
      <c r="G1180" s="7"/>
    </row>
    <row r="1181" ht="12.75">
      <c r="G1181" s="7"/>
    </row>
    <row r="1182" ht="12.75">
      <c r="G1182" s="7"/>
    </row>
    <row r="1183" ht="12.75">
      <c r="G1183" s="7"/>
    </row>
    <row r="1184" ht="12.75">
      <c r="G1184" s="7"/>
    </row>
    <row r="1185" ht="12.75">
      <c r="G1185" s="7"/>
    </row>
    <row r="1186" ht="12.75">
      <c r="G1186" s="7"/>
    </row>
    <row r="1187" ht="12.75">
      <c r="G1187" s="7"/>
    </row>
    <row r="1188" ht="12.75">
      <c r="G1188" s="7"/>
    </row>
    <row r="1189" ht="12.75">
      <c r="G1189" s="7"/>
    </row>
    <row r="1190" ht="12.75">
      <c r="G1190" s="7"/>
    </row>
    <row r="1191" ht="12.75">
      <c r="G1191" s="7"/>
    </row>
    <row r="1192" ht="12.75">
      <c r="G1192" s="7"/>
    </row>
    <row r="1193" ht="12.75">
      <c r="G1193" s="7"/>
    </row>
    <row r="1194" ht="12.75">
      <c r="G1194" s="7"/>
    </row>
    <row r="1195" ht="12.75">
      <c r="G1195" s="7"/>
    </row>
    <row r="1196" ht="12.75">
      <c r="G1196" s="7"/>
    </row>
    <row r="1197" ht="12.75">
      <c r="G1197" s="7"/>
    </row>
    <row r="1198" ht="12.75">
      <c r="G1198" s="7"/>
    </row>
    <row r="1199" ht="12.75">
      <c r="G1199" s="7"/>
    </row>
    <row r="1200" ht="12.75">
      <c r="G1200" s="7"/>
    </row>
    <row r="1201" ht="12.75">
      <c r="G1201" s="7"/>
    </row>
    <row r="1202" ht="12.75">
      <c r="G1202" s="7"/>
    </row>
    <row r="1203" ht="12.75">
      <c r="G1203" s="7"/>
    </row>
    <row r="1204" ht="12.75">
      <c r="G1204" s="7"/>
    </row>
    <row r="1205" ht="12.75">
      <c r="G1205" s="7"/>
    </row>
    <row r="1206" ht="12.75">
      <c r="G1206" s="7"/>
    </row>
    <row r="1207" ht="12.75">
      <c r="G1207" s="7"/>
    </row>
    <row r="1208" ht="12.75">
      <c r="G1208" s="7"/>
    </row>
    <row r="1209" ht="12.75">
      <c r="G1209" s="7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5.7109375" style="5" customWidth="1"/>
    <col min="2" max="2" width="6.28125" style="8" bestFit="1" customWidth="1"/>
    <col min="3" max="3" width="9.00390625" style="5" customWidth="1"/>
    <col min="4" max="4" width="50.7109375" style="9" bestFit="1" customWidth="1"/>
    <col min="5" max="5" width="30.140625" style="5" bestFit="1" customWidth="1"/>
    <col min="6" max="6" width="41.00390625" style="7" bestFit="1" customWidth="1"/>
    <col min="7" max="7" width="14.28125" style="7" customWidth="1"/>
    <col min="8" max="8" width="9.140625" style="7" customWidth="1"/>
    <col min="9" max="16384" width="8.8515625" style="5" customWidth="1"/>
  </cols>
  <sheetData>
    <row r="1" spans="1:8" ht="39">
      <c r="A1" s="1" t="s">
        <v>472</v>
      </c>
      <c r="B1" s="2" t="s">
        <v>473</v>
      </c>
      <c r="C1" s="3" t="s">
        <v>474</v>
      </c>
      <c r="D1" s="16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2" spans="3:5" ht="12.75">
      <c r="C2" s="7"/>
      <c r="E2" s="7"/>
    </row>
    <row r="3" spans="1:8" ht="12.75">
      <c r="A3" s="5" t="s">
        <v>868</v>
      </c>
      <c r="B3" s="8">
        <v>2</v>
      </c>
      <c r="C3" s="7" t="s">
        <v>479</v>
      </c>
      <c r="D3" s="9" t="s">
        <v>754</v>
      </c>
      <c r="E3" s="7" t="s">
        <v>402</v>
      </c>
      <c r="F3" s="10" t="s">
        <v>23</v>
      </c>
      <c r="G3" s="10" t="s">
        <v>23</v>
      </c>
      <c r="H3" s="8">
        <f>47-B3</f>
        <v>45</v>
      </c>
    </row>
    <row r="4" spans="1:8" ht="12.75">
      <c r="A4" s="5" t="s">
        <v>869</v>
      </c>
      <c r="B4" s="8">
        <v>25</v>
      </c>
      <c r="C4" s="7" t="s">
        <v>480</v>
      </c>
      <c r="D4" s="9" t="s">
        <v>755</v>
      </c>
      <c r="E4" s="7" t="s">
        <v>1002</v>
      </c>
      <c r="F4" s="7" t="s">
        <v>1029</v>
      </c>
      <c r="G4" s="7" t="s">
        <v>230</v>
      </c>
      <c r="H4" s="8">
        <f>47-B4</f>
        <v>22</v>
      </c>
    </row>
    <row r="5" spans="1:8" ht="12.75">
      <c r="A5" s="5" t="s">
        <v>870</v>
      </c>
      <c r="B5" s="8">
        <v>34</v>
      </c>
      <c r="C5" s="7" t="s">
        <v>1016</v>
      </c>
      <c r="D5" s="9" t="s">
        <v>756</v>
      </c>
      <c r="E5" s="7" t="s">
        <v>1098</v>
      </c>
      <c r="F5" s="7" t="s">
        <v>1030</v>
      </c>
      <c r="G5" s="7" t="s">
        <v>1031</v>
      </c>
      <c r="H5" s="8">
        <f>47-B5</f>
        <v>13</v>
      </c>
    </row>
    <row r="6" spans="1:8" ht="12.75">
      <c r="A6" s="5" t="s">
        <v>871</v>
      </c>
      <c r="B6" s="8">
        <v>46</v>
      </c>
      <c r="C6" s="7" t="s">
        <v>1017</v>
      </c>
      <c r="D6" s="9" t="s">
        <v>1028</v>
      </c>
      <c r="E6" s="7"/>
      <c r="F6" s="7" t="s">
        <v>1029</v>
      </c>
      <c r="G6" s="7" t="s">
        <v>232</v>
      </c>
      <c r="H6" s="8">
        <f>47-B6</f>
        <v>1</v>
      </c>
    </row>
    <row r="7" spans="1:8" ht="12.75">
      <c r="A7" s="5" t="s">
        <v>872</v>
      </c>
      <c r="B7" s="8">
        <v>47</v>
      </c>
      <c r="C7" s="7" t="s">
        <v>1033</v>
      </c>
      <c r="D7" s="9" t="s">
        <v>757</v>
      </c>
      <c r="E7" s="7"/>
      <c r="F7" s="10" t="s">
        <v>23</v>
      </c>
      <c r="G7" s="7" t="s">
        <v>1032</v>
      </c>
      <c r="H7" s="8">
        <f>47-B7</f>
        <v>0</v>
      </c>
    </row>
    <row r="8" spans="1:7" ht="12.75">
      <c r="A8" s="5" t="s">
        <v>873</v>
      </c>
      <c r="B8" s="8" t="s">
        <v>23</v>
      </c>
      <c r="C8" s="7" t="s">
        <v>484</v>
      </c>
      <c r="D8" s="9" t="s">
        <v>758</v>
      </c>
      <c r="E8" s="7"/>
      <c r="F8" s="10" t="s">
        <v>23</v>
      </c>
      <c r="G8" s="10" t="s">
        <v>23</v>
      </c>
    </row>
    <row r="9" spans="3:5" ht="12.75">
      <c r="C9" s="7"/>
      <c r="E9" s="7"/>
    </row>
    <row r="10" spans="1:8" ht="12.75">
      <c r="A10" s="5" t="s">
        <v>892</v>
      </c>
      <c r="B10" s="8">
        <v>4</v>
      </c>
      <c r="C10" s="7" t="s">
        <v>479</v>
      </c>
      <c r="D10" s="9" t="s">
        <v>848</v>
      </c>
      <c r="E10" s="7" t="s">
        <v>402</v>
      </c>
      <c r="F10" s="10" t="s">
        <v>23</v>
      </c>
      <c r="G10" s="10" t="s">
        <v>23</v>
      </c>
      <c r="H10" s="8">
        <f>40-B10</f>
        <v>36</v>
      </c>
    </row>
    <row r="11" spans="1:8" ht="12.75">
      <c r="A11" s="5" t="s">
        <v>893</v>
      </c>
      <c r="B11" s="8">
        <v>20</v>
      </c>
      <c r="C11" s="7" t="s">
        <v>480</v>
      </c>
      <c r="D11" s="9" t="s">
        <v>759</v>
      </c>
      <c r="E11" s="7" t="s">
        <v>1004</v>
      </c>
      <c r="F11" s="7" t="s">
        <v>906</v>
      </c>
      <c r="G11" s="10" t="s">
        <v>23</v>
      </c>
      <c r="H11" s="8">
        <f>40-B11</f>
        <v>20</v>
      </c>
    </row>
    <row r="12" spans="1:8" ht="12.75">
      <c r="A12" s="5" t="s">
        <v>894</v>
      </c>
      <c r="B12" s="8">
        <v>29</v>
      </c>
      <c r="C12" s="7" t="s">
        <v>1017</v>
      </c>
      <c r="D12" s="9" t="s">
        <v>760</v>
      </c>
      <c r="E12" s="7" t="s">
        <v>1098</v>
      </c>
      <c r="F12" s="7" t="s">
        <v>1029</v>
      </c>
      <c r="G12" s="7" t="s">
        <v>232</v>
      </c>
      <c r="H12" s="8">
        <f>40-B12</f>
        <v>11</v>
      </c>
    </row>
    <row r="13" spans="1:8" ht="12.75">
      <c r="A13" s="5" t="s">
        <v>895</v>
      </c>
      <c r="B13" s="8">
        <v>37</v>
      </c>
      <c r="C13" s="7" t="s">
        <v>1033</v>
      </c>
      <c r="D13" s="9" t="s">
        <v>1034</v>
      </c>
      <c r="E13" s="7"/>
      <c r="F13" s="7" t="s">
        <v>908</v>
      </c>
      <c r="G13" s="7" t="s">
        <v>909</v>
      </c>
      <c r="H13" s="8">
        <f>40-B13</f>
        <v>3</v>
      </c>
    </row>
    <row r="14" spans="1:8" ht="12.75">
      <c r="A14" s="5" t="s">
        <v>896</v>
      </c>
      <c r="B14" s="8">
        <v>40</v>
      </c>
      <c r="C14" s="7" t="s">
        <v>1033</v>
      </c>
      <c r="D14" s="9" t="s">
        <v>1035</v>
      </c>
      <c r="E14" s="7"/>
      <c r="F14" s="10" t="s">
        <v>23</v>
      </c>
      <c r="G14" s="7" t="s">
        <v>910</v>
      </c>
      <c r="H14" s="8">
        <f>40-B14</f>
        <v>0</v>
      </c>
    </row>
    <row r="15" spans="1:7" ht="12.75">
      <c r="A15" s="5" t="s">
        <v>897</v>
      </c>
      <c r="B15" s="8" t="s">
        <v>23</v>
      </c>
      <c r="C15" s="7" t="s">
        <v>484</v>
      </c>
      <c r="D15" s="9" t="s">
        <v>905</v>
      </c>
      <c r="E15" s="7"/>
      <c r="F15" s="10" t="s">
        <v>23</v>
      </c>
      <c r="G15" s="10" t="s">
        <v>23</v>
      </c>
    </row>
    <row r="16" spans="3:5" ht="12.75">
      <c r="C16" s="7"/>
      <c r="E16" s="7"/>
    </row>
    <row r="17" spans="1:8" ht="12.75">
      <c r="A17" s="5" t="s">
        <v>898</v>
      </c>
      <c r="B17" s="8">
        <v>4</v>
      </c>
      <c r="C17" s="7" t="s">
        <v>479</v>
      </c>
      <c r="D17" s="9" t="s">
        <v>743</v>
      </c>
      <c r="E17" s="7" t="s">
        <v>396</v>
      </c>
      <c r="F17" s="10" t="s">
        <v>23</v>
      </c>
      <c r="G17" s="10" t="s">
        <v>23</v>
      </c>
      <c r="H17" s="8">
        <f aca="true" t="shared" si="0" ref="H17:H22">59-B17</f>
        <v>55</v>
      </c>
    </row>
    <row r="18" spans="1:8" ht="12.75">
      <c r="A18" s="5" t="s">
        <v>899</v>
      </c>
      <c r="B18" s="8">
        <v>9</v>
      </c>
      <c r="C18" s="7" t="s">
        <v>480</v>
      </c>
      <c r="D18" s="9" t="s">
        <v>1019</v>
      </c>
      <c r="E18" s="7" t="s">
        <v>1004</v>
      </c>
      <c r="F18" s="10" t="s">
        <v>23</v>
      </c>
      <c r="G18" s="10" t="s">
        <v>23</v>
      </c>
      <c r="H18" s="8">
        <f t="shared" si="0"/>
        <v>50</v>
      </c>
    </row>
    <row r="19" spans="1:8" ht="12.75">
      <c r="A19" s="5" t="s">
        <v>900</v>
      </c>
      <c r="B19" s="8">
        <v>29</v>
      </c>
      <c r="C19" s="7" t="s">
        <v>1016</v>
      </c>
      <c r="D19" s="9" t="s">
        <v>855</v>
      </c>
      <c r="E19" s="7"/>
      <c r="F19" s="7" t="s">
        <v>237</v>
      </c>
      <c r="G19" s="10" t="s">
        <v>23</v>
      </c>
      <c r="H19" s="8">
        <f t="shared" si="0"/>
        <v>30</v>
      </c>
    </row>
    <row r="20" spans="1:8" ht="12.75">
      <c r="A20" s="5" t="s">
        <v>901</v>
      </c>
      <c r="B20" s="8">
        <v>42</v>
      </c>
      <c r="C20" s="7" t="s">
        <v>1016</v>
      </c>
      <c r="D20" s="9" t="s">
        <v>744</v>
      </c>
      <c r="F20" s="7" t="s">
        <v>240</v>
      </c>
      <c r="G20" s="10" t="s">
        <v>23</v>
      </c>
      <c r="H20" s="8">
        <f t="shared" si="0"/>
        <v>17</v>
      </c>
    </row>
    <row r="21" spans="1:8" ht="12.75">
      <c r="A21" s="5" t="s">
        <v>902</v>
      </c>
      <c r="B21" s="8">
        <v>50</v>
      </c>
      <c r="C21" s="7" t="s">
        <v>1017</v>
      </c>
      <c r="D21" s="9" t="s">
        <v>746</v>
      </c>
      <c r="F21" s="10" t="s">
        <v>23</v>
      </c>
      <c r="G21" s="10" t="s">
        <v>23</v>
      </c>
      <c r="H21" s="8">
        <f t="shared" si="0"/>
        <v>9</v>
      </c>
    </row>
    <row r="22" spans="1:8" ht="12.75">
      <c r="A22" s="5" t="s">
        <v>903</v>
      </c>
      <c r="B22" s="8">
        <v>59</v>
      </c>
      <c r="C22" s="7" t="s">
        <v>1017</v>
      </c>
      <c r="D22" s="9" t="s">
        <v>745</v>
      </c>
      <c r="E22" s="7"/>
      <c r="F22" s="10" t="s">
        <v>23</v>
      </c>
      <c r="G22" s="10" t="s">
        <v>23</v>
      </c>
      <c r="H22" s="8">
        <f t="shared" si="0"/>
        <v>0</v>
      </c>
    </row>
    <row r="23" spans="1:7" ht="12.75">
      <c r="A23" s="5" t="s">
        <v>904</v>
      </c>
      <c r="B23" s="8" t="s">
        <v>23</v>
      </c>
      <c r="C23" s="7" t="s">
        <v>484</v>
      </c>
      <c r="D23" s="9" t="s">
        <v>747</v>
      </c>
      <c r="E23" s="7"/>
      <c r="F23" s="10" t="s">
        <v>23</v>
      </c>
      <c r="G23" s="10" t="s">
        <v>23</v>
      </c>
    </row>
    <row r="24" spans="3:5" ht="12.75">
      <c r="C24" s="7"/>
      <c r="E24" s="7"/>
    </row>
    <row r="25" spans="1:8" ht="12.75">
      <c r="A25" s="5" t="s">
        <v>874</v>
      </c>
      <c r="B25" s="8">
        <v>1</v>
      </c>
      <c r="C25" s="7" t="s">
        <v>479</v>
      </c>
      <c r="D25" s="9" t="s">
        <v>761</v>
      </c>
      <c r="E25" s="7" t="s">
        <v>402</v>
      </c>
      <c r="F25" s="10" t="s">
        <v>23</v>
      </c>
      <c r="G25" s="10" t="s">
        <v>23</v>
      </c>
      <c r="H25" s="8">
        <f>23-B25</f>
        <v>22</v>
      </c>
    </row>
    <row r="26" spans="1:8" ht="12.75">
      <c r="A26" s="5" t="s">
        <v>875</v>
      </c>
      <c r="B26" s="8">
        <v>4</v>
      </c>
      <c r="C26" s="7" t="s">
        <v>480</v>
      </c>
      <c r="D26" s="9" t="s">
        <v>911</v>
      </c>
      <c r="E26" s="7" t="s">
        <v>1005</v>
      </c>
      <c r="F26" s="7" t="s">
        <v>913</v>
      </c>
      <c r="G26" s="10" t="s">
        <v>23</v>
      </c>
      <c r="H26" s="8">
        <f>23-B26</f>
        <v>19</v>
      </c>
    </row>
    <row r="27" spans="1:8" ht="12.75">
      <c r="A27" s="5" t="s">
        <v>876</v>
      </c>
      <c r="B27" s="8">
        <v>17</v>
      </c>
      <c r="C27" s="7" t="s">
        <v>1016</v>
      </c>
      <c r="D27" s="9" t="s">
        <v>912</v>
      </c>
      <c r="E27" s="7" t="s">
        <v>1098</v>
      </c>
      <c r="F27" s="7" t="s">
        <v>907</v>
      </c>
      <c r="G27" s="7" t="s">
        <v>228</v>
      </c>
      <c r="H27" s="8">
        <f>23-B27</f>
        <v>6</v>
      </c>
    </row>
    <row r="28" spans="1:8" ht="12.75">
      <c r="A28" s="5" t="s">
        <v>877</v>
      </c>
      <c r="B28" s="8">
        <v>23</v>
      </c>
      <c r="C28" s="7" t="s">
        <v>1017</v>
      </c>
      <c r="D28" s="9" t="s">
        <v>762</v>
      </c>
      <c r="E28" s="7"/>
      <c r="F28" s="7" t="s">
        <v>915</v>
      </c>
      <c r="G28" s="7" t="s">
        <v>232</v>
      </c>
      <c r="H28" s="8">
        <f>23-B28</f>
        <v>0</v>
      </c>
    </row>
    <row r="29" spans="1:7" ht="12.75">
      <c r="A29" s="5" t="s">
        <v>878</v>
      </c>
      <c r="B29" s="8" t="s">
        <v>23</v>
      </c>
      <c r="C29" s="7" t="s">
        <v>484</v>
      </c>
      <c r="D29" s="9" t="s">
        <v>763</v>
      </c>
      <c r="E29" s="7"/>
      <c r="F29" s="7" t="s">
        <v>914</v>
      </c>
      <c r="G29" s="10" t="s">
        <v>23</v>
      </c>
    </row>
    <row r="30" spans="3:5" ht="12.75">
      <c r="C30" s="7"/>
      <c r="E30" s="7"/>
    </row>
    <row r="31" spans="1:8" ht="12.75">
      <c r="A31" s="5" t="s">
        <v>879</v>
      </c>
      <c r="B31" s="8">
        <v>5</v>
      </c>
      <c r="C31" s="7" t="s">
        <v>479</v>
      </c>
      <c r="D31" s="9" t="s">
        <v>848</v>
      </c>
      <c r="E31" s="7" t="s">
        <v>396</v>
      </c>
      <c r="F31" s="10" t="s">
        <v>23</v>
      </c>
      <c r="G31" s="10" t="s">
        <v>23</v>
      </c>
      <c r="H31" s="8">
        <f>43-B31</f>
        <v>38</v>
      </c>
    </row>
    <row r="32" spans="1:8" ht="12.75">
      <c r="A32" s="5" t="s">
        <v>880</v>
      </c>
      <c r="B32" s="8">
        <v>10</v>
      </c>
      <c r="C32" s="7" t="s">
        <v>480</v>
      </c>
      <c r="D32" s="9" t="s">
        <v>1019</v>
      </c>
      <c r="E32" s="7" t="s">
        <v>1006</v>
      </c>
      <c r="F32" s="7" t="s">
        <v>908</v>
      </c>
      <c r="G32" s="10" t="s">
        <v>23</v>
      </c>
      <c r="H32" s="8">
        <f>43-B32</f>
        <v>33</v>
      </c>
    </row>
    <row r="33" spans="1:8" ht="12.75">
      <c r="A33" s="5" t="s">
        <v>881</v>
      </c>
      <c r="B33" s="8">
        <v>33</v>
      </c>
      <c r="C33" s="7" t="s">
        <v>1016</v>
      </c>
      <c r="D33" s="9" t="s">
        <v>855</v>
      </c>
      <c r="E33" s="7"/>
      <c r="F33" s="7" t="s">
        <v>916</v>
      </c>
      <c r="G33" s="10" t="s">
        <v>23</v>
      </c>
      <c r="H33" s="8">
        <f>43-B33</f>
        <v>10</v>
      </c>
    </row>
    <row r="34" spans="1:8" ht="12.75">
      <c r="A34" s="5" t="s">
        <v>882</v>
      </c>
      <c r="B34" s="8">
        <v>40</v>
      </c>
      <c r="C34" s="7" t="s">
        <v>1017</v>
      </c>
      <c r="D34" s="9" t="s">
        <v>745</v>
      </c>
      <c r="E34" s="7"/>
      <c r="F34" s="7" t="s">
        <v>907</v>
      </c>
      <c r="G34" s="10" t="s">
        <v>23</v>
      </c>
      <c r="H34" s="8">
        <f>43-B34</f>
        <v>3</v>
      </c>
    </row>
    <row r="35" spans="1:8" ht="12.75">
      <c r="A35" s="5" t="s">
        <v>883</v>
      </c>
      <c r="B35" s="8">
        <v>43</v>
      </c>
      <c r="C35" s="7" t="s">
        <v>1033</v>
      </c>
      <c r="D35" s="9" t="s">
        <v>752</v>
      </c>
      <c r="E35" s="7"/>
      <c r="F35" s="10" t="s">
        <v>23</v>
      </c>
      <c r="G35" s="10" t="s">
        <v>23</v>
      </c>
      <c r="H35" s="8">
        <f>43-B35</f>
        <v>0</v>
      </c>
    </row>
    <row r="36" spans="1:8" ht="12.75">
      <c r="A36" s="5" t="s">
        <v>884</v>
      </c>
      <c r="B36" s="8" t="s">
        <v>23</v>
      </c>
      <c r="C36" s="7" t="s">
        <v>484</v>
      </c>
      <c r="D36" s="9" t="s">
        <v>753</v>
      </c>
      <c r="E36" s="7"/>
      <c r="F36" s="10" t="s">
        <v>23</v>
      </c>
      <c r="G36" s="10" t="s">
        <v>23</v>
      </c>
      <c r="H36" s="8" t="s">
        <v>23</v>
      </c>
    </row>
    <row r="37" spans="3:5" ht="12.75">
      <c r="C37" s="7"/>
      <c r="E37" s="7"/>
    </row>
    <row r="38" spans="1:8" ht="12.75">
      <c r="A38" s="5" t="s">
        <v>885</v>
      </c>
      <c r="B38" s="8">
        <v>4</v>
      </c>
      <c r="C38" s="7" t="s">
        <v>479</v>
      </c>
      <c r="D38" s="9" t="s">
        <v>706</v>
      </c>
      <c r="E38" s="7" t="s">
        <v>403</v>
      </c>
      <c r="F38" s="10" t="s">
        <v>23</v>
      </c>
      <c r="G38" s="10" t="s">
        <v>23</v>
      </c>
      <c r="H38" s="8">
        <f aca="true" t="shared" si="1" ref="H38:H43">42-B38</f>
        <v>38</v>
      </c>
    </row>
    <row r="39" spans="1:8" ht="12.75">
      <c r="A39" s="5" t="s">
        <v>886</v>
      </c>
      <c r="B39" s="8">
        <v>9</v>
      </c>
      <c r="C39" s="7" t="s">
        <v>480</v>
      </c>
      <c r="D39" s="9" t="s">
        <v>1019</v>
      </c>
      <c r="E39" s="7" t="s">
        <v>917</v>
      </c>
      <c r="F39" s="7" t="s">
        <v>908</v>
      </c>
      <c r="G39" s="10" t="s">
        <v>23</v>
      </c>
      <c r="H39" s="8">
        <f t="shared" si="1"/>
        <v>33</v>
      </c>
    </row>
    <row r="40" spans="1:8" ht="12.75">
      <c r="A40" s="5" t="s">
        <v>887</v>
      </c>
      <c r="B40" s="8">
        <v>20</v>
      </c>
      <c r="C40" s="7" t="s">
        <v>1016</v>
      </c>
      <c r="D40" s="9" t="s">
        <v>748</v>
      </c>
      <c r="E40" s="7"/>
      <c r="F40" s="10" t="s">
        <v>23</v>
      </c>
      <c r="G40" s="10" t="s">
        <v>23</v>
      </c>
      <c r="H40" s="8">
        <f t="shared" si="1"/>
        <v>22</v>
      </c>
    </row>
    <row r="41" spans="1:8" ht="12.75">
      <c r="A41" s="5" t="s">
        <v>888</v>
      </c>
      <c r="B41" s="8">
        <v>30</v>
      </c>
      <c r="C41" s="7" t="s">
        <v>480</v>
      </c>
      <c r="D41" s="9" t="s">
        <v>1019</v>
      </c>
      <c r="E41" s="7"/>
      <c r="F41" s="10" t="s">
        <v>23</v>
      </c>
      <c r="G41" s="10" t="s">
        <v>23</v>
      </c>
      <c r="H41" s="8">
        <f t="shared" si="1"/>
        <v>12</v>
      </c>
    </row>
    <row r="42" spans="1:8" ht="12.75">
      <c r="A42" s="5" t="s">
        <v>889</v>
      </c>
      <c r="B42" s="8">
        <v>38</v>
      </c>
      <c r="C42" s="7" t="s">
        <v>1017</v>
      </c>
      <c r="D42" s="9" t="s">
        <v>749</v>
      </c>
      <c r="E42" s="7"/>
      <c r="F42" s="10" t="s">
        <v>23</v>
      </c>
      <c r="G42" s="10" t="s">
        <v>23</v>
      </c>
      <c r="H42" s="8">
        <f t="shared" si="1"/>
        <v>4</v>
      </c>
    </row>
    <row r="43" spans="1:8" ht="12.75">
      <c r="A43" s="5" t="s">
        <v>890</v>
      </c>
      <c r="B43" s="8">
        <v>42</v>
      </c>
      <c r="C43" s="7" t="s">
        <v>1033</v>
      </c>
      <c r="D43" s="9" t="s">
        <v>750</v>
      </c>
      <c r="E43" s="7"/>
      <c r="F43" s="10" t="s">
        <v>23</v>
      </c>
      <c r="G43" s="10" t="s">
        <v>23</v>
      </c>
      <c r="H43" s="8">
        <f t="shared" si="1"/>
        <v>0</v>
      </c>
    </row>
    <row r="44" spans="1:8" ht="12.75">
      <c r="A44" s="5" t="s">
        <v>891</v>
      </c>
      <c r="B44" s="8" t="s">
        <v>23</v>
      </c>
      <c r="C44" s="7" t="s">
        <v>484</v>
      </c>
      <c r="D44" s="9" t="s">
        <v>751</v>
      </c>
      <c r="E44" s="7"/>
      <c r="F44" s="10" t="s">
        <v>23</v>
      </c>
      <c r="G44" s="10" t="s">
        <v>23</v>
      </c>
      <c r="H44" s="8" t="s">
        <v>23</v>
      </c>
    </row>
    <row r="45" spans="3:5" ht="12.75">
      <c r="C45" s="7"/>
      <c r="E45" s="7"/>
    </row>
    <row r="46" spans="1:8" ht="12.75">
      <c r="A46" s="5" t="s">
        <v>764</v>
      </c>
      <c r="B46" s="8">
        <v>2</v>
      </c>
      <c r="C46" s="7" t="s">
        <v>479</v>
      </c>
      <c r="D46" s="9" t="s">
        <v>796</v>
      </c>
      <c r="E46" s="7" t="s">
        <v>404</v>
      </c>
      <c r="F46" s="10" t="s">
        <v>23</v>
      </c>
      <c r="G46" s="10" t="s">
        <v>23</v>
      </c>
      <c r="H46" s="8">
        <f>47-B46</f>
        <v>45</v>
      </c>
    </row>
    <row r="47" spans="1:8" ht="12.75">
      <c r="A47" s="5" t="s">
        <v>765</v>
      </c>
      <c r="B47" s="8">
        <v>18</v>
      </c>
      <c r="C47" s="7" t="s">
        <v>480</v>
      </c>
      <c r="D47" s="9" t="s">
        <v>1019</v>
      </c>
      <c r="E47" s="7" t="s">
        <v>920</v>
      </c>
      <c r="F47" s="7" t="s">
        <v>908</v>
      </c>
      <c r="G47" s="10" t="s">
        <v>23</v>
      </c>
      <c r="H47" s="8">
        <f>47-B47</f>
        <v>29</v>
      </c>
    </row>
    <row r="48" spans="1:8" ht="12.75">
      <c r="A48" s="5" t="s">
        <v>766</v>
      </c>
      <c r="B48" s="8">
        <v>28</v>
      </c>
      <c r="C48" s="7" t="s">
        <v>1016</v>
      </c>
      <c r="D48" s="9" t="s">
        <v>918</v>
      </c>
      <c r="E48" s="7" t="s">
        <v>1137</v>
      </c>
      <c r="F48" s="7" t="s">
        <v>907</v>
      </c>
      <c r="G48" s="7" t="s">
        <v>1031</v>
      </c>
      <c r="H48" s="8">
        <f>47-B48</f>
        <v>19</v>
      </c>
    </row>
    <row r="49" spans="1:8" ht="12.75">
      <c r="A49" s="5" t="s">
        <v>767</v>
      </c>
      <c r="B49" s="8">
        <v>40</v>
      </c>
      <c r="C49" s="7" t="s">
        <v>1017</v>
      </c>
      <c r="D49" s="9" t="s">
        <v>1138</v>
      </c>
      <c r="E49" s="7"/>
      <c r="F49" s="7" t="s">
        <v>1139</v>
      </c>
      <c r="G49" s="7" t="s">
        <v>233</v>
      </c>
      <c r="H49" s="8">
        <f>47-B49</f>
        <v>7</v>
      </c>
    </row>
    <row r="50" spans="1:8" ht="12.75">
      <c r="A50" s="5" t="s">
        <v>768</v>
      </c>
      <c r="B50" s="8">
        <v>47</v>
      </c>
      <c r="C50" s="7" t="s">
        <v>1033</v>
      </c>
      <c r="D50" s="9" t="s">
        <v>919</v>
      </c>
      <c r="E50" s="7"/>
      <c r="F50" s="7" t="s">
        <v>908</v>
      </c>
      <c r="G50" s="7" t="s">
        <v>921</v>
      </c>
      <c r="H50" s="8">
        <f>47-B50</f>
        <v>0</v>
      </c>
    </row>
    <row r="51" spans="1:8" ht="12.75">
      <c r="A51" s="5" t="s">
        <v>769</v>
      </c>
      <c r="B51" s="8" t="s">
        <v>23</v>
      </c>
      <c r="C51" s="7" t="s">
        <v>484</v>
      </c>
      <c r="D51" s="9" t="s">
        <v>1140</v>
      </c>
      <c r="E51" s="7"/>
      <c r="F51" s="10" t="s">
        <v>23</v>
      </c>
      <c r="G51" s="10" t="s">
        <v>23</v>
      </c>
      <c r="H51" s="8" t="s">
        <v>23</v>
      </c>
    </row>
    <row r="52" spans="3:5" ht="12.75">
      <c r="C52" s="7"/>
      <c r="E52" s="7"/>
    </row>
    <row r="53" spans="1:8" ht="12.75">
      <c r="A53" s="5" t="s">
        <v>770</v>
      </c>
      <c r="B53" s="8">
        <v>2</v>
      </c>
      <c r="C53" s="7" t="s">
        <v>479</v>
      </c>
      <c r="D53" s="9" t="s">
        <v>848</v>
      </c>
      <c r="E53" s="7" t="s">
        <v>404</v>
      </c>
      <c r="F53" s="10" t="s">
        <v>23</v>
      </c>
      <c r="G53" s="10" t="s">
        <v>23</v>
      </c>
      <c r="H53" s="8">
        <f>36-B53</f>
        <v>34</v>
      </c>
    </row>
    <row r="54" spans="1:8" ht="12.75">
      <c r="A54" s="5" t="s">
        <v>771</v>
      </c>
      <c r="B54" s="8">
        <v>20</v>
      </c>
      <c r="C54" s="7" t="s">
        <v>480</v>
      </c>
      <c r="D54" s="9" t="s">
        <v>1019</v>
      </c>
      <c r="E54" s="7" t="s">
        <v>923</v>
      </c>
      <c r="F54" s="7" t="s">
        <v>1029</v>
      </c>
      <c r="G54" s="10" t="s">
        <v>23</v>
      </c>
      <c r="H54" s="8">
        <f>36-B54</f>
        <v>16</v>
      </c>
    </row>
    <row r="55" spans="1:8" ht="12.75">
      <c r="A55" s="5" t="s">
        <v>772</v>
      </c>
      <c r="B55" s="8">
        <v>26</v>
      </c>
      <c r="C55" s="7" t="s">
        <v>1016</v>
      </c>
      <c r="D55" s="9" t="s">
        <v>922</v>
      </c>
      <c r="E55" s="7" t="s">
        <v>1098</v>
      </c>
      <c r="F55" s="7" t="s">
        <v>1029</v>
      </c>
      <c r="G55" s="10" t="s">
        <v>23</v>
      </c>
      <c r="H55" s="8">
        <f>36-B55</f>
        <v>10</v>
      </c>
    </row>
    <row r="56" spans="1:8" ht="12.75">
      <c r="A56" s="5" t="s">
        <v>773</v>
      </c>
      <c r="B56" s="8">
        <v>32</v>
      </c>
      <c r="C56" s="7" t="s">
        <v>1017</v>
      </c>
      <c r="D56" s="9" t="s">
        <v>745</v>
      </c>
      <c r="E56" s="7"/>
      <c r="F56" s="7" t="s">
        <v>924</v>
      </c>
      <c r="G56" s="7" t="s">
        <v>233</v>
      </c>
      <c r="H56" s="8">
        <f>36-B56</f>
        <v>4</v>
      </c>
    </row>
    <row r="57" spans="1:8" ht="12.75">
      <c r="A57" s="5" t="s">
        <v>774</v>
      </c>
      <c r="B57" s="8">
        <v>36</v>
      </c>
      <c r="C57" s="7" t="s">
        <v>1033</v>
      </c>
      <c r="D57" s="9" t="s">
        <v>752</v>
      </c>
      <c r="E57" s="7"/>
      <c r="F57" s="7" t="s">
        <v>925</v>
      </c>
      <c r="G57" s="7" t="s">
        <v>921</v>
      </c>
      <c r="H57" s="8">
        <f>36-B57</f>
        <v>0</v>
      </c>
    </row>
    <row r="58" spans="1:8" ht="12.75">
      <c r="A58" s="5" t="s">
        <v>775</v>
      </c>
      <c r="B58" s="8" t="s">
        <v>23</v>
      </c>
      <c r="C58" s="7" t="s">
        <v>484</v>
      </c>
      <c r="D58" s="9" t="s">
        <v>1141</v>
      </c>
      <c r="E58" s="7"/>
      <c r="F58" s="10" t="s">
        <v>23</v>
      </c>
      <c r="G58" s="10" t="s">
        <v>23</v>
      </c>
      <c r="H58" s="8" t="s">
        <v>23</v>
      </c>
    </row>
    <row r="59" spans="3:5" ht="12.75">
      <c r="C59" s="7"/>
      <c r="E59" s="7"/>
    </row>
    <row r="60" spans="1:8" ht="12.75">
      <c r="A60" s="5" t="s">
        <v>776</v>
      </c>
      <c r="B60" s="8">
        <v>5</v>
      </c>
      <c r="C60" s="7" t="s">
        <v>479</v>
      </c>
      <c r="D60" s="9" t="s">
        <v>754</v>
      </c>
      <c r="E60" s="7" t="s">
        <v>404</v>
      </c>
      <c r="H60" s="8" t="s">
        <v>23</v>
      </c>
    </row>
    <row r="61" spans="1:8" ht="12.75">
      <c r="A61" s="5" t="s">
        <v>777</v>
      </c>
      <c r="B61" s="8">
        <v>12</v>
      </c>
      <c r="C61" s="7" t="s">
        <v>480</v>
      </c>
      <c r="D61" s="9" t="s">
        <v>926</v>
      </c>
      <c r="E61" s="7" t="s">
        <v>928</v>
      </c>
      <c r="F61" s="7" t="s">
        <v>929</v>
      </c>
      <c r="H61" s="8" t="s">
        <v>23</v>
      </c>
    </row>
    <row r="62" spans="1:8" ht="12.75">
      <c r="A62" s="5" t="s">
        <v>778</v>
      </c>
      <c r="B62" s="8">
        <v>15</v>
      </c>
      <c r="C62" s="7" t="s">
        <v>1016</v>
      </c>
      <c r="D62" s="9" t="s">
        <v>927</v>
      </c>
      <c r="E62" s="7" t="s">
        <v>1143</v>
      </c>
      <c r="F62" s="7" t="s">
        <v>930</v>
      </c>
      <c r="G62" s="7" t="s">
        <v>1031</v>
      </c>
      <c r="H62" s="8" t="s">
        <v>23</v>
      </c>
    </row>
    <row r="63" spans="1:8" ht="12.75">
      <c r="A63" s="5" t="s">
        <v>779</v>
      </c>
      <c r="B63" s="8">
        <v>30</v>
      </c>
      <c r="C63" s="7" t="s">
        <v>1016</v>
      </c>
      <c r="D63" s="9" t="s">
        <v>1142</v>
      </c>
      <c r="E63" s="7"/>
      <c r="F63" s="7" t="s">
        <v>930</v>
      </c>
      <c r="G63" s="7" t="s">
        <v>931</v>
      </c>
      <c r="H63" s="8" t="s">
        <v>23</v>
      </c>
    </row>
    <row r="64" spans="1:8" ht="12.75">
      <c r="A64" s="5" t="s">
        <v>780</v>
      </c>
      <c r="B64" s="8" t="s">
        <v>23</v>
      </c>
      <c r="C64" s="7" t="s">
        <v>1017</v>
      </c>
      <c r="D64" s="9" t="s">
        <v>745</v>
      </c>
      <c r="E64" s="7"/>
      <c r="F64" s="7" t="s">
        <v>930</v>
      </c>
      <c r="G64" s="7" t="s">
        <v>232</v>
      </c>
      <c r="H64" s="8" t="s">
        <v>23</v>
      </c>
    </row>
    <row r="65" spans="3:5" ht="12.75">
      <c r="C65" s="7"/>
      <c r="E65" s="7"/>
    </row>
    <row r="66" spans="1:8" ht="12.75">
      <c r="A66" s="5" t="s">
        <v>781</v>
      </c>
      <c r="B66" s="8">
        <v>2</v>
      </c>
      <c r="C66" s="7" t="s">
        <v>479</v>
      </c>
      <c r="D66" s="9" t="s">
        <v>706</v>
      </c>
      <c r="E66" s="7" t="s">
        <v>404</v>
      </c>
      <c r="H66" s="8" t="s">
        <v>23</v>
      </c>
    </row>
    <row r="67" spans="1:8" ht="12.75">
      <c r="A67" s="5" t="s">
        <v>782</v>
      </c>
      <c r="B67" s="8">
        <v>6</v>
      </c>
      <c r="C67" s="7" t="s">
        <v>480</v>
      </c>
      <c r="D67" s="9" t="s">
        <v>1144</v>
      </c>
      <c r="E67" s="7" t="s">
        <v>933</v>
      </c>
      <c r="F67" s="7" t="s">
        <v>934</v>
      </c>
      <c r="H67" s="8" t="s">
        <v>23</v>
      </c>
    </row>
    <row r="68" spans="1:8" ht="12.75">
      <c r="A68" s="5" t="s">
        <v>783</v>
      </c>
      <c r="B68" s="8">
        <v>26</v>
      </c>
      <c r="C68" s="7" t="s">
        <v>1016</v>
      </c>
      <c r="D68" s="9" t="s">
        <v>1145</v>
      </c>
      <c r="E68" s="7" t="s">
        <v>1146</v>
      </c>
      <c r="F68" s="7" t="s">
        <v>935</v>
      </c>
      <c r="G68" s="7" t="s">
        <v>1031</v>
      </c>
      <c r="H68" s="8" t="s">
        <v>23</v>
      </c>
    </row>
    <row r="69" spans="1:8" ht="12.75">
      <c r="A69" s="5" t="s">
        <v>784</v>
      </c>
      <c r="B69" s="8">
        <v>32</v>
      </c>
      <c r="C69" s="7" t="s">
        <v>1033</v>
      </c>
      <c r="D69" s="9" t="s">
        <v>932</v>
      </c>
      <c r="E69" s="7"/>
      <c r="F69" s="7" t="s">
        <v>936</v>
      </c>
      <c r="G69" s="7" t="s">
        <v>921</v>
      </c>
      <c r="H69" s="8" t="s">
        <v>23</v>
      </c>
    </row>
    <row r="70" spans="3:5" ht="12.75">
      <c r="C70" s="7"/>
      <c r="E70" s="7"/>
    </row>
    <row r="71" spans="1:8" ht="12.75">
      <c r="A71" s="5" t="s">
        <v>785</v>
      </c>
      <c r="B71" s="8">
        <v>4</v>
      </c>
      <c r="C71" s="7" t="s">
        <v>479</v>
      </c>
      <c r="D71" s="9" t="s">
        <v>706</v>
      </c>
      <c r="E71" s="7" t="s">
        <v>404</v>
      </c>
      <c r="H71" s="8" t="s">
        <v>23</v>
      </c>
    </row>
    <row r="72" spans="1:8" ht="12.75">
      <c r="A72" s="5" t="s">
        <v>786</v>
      </c>
      <c r="B72" s="8">
        <v>9</v>
      </c>
      <c r="C72" s="7" t="s">
        <v>480</v>
      </c>
      <c r="D72" s="9" t="s">
        <v>1019</v>
      </c>
      <c r="E72" s="7" t="s">
        <v>937</v>
      </c>
      <c r="F72" s="7" t="s">
        <v>913</v>
      </c>
      <c r="H72" s="8" t="s">
        <v>23</v>
      </c>
    </row>
    <row r="73" spans="1:8" ht="12.75">
      <c r="A73" s="5" t="s">
        <v>787</v>
      </c>
      <c r="B73" s="8">
        <v>22</v>
      </c>
      <c r="C73" s="7" t="s">
        <v>1016</v>
      </c>
      <c r="D73" s="9" t="s">
        <v>1147</v>
      </c>
      <c r="E73" s="7" t="s">
        <v>1143</v>
      </c>
      <c r="F73" s="7" t="s">
        <v>1030</v>
      </c>
      <c r="G73" s="7" t="s">
        <v>931</v>
      </c>
      <c r="H73" s="8" t="s">
        <v>23</v>
      </c>
    </row>
    <row r="74" spans="1:8" ht="12.75">
      <c r="A74" s="5" t="s">
        <v>788</v>
      </c>
      <c r="B74" s="8">
        <v>36</v>
      </c>
      <c r="C74" s="7" t="s">
        <v>1017</v>
      </c>
      <c r="D74" s="9" t="s">
        <v>1148</v>
      </c>
      <c r="E74" s="7" t="s">
        <v>940</v>
      </c>
      <c r="F74" s="7" t="s">
        <v>939</v>
      </c>
      <c r="G74" s="7" t="s">
        <v>231</v>
      </c>
      <c r="H74" s="8" t="s">
        <v>23</v>
      </c>
    </row>
    <row r="75" spans="1:8" ht="12.75">
      <c r="A75" s="5" t="s">
        <v>789</v>
      </c>
      <c r="B75" s="8" t="s">
        <v>23</v>
      </c>
      <c r="C75" s="7" t="s">
        <v>1017</v>
      </c>
      <c r="D75" s="9" t="s">
        <v>1149</v>
      </c>
      <c r="E75" s="7"/>
      <c r="F75" s="7" t="s">
        <v>916</v>
      </c>
      <c r="G75" s="7" t="s">
        <v>232</v>
      </c>
      <c r="H75" s="8" t="s">
        <v>23</v>
      </c>
    </row>
    <row r="76" spans="3:5" ht="12.75">
      <c r="C76" s="7"/>
      <c r="E76" s="7"/>
    </row>
    <row r="77" spans="1:8" ht="12.75">
      <c r="A77" s="5" t="s">
        <v>790</v>
      </c>
      <c r="B77" s="8">
        <v>1</v>
      </c>
      <c r="C77" s="7" t="s">
        <v>479</v>
      </c>
      <c r="D77" s="9" t="s">
        <v>1154</v>
      </c>
      <c r="E77" s="7" t="s">
        <v>404</v>
      </c>
      <c r="H77" s="8">
        <f>41-B77</f>
        <v>40</v>
      </c>
    </row>
    <row r="78" spans="1:8" ht="12.75">
      <c r="A78" s="5" t="s">
        <v>791</v>
      </c>
      <c r="B78" s="8">
        <v>2</v>
      </c>
      <c r="C78" s="7" t="s">
        <v>480</v>
      </c>
      <c r="D78" s="9" t="s">
        <v>1155</v>
      </c>
      <c r="E78" s="7" t="s">
        <v>941</v>
      </c>
      <c r="F78" s="7" t="s">
        <v>916</v>
      </c>
      <c r="H78" s="8">
        <f>41-B78</f>
        <v>39</v>
      </c>
    </row>
    <row r="79" spans="1:8" ht="12.75">
      <c r="A79" s="5" t="s">
        <v>792</v>
      </c>
      <c r="B79" s="8">
        <v>24</v>
      </c>
      <c r="C79" s="7" t="s">
        <v>1016</v>
      </c>
      <c r="D79" s="9" t="s">
        <v>1150</v>
      </c>
      <c r="E79" s="7" t="s">
        <v>1098</v>
      </c>
      <c r="F79" s="7" t="s">
        <v>924</v>
      </c>
      <c r="G79" s="7" t="s">
        <v>230</v>
      </c>
      <c r="H79" s="8">
        <f>41-B79</f>
        <v>17</v>
      </c>
    </row>
    <row r="80" spans="1:8" ht="12.75">
      <c r="A80" s="5" t="s">
        <v>793</v>
      </c>
      <c r="B80" s="8">
        <v>32</v>
      </c>
      <c r="C80" s="7" t="s">
        <v>1017</v>
      </c>
      <c r="D80" s="9" t="s">
        <v>1151</v>
      </c>
      <c r="E80" s="7"/>
      <c r="F80" s="7" t="s">
        <v>924</v>
      </c>
      <c r="G80" s="7" t="s">
        <v>233</v>
      </c>
      <c r="H80" s="8">
        <f>41-B80</f>
        <v>9</v>
      </c>
    </row>
    <row r="81" spans="1:8" ht="12.75">
      <c r="A81" s="5" t="s">
        <v>794</v>
      </c>
      <c r="B81" s="8">
        <v>41</v>
      </c>
      <c r="C81" s="7" t="s">
        <v>1033</v>
      </c>
      <c r="D81" s="9" t="s">
        <v>1152</v>
      </c>
      <c r="E81" s="7"/>
      <c r="F81" s="7" t="s">
        <v>942</v>
      </c>
      <c r="G81" s="7" t="s">
        <v>909</v>
      </c>
      <c r="H81" s="8">
        <f>41-B81</f>
        <v>0</v>
      </c>
    </row>
    <row r="82" spans="1:8" ht="12.75">
      <c r="A82" s="5" t="s">
        <v>795</v>
      </c>
      <c r="B82" s="8" t="s">
        <v>23</v>
      </c>
      <c r="C82" s="7" t="s">
        <v>484</v>
      </c>
      <c r="D82" s="9" t="s">
        <v>1153</v>
      </c>
      <c r="E82" s="7"/>
      <c r="F82" s="8" t="s">
        <v>23</v>
      </c>
      <c r="G82" s="8" t="s">
        <v>23</v>
      </c>
      <c r="H82" s="8" t="s">
        <v>23</v>
      </c>
    </row>
    <row r="83" spans="3:5" ht="12.75">
      <c r="C83" s="7"/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5.421875" style="5" bestFit="1" customWidth="1"/>
    <col min="2" max="2" width="9.140625" style="6" customWidth="1"/>
    <col min="3" max="3" width="8.00390625" style="5" bestFit="1" customWidth="1"/>
    <col min="4" max="4" width="69.8515625" style="5" bestFit="1" customWidth="1"/>
    <col min="5" max="5" width="42.421875" style="5" bestFit="1" customWidth="1"/>
    <col min="6" max="6" width="36.421875" style="5" bestFit="1" customWidth="1"/>
    <col min="7" max="7" width="15.28125" style="5" bestFit="1" customWidth="1"/>
    <col min="8" max="8" width="9.140625" style="7" customWidth="1"/>
    <col min="9" max="16384" width="8.8515625" style="5" customWidth="1"/>
  </cols>
  <sheetData>
    <row r="1" spans="1:8" ht="38.25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  <c r="H1" s="3" t="s">
        <v>595</v>
      </c>
    </row>
    <row r="3" spans="1:8" ht="12.75">
      <c r="A3" s="5" t="s">
        <v>289</v>
      </c>
      <c r="B3" s="8">
        <v>1</v>
      </c>
      <c r="C3" s="7" t="s">
        <v>479</v>
      </c>
      <c r="D3" s="5" t="s">
        <v>202</v>
      </c>
      <c r="E3" s="7" t="s">
        <v>201</v>
      </c>
      <c r="F3" s="10" t="s">
        <v>23</v>
      </c>
      <c r="G3" s="10" t="s">
        <v>23</v>
      </c>
      <c r="H3" s="8">
        <f>23-B3</f>
        <v>22</v>
      </c>
    </row>
    <row r="4" spans="1:8" ht="12.75">
      <c r="A4" s="5" t="s">
        <v>290</v>
      </c>
      <c r="B4" s="8">
        <v>3</v>
      </c>
      <c r="C4" s="7" t="s">
        <v>480</v>
      </c>
      <c r="D4" s="5" t="s">
        <v>1019</v>
      </c>
      <c r="E4" s="7" t="s">
        <v>1090</v>
      </c>
      <c r="F4" s="10" t="s">
        <v>23</v>
      </c>
      <c r="G4" s="10" t="s">
        <v>23</v>
      </c>
      <c r="H4" s="8">
        <f>23-B4</f>
        <v>20</v>
      </c>
    </row>
    <row r="5" spans="1:8" ht="12.75">
      <c r="A5" s="5" t="s">
        <v>291</v>
      </c>
      <c r="B5" s="8">
        <v>15</v>
      </c>
      <c r="C5" s="7" t="s">
        <v>1017</v>
      </c>
      <c r="D5" s="5" t="s">
        <v>943</v>
      </c>
      <c r="E5" s="7" t="s">
        <v>1098</v>
      </c>
      <c r="F5" s="7" t="s">
        <v>939</v>
      </c>
      <c r="G5" s="7" t="s">
        <v>229</v>
      </c>
      <c r="H5" s="8">
        <f>23-B5</f>
        <v>8</v>
      </c>
    </row>
    <row r="6" spans="1:8" ht="12.75">
      <c r="A6" s="5" t="s">
        <v>292</v>
      </c>
      <c r="B6" s="8">
        <v>23</v>
      </c>
      <c r="C6" s="7" t="s">
        <v>1033</v>
      </c>
      <c r="D6" s="5" t="s">
        <v>944</v>
      </c>
      <c r="F6" s="7" t="s">
        <v>945</v>
      </c>
      <c r="G6" s="10" t="s">
        <v>23</v>
      </c>
      <c r="H6" s="8">
        <f>23-B6</f>
        <v>0</v>
      </c>
    </row>
    <row r="7" spans="1:8" ht="12.75">
      <c r="A7" s="5" t="s">
        <v>293</v>
      </c>
      <c r="B7" s="8" t="s">
        <v>449</v>
      </c>
      <c r="C7" s="7" t="s">
        <v>484</v>
      </c>
      <c r="D7" s="5" t="s">
        <v>203</v>
      </c>
      <c r="F7" s="10" t="s">
        <v>23</v>
      </c>
      <c r="G7" s="7" t="s">
        <v>204</v>
      </c>
      <c r="H7" s="10" t="s">
        <v>23</v>
      </c>
    </row>
    <row r="8" spans="2:7" ht="12.75">
      <c r="B8" s="8"/>
      <c r="C8" s="7"/>
      <c r="F8" s="7"/>
      <c r="G8" s="7"/>
    </row>
    <row r="9" spans="1:8" ht="12.75">
      <c r="A9" s="5" t="s">
        <v>294</v>
      </c>
      <c r="B9" s="8">
        <v>2</v>
      </c>
      <c r="C9" s="7" t="s">
        <v>479</v>
      </c>
      <c r="D9" s="5" t="s">
        <v>192</v>
      </c>
      <c r="E9" s="7" t="s">
        <v>201</v>
      </c>
      <c r="F9" s="10" t="s">
        <v>23</v>
      </c>
      <c r="G9" s="10" t="s">
        <v>23</v>
      </c>
      <c r="H9" s="8">
        <f>26-B9</f>
        <v>24</v>
      </c>
    </row>
    <row r="10" spans="1:8" ht="12.75">
      <c r="A10" s="5" t="s">
        <v>295</v>
      </c>
      <c r="B10" s="8">
        <v>5</v>
      </c>
      <c r="C10" s="7" t="s">
        <v>480</v>
      </c>
      <c r="D10" s="5" t="s">
        <v>1019</v>
      </c>
      <c r="E10" s="7" t="s">
        <v>1091</v>
      </c>
      <c r="F10" s="7" t="s">
        <v>947</v>
      </c>
      <c r="G10" s="10" t="s">
        <v>23</v>
      </c>
      <c r="H10" s="8">
        <f>26-B10</f>
        <v>21</v>
      </c>
    </row>
    <row r="11" spans="1:8" ht="12.75">
      <c r="A11" s="5" t="s">
        <v>296</v>
      </c>
      <c r="B11" s="8">
        <v>14</v>
      </c>
      <c r="C11" s="7" t="s">
        <v>1016</v>
      </c>
      <c r="D11" s="5" t="s">
        <v>205</v>
      </c>
      <c r="E11" s="7" t="s">
        <v>1098</v>
      </c>
      <c r="F11" s="7" t="s">
        <v>916</v>
      </c>
      <c r="G11" s="10" t="s">
        <v>23</v>
      </c>
      <c r="H11" s="8">
        <f>26-B11</f>
        <v>12</v>
      </c>
    </row>
    <row r="12" spans="1:8" ht="12.75">
      <c r="A12" s="5" t="s">
        <v>297</v>
      </c>
      <c r="B12" s="8">
        <v>20</v>
      </c>
      <c r="C12" s="7" t="s">
        <v>1017</v>
      </c>
      <c r="D12" s="5" t="s">
        <v>946</v>
      </c>
      <c r="E12" s="7" t="s">
        <v>206</v>
      </c>
      <c r="F12" s="10" t="s">
        <v>23</v>
      </c>
      <c r="G12" s="7" t="s">
        <v>229</v>
      </c>
      <c r="H12" s="8">
        <f>26-B12</f>
        <v>6</v>
      </c>
    </row>
    <row r="13" spans="1:8" ht="12.75">
      <c r="A13" s="5" t="s">
        <v>298</v>
      </c>
      <c r="B13" s="8">
        <v>26</v>
      </c>
      <c r="C13" s="7" t="s">
        <v>1033</v>
      </c>
      <c r="D13" s="5" t="s">
        <v>207</v>
      </c>
      <c r="F13" s="10" t="s">
        <v>23</v>
      </c>
      <c r="G13" s="7" t="s">
        <v>1046</v>
      </c>
      <c r="H13" s="8">
        <f>26-B13</f>
        <v>0</v>
      </c>
    </row>
    <row r="14" spans="1:8" ht="12.75">
      <c r="A14" s="5" t="s">
        <v>299</v>
      </c>
      <c r="B14" s="8" t="s">
        <v>23</v>
      </c>
      <c r="C14" s="7" t="s">
        <v>484</v>
      </c>
      <c r="D14" s="5" t="s">
        <v>208</v>
      </c>
      <c r="F14" s="10" t="s">
        <v>23</v>
      </c>
      <c r="G14" s="7" t="s">
        <v>287</v>
      </c>
      <c r="H14" s="10" t="s">
        <v>23</v>
      </c>
    </row>
    <row r="15" spans="2:7" ht="12.75">
      <c r="B15" s="8"/>
      <c r="C15" s="7"/>
      <c r="F15" s="7"/>
      <c r="G15" s="7"/>
    </row>
    <row r="16" spans="1:8" ht="12.75">
      <c r="A16" s="5" t="s">
        <v>300</v>
      </c>
      <c r="B16" s="8">
        <v>1</v>
      </c>
      <c r="C16" s="7" t="s">
        <v>479</v>
      </c>
      <c r="D16" s="5" t="s">
        <v>209</v>
      </c>
      <c r="E16" s="7" t="s">
        <v>201</v>
      </c>
      <c r="F16" s="10" t="s">
        <v>23</v>
      </c>
      <c r="G16" s="10" t="s">
        <v>23</v>
      </c>
      <c r="H16" s="8">
        <f>27-B16</f>
        <v>26</v>
      </c>
    </row>
    <row r="17" spans="1:8" ht="12.75">
      <c r="A17" s="5" t="s">
        <v>301</v>
      </c>
      <c r="B17" s="8">
        <v>5</v>
      </c>
      <c r="C17" s="7" t="s">
        <v>1016</v>
      </c>
      <c r="D17" s="5" t="s">
        <v>952</v>
      </c>
      <c r="E17" s="7" t="s">
        <v>1092</v>
      </c>
      <c r="F17" s="7" t="s">
        <v>949</v>
      </c>
      <c r="G17" s="10" t="s">
        <v>23</v>
      </c>
      <c r="H17" s="8">
        <f>27-B17</f>
        <v>22</v>
      </c>
    </row>
    <row r="18" spans="1:8" ht="12.75">
      <c r="A18" s="5" t="s">
        <v>302</v>
      </c>
      <c r="B18" s="8">
        <v>10</v>
      </c>
      <c r="C18" s="7" t="s">
        <v>1016</v>
      </c>
      <c r="D18" s="5" t="s">
        <v>210</v>
      </c>
      <c r="E18" s="7" t="s">
        <v>1098</v>
      </c>
      <c r="F18" s="7" t="s">
        <v>947</v>
      </c>
      <c r="G18" s="7" t="s">
        <v>233</v>
      </c>
      <c r="H18" s="8">
        <f>27-B18</f>
        <v>17</v>
      </c>
    </row>
    <row r="19" spans="1:8" ht="12.75">
      <c r="A19" s="5" t="s">
        <v>303</v>
      </c>
      <c r="B19" s="8">
        <v>17</v>
      </c>
      <c r="C19" s="7" t="s">
        <v>1017</v>
      </c>
      <c r="D19" s="5" t="s">
        <v>700</v>
      </c>
      <c r="F19" s="7" t="s">
        <v>950</v>
      </c>
      <c r="G19" s="7" t="s">
        <v>231</v>
      </c>
      <c r="H19" s="8">
        <f>27-B19</f>
        <v>10</v>
      </c>
    </row>
    <row r="20" spans="1:8" ht="12.75">
      <c r="A20" s="5" t="s">
        <v>156</v>
      </c>
      <c r="B20" s="8">
        <v>27</v>
      </c>
      <c r="C20" s="7" t="s">
        <v>1017</v>
      </c>
      <c r="D20" s="5" t="s">
        <v>211</v>
      </c>
      <c r="F20" s="7" t="s">
        <v>950</v>
      </c>
      <c r="G20" s="10" t="s">
        <v>23</v>
      </c>
      <c r="H20" s="8">
        <f>27-B20</f>
        <v>0</v>
      </c>
    </row>
    <row r="21" spans="1:8" ht="12.75">
      <c r="A21" s="5" t="s">
        <v>157</v>
      </c>
      <c r="B21" s="8" t="s">
        <v>23</v>
      </c>
      <c r="C21" s="7" t="s">
        <v>484</v>
      </c>
      <c r="D21" s="5" t="s">
        <v>212</v>
      </c>
      <c r="F21" s="10" t="s">
        <v>23</v>
      </c>
      <c r="G21" s="10" t="s">
        <v>23</v>
      </c>
      <c r="H21" s="10" t="s">
        <v>23</v>
      </c>
    </row>
    <row r="22" spans="2:7" ht="12.75">
      <c r="B22" s="8"/>
      <c r="C22" s="7"/>
      <c r="F22" s="7"/>
      <c r="G22" s="7"/>
    </row>
    <row r="23" spans="1:8" ht="12.75">
      <c r="A23" s="5" t="s">
        <v>158</v>
      </c>
      <c r="B23" s="8">
        <v>2</v>
      </c>
      <c r="C23" s="7" t="s">
        <v>479</v>
      </c>
      <c r="D23" s="5" t="s">
        <v>951</v>
      </c>
      <c r="E23" s="7" t="s">
        <v>201</v>
      </c>
      <c r="F23" s="10" t="s">
        <v>23</v>
      </c>
      <c r="G23" s="10" t="s">
        <v>23</v>
      </c>
      <c r="H23" s="8">
        <f>23-B23</f>
        <v>21</v>
      </c>
    </row>
    <row r="24" spans="1:8" ht="12.75">
      <c r="A24" s="5" t="s">
        <v>159</v>
      </c>
      <c r="B24" s="8">
        <v>6</v>
      </c>
      <c r="C24" s="7" t="s">
        <v>1016</v>
      </c>
      <c r="D24" s="5" t="s">
        <v>953</v>
      </c>
      <c r="E24" s="7" t="s">
        <v>1093</v>
      </c>
      <c r="F24" s="7" t="s">
        <v>907</v>
      </c>
      <c r="G24" s="7" t="s">
        <v>217</v>
      </c>
      <c r="H24" s="8">
        <f>23-B24</f>
        <v>17</v>
      </c>
    </row>
    <row r="25" spans="1:8" ht="12.75">
      <c r="A25" s="5" t="s">
        <v>160</v>
      </c>
      <c r="B25" s="8">
        <v>12</v>
      </c>
      <c r="C25" s="7" t="s">
        <v>1017</v>
      </c>
      <c r="D25" s="5" t="s">
        <v>213</v>
      </c>
      <c r="E25" s="7"/>
      <c r="F25" s="7" t="s">
        <v>916</v>
      </c>
      <c r="G25" s="7" t="s">
        <v>218</v>
      </c>
      <c r="H25" s="8">
        <f>23-B25</f>
        <v>11</v>
      </c>
    </row>
    <row r="26" spans="1:8" ht="12.75">
      <c r="A26" s="5" t="s">
        <v>161</v>
      </c>
      <c r="B26" s="8">
        <v>20</v>
      </c>
      <c r="C26" s="7" t="s">
        <v>1017</v>
      </c>
      <c r="D26" s="5" t="s">
        <v>214</v>
      </c>
      <c r="F26" s="7" t="s">
        <v>925</v>
      </c>
      <c r="G26" s="7" t="s">
        <v>231</v>
      </c>
      <c r="H26" s="8">
        <f>23-B26</f>
        <v>3</v>
      </c>
    </row>
    <row r="27" spans="1:8" ht="12.75">
      <c r="A27" s="5" t="s">
        <v>162</v>
      </c>
      <c r="B27" s="8">
        <v>23</v>
      </c>
      <c r="C27" s="7" t="s">
        <v>1033</v>
      </c>
      <c r="D27" s="5" t="s">
        <v>215</v>
      </c>
      <c r="F27" s="7" t="s">
        <v>925</v>
      </c>
      <c r="G27" s="7" t="s">
        <v>909</v>
      </c>
      <c r="H27" s="8">
        <f>23-B27</f>
        <v>0</v>
      </c>
    </row>
    <row r="28" spans="1:8" ht="12.75">
      <c r="A28" s="5" t="s">
        <v>163</v>
      </c>
      <c r="B28" s="8" t="s">
        <v>23</v>
      </c>
      <c r="C28" s="7" t="s">
        <v>484</v>
      </c>
      <c r="D28" s="5" t="s">
        <v>216</v>
      </c>
      <c r="F28" s="10" t="s">
        <v>23</v>
      </c>
      <c r="G28" s="7" t="s">
        <v>219</v>
      </c>
      <c r="H28" s="10" t="s">
        <v>23</v>
      </c>
    </row>
    <row r="29" spans="2:7" ht="12.75">
      <c r="B29" s="8"/>
      <c r="C29" s="7"/>
      <c r="F29" s="7"/>
      <c r="G29" s="7"/>
    </row>
    <row r="30" spans="1:8" ht="12.75">
      <c r="A30" s="5" t="s">
        <v>164</v>
      </c>
      <c r="B30" s="8">
        <v>5</v>
      </c>
      <c r="C30" s="7" t="s">
        <v>479</v>
      </c>
      <c r="D30" s="5" t="s">
        <v>192</v>
      </c>
      <c r="E30" s="7" t="s">
        <v>201</v>
      </c>
      <c r="F30" s="10" t="s">
        <v>23</v>
      </c>
      <c r="G30" s="10" t="s">
        <v>23</v>
      </c>
      <c r="H30" s="8">
        <f>32-B30</f>
        <v>27</v>
      </c>
    </row>
    <row r="31" spans="1:8" ht="12.75">
      <c r="A31" s="5" t="s">
        <v>165</v>
      </c>
      <c r="B31" s="8">
        <v>7</v>
      </c>
      <c r="C31" s="7" t="s">
        <v>1016</v>
      </c>
      <c r="D31" s="5" t="s">
        <v>954</v>
      </c>
      <c r="E31" s="7" t="s">
        <v>1094</v>
      </c>
      <c r="F31" s="7" t="s">
        <v>916</v>
      </c>
      <c r="G31" s="7" t="s">
        <v>257</v>
      </c>
      <c r="H31" s="8">
        <f>32-B31</f>
        <v>25</v>
      </c>
    </row>
    <row r="32" spans="1:8" ht="12.75">
      <c r="A32" s="5" t="s">
        <v>166</v>
      </c>
      <c r="B32" s="8">
        <v>19</v>
      </c>
      <c r="C32" s="7" t="s">
        <v>1017</v>
      </c>
      <c r="D32" s="5" t="s">
        <v>955</v>
      </c>
      <c r="F32" s="7" t="s">
        <v>907</v>
      </c>
      <c r="G32" s="7" t="s">
        <v>233</v>
      </c>
      <c r="H32" s="8">
        <f>32-B32</f>
        <v>13</v>
      </c>
    </row>
    <row r="33" spans="1:8" ht="12.75">
      <c r="A33" s="5" t="s">
        <v>167</v>
      </c>
      <c r="B33" s="8">
        <v>29</v>
      </c>
      <c r="C33" s="7" t="s">
        <v>1033</v>
      </c>
      <c r="D33" s="5" t="s">
        <v>956</v>
      </c>
      <c r="F33" s="7" t="s">
        <v>950</v>
      </c>
      <c r="G33" s="7" t="s">
        <v>909</v>
      </c>
      <c r="H33" s="8">
        <f>32-B33</f>
        <v>3</v>
      </c>
    </row>
    <row r="34" spans="1:8" ht="12.75">
      <c r="A34" s="5" t="s">
        <v>168</v>
      </c>
      <c r="B34" s="8">
        <v>32</v>
      </c>
      <c r="C34" s="7" t="s">
        <v>1033</v>
      </c>
      <c r="D34" s="5" t="s">
        <v>957</v>
      </c>
      <c r="F34" s="7" t="s">
        <v>221</v>
      </c>
      <c r="G34" s="7" t="s">
        <v>909</v>
      </c>
      <c r="H34" s="8">
        <f>32-B34</f>
        <v>0</v>
      </c>
    </row>
    <row r="35" spans="1:8" ht="12.75">
      <c r="A35" s="5" t="s">
        <v>169</v>
      </c>
      <c r="B35" s="8" t="s">
        <v>23</v>
      </c>
      <c r="C35" s="7" t="s">
        <v>484</v>
      </c>
      <c r="D35" s="5" t="s">
        <v>220</v>
      </c>
      <c r="F35" s="10" t="s">
        <v>23</v>
      </c>
      <c r="G35" s="7" t="s">
        <v>288</v>
      </c>
      <c r="H35" s="10" t="s">
        <v>23</v>
      </c>
    </row>
    <row r="36" spans="2:7" ht="12.75">
      <c r="B36" s="8"/>
      <c r="C36" s="7"/>
      <c r="F36" s="7"/>
      <c r="G36" s="7"/>
    </row>
    <row r="37" spans="1:8" ht="12.75">
      <c r="A37" s="5" t="s">
        <v>170</v>
      </c>
      <c r="B37" s="8">
        <v>2</v>
      </c>
      <c r="C37" s="7" t="s">
        <v>479</v>
      </c>
      <c r="D37" s="5" t="s">
        <v>701</v>
      </c>
      <c r="E37" s="7" t="s">
        <v>201</v>
      </c>
      <c r="F37" s="10" t="s">
        <v>23</v>
      </c>
      <c r="G37" s="10" t="s">
        <v>23</v>
      </c>
      <c r="H37" s="8">
        <f>19-B37</f>
        <v>17</v>
      </c>
    </row>
    <row r="38" spans="1:8" ht="12.75">
      <c r="A38" s="5" t="s">
        <v>171</v>
      </c>
      <c r="B38" s="8">
        <v>7</v>
      </c>
      <c r="C38" s="7" t="s">
        <v>480</v>
      </c>
      <c r="D38" s="5" t="s">
        <v>1019</v>
      </c>
      <c r="E38" s="7" t="s">
        <v>1095</v>
      </c>
      <c r="F38" s="7" t="s">
        <v>959</v>
      </c>
      <c r="G38" s="10" t="s">
        <v>23</v>
      </c>
      <c r="H38" s="8">
        <f>19-B38</f>
        <v>12</v>
      </c>
    </row>
    <row r="39" spans="1:8" ht="12.75">
      <c r="A39" s="5" t="s">
        <v>172</v>
      </c>
      <c r="B39" s="8">
        <v>17</v>
      </c>
      <c r="C39" s="7" t="s">
        <v>1016</v>
      </c>
      <c r="D39" s="5" t="s">
        <v>958</v>
      </c>
      <c r="F39" s="7" t="s">
        <v>935</v>
      </c>
      <c r="G39" s="10" t="s">
        <v>23</v>
      </c>
      <c r="H39" s="8">
        <f>19-B39</f>
        <v>2</v>
      </c>
    </row>
    <row r="40" spans="1:8" ht="12.75">
      <c r="A40" s="5" t="s">
        <v>173</v>
      </c>
      <c r="B40" s="8">
        <v>19</v>
      </c>
      <c r="C40" s="7" t="s">
        <v>1033</v>
      </c>
      <c r="D40" s="5" t="s">
        <v>699</v>
      </c>
      <c r="F40" s="10" t="s">
        <v>23</v>
      </c>
      <c r="G40" s="10" t="s">
        <v>23</v>
      </c>
      <c r="H40" s="8">
        <f>19-B40</f>
        <v>0</v>
      </c>
    </row>
    <row r="41" spans="1:8" ht="12.75">
      <c r="A41" s="5" t="s">
        <v>174</v>
      </c>
      <c r="B41" s="10" t="s">
        <v>23</v>
      </c>
      <c r="C41" s="7" t="s">
        <v>484</v>
      </c>
      <c r="D41" s="5" t="s">
        <v>222</v>
      </c>
      <c r="F41" s="7" t="s">
        <v>959</v>
      </c>
      <c r="G41" s="7" t="s">
        <v>287</v>
      </c>
      <c r="H41" s="10" t="s">
        <v>23</v>
      </c>
    </row>
    <row r="42" spans="2:7" ht="12.75">
      <c r="B42" s="8"/>
      <c r="C42" s="7"/>
      <c r="F42" s="7"/>
      <c r="G42" s="7"/>
    </row>
    <row r="43" spans="1:8" ht="12.75">
      <c r="A43" s="5" t="s">
        <v>175</v>
      </c>
      <c r="B43" s="8">
        <v>2</v>
      </c>
      <c r="C43" s="7" t="s">
        <v>479</v>
      </c>
      <c r="D43" s="5" t="s">
        <v>188</v>
      </c>
      <c r="E43" s="7" t="s">
        <v>275</v>
      </c>
      <c r="F43" s="10" t="s">
        <v>23</v>
      </c>
      <c r="G43" s="10" t="s">
        <v>23</v>
      </c>
      <c r="H43" s="8">
        <f>17-B43</f>
        <v>15</v>
      </c>
    </row>
    <row r="44" spans="1:8" ht="12.75">
      <c r="A44" s="5" t="s">
        <v>176</v>
      </c>
      <c r="B44" s="8">
        <v>4</v>
      </c>
      <c r="C44" s="7" t="s">
        <v>480</v>
      </c>
      <c r="D44" s="5" t="s">
        <v>1019</v>
      </c>
      <c r="E44" s="7" t="s">
        <v>265</v>
      </c>
      <c r="F44" s="10" t="s">
        <v>23</v>
      </c>
      <c r="G44" s="7" t="s">
        <v>230</v>
      </c>
      <c r="H44" s="8">
        <f>17-B44</f>
        <v>13</v>
      </c>
    </row>
    <row r="45" spans="1:8" ht="12.75">
      <c r="A45" s="5" t="s">
        <v>177</v>
      </c>
      <c r="B45" s="8">
        <v>10</v>
      </c>
      <c r="C45" s="7" t="s">
        <v>1016</v>
      </c>
      <c r="D45" s="5" t="s">
        <v>189</v>
      </c>
      <c r="E45" s="7" t="s">
        <v>1098</v>
      </c>
      <c r="F45" s="7" t="s">
        <v>961</v>
      </c>
      <c r="G45" s="7" t="s">
        <v>1031</v>
      </c>
      <c r="H45" s="8">
        <f>17-B45</f>
        <v>7</v>
      </c>
    </row>
    <row r="46" spans="1:8" ht="12.75">
      <c r="A46" s="5" t="s">
        <v>178</v>
      </c>
      <c r="B46" s="8">
        <v>17</v>
      </c>
      <c r="C46" s="7" t="s">
        <v>1017</v>
      </c>
      <c r="D46" s="5" t="s">
        <v>190</v>
      </c>
      <c r="F46" s="7" t="s">
        <v>916</v>
      </c>
      <c r="G46" s="7" t="s">
        <v>233</v>
      </c>
      <c r="H46" s="8">
        <f>17-B46</f>
        <v>0</v>
      </c>
    </row>
    <row r="47" spans="1:8" ht="12.75">
      <c r="A47" s="5" t="s">
        <v>179</v>
      </c>
      <c r="B47" s="10" t="s">
        <v>23</v>
      </c>
      <c r="C47" s="7" t="s">
        <v>484</v>
      </c>
      <c r="D47" s="5" t="s">
        <v>191</v>
      </c>
      <c r="F47" s="7" t="s">
        <v>959</v>
      </c>
      <c r="G47" s="7" t="s">
        <v>287</v>
      </c>
      <c r="H47" s="10" t="s">
        <v>23</v>
      </c>
    </row>
    <row r="48" spans="2:7" ht="12.75">
      <c r="B48" s="8"/>
      <c r="C48" s="7"/>
      <c r="F48" s="7"/>
      <c r="G48" s="7"/>
    </row>
    <row r="49" spans="1:8" ht="12.75">
      <c r="A49" s="5" t="s">
        <v>180</v>
      </c>
      <c r="B49" s="8">
        <v>2.5</v>
      </c>
      <c r="C49" s="7" t="s">
        <v>479</v>
      </c>
      <c r="D49" s="5" t="s">
        <v>198</v>
      </c>
      <c r="E49" s="7" t="s">
        <v>275</v>
      </c>
      <c r="F49" s="10" t="s">
        <v>23</v>
      </c>
      <c r="G49" s="10" t="s">
        <v>23</v>
      </c>
      <c r="H49" s="8">
        <f>10-B49</f>
        <v>7.5</v>
      </c>
    </row>
    <row r="50" spans="1:8" ht="12.75">
      <c r="A50" s="5" t="s">
        <v>181</v>
      </c>
      <c r="B50" s="8">
        <v>5</v>
      </c>
      <c r="C50" s="7" t="s">
        <v>480</v>
      </c>
      <c r="D50" s="5" t="s">
        <v>1019</v>
      </c>
      <c r="E50" s="7" t="s">
        <v>252</v>
      </c>
      <c r="F50" s="10" t="s">
        <v>23</v>
      </c>
      <c r="G50" s="7" t="s">
        <v>230</v>
      </c>
      <c r="H50" s="8">
        <f>10-B50</f>
        <v>5</v>
      </c>
    </row>
    <row r="51" spans="1:8" ht="12.75">
      <c r="A51" s="5" t="s">
        <v>182</v>
      </c>
      <c r="B51" s="8">
        <v>10</v>
      </c>
      <c r="C51" s="7" t="s">
        <v>1016</v>
      </c>
      <c r="D51" s="5" t="s">
        <v>960</v>
      </c>
      <c r="E51" s="7" t="s">
        <v>200</v>
      </c>
      <c r="F51" s="7" t="s">
        <v>961</v>
      </c>
      <c r="G51" s="7" t="s">
        <v>931</v>
      </c>
      <c r="H51" s="8">
        <f>10-B51</f>
        <v>0</v>
      </c>
    </row>
    <row r="52" spans="1:8" ht="12.75">
      <c r="A52" s="5" t="s">
        <v>183</v>
      </c>
      <c r="B52" s="10" t="s">
        <v>23</v>
      </c>
      <c r="C52" s="7" t="s">
        <v>484</v>
      </c>
      <c r="D52" s="5" t="s">
        <v>199</v>
      </c>
      <c r="F52" s="7" t="s">
        <v>959</v>
      </c>
      <c r="G52" s="7" t="s">
        <v>287</v>
      </c>
      <c r="H52" s="10" t="s">
        <v>23</v>
      </c>
    </row>
    <row r="53" spans="2:7" ht="12.75">
      <c r="B53" s="8"/>
      <c r="C53" s="7"/>
      <c r="F53" s="7"/>
      <c r="G53" s="7"/>
    </row>
    <row r="54" spans="1:8" ht="12.75">
      <c r="A54" s="5" t="s">
        <v>184</v>
      </c>
      <c r="B54" s="8">
        <v>2</v>
      </c>
      <c r="C54" s="7" t="s">
        <v>479</v>
      </c>
      <c r="D54" s="5" t="s">
        <v>192</v>
      </c>
      <c r="E54" s="7" t="s">
        <v>275</v>
      </c>
      <c r="F54" s="10" t="s">
        <v>23</v>
      </c>
      <c r="G54" s="10" t="s">
        <v>23</v>
      </c>
      <c r="H54" s="8">
        <f>16-B54</f>
        <v>14</v>
      </c>
    </row>
    <row r="55" spans="1:8" ht="12.75">
      <c r="A55" s="5" t="s">
        <v>185</v>
      </c>
      <c r="B55" s="8">
        <v>14</v>
      </c>
      <c r="C55" s="7" t="s">
        <v>1016</v>
      </c>
      <c r="D55" s="5" t="s">
        <v>193</v>
      </c>
      <c r="E55" s="7" t="s">
        <v>197</v>
      </c>
      <c r="F55" s="7" t="s">
        <v>949</v>
      </c>
      <c r="G55" s="7" t="s">
        <v>931</v>
      </c>
      <c r="H55" s="8">
        <f>16-B55</f>
        <v>2</v>
      </c>
    </row>
    <row r="56" spans="1:8" ht="12.75">
      <c r="A56" s="5" t="s">
        <v>186</v>
      </c>
      <c r="B56" s="8">
        <v>16</v>
      </c>
      <c r="C56" s="7" t="s">
        <v>1017</v>
      </c>
      <c r="D56" s="5" t="s">
        <v>194</v>
      </c>
      <c r="E56" s="7" t="s">
        <v>196</v>
      </c>
      <c r="F56" s="7" t="s">
        <v>949</v>
      </c>
      <c r="G56" s="7" t="s">
        <v>233</v>
      </c>
      <c r="H56" s="8">
        <f>16-B56</f>
        <v>0</v>
      </c>
    </row>
    <row r="57" spans="1:8" ht="12.75">
      <c r="A57" s="5" t="s">
        <v>187</v>
      </c>
      <c r="B57" s="10" t="s">
        <v>23</v>
      </c>
      <c r="C57" s="7" t="s">
        <v>484</v>
      </c>
      <c r="D57" s="5" t="s">
        <v>195</v>
      </c>
      <c r="F57" s="7" t="s">
        <v>916</v>
      </c>
      <c r="G57" s="7" t="s">
        <v>287</v>
      </c>
      <c r="H57" s="10" t="s">
        <v>23</v>
      </c>
    </row>
    <row r="58" spans="2:7" ht="12.75">
      <c r="B58" s="8"/>
      <c r="C58" s="7"/>
      <c r="F58" s="7"/>
      <c r="G58" s="7"/>
    </row>
    <row r="59" spans="2:7" ht="12.75">
      <c r="B59" s="8"/>
      <c r="C59" s="7"/>
      <c r="F59" s="7"/>
      <c r="G59" s="7"/>
    </row>
    <row r="60" spans="2:7" ht="12.75">
      <c r="B60" s="8"/>
      <c r="C60" s="7"/>
      <c r="F60" s="7"/>
      <c r="G60" s="7"/>
    </row>
    <row r="61" spans="2:7" ht="12.75">
      <c r="B61" s="8"/>
      <c r="C61" s="7"/>
      <c r="F61" s="7"/>
      <c r="G61" s="7"/>
    </row>
    <row r="62" spans="2:7" ht="12.75">
      <c r="B62" s="8"/>
      <c r="C62" s="7"/>
      <c r="F62" s="7"/>
      <c r="G62" s="7"/>
    </row>
    <row r="63" spans="2:7" ht="12.75">
      <c r="B63" s="8"/>
      <c r="C63" s="7"/>
      <c r="F63" s="7"/>
      <c r="G63" s="7"/>
    </row>
    <row r="64" spans="2:7" ht="12.75">
      <c r="B64" s="8"/>
      <c r="C64" s="7"/>
      <c r="F64" s="7"/>
      <c r="G64" s="7"/>
    </row>
    <row r="65" spans="2:7" ht="12.75">
      <c r="B65" s="8"/>
      <c r="C65" s="7"/>
      <c r="F65" s="7"/>
      <c r="G65" s="7"/>
    </row>
    <row r="66" spans="2:7" ht="12.75">
      <c r="B66" s="8"/>
      <c r="C66" s="7"/>
      <c r="F66" s="7"/>
      <c r="G66" s="7"/>
    </row>
    <row r="67" spans="2:7" ht="12.75">
      <c r="B67" s="8"/>
      <c r="C67" s="7"/>
      <c r="F67" s="7"/>
      <c r="G67" s="7"/>
    </row>
    <row r="68" spans="2:7" ht="12.75">
      <c r="B68" s="8"/>
      <c r="C68" s="7"/>
      <c r="F68" s="7"/>
      <c r="G68" s="7"/>
    </row>
    <row r="69" spans="2:7" ht="12.75">
      <c r="B69" s="8"/>
      <c r="C69" s="7"/>
      <c r="F69" s="7"/>
      <c r="G69" s="7"/>
    </row>
    <row r="70" spans="2:7" ht="12.75">
      <c r="B70" s="8"/>
      <c r="C70" s="7"/>
      <c r="G70" s="7"/>
    </row>
    <row r="71" spans="2:7" ht="12.75">
      <c r="B71" s="8"/>
      <c r="C71" s="7"/>
      <c r="G71" s="7"/>
    </row>
    <row r="72" spans="2:7" ht="12.75">
      <c r="B72" s="8"/>
      <c r="C72" s="7"/>
      <c r="G72" s="7"/>
    </row>
    <row r="73" spans="2:7" ht="12.75">
      <c r="B73" s="8"/>
      <c r="C73" s="7"/>
      <c r="G73" s="7"/>
    </row>
    <row r="74" spans="2:7" ht="12.75">
      <c r="B74" s="8"/>
      <c r="C74" s="7"/>
      <c r="G74" s="7"/>
    </row>
    <row r="75" spans="2:7" ht="12.75">
      <c r="B75" s="8"/>
      <c r="C75" s="7"/>
      <c r="G75" s="7"/>
    </row>
    <row r="76" spans="2:7" ht="12.75">
      <c r="B76" s="8"/>
      <c r="C76" s="7"/>
      <c r="G76" s="7"/>
    </row>
    <row r="77" spans="2:7" ht="12.75">
      <c r="B77" s="8"/>
      <c r="C77" s="7"/>
      <c r="G77" s="7"/>
    </row>
    <row r="78" spans="2:7" ht="12.75">
      <c r="B78" s="8"/>
      <c r="C78" s="7"/>
      <c r="G78" s="7"/>
    </row>
    <row r="79" spans="2:7" ht="12.75">
      <c r="B79" s="8"/>
      <c r="C79" s="7"/>
      <c r="G79" s="7"/>
    </row>
    <row r="80" spans="2:7" ht="12.75">
      <c r="B80" s="8"/>
      <c r="C80" s="7"/>
      <c r="G80" s="7"/>
    </row>
    <row r="81" spans="2:7" ht="12.75">
      <c r="B81" s="8"/>
      <c r="C81" s="7"/>
      <c r="G81" s="7"/>
    </row>
    <row r="82" spans="2:7" ht="12.75">
      <c r="B82" s="8"/>
      <c r="C82" s="7"/>
      <c r="G82" s="7"/>
    </row>
    <row r="83" spans="2:7" ht="12.75">
      <c r="B83" s="8"/>
      <c r="C83" s="7"/>
      <c r="G83" s="7"/>
    </row>
    <row r="84" spans="2:7" ht="12.75">
      <c r="B84" s="8"/>
      <c r="C84" s="7"/>
      <c r="G84" s="7"/>
    </row>
    <row r="85" spans="2:7" ht="12.75">
      <c r="B85" s="8"/>
      <c r="C85" s="7"/>
      <c r="G85" s="7"/>
    </row>
    <row r="86" spans="2:7" ht="12.75">
      <c r="B86" s="8"/>
      <c r="C86" s="7"/>
      <c r="G86" s="7"/>
    </row>
    <row r="87" spans="2:7" ht="12.75">
      <c r="B87" s="8"/>
      <c r="C87" s="7"/>
      <c r="G87" s="7"/>
    </row>
    <row r="88" spans="2:7" ht="12.75">
      <c r="B88" s="8"/>
      <c r="C88" s="7"/>
      <c r="G88" s="7"/>
    </row>
    <row r="89" spans="2:7" ht="12.75">
      <c r="B89" s="8"/>
      <c r="C89" s="7"/>
      <c r="G89" s="7"/>
    </row>
    <row r="90" spans="2:7" ht="12.75">
      <c r="B90" s="8"/>
      <c r="C90" s="7"/>
      <c r="G90" s="7"/>
    </row>
    <row r="91" spans="2:7" ht="12.75">
      <c r="B91" s="8"/>
      <c r="C91" s="7"/>
      <c r="G91" s="7"/>
    </row>
    <row r="92" spans="2:7" ht="12.75">
      <c r="B92" s="8"/>
      <c r="C92" s="7"/>
      <c r="G92" s="7"/>
    </row>
    <row r="93" spans="2:7" ht="12.75">
      <c r="B93" s="8"/>
      <c r="C93" s="7"/>
      <c r="G93" s="7"/>
    </row>
    <row r="94" spans="2:7" ht="12.75">
      <c r="B94" s="8"/>
      <c r="C94" s="7"/>
      <c r="G94" s="7"/>
    </row>
    <row r="95" spans="2:7" ht="12.75">
      <c r="B95" s="8"/>
      <c r="C95" s="7"/>
      <c r="G95" s="7"/>
    </row>
    <row r="96" spans="2:7" ht="12.75">
      <c r="B96" s="8"/>
      <c r="C96" s="7"/>
      <c r="G96" s="7"/>
    </row>
    <row r="97" spans="2:7" ht="12.75">
      <c r="B97" s="8"/>
      <c r="C97" s="7"/>
      <c r="G97" s="7"/>
    </row>
    <row r="98" spans="2:7" ht="12.75">
      <c r="B98" s="8"/>
      <c r="C98" s="7"/>
      <c r="G98" s="7"/>
    </row>
    <row r="99" spans="2:7" ht="12.75">
      <c r="B99" s="8"/>
      <c r="C99" s="7"/>
      <c r="G99" s="7"/>
    </row>
    <row r="100" spans="2:7" ht="12.75">
      <c r="B100" s="8"/>
      <c r="C100" s="7"/>
      <c r="G100" s="7"/>
    </row>
    <row r="101" spans="2:7" ht="12.75">
      <c r="B101" s="8"/>
      <c r="C101" s="7"/>
      <c r="G101" s="7"/>
    </row>
    <row r="102" spans="2:7" ht="12.75">
      <c r="B102" s="8"/>
      <c r="C102" s="7"/>
      <c r="G102" s="7"/>
    </row>
    <row r="103" spans="2:7" ht="12.75">
      <c r="B103" s="8"/>
      <c r="C103" s="7"/>
      <c r="G103" s="7"/>
    </row>
    <row r="104" spans="2:7" ht="12.75">
      <c r="B104" s="8"/>
      <c r="C104" s="7"/>
      <c r="G104" s="7"/>
    </row>
    <row r="105" spans="2:7" ht="12.75">
      <c r="B105" s="8"/>
      <c r="C105" s="7"/>
      <c r="G105" s="7"/>
    </row>
    <row r="106" spans="2:7" ht="12.75">
      <c r="B106" s="8"/>
      <c r="C106" s="7"/>
      <c r="G106" s="7"/>
    </row>
    <row r="107" spans="2:7" ht="12.75">
      <c r="B107" s="8"/>
      <c r="C107" s="7"/>
      <c r="G107" s="7"/>
    </row>
    <row r="108" spans="2:7" ht="12.75">
      <c r="B108" s="8"/>
      <c r="C108" s="7"/>
      <c r="G108" s="7"/>
    </row>
    <row r="109" spans="2:7" ht="12.75">
      <c r="B109" s="8"/>
      <c r="C109" s="7"/>
      <c r="G109" s="7"/>
    </row>
    <row r="110" spans="2:7" ht="12.75">
      <c r="B110" s="8"/>
      <c r="C110" s="7"/>
      <c r="G110" s="7"/>
    </row>
    <row r="111" spans="2:7" ht="12.75">
      <c r="B111" s="8"/>
      <c r="C111" s="7"/>
      <c r="G111" s="7"/>
    </row>
    <row r="112" spans="2:7" ht="12.75">
      <c r="B112" s="8"/>
      <c r="C112" s="7"/>
      <c r="G112" s="7"/>
    </row>
    <row r="113" spans="2:7" ht="12.75">
      <c r="B113" s="8"/>
      <c r="C113" s="7"/>
      <c r="G113" s="7"/>
    </row>
    <row r="114" spans="2:7" ht="12.75">
      <c r="B114" s="8"/>
      <c r="C114" s="7"/>
      <c r="G114" s="7"/>
    </row>
    <row r="115" spans="2:7" ht="12.75">
      <c r="B115" s="8"/>
      <c r="C115" s="7"/>
      <c r="G115" s="7"/>
    </row>
    <row r="116" spans="2:7" ht="12.75">
      <c r="B116" s="8"/>
      <c r="C116" s="7"/>
      <c r="G116" s="7"/>
    </row>
    <row r="117" spans="2:7" ht="12.75">
      <c r="B117" s="8"/>
      <c r="C117" s="7"/>
      <c r="G117" s="7"/>
    </row>
    <row r="118" spans="2:7" ht="12.75">
      <c r="B118" s="8"/>
      <c r="C118" s="7"/>
      <c r="G118" s="7"/>
    </row>
    <row r="119" spans="2:7" ht="12.75">
      <c r="B119" s="8"/>
      <c r="C119" s="7"/>
      <c r="G119" s="7"/>
    </row>
    <row r="120" spans="2:7" ht="12.75">
      <c r="B120" s="8"/>
      <c r="C120" s="7"/>
      <c r="G120" s="7"/>
    </row>
    <row r="121" spans="2:7" ht="12.75">
      <c r="B121" s="8"/>
      <c r="C121" s="7"/>
      <c r="G121" s="7"/>
    </row>
    <row r="122" spans="2:7" ht="12.75">
      <c r="B122" s="8"/>
      <c r="C122" s="7"/>
      <c r="G122" s="7"/>
    </row>
    <row r="123" spans="2:7" ht="12.75">
      <c r="B123" s="8"/>
      <c r="C123" s="7"/>
      <c r="G123" s="7"/>
    </row>
    <row r="124" spans="2:7" ht="12.75">
      <c r="B124" s="8"/>
      <c r="C124" s="7"/>
      <c r="G124" s="7"/>
    </row>
    <row r="125" spans="2:7" ht="12.75">
      <c r="B125" s="8"/>
      <c r="C125" s="7"/>
      <c r="G125" s="7"/>
    </row>
    <row r="126" spans="2:7" ht="12.75">
      <c r="B126" s="8"/>
      <c r="C126" s="7"/>
      <c r="G126" s="7"/>
    </row>
    <row r="127" spans="2:7" ht="12.75">
      <c r="B127" s="8"/>
      <c r="C127" s="7"/>
      <c r="G127" s="7"/>
    </row>
    <row r="128" spans="2:7" ht="12.75">
      <c r="B128" s="8"/>
      <c r="C128" s="7"/>
      <c r="G128" s="7"/>
    </row>
    <row r="129" spans="2:7" ht="12.75">
      <c r="B129" s="8"/>
      <c r="C129" s="7"/>
      <c r="G129" s="7"/>
    </row>
    <row r="130" spans="2:7" ht="12.75">
      <c r="B130" s="8"/>
      <c r="C130" s="7"/>
      <c r="G130" s="7"/>
    </row>
    <row r="131" spans="2:7" ht="12.75">
      <c r="B131" s="8"/>
      <c r="C131" s="7"/>
      <c r="G131" s="7"/>
    </row>
    <row r="132" spans="2:7" ht="12.75">
      <c r="B132" s="8"/>
      <c r="C132" s="7"/>
      <c r="G132" s="7"/>
    </row>
    <row r="133" spans="2:7" ht="12.75">
      <c r="B133" s="8"/>
      <c r="C133" s="7"/>
      <c r="G133" s="7"/>
    </row>
    <row r="134" spans="2:7" ht="12.75">
      <c r="B134" s="8"/>
      <c r="C134" s="7"/>
      <c r="G134" s="7"/>
    </row>
    <row r="135" spans="2:7" ht="12.75">
      <c r="B135" s="8"/>
      <c r="C135" s="7"/>
      <c r="G135" s="7"/>
    </row>
    <row r="136" spans="2:7" ht="12.75">
      <c r="B136" s="8"/>
      <c r="C136" s="7"/>
      <c r="G136" s="7"/>
    </row>
    <row r="137" spans="2:7" ht="12.75">
      <c r="B137" s="8"/>
      <c r="C137" s="7"/>
      <c r="G137" s="7"/>
    </row>
    <row r="138" spans="2:7" ht="12.75">
      <c r="B138" s="8"/>
      <c r="C138" s="7"/>
      <c r="G138" s="7"/>
    </row>
    <row r="139" spans="2:7" ht="12.75">
      <c r="B139" s="8"/>
      <c r="C139" s="7"/>
      <c r="G139" s="7"/>
    </row>
    <row r="140" spans="2:7" ht="12.75">
      <c r="B140" s="8"/>
      <c r="C140" s="7"/>
      <c r="G140" s="7"/>
    </row>
    <row r="141" spans="2:7" ht="12.75">
      <c r="B141" s="8"/>
      <c r="C141" s="7"/>
      <c r="G141" s="7"/>
    </row>
    <row r="142" spans="2:7" ht="12.75">
      <c r="B142" s="8"/>
      <c r="C142" s="7"/>
      <c r="G142" s="7"/>
    </row>
    <row r="143" spans="2:7" ht="12.75">
      <c r="B143" s="8"/>
      <c r="C143" s="7"/>
      <c r="G143" s="7"/>
    </row>
    <row r="144" spans="2:7" ht="12.75">
      <c r="B144" s="8"/>
      <c r="C144" s="7"/>
      <c r="G144" s="7"/>
    </row>
    <row r="145" spans="2:7" ht="12.75">
      <c r="B145" s="8"/>
      <c r="C145" s="7"/>
      <c r="G145" s="7"/>
    </row>
    <row r="146" spans="2:7" ht="12.75">
      <c r="B146" s="8"/>
      <c r="C146" s="7"/>
      <c r="G146" s="7"/>
    </row>
    <row r="147" spans="2:7" ht="12.75">
      <c r="B147" s="8"/>
      <c r="C147" s="7"/>
      <c r="G147" s="7"/>
    </row>
    <row r="148" spans="2:7" ht="12.75">
      <c r="B148" s="8"/>
      <c r="C148" s="7"/>
      <c r="G148" s="7"/>
    </row>
    <row r="149" spans="2:3" ht="12.75">
      <c r="B149" s="8"/>
      <c r="C149" s="7"/>
    </row>
    <row r="150" spans="2:3" ht="12.75">
      <c r="B150" s="8"/>
      <c r="C150" s="7"/>
    </row>
    <row r="151" spans="2:3" ht="12.75">
      <c r="B151" s="8"/>
      <c r="C151" s="7"/>
    </row>
    <row r="152" spans="2:3" ht="12.75">
      <c r="B152" s="8"/>
      <c r="C152" s="7"/>
    </row>
    <row r="153" spans="2:3" ht="12.75">
      <c r="B153" s="8"/>
      <c r="C153" s="7"/>
    </row>
    <row r="154" spans="2:3" ht="12.75">
      <c r="B154" s="8"/>
      <c r="C154" s="7"/>
    </row>
    <row r="155" spans="2:3" ht="12.75">
      <c r="B155" s="8"/>
      <c r="C155" s="7"/>
    </row>
    <row r="156" spans="2:3" ht="12.75">
      <c r="B156" s="8"/>
      <c r="C156" s="7"/>
    </row>
    <row r="157" spans="2:3" ht="12.75">
      <c r="B157" s="8"/>
      <c r="C157" s="7"/>
    </row>
    <row r="158" spans="2:3" ht="12.75">
      <c r="B158" s="8"/>
      <c r="C158" s="7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8515625" defaultRowHeight="12.75"/>
  <cols>
    <col min="1" max="1" width="15.7109375" style="5" bestFit="1" customWidth="1"/>
    <col min="2" max="2" width="6.28125" style="6" bestFit="1" customWidth="1"/>
    <col min="3" max="3" width="8.00390625" style="5" bestFit="1" customWidth="1"/>
    <col min="4" max="4" width="68.7109375" style="5" bestFit="1" customWidth="1"/>
    <col min="5" max="5" width="57.28125" style="5" bestFit="1" customWidth="1"/>
    <col min="6" max="6" width="41.00390625" style="5" bestFit="1" customWidth="1"/>
    <col min="7" max="7" width="11.421875" style="5" customWidth="1"/>
    <col min="8" max="8" width="9.140625" style="7" customWidth="1"/>
    <col min="9" max="16384" width="8.8515625" style="5" customWidth="1"/>
  </cols>
  <sheetData>
    <row r="1" spans="1:7" s="3" customFormat="1" ht="40.5" customHeight="1">
      <c r="A1" s="1" t="s">
        <v>472</v>
      </c>
      <c r="B1" s="2" t="s">
        <v>473</v>
      </c>
      <c r="C1" s="3" t="s">
        <v>474</v>
      </c>
      <c r="D1" s="4" t="s">
        <v>475</v>
      </c>
      <c r="E1" s="3" t="s">
        <v>476</v>
      </c>
      <c r="F1" s="3" t="s">
        <v>477</v>
      </c>
      <c r="G1" s="3" t="s">
        <v>478</v>
      </c>
    </row>
    <row r="2" spans="1:7" ht="12">
      <c r="A2" s="14"/>
      <c r="B2" s="13"/>
      <c r="C2" s="14"/>
      <c r="D2" s="14"/>
      <c r="E2" s="14"/>
      <c r="F2" s="14"/>
      <c r="G2" s="14"/>
    </row>
    <row r="3" spans="1:8" ht="12">
      <c r="A3" s="5" t="s">
        <v>645</v>
      </c>
      <c r="B3" s="8">
        <v>2</v>
      </c>
      <c r="C3" s="7" t="s">
        <v>479</v>
      </c>
      <c r="D3" s="9" t="s">
        <v>116</v>
      </c>
      <c r="E3" s="7" t="s">
        <v>405</v>
      </c>
      <c r="F3" s="10" t="s">
        <v>23</v>
      </c>
      <c r="G3" s="10" t="s">
        <v>23</v>
      </c>
      <c r="H3" s="10" t="s">
        <v>23</v>
      </c>
    </row>
    <row r="4" spans="1:8" ht="12">
      <c r="A4" s="5" t="s">
        <v>646</v>
      </c>
      <c r="B4" s="8">
        <v>4</v>
      </c>
      <c r="C4" s="7" t="s">
        <v>480</v>
      </c>
      <c r="D4" s="9" t="s">
        <v>1082</v>
      </c>
      <c r="E4" s="7" t="s">
        <v>1002</v>
      </c>
      <c r="F4" s="7" t="s">
        <v>238</v>
      </c>
      <c r="G4" s="7" t="s">
        <v>1031</v>
      </c>
      <c r="H4" s="10" t="s">
        <v>23</v>
      </c>
    </row>
    <row r="5" spans="1:8" ht="12.75">
      <c r="A5" s="5" t="s">
        <v>647</v>
      </c>
      <c r="B5" s="8">
        <v>9</v>
      </c>
      <c r="C5" s="7" t="s">
        <v>1017</v>
      </c>
      <c r="D5" s="9" t="s">
        <v>722</v>
      </c>
      <c r="E5" s="7" t="s">
        <v>1003</v>
      </c>
      <c r="F5" s="7" t="s">
        <v>689</v>
      </c>
      <c r="G5" s="7" t="s">
        <v>231</v>
      </c>
      <c r="H5" s="10" t="s">
        <v>23</v>
      </c>
    </row>
    <row r="6" spans="1:8" ht="12.75">
      <c r="A6" s="5" t="s">
        <v>648</v>
      </c>
      <c r="B6" s="8">
        <v>28</v>
      </c>
      <c r="C6" s="7" t="s">
        <v>1017</v>
      </c>
      <c r="D6" s="9" t="s">
        <v>723</v>
      </c>
      <c r="E6" s="7" t="s">
        <v>725</v>
      </c>
      <c r="F6" s="7" t="s">
        <v>689</v>
      </c>
      <c r="G6" s="7" t="s">
        <v>225</v>
      </c>
      <c r="H6" s="10" t="s">
        <v>23</v>
      </c>
    </row>
    <row r="7" spans="1:8" ht="12.75">
      <c r="A7" s="5" t="s">
        <v>649</v>
      </c>
      <c r="B7" s="8" t="s">
        <v>23</v>
      </c>
      <c r="C7" s="7" t="s">
        <v>1033</v>
      </c>
      <c r="D7" s="9" t="s">
        <v>724</v>
      </c>
      <c r="E7" s="9"/>
      <c r="F7" s="7" t="s">
        <v>239</v>
      </c>
      <c r="G7" s="7" t="s">
        <v>226</v>
      </c>
      <c r="H7" s="10" t="s">
        <v>23</v>
      </c>
    </row>
    <row r="8" spans="1:7" ht="12.75">
      <c r="A8" s="5" t="s">
        <v>322</v>
      </c>
      <c r="B8" s="8"/>
      <c r="C8" s="7"/>
      <c r="D8" s="9"/>
      <c r="E8" s="9"/>
      <c r="F8" s="7"/>
      <c r="G8" s="7"/>
    </row>
    <row r="9" spans="1:8" ht="12.75">
      <c r="A9" s="5" t="s">
        <v>650</v>
      </c>
      <c r="B9" s="8">
        <v>1.5</v>
      </c>
      <c r="C9" s="7" t="s">
        <v>479</v>
      </c>
      <c r="D9" s="9" t="s">
        <v>117</v>
      </c>
      <c r="E9" s="7" t="s">
        <v>405</v>
      </c>
      <c r="F9" s="10" t="s">
        <v>23</v>
      </c>
      <c r="G9" s="10" t="s">
        <v>23</v>
      </c>
      <c r="H9" s="8">
        <f>29-B9</f>
        <v>27.5</v>
      </c>
    </row>
    <row r="10" spans="1:8" ht="12.75">
      <c r="A10" s="5" t="s">
        <v>651</v>
      </c>
      <c r="B10" s="8">
        <v>2.5</v>
      </c>
      <c r="C10" s="7" t="s">
        <v>480</v>
      </c>
      <c r="D10" s="9" t="s">
        <v>728</v>
      </c>
      <c r="E10" s="7" t="s">
        <v>1004</v>
      </c>
      <c r="F10" s="7" t="s">
        <v>727</v>
      </c>
      <c r="G10" s="7" t="s">
        <v>931</v>
      </c>
      <c r="H10" s="8">
        <f>29-B10</f>
        <v>26.5</v>
      </c>
    </row>
    <row r="11" spans="1:8" ht="12.75">
      <c r="A11" s="5" t="s">
        <v>652</v>
      </c>
      <c r="B11" s="8">
        <v>8.5</v>
      </c>
      <c r="C11" s="7" t="s">
        <v>1017</v>
      </c>
      <c r="D11" s="9" t="s">
        <v>729</v>
      </c>
      <c r="E11" s="7" t="s">
        <v>1007</v>
      </c>
      <c r="F11" s="7" t="s">
        <v>247</v>
      </c>
      <c r="G11" s="7" t="s">
        <v>232</v>
      </c>
      <c r="H11" s="8">
        <f>29-B11</f>
        <v>20.5</v>
      </c>
    </row>
    <row r="12" spans="1:8" ht="12.75">
      <c r="A12" s="5" t="s">
        <v>653</v>
      </c>
      <c r="B12" s="8">
        <v>15</v>
      </c>
      <c r="C12" s="7" t="s">
        <v>1017</v>
      </c>
      <c r="D12" s="9" t="s">
        <v>730</v>
      </c>
      <c r="E12" s="7" t="s">
        <v>726</v>
      </c>
      <c r="F12" s="7" t="s">
        <v>238</v>
      </c>
      <c r="G12" s="7" t="s">
        <v>909</v>
      </c>
      <c r="H12" s="8">
        <f>29-B12</f>
        <v>14</v>
      </c>
    </row>
    <row r="13" spans="1:8" ht="12.75">
      <c r="A13" s="5" t="s">
        <v>654</v>
      </c>
      <c r="B13" s="8">
        <v>29</v>
      </c>
      <c r="C13" s="7" t="s">
        <v>1033</v>
      </c>
      <c r="D13" s="9" t="s">
        <v>459</v>
      </c>
      <c r="E13" s="9"/>
      <c r="F13" s="10" t="s">
        <v>23</v>
      </c>
      <c r="G13" s="7" t="s">
        <v>226</v>
      </c>
      <c r="H13" s="8">
        <f>29-B13</f>
        <v>0</v>
      </c>
    </row>
    <row r="14" spans="1:8" ht="12.75">
      <c r="A14" s="5" t="s">
        <v>655</v>
      </c>
      <c r="B14" s="8" t="s">
        <v>23</v>
      </c>
      <c r="C14" s="7" t="s">
        <v>484</v>
      </c>
      <c r="D14" s="9" t="s">
        <v>731</v>
      </c>
      <c r="E14" s="9"/>
      <c r="F14" s="7" t="s">
        <v>239</v>
      </c>
      <c r="G14" s="10" t="s">
        <v>23</v>
      </c>
      <c r="H14" s="10" t="s">
        <v>23</v>
      </c>
    </row>
    <row r="15" spans="1:7" ht="12.75">
      <c r="A15" s="5" t="s">
        <v>322</v>
      </c>
      <c r="B15" s="8"/>
      <c r="C15" s="7"/>
      <c r="D15" s="9"/>
      <c r="E15" s="9"/>
      <c r="F15" s="7"/>
      <c r="G15" s="7"/>
    </row>
    <row r="16" spans="1:8" ht="12.75">
      <c r="A16" s="5" t="s">
        <v>656</v>
      </c>
      <c r="B16" s="8">
        <v>1</v>
      </c>
      <c r="C16" s="7" t="s">
        <v>137</v>
      </c>
      <c r="D16" s="9" t="s">
        <v>460</v>
      </c>
      <c r="E16" s="7" t="s">
        <v>405</v>
      </c>
      <c r="F16" s="10" t="s">
        <v>23</v>
      </c>
      <c r="G16" s="10" t="s">
        <v>23</v>
      </c>
      <c r="H16" s="8">
        <f>25-B16</f>
        <v>24</v>
      </c>
    </row>
    <row r="17" spans="1:8" ht="12.75">
      <c r="A17" s="5" t="s">
        <v>657</v>
      </c>
      <c r="B17" s="8">
        <v>4</v>
      </c>
      <c r="C17" s="7" t="s">
        <v>480</v>
      </c>
      <c r="D17" s="9" t="s">
        <v>732</v>
      </c>
      <c r="E17" s="7" t="s">
        <v>1005</v>
      </c>
      <c r="F17" s="7" t="s">
        <v>239</v>
      </c>
      <c r="G17" s="7" t="s">
        <v>233</v>
      </c>
      <c r="H17" s="8">
        <f>25-B17</f>
        <v>21</v>
      </c>
    </row>
    <row r="18" spans="1:8" ht="12.75">
      <c r="A18" s="5" t="s">
        <v>658</v>
      </c>
      <c r="B18" s="8">
        <v>21</v>
      </c>
      <c r="C18" s="7" t="s">
        <v>1017</v>
      </c>
      <c r="D18" s="9" t="s">
        <v>733</v>
      </c>
      <c r="E18" s="7" t="s">
        <v>1008</v>
      </c>
      <c r="F18" s="7" t="s">
        <v>245</v>
      </c>
      <c r="G18" s="7" t="s">
        <v>231</v>
      </c>
      <c r="H18" s="8">
        <f>25-B18</f>
        <v>4</v>
      </c>
    </row>
    <row r="19" spans="1:8" ht="12.75">
      <c r="A19" s="5" t="s">
        <v>659</v>
      </c>
      <c r="B19" s="8">
        <v>25</v>
      </c>
      <c r="C19" s="7" t="s">
        <v>1033</v>
      </c>
      <c r="D19" s="9" t="s">
        <v>734</v>
      </c>
      <c r="E19" s="7" t="s">
        <v>735</v>
      </c>
      <c r="F19" s="10" t="s">
        <v>23</v>
      </c>
      <c r="G19" s="7" t="s">
        <v>226</v>
      </c>
      <c r="H19" s="8">
        <f>25-B19</f>
        <v>0</v>
      </c>
    </row>
    <row r="20" spans="1:8" ht="12.75">
      <c r="A20" s="5" t="s">
        <v>660</v>
      </c>
      <c r="B20" s="8" t="s">
        <v>23</v>
      </c>
      <c r="C20" s="7" t="s">
        <v>484</v>
      </c>
      <c r="D20" s="9" t="s">
        <v>111</v>
      </c>
      <c r="E20" s="9"/>
      <c r="F20" s="10" t="s">
        <v>23</v>
      </c>
      <c r="G20" s="10" t="s">
        <v>23</v>
      </c>
      <c r="H20" s="7" t="s">
        <v>23</v>
      </c>
    </row>
    <row r="21" spans="1:7" ht="12.75">
      <c r="A21" s="5" t="s">
        <v>322</v>
      </c>
      <c r="B21" s="8"/>
      <c r="C21" s="7"/>
      <c r="D21" s="9"/>
      <c r="E21" s="9"/>
      <c r="F21" s="7"/>
      <c r="G21" s="7"/>
    </row>
    <row r="22" spans="1:8" ht="12.75">
      <c r="A22" s="5" t="s">
        <v>599</v>
      </c>
      <c r="B22" s="8">
        <v>0.3</v>
      </c>
      <c r="C22" s="7" t="s">
        <v>479</v>
      </c>
      <c r="D22" s="9" t="s">
        <v>118</v>
      </c>
      <c r="E22" s="7" t="s">
        <v>405</v>
      </c>
      <c r="F22" s="10" t="s">
        <v>23</v>
      </c>
      <c r="G22" s="10" t="s">
        <v>23</v>
      </c>
      <c r="H22" s="8">
        <f>24-B22</f>
        <v>23.7</v>
      </c>
    </row>
    <row r="23" spans="1:8" ht="12.75">
      <c r="A23" s="5" t="s">
        <v>661</v>
      </c>
      <c r="B23" s="8">
        <v>2.3</v>
      </c>
      <c r="C23" s="7" t="s">
        <v>480</v>
      </c>
      <c r="D23" s="9" t="s">
        <v>736</v>
      </c>
      <c r="E23" s="7" t="s">
        <v>1006</v>
      </c>
      <c r="F23" s="10" t="s">
        <v>23</v>
      </c>
      <c r="G23" s="7" t="s">
        <v>1031</v>
      </c>
      <c r="H23" s="8">
        <f>24-B23</f>
        <v>21.7</v>
      </c>
    </row>
    <row r="24" spans="1:8" ht="12.75">
      <c r="A24" s="5" t="s">
        <v>662</v>
      </c>
      <c r="B24" s="8">
        <v>15</v>
      </c>
      <c r="C24" s="7" t="s">
        <v>1017</v>
      </c>
      <c r="D24" s="9" t="s">
        <v>737</v>
      </c>
      <c r="E24" s="7" t="s">
        <v>1009</v>
      </c>
      <c r="F24" s="7" t="s">
        <v>237</v>
      </c>
      <c r="G24" s="7" t="s">
        <v>233</v>
      </c>
      <c r="H24" s="8">
        <f>24-B24</f>
        <v>9</v>
      </c>
    </row>
    <row r="25" spans="1:8" ht="12.75">
      <c r="A25" s="5" t="s">
        <v>663</v>
      </c>
      <c r="B25" s="8">
        <v>24</v>
      </c>
      <c r="C25" s="7" t="s">
        <v>1033</v>
      </c>
      <c r="D25" s="9" t="s">
        <v>738</v>
      </c>
      <c r="E25" s="9"/>
      <c r="F25" s="7" t="s">
        <v>239</v>
      </c>
      <c r="G25" s="7" t="s">
        <v>910</v>
      </c>
      <c r="H25" s="8">
        <f>24-B25</f>
        <v>0</v>
      </c>
    </row>
    <row r="26" spans="1:8" ht="12.75">
      <c r="A26" s="5" t="s">
        <v>664</v>
      </c>
      <c r="B26" s="8" t="s">
        <v>23</v>
      </c>
      <c r="C26" s="7" t="s">
        <v>484</v>
      </c>
      <c r="D26" s="9" t="s">
        <v>739</v>
      </c>
      <c r="E26" s="9"/>
      <c r="F26" s="7" t="s">
        <v>239</v>
      </c>
      <c r="G26" s="10" t="s">
        <v>23</v>
      </c>
      <c r="H26" s="10" t="s">
        <v>23</v>
      </c>
    </row>
    <row r="27" spans="1:6" ht="12.75">
      <c r="A27" s="5" t="s">
        <v>322</v>
      </c>
      <c r="B27" s="8"/>
      <c r="C27" s="7"/>
      <c r="D27" s="9"/>
      <c r="E27" s="9"/>
      <c r="F27" s="7"/>
    </row>
    <row r="28" spans="1:8" ht="12.75">
      <c r="A28" s="5" t="s">
        <v>600</v>
      </c>
      <c r="B28" s="8">
        <v>0.5</v>
      </c>
      <c r="C28" s="7" t="s">
        <v>740</v>
      </c>
      <c r="D28" s="9" t="s">
        <v>461</v>
      </c>
      <c r="E28" s="7" t="s">
        <v>405</v>
      </c>
      <c r="F28" s="10" t="s">
        <v>23</v>
      </c>
      <c r="G28" s="10" t="s">
        <v>23</v>
      </c>
      <c r="H28" s="8">
        <f>34-B28</f>
        <v>33.5</v>
      </c>
    </row>
    <row r="29" spans="1:8" ht="12.75">
      <c r="A29" s="5" t="s">
        <v>665</v>
      </c>
      <c r="B29" s="8">
        <v>13</v>
      </c>
      <c r="C29" s="7" t="s">
        <v>1016</v>
      </c>
      <c r="D29" s="9" t="s">
        <v>741</v>
      </c>
      <c r="E29" s="7" t="s">
        <v>1090</v>
      </c>
      <c r="F29" s="10" t="s">
        <v>23</v>
      </c>
      <c r="G29" s="7" t="s">
        <v>230</v>
      </c>
      <c r="H29" s="8">
        <f>34-B29</f>
        <v>21</v>
      </c>
    </row>
    <row r="30" spans="1:8" ht="12.75">
      <c r="A30" s="5" t="s">
        <v>666</v>
      </c>
      <c r="B30" s="8">
        <v>21</v>
      </c>
      <c r="C30" s="7" t="s">
        <v>1017</v>
      </c>
      <c r="D30" s="9" t="s">
        <v>742</v>
      </c>
      <c r="F30" s="7" t="s">
        <v>1074</v>
      </c>
      <c r="G30" s="7" t="s">
        <v>909</v>
      </c>
      <c r="H30" s="8">
        <f>34-B30</f>
        <v>13</v>
      </c>
    </row>
    <row r="31" spans="1:8" ht="12.75">
      <c r="A31" s="5" t="s">
        <v>667</v>
      </c>
      <c r="B31" s="8">
        <v>34</v>
      </c>
      <c r="C31" s="7" t="s">
        <v>1033</v>
      </c>
      <c r="D31" s="9" t="s">
        <v>626</v>
      </c>
      <c r="E31" s="9"/>
      <c r="F31" s="7" t="s">
        <v>239</v>
      </c>
      <c r="G31" s="7" t="s">
        <v>910</v>
      </c>
      <c r="H31" s="8">
        <f>34-B31</f>
        <v>0</v>
      </c>
    </row>
    <row r="32" spans="1:8" ht="12.75">
      <c r="A32" s="5" t="s">
        <v>668</v>
      </c>
      <c r="B32" s="8" t="s">
        <v>23</v>
      </c>
      <c r="C32" s="7" t="s">
        <v>484</v>
      </c>
      <c r="D32" s="9" t="s">
        <v>627</v>
      </c>
      <c r="E32" s="9"/>
      <c r="F32" s="7" t="s">
        <v>239</v>
      </c>
      <c r="G32" s="10" t="s">
        <v>23</v>
      </c>
      <c r="H32" s="10" t="s">
        <v>23</v>
      </c>
    </row>
    <row r="33" spans="1:7" ht="12.75">
      <c r="A33" s="5" t="s">
        <v>322</v>
      </c>
      <c r="B33" s="8"/>
      <c r="C33" s="7"/>
      <c r="D33" s="9"/>
      <c r="E33" s="9" t="s">
        <v>1096</v>
      </c>
      <c r="F33" s="7"/>
      <c r="G33" s="7"/>
    </row>
    <row r="34" spans="1:8" ht="12.75">
      <c r="A34" s="5" t="s">
        <v>669</v>
      </c>
      <c r="B34" s="8">
        <v>1</v>
      </c>
      <c r="C34" s="7" t="s">
        <v>629</v>
      </c>
      <c r="D34" s="9" t="s">
        <v>462</v>
      </c>
      <c r="E34" s="7" t="s">
        <v>405</v>
      </c>
      <c r="F34" s="10" t="s">
        <v>23</v>
      </c>
      <c r="G34" s="10" t="s">
        <v>23</v>
      </c>
      <c r="H34" s="8">
        <f>34.5-B34</f>
        <v>33.5</v>
      </c>
    </row>
    <row r="35" spans="1:8" ht="12.75">
      <c r="A35" s="5" t="s">
        <v>670</v>
      </c>
      <c r="B35" s="8">
        <v>18</v>
      </c>
      <c r="C35" s="7" t="s">
        <v>1017</v>
      </c>
      <c r="D35" s="9" t="s">
        <v>630</v>
      </c>
      <c r="E35" s="7" t="s">
        <v>1091</v>
      </c>
      <c r="F35" s="7" t="s">
        <v>250</v>
      </c>
      <c r="G35" s="7" t="s">
        <v>231</v>
      </c>
      <c r="H35" s="8">
        <f>34.5-B35</f>
        <v>16.5</v>
      </c>
    </row>
    <row r="36" spans="1:8" ht="12.75">
      <c r="A36" s="5" t="s">
        <v>671</v>
      </c>
      <c r="B36" s="8">
        <v>34.5</v>
      </c>
      <c r="C36" s="7" t="s">
        <v>1033</v>
      </c>
      <c r="D36" s="9" t="s">
        <v>631</v>
      </c>
      <c r="E36" s="7" t="s">
        <v>1010</v>
      </c>
      <c r="F36" s="7" t="s">
        <v>101</v>
      </c>
      <c r="G36" s="7" t="s">
        <v>1032</v>
      </c>
      <c r="H36" s="8">
        <f>34.5-B36</f>
        <v>0</v>
      </c>
    </row>
    <row r="37" spans="1:8" ht="12.75">
      <c r="A37" s="5" t="s">
        <v>672</v>
      </c>
      <c r="B37" s="8" t="s">
        <v>23</v>
      </c>
      <c r="C37" s="7" t="s">
        <v>484</v>
      </c>
      <c r="D37" s="9" t="s">
        <v>114</v>
      </c>
      <c r="E37" s="7" t="s">
        <v>1011</v>
      </c>
      <c r="F37" s="7" t="s">
        <v>727</v>
      </c>
      <c r="G37" s="10" t="s">
        <v>23</v>
      </c>
      <c r="H37" s="10" t="s">
        <v>23</v>
      </c>
    </row>
    <row r="38" spans="1:7" ht="12.75">
      <c r="A38" s="5" t="s">
        <v>322</v>
      </c>
      <c r="B38" s="8"/>
      <c r="C38" s="7"/>
      <c r="D38" s="14"/>
      <c r="E38" s="14"/>
      <c r="F38" s="7"/>
      <c r="G38" s="7"/>
    </row>
    <row r="39" spans="1:8" ht="12.75">
      <c r="A39" s="5" t="s">
        <v>673</v>
      </c>
      <c r="B39" s="8">
        <v>2</v>
      </c>
      <c r="C39" s="7" t="s">
        <v>740</v>
      </c>
      <c r="D39" s="9" t="s">
        <v>632</v>
      </c>
      <c r="E39" s="7" t="s">
        <v>405</v>
      </c>
      <c r="F39" s="10" t="s">
        <v>23</v>
      </c>
      <c r="G39" s="10" t="s">
        <v>23</v>
      </c>
      <c r="H39" s="8">
        <f>26-B39</f>
        <v>24</v>
      </c>
    </row>
    <row r="40" spans="1:8" ht="12.75">
      <c r="A40" s="5" t="s">
        <v>674</v>
      </c>
      <c r="B40" s="8">
        <v>12</v>
      </c>
      <c r="C40" s="7" t="s">
        <v>1017</v>
      </c>
      <c r="D40" s="9" t="s">
        <v>633</v>
      </c>
      <c r="E40" s="7" t="s">
        <v>1092</v>
      </c>
      <c r="F40" s="7" t="s">
        <v>246</v>
      </c>
      <c r="G40" s="7" t="s">
        <v>232</v>
      </c>
      <c r="H40" s="8">
        <f>26-B40</f>
        <v>14</v>
      </c>
    </row>
    <row r="41" spans="1:8" ht="12.75" customHeight="1">
      <c r="A41" s="5" t="s">
        <v>675</v>
      </c>
      <c r="B41" s="8">
        <v>26</v>
      </c>
      <c r="C41" s="7" t="s">
        <v>1033</v>
      </c>
      <c r="D41" s="9" t="s">
        <v>634</v>
      </c>
      <c r="E41" s="7" t="s">
        <v>1012</v>
      </c>
      <c r="F41" s="7" t="s">
        <v>239</v>
      </c>
      <c r="G41" s="7" t="s">
        <v>1032</v>
      </c>
      <c r="H41" s="8">
        <f>26-B41</f>
        <v>0</v>
      </c>
    </row>
    <row r="42" spans="1:8" ht="12.75">
      <c r="A42" s="5" t="s">
        <v>676</v>
      </c>
      <c r="B42" s="8" t="s">
        <v>23</v>
      </c>
      <c r="C42" s="7" t="s">
        <v>484</v>
      </c>
      <c r="D42" s="9" t="s">
        <v>635</v>
      </c>
      <c r="E42" s="9"/>
      <c r="F42" s="10" t="s">
        <v>23</v>
      </c>
      <c r="G42" s="10" t="s">
        <v>23</v>
      </c>
      <c r="H42" s="10" t="s">
        <v>23</v>
      </c>
    </row>
    <row r="43" spans="1:7" ht="12.75">
      <c r="A43" s="5" t="s">
        <v>322</v>
      </c>
      <c r="B43" s="8"/>
      <c r="C43" s="7"/>
      <c r="D43" s="9"/>
      <c r="E43" s="9"/>
      <c r="F43" s="7"/>
      <c r="G43" s="7"/>
    </row>
    <row r="44" spans="1:8" ht="12.75">
      <c r="A44" s="5" t="s">
        <v>677</v>
      </c>
      <c r="B44" s="8">
        <v>1.5</v>
      </c>
      <c r="C44" s="7" t="s">
        <v>740</v>
      </c>
      <c r="D44" s="9" t="s">
        <v>463</v>
      </c>
      <c r="E44" s="7" t="s">
        <v>405</v>
      </c>
      <c r="F44" s="10" t="s">
        <v>23</v>
      </c>
      <c r="G44" s="10" t="s">
        <v>23</v>
      </c>
      <c r="H44" s="8">
        <f>25-B44</f>
        <v>23.5</v>
      </c>
    </row>
    <row r="45" spans="1:8" ht="12.75">
      <c r="A45" s="5" t="s">
        <v>678</v>
      </c>
      <c r="B45" s="8">
        <v>4</v>
      </c>
      <c r="C45" s="7" t="s">
        <v>480</v>
      </c>
      <c r="D45" s="9" t="s">
        <v>464</v>
      </c>
      <c r="E45" s="7" t="s">
        <v>1093</v>
      </c>
      <c r="F45" s="10" t="s">
        <v>23</v>
      </c>
      <c r="G45" s="10" t="s">
        <v>23</v>
      </c>
      <c r="H45" s="8">
        <f>25-B45</f>
        <v>21</v>
      </c>
    </row>
    <row r="46" spans="1:8" ht="12.75">
      <c r="A46" s="5" t="s">
        <v>679</v>
      </c>
      <c r="B46" s="8">
        <v>10</v>
      </c>
      <c r="C46" s="7" t="s">
        <v>1017</v>
      </c>
      <c r="D46" s="9" t="s">
        <v>636</v>
      </c>
      <c r="E46" s="7" t="s">
        <v>1013</v>
      </c>
      <c r="F46" s="7" t="s">
        <v>245</v>
      </c>
      <c r="G46" s="7" t="s">
        <v>231</v>
      </c>
      <c r="H46" s="8">
        <f>25-B46</f>
        <v>15</v>
      </c>
    </row>
    <row r="47" spans="1:8" ht="12.75">
      <c r="A47" s="5" t="s">
        <v>680</v>
      </c>
      <c r="B47" s="8">
        <v>25</v>
      </c>
      <c r="C47" s="7" t="s">
        <v>1033</v>
      </c>
      <c r="D47" s="9" t="s">
        <v>637</v>
      </c>
      <c r="E47" s="9"/>
      <c r="F47" s="7" t="s">
        <v>239</v>
      </c>
      <c r="G47" s="7" t="s">
        <v>1032</v>
      </c>
      <c r="H47" s="8">
        <f>25-B47</f>
        <v>0</v>
      </c>
    </row>
    <row r="48" spans="1:8" ht="12.75">
      <c r="A48" s="5" t="s">
        <v>681</v>
      </c>
      <c r="B48" s="8" t="s">
        <v>23</v>
      </c>
      <c r="C48" s="7" t="s">
        <v>484</v>
      </c>
      <c r="D48" s="9" t="s">
        <v>638</v>
      </c>
      <c r="E48" s="9"/>
      <c r="F48" s="7" t="s">
        <v>239</v>
      </c>
      <c r="G48" s="10" t="s">
        <v>23</v>
      </c>
      <c r="H48" s="10" t="s">
        <v>23</v>
      </c>
    </row>
    <row r="49" spans="1:7" ht="12.75">
      <c r="A49" s="5" t="s">
        <v>322</v>
      </c>
      <c r="B49" s="8"/>
      <c r="C49" s="7"/>
      <c r="D49" s="9"/>
      <c r="E49" s="9"/>
      <c r="F49" s="7"/>
      <c r="G49" s="7"/>
    </row>
    <row r="50" spans="1:8" ht="12.75">
      <c r="A50" s="5" t="s">
        <v>682</v>
      </c>
      <c r="B50" s="8">
        <v>2.4</v>
      </c>
      <c r="C50" s="7" t="s">
        <v>740</v>
      </c>
      <c r="D50" s="9" t="s">
        <v>639</v>
      </c>
      <c r="E50" s="7" t="s">
        <v>405</v>
      </c>
      <c r="F50" s="10" t="s">
        <v>23</v>
      </c>
      <c r="G50" s="10" t="s">
        <v>23</v>
      </c>
      <c r="H50" s="8">
        <f>6-B50</f>
        <v>3.6</v>
      </c>
    </row>
    <row r="51" spans="1:8" ht="12.75">
      <c r="A51" s="5" t="s">
        <v>683</v>
      </c>
      <c r="B51" s="8">
        <v>6</v>
      </c>
      <c r="C51" s="7" t="s">
        <v>1017</v>
      </c>
      <c r="D51" s="9" t="s">
        <v>640</v>
      </c>
      <c r="E51" s="7" t="s">
        <v>1094</v>
      </c>
      <c r="F51" s="7" t="s">
        <v>239</v>
      </c>
      <c r="G51" s="7" t="s">
        <v>233</v>
      </c>
      <c r="H51" s="8">
        <f>6-B51</f>
        <v>0</v>
      </c>
    </row>
    <row r="52" spans="1:8" ht="12.75">
      <c r="A52" s="5" t="s">
        <v>684</v>
      </c>
      <c r="B52" s="8" t="s">
        <v>23</v>
      </c>
      <c r="C52" s="7" t="s">
        <v>484</v>
      </c>
      <c r="D52" s="9" t="s">
        <v>641</v>
      </c>
      <c r="E52" s="7" t="s">
        <v>1014</v>
      </c>
      <c r="F52" s="7" t="s">
        <v>239</v>
      </c>
      <c r="G52" s="10" t="s">
        <v>23</v>
      </c>
      <c r="H52" s="10" t="s">
        <v>23</v>
      </c>
    </row>
    <row r="53" spans="1:6" ht="12.75">
      <c r="A53" s="5" t="s">
        <v>322</v>
      </c>
      <c r="B53" s="8"/>
      <c r="C53" s="7"/>
      <c r="D53" s="9"/>
      <c r="E53" s="9"/>
      <c r="F53" s="10" t="s">
        <v>23</v>
      </c>
    </row>
    <row r="54" spans="1:8" ht="12.75">
      <c r="A54" s="5" t="s">
        <v>685</v>
      </c>
      <c r="B54" s="8">
        <v>2.5</v>
      </c>
      <c r="C54" s="7" t="s">
        <v>628</v>
      </c>
      <c r="D54" s="9" t="s">
        <v>642</v>
      </c>
      <c r="E54" s="7" t="s">
        <v>405</v>
      </c>
      <c r="F54" s="10" t="s">
        <v>23</v>
      </c>
      <c r="G54" s="10" t="s">
        <v>23</v>
      </c>
      <c r="H54" s="8">
        <f>10-B54</f>
        <v>7.5</v>
      </c>
    </row>
    <row r="55" spans="1:8" ht="12.75">
      <c r="A55" s="5" t="s">
        <v>686</v>
      </c>
      <c r="B55" s="8">
        <v>7</v>
      </c>
      <c r="C55" s="7" t="s">
        <v>1017</v>
      </c>
      <c r="D55" s="9" t="s">
        <v>643</v>
      </c>
      <c r="E55" s="7" t="s">
        <v>1095</v>
      </c>
      <c r="F55" s="7" t="s">
        <v>1076</v>
      </c>
      <c r="G55" s="7" t="s">
        <v>233</v>
      </c>
      <c r="H55" s="8">
        <f>10-B55</f>
        <v>3</v>
      </c>
    </row>
    <row r="56" spans="1:8" ht="12.75">
      <c r="A56" s="5" t="s">
        <v>687</v>
      </c>
      <c r="B56" s="8">
        <v>10</v>
      </c>
      <c r="C56" s="7" t="s">
        <v>1017</v>
      </c>
      <c r="D56" s="9" t="s">
        <v>465</v>
      </c>
      <c r="E56" s="7" t="s">
        <v>1015</v>
      </c>
      <c r="F56" s="7" t="s">
        <v>242</v>
      </c>
      <c r="G56" s="7" t="s">
        <v>231</v>
      </c>
      <c r="H56" s="8">
        <f>10-B56</f>
        <v>0</v>
      </c>
    </row>
    <row r="57" spans="1:8" ht="12.75">
      <c r="A57" s="5" t="s">
        <v>688</v>
      </c>
      <c r="B57" s="12" t="s">
        <v>23</v>
      </c>
      <c r="C57" s="7" t="s">
        <v>484</v>
      </c>
      <c r="D57" s="9" t="s">
        <v>644</v>
      </c>
      <c r="E57" s="9"/>
      <c r="F57" s="7" t="s">
        <v>238</v>
      </c>
      <c r="G57" s="10" t="s">
        <v>23</v>
      </c>
      <c r="H57" s="10" t="s">
        <v>23</v>
      </c>
    </row>
    <row r="58" spans="2:7" ht="12.75">
      <c r="B58" s="8"/>
      <c r="C58" s="7"/>
      <c r="D58" s="9"/>
      <c r="E58" s="9"/>
      <c r="F58" s="7"/>
      <c r="G58" s="7"/>
    </row>
    <row r="59" spans="2:7" ht="12.75">
      <c r="B59" s="8"/>
      <c r="C59" s="7"/>
      <c r="D59" s="9"/>
      <c r="E59" s="9"/>
      <c r="F59" s="7"/>
      <c r="G59" s="7"/>
    </row>
    <row r="60" spans="2:7" ht="12.75">
      <c r="B60" s="8"/>
      <c r="C60" s="7"/>
      <c r="D60" s="9"/>
      <c r="E60" s="9"/>
      <c r="F60" s="14"/>
      <c r="G60" s="7"/>
    </row>
    <row r="61" spans="2:7" ht="12.75">
      <c r="B61" s="8"/>
      <c r="C61" s="7"/>
      <c r="D61" s="9"/>
      <c r="E61" s="9"/>
      <c r="F61" s="7"/>
      <c r="G61" s="7"/>
    </row>
    <row r="62" spans="2:7" ht="12.75">
      <c r="B62" s="8"/>
      <c r="C62" s="7"/>
      <c r="D62" s="9"/>
      <c r="E62" s="9"/>
      <c r="F62" s="7"/>
      <c r="G62" s="7"/>
    </row>
    <row r="63" spans="2:7" ht="12.75">
      <c r="B63" s="8"/>
      <c r="C63" s="7"/>
      <c r="D63" s="9"/>
      <c r="E63" s="9"/>
      <c r="F63" s="14"/>
      <c r="G63" s="7"/>
    </row>
    <row r="64" spans="2:7" ht="12.75">
      <c r="B64" s="8"/>
      <c r="C64" s="7"/>
      <c r="D64" s="9"/>
      <c r="E64" s="9"/>
      <c r="F64" s="7"/>
      <c r="G64" s="7"/>
    </row>
    <row r="65" spans="2:7" ht="12.75">
      <c r="B65" s="8"/>
      <c r="C65" s="7"/>
      <c r="D65" s="9"/>
      <c r="E65" s="9"/>
      <c r="F65" s="7"/>
      <c r="G65" s="7"/>
    </row>
    <row r="66" spans="2:7" ht="12.75">
      <c r="B66" s="8"/>
      <c r="C66" s="7"/>
      <c r="D66" s="9"/>
      <c r="E66" s="9"/>
      <c r="F66" s="7"/>
      <c r="G66" s="7"/>
    </row>
    <row r="67" spans="2:7" ht="12.75">
      <c r="B67" s="8"/>
      <c r="C67" s="7"/>
      <c r="D67" s="9"/>
      <c r="E67" s="9"/>
      <c r="F67" s="7"/>
      <c r="G67" s="7"/>
    </row>
    <row r="68" spans="2:7" ht="12.75">
      <c r="B68" s="8"/>
      <c r="C68" s="7"/>
      <c r="D68" s="9"/>
      <c r="E68" s="9"/>
      <c r="F68" s="7"/>
      <c r="G68" s="7"/>
    </row>
    <row r="69" spans="2:7" ht="12.75">
      <c r="B69" s="8"/>
      <c r="C69" s="7"/>
      <c r="D69" s="9"/>
      <c r="E69" s="9"/>
      <c r="F69" s="7"/>
      <c r="G69" s="7"/>
    </row>
    <row r="70" spans="2:7" ht="12.75">
      <c r="B70" s="13"/>
      <c r="C70" s="14"/>
      <c r="D70" s="9"/>
      <c r="E70" s="9"/>
      <c r="F70" s="7"/>
      <c r="G70" s="7"/>
    </row>
    <row r="71" spans="2:7" ht="12.75">
      <c r="B71" s="8"/>
      <c r="C71" s="7"/>
      <c r="D71" s="9"/>
      <c r="E71" s="9"/>
      <c r="F71" s="7"/>
      <c r="G71" s="7"/>
    </row>
    <row r="72" spans="2:7" ht="12.75">
      <c r="B72" s="8"/>
      <c r="C72" s="7"/>
      <c r="D72" s="9"/>
      <c r="E72" s="9"/>
      <c r="F72" s="7"/>
      <c r="G72" s="7"/>
    </row>
    <row r="73" spans="2:7" ht="12.75">
      <c r="B73" s="8"/>
      <c r="C73" s="7"/>
      <c r="D73" s="9"/>
      <c r="E73" s="9"/>
      <c r="F73" s="7"/>
      <c r="G73" s="7"/>
    </row>
    <row r="74" spans="2:7" ht="12.75">
      <c r="B74" s="8"/>
      <c r="C74" s="7"/>
      <c r="D74" s="9"/>
      <c r="E74" s="9"/>
      <c r="F74" s="7"/>
      <c r="G74" s="7"/>
    </row>
    <row r="75" spans="2:7" ht="12.75">
      <c r="B75" s="8"/>
      <c r="C75" s="7"/>
      <c r="D75" s="9"/>
      <c r="E75" s="9"/>
      <c r="F75" s="7"/>
      <c r="G75" s="7"/>
    </row>
    <row r="76" spans="2:7" ht="12.75">
      <c r="B76" s="8"/>
      <c r="C76" s="7"/>
      <c r="D76" s="9"/>
      <c r="E76" s="9"/>
      <c r="F76" s="7"/>
      <c r="G76" s="7"/>
    </row>
    <row r="77" spans="2:7" ht="12.75">
      <c r="B77" s="8"/>
      <c r="C77" s="7"/>
      <c r="D77" s="9"/>
      <c r="E77" s="9"/>
      <c r="F77" s="7"/>
      <c r="G77" s="7"/>
    </row>
    <row r="78" spans="2:7" ht="12.75">
      <c r="B78" s="13"/>
      <c r="C78" s="7"/>
      <c r="D78" s="14"/>
      <c r="E78" s="14"/>
      <c r="F78" s="7"/>
      <c r="G78" s="7"/>
    </row>
  </sheetData>
  <printOptions/>
  <pageMargins left="0.75" right="0.75" top="1" bottom="1" header="0.5" footer="0.5"/>
  <pageSetup horizontalDpi="360" verticalDpi="36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 File Report 2006-1291, v. 1.1</dc:title>
  <dc:subject>Soil Data from a Moderately Well and Somewhat Poorly Drained Fire Chronosequence near Thompson, Manitoba, Canada</dc:subject>
  <dc:creator>K.L. Manies, J.W. Harden, Hugo Veldhuis, and Sue Trumbore</dc:creator>
  <cp:keywords/>
  <dc:description/>
  <cp:lastModifiedBy>Michael Diggles</cp:lastModifiedBy>
  <dcterms:created xsi:type="dcterms:W3CDTF">2001-07-08T21:49:30Z</dcterms:created>
  <dcterms:modified xsi:type="dcterms:W3CDTF">2012-02-08T17:30:35Z</dcterms:modified>
  <cp:category/>
  <cp:version/>
  <cp:contentType/>
  <cp:contentStatus/>
</cp:coreProperties>
</file>