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7700" windowHeight="12015" activeTab="0"/>
  </bookViews>
  <sheets>
    <sheet name="Appendix_1" sheetId="1" r:id="rId1"/>
    <sheet name="Read_me" sheetId="2" r:id="rId2"/>
    <sheet name="Documentation" sheetId="3" r:id="rId3"/>
    <sheet name="Version" sheetId="4" r:id="rId4"/>
    <sheet name="Land Use" sheetId="5" r:id="rId5"/>
  </sheets>
  <definedNames/>
  <calcPr fullCalcOnLoad="1"/>
</workbook>
</file>

<file path=xl/sharedStrings.xml><?xml version="1.0" encoding="utf-8"?>
<sst xmlns="http://schemas.openxmlformats.org/spreadsheetml/2006/main" count="2214" uniqueCount="535">
  <si>
    <t>Cedar River at Gilbertville, IA</t>
  </si>
  <si>
    <t>East Fork Little Miami River at Williamsburg, OH</t>
  </si>
  <si>
    <t>Salt Slough near Stevinson, CA</t>
  </si>
  <si>
    <t>imi</t>
  </si>
  <si>
    <t>Trend site selections updated</t>
  </si>
  <si>
    <t>Description</t>
  </si>
  <si>
    <t>Year SU began in Cycle I</t>
  </si>
  <si>
    <t>Year SU will begin in Cylce II</t>
  </si>
  <si>
    <t>Primary station ID for the site</t>
  </si>
  <si>
    <t>05520500</t>
  </si>
  <si>
    <t>05526000</t>
  </si>
  <si>
    <t>03360895</t>
  </si>
  <si>
    <t>03366500</t>
  </si>
  <si>
    <t>03373500</t>
  </si>
  <si>
    <t>added some count variables to Land Use page</t>
  </si>
  <si>
    <t>Site_ID</t>
  </si>
  <si>
    <t>STAID changed to Site_ID for consistency with All_SW_data.xls</t>
  </si>
  <si>
    <t xml:space="preserve"> </t>
  </si>
  <si>
    <t>Added "Keep" column on "Data", "Land Use" &amp; "Site Comments" pages to indicate the 84 sites selected to remain in the Trends sampling program after FY04</t>
  </si>
  <si>
    <t>Updated ecoregions to latest version</t>
  </si>
  <si>
    <t>Yes</t>
  </si>
  <si>
    <t>05465500</t>
  </si>
  <si>
    <t>05474000</t>
  </si>
  <si>
    <t>02215100</t>
  </si>
  <si>
    <t>PODL ag trend site changed from Chesterville Branch to Morgan Creek</t>
  </si>
  <si>
    <t>12212100</t>
  </si>
  <si>
    <t>02317797</t>
  </si>
  <si>
    <t>Added joint Bio/Chem selection of trend sites</t>
  </si>
  <si>
    <t>11274554</t>
  </si>
  <si>
    <t>393306086585201</t>
  </si>
  <si>
    <t>12473740</t>
  </si>
  <si>
    <t>12513650</t>
  </si>
  <si>
    <t>13349200</t>
  </si>
  <si>
    <t>13349320</t>
  </si>
  <si>
    <t>13349410</t>
  </si>
  <si>
    <t>13351000</t>
  </si>
  <si>
    <t>06773050</t>
  </si>
  <si>
    <t>GRSL</t>
  </si>
  <si>
    <t>HDSN</t>
  </si>
  <si>
    <t>LERI</t>
  </si>
  <si>
    <t>LIRB</t>
  </si>
  <si>
    <t>LSUS</t>
  </si>
  <si>
    <t>PODL</t>
  </si>
  <si>
    <t>WHMI</t>
  </si>
  <si>
    <t>MISE</t>
  </si>
  <si>
    <t>MOBL</t>
  </si>
  <si>
    <t>OZRK</t>
  </si>
  <si>
    <t>PUGT</t>
  </si>
  <si>
    <t>REDN</t>
  </si>
  <si>
    <t>SACR</t>
  </si>
  <si>
    <t>SANJ</t>
  </si>
  <si>
    <t xml:space="preserve">        If Ag &gt; 50% and Urban &gt; 5%, then Land Use = Ag / Urban</t>
  </si>
  <si>
    <t>Land use updated for 2 GRSL sites based on SU suggestions</t>
  </si>
  <si>
    <t>Study unit acronym during Cycle I</t>
  </si>
  <si>
    <t>Study unit acronym for Cycle II (including combinations)</t>
  </si>
  <si>
    <t>Bold indicates site was used in Pesticides Circular 1291.</t>
  </si>
  <si>
    <t>Total Phosphorus in Farmland Streams Indicator Site</t>
  </si>
  <si>
    <t>Farmland or Ag</t>
  </si>
  <si>
    <t>11390890</t>
  </si>
  <si>
    <t>11391100</t>
  </si>
  <si>
    <t>Ag = Farmland in work for the Heinz Center</t>
  </si>
  <si>
    <t>Sugar Creek at New Palestine, IN</t>
  </si>
  <si>
    <t>Zollner Creek near Mt. Angel, OR</t>
  </si>
  <si>
    <t>Duck Creek near Howard, WI</t>
  </si>
  <si>
    <t>Wapsipinicon River near Tripoli, IA</t>
  </si>
  <si>
    <t>Iowa River near Rowan, IA</t>
  </si>
  <si>
    <t>South Fork Iowa River near New Providence, IA</t>
  </si>
  <si>
    <t>Iowa River at Wapello, IA</t>
  </si>
  <si>
    <t>Canajoharie Creek near Canajoharie, NY</t>
  </si>
  <si>
    <t>River Raisin near Manchester, MI</t>
  </si>
  <si>
    <t>St. Joseph River near Newville, IN</t>
  </si>
  <si>
    <t>Auglaize River near Fort Jennings, OH</t>
  </si>
  <si>
    <t>Maumee River at Waterville, OH</t>
  </si>
  <si>
    <t>Sangamon River at Monticello, IL</t>
  </si>
  <si>
    <t>01573095</t>
  </si>
  <si>
    <t>Land use changed for 1 site in ACFB based on study unit comments</t>
  </si>
  <si>
    <t>05455570</t>
  </si>
  <si>
    <t>English River at Riverside, IA</t>
  </si>
  <si>
    <t>03598250</t>
  </si>
  <si>
    <t>391732085414401</t>
  </si>
  <si>
    <t>01614500</t>
  </si>
  <si>
    <t>01621050</t>
  </si>
  <si>
    <t>01638480</t>
  </si>
  <si>
    <t>01639000</t>
  </si>
  <si>
    <t>01643020</t>
  </si>
  <si>
    <t>iag int</t>
  </si>
  <si>
    <t>01349150</t>
  </si>
  <si>
    <t>14201300</t>
  </si>
  <si>
    <t>STAID for Bayou Bouef at amalia (ACAD) updated</t>
  </si>
  <si>
    <t>11261100</t>
  </si>
  <si>
    <t>Cycle I nutrient site</t>
  </si>
  <si>
    <t>Insuf. Data</t>
  </si>
  <si>
    <t>No</t>
  </si>
  <si>
    <t>91</t>
  </si>
  <si>
    <t>Cycle I SU name</t>
  </si>
  <si>
    <t>Cycle I start year</t>
  </si>
  <si>
    <t>Cycle II SU name</t>
  </si>
  <si>
    <t>Cycle II start year</t>
  </si>
  <si>
    <t>Long-term mean streamflow added.  Flow and runoff columns reordered; titles and documentation clarified.</t>
  </si>
  <si>
    <t>SANT sites resorted in Land_Use page</t>
  </si>
  <si>
    <t>Hillsboro Canal near Shawano, FL</t>
  </si>
  <si>
    <t>Big Limestone Creek near Limestone, TN</t>
  </si>
  <si>
    <t>Hester Creek near Plevna, AL</t>
  </si>
  <si>
    <t>Flint River near Brownsboro, AL</t>
  </si>
  <si>
    <t>Updated information on Cycle II new sites</t>
  </si>
  <si>
    <t>some related station info for daily Q revised</t>
  </si>
  <si>
    <t>Made a few updates and rearrangements</t>
  </si>
  <si>
    <t>05082500</t>
  </si>
  <si>
    <t>05082625</t>
  </si>
  <si>
    <t>Revised trend site selection for PODL.  Cleaned up trend selection and prioritization data.</t>
  </si>
  <si>
    <t>05331580</t>
  </si>
  <si>
    <t>05355250</t>
  </si>
  <si>
    <t xml:space="preserve">Added data from SU replies to the LIP information request </t>
  </si>
  <si>
    <t>Date</t>
  </si>
  <si>
    <t>Revisions</t>
  </si>
  <si>
    <t>Land-use category changed from "Undev, mining" to "Mixed, mining" for Clear Fork (KANA)</t>
  </si>
  <si>
    <t>Bogue Phalia near Leland, MS</t>
  </si>
  <si>
    <t>Yazoo River near Long Lake, MS</t>
  </si>
  <si>
    <t>Yocum Creek near Oak Grove, AR</t>
  </si>
  <si>
    <t>Sacramento Slough near Knights Landing, CA</t>
  </si>
  <si>
    <t>04071795</t>
  </si>
  <si>
    <t>iag icr ipa</t>
  </si>
  <si>
    <t>Daily Q worksheet added</t>
  </si>
  <si>
    <t>14202000</t>
  </si>
  <si>
    <t>Revised selection of reference-indicator trend sites in OZRK, YELL, and SANA</t>
  </si>
  <si>
    <t>icr</t>
  </si>
  <si>
    <t>05449500</t>
  </si>
  <si>
    <t>Pine Creek at Pine City, WA</t>
  </si>
  <si>
    <t>Prairie Creek near Ovina, NE</t>
  </si>
  <si>
    <t>Muddy Creek at Mount Clinton, VA</t>
  </si>
  <si>
    <t>Merced River near Newman, CA</t>
  </si>
  <si>
    <t>Orestimba Creek near Crows Landing, CA</t>
  </si>
  <si>
    <t>Lonetree Creek near Greeley, CO</t>
  </si>
  <si>
    <t>East Fork Trinity River at McKinney, TX</t>
  </si>
  <si>
    <t>Chambers Creek near Rice, TX</t>
  </si>
  <si>
    <t>Mad River near Eagle City, OH</t>
  </si>
  <si>
    <t>Tucsawhatchee Creek near Hawkinsville, GA</t>
  </si>
  <si>
    <t>Spreadsheet modified to show only columns pertinent to work for EPAs ROE</t>
  </si>
  <si>
    <t>A "Yes" means site was used for this indicator for the 2007 ROE report</t>
  </si>
  <si>
    <t>Land Use - EPA ROE 2007</t>
  </si>
  <si>
    <t>Land-use category used in work for the EPA ROE in 2007. Bold indicates site was used in Pesticides Circular 1291.</t>
  </si>
  <si>
    <t>Same as Land Use - NAWQA National Synthesis with Forest added as a special class of Undev and Ag = Agricultural</t>
  </si>
  <si>
    <t>Mean annual flow for high intensity phase (HIP) water years with complete daily records</t>
  </si>
  <si>
    <t>Land use based on enhanced NLCD* data - Gilliom's 9 categories</t>
  </si>
  <si>
    <t>Land Use - NLCD-e*</t>
  </si>
  <si>
    <r>
      <t>NLCD*-e (</t>
    </r>
    <r>
      <rPr>
        <b/>
        <sz val="8"/>
        <color indexed="10"/>
        <rFont val="Arial"/>
        <family val="2"/>
      </rPr>
      <t>enhanced</t>
    </r>
    <r>
      <rPr>
        <b/>
        <sz val="8"/>
        <rFont val="Arial"/>
        <family val="2"/>
      </rPr>
      <t>) Land use (from Curtis Price &amp; Naomi Nakagaki)</t>
    </r>
  </si>
  <si>
    <t>GIRAS** Residential</t>
  </si>
  <si>
    <t>GIRAS** res + NLCD forest</t>
  </si>
  <si>
    <t>GIRAS** orchards</t>
  </si>
  <si>
    <t>GIRAS** tundra</t>
  </si>
  <si>
    <t>Total NLCD-e*</t>
  </si>
  <si>
    <t>*NLCD = National Land Cover Data; -e = enhanced; 1991 land use data</t>
  </si>
  <si>
    <t>**GIRAS= Geographic Information Retrieval and Analysis System; 1980 - 1982 land use data.</t>
  </si>
  <si>
    <t>Orthophosphate in Agricultural Streams Indiacator Site</t>
  </si>
  <si>
    <t>Pesticides in Agricultural Streams Indicator Site</t>
  </si>
  <si>
    <t>Nitrate in Agricltural Streams Indicator Site</t>
  </si>
  <si>
    <t>Total Nitrogen in Agricultural Streams Indicator Site</t>
  </si>
  <si>
    <r>
      <t xml:space="preserve">Total Nitrogen in Agricultural Streams </t>
    </r>
    <r>
      <rPr>
        <b/>
        <sz val="8"/>
        <rFont val="Arial"/>
        <family val="2"/>
      </rPr>
      <t>Indicator Site ROE 2007</t>
    </r>
  </si>
  <si>
    <r>
      <t>Pesticides in Agricultural Streams</t>
    </r>
    <r>
      <rPr>
        <b/>
        <sz val="8"/>
        <rFont val="Arial"/>
        <family val="2"/>
      </rPr>
      <t xml:space="preserve"> Indicator Site ROE 2007</t>
    </r>
  </si>
  <si>
    <r>
      <t xml:space="preserve">Nitrate in Agricultural Streams </t>
    </r>
    <r>
      <rPr>
        <b/>
        <sz val="8"/>
        <rFont val="Arial"/>
        <family val="2"/>
      </rPr>
      <t>Indicator Site ROE 2007</t>
    </r>
  </si>
  <si>
    <r>
      <t>Orthophosphate in Agricultural Streams</t>
    </r>
    <r>
      <rPr>
        <b/>
        <sz val="8"/>
        <rFont val="Arial"/>
        <family val="2"/>
      </rPr>
      <t xml:space="preserve"> Indicator Site ROE 2007</t>
    </r>
  </si>
  <si>
    <r>
      <t>Total Phosphorus in Agricultural Streams</t>
    </r>
    <r>
      <rPr>
        <b/>
        <sz val="8"/>
        <rFont val="Arial"/>
        <family val="2"/>
      </rPr>
      <t xml:space="preserve"> Indicator Site ROE 2007</t>
    </r>
  </si>
  <si>
    <t>East Mahantango Creek at Klingerstown, PA</t>
  </si>
  <si>
    <t>Kishacoquillas Creek at Lumber City, PA</t>
  </si>
  <si>
    <t>Bachman Run at Annville, PA</t>
  </si>
  <si>
    <t>Muddy Creek at Muddy Creek Forks, PA</t>
  </si>
  <si>
    <t>Dousinbury Creek near Wall Street, MO</t>
  </si>
  <si>
    <t>Niangua River at Windyville, MO</t>
  </si>
  <si>
    <t>13092747</t>
  </si>
  <si>
    <t>Undev</t>
  </si>
  <si>
    <t>Revised land-use categories</t>
  </si>
  <si>
    <t>Added land use data for YAKI and DLMV sites</t>
  </si>
  <si>
    <t>10102200</t>
  </si>
  <si>
    <t>04159492</t>
  </si>
  <si>
    <t>04175600</t>
  </si>
  <si>
    <t>04178000</t>
  </si>
  <si>
    <t>04183000</t>
  </si>
  <si>
    <t>04186500</t>
  </si>
  <si>
    <t>04193500</t>
  </si>
  <si>
    <t>ipa</t>
  </si>
  <si>
    <t>05567000</t>
  </si>
  <si>
    <t>Lost River near Leipsic, IN</t>
  </si>
  <si>
    <t>Clifty Creek near Hartsville, IN</t>
  </si>
  <si>
    <t>Big Walnut Creek at Reelsville, IN</t>
  </si>
  <si>
    <t>Pudding River at Aurora, OR</t>
  </si>
  <si>
    <t>Pensaukee River near Krakow, WI</t>
  </si>
  <si>
    <t>Tomorrow River near Nelsonville, WI</t>
  </si>
  <si>
    <t>East River near De Pere, WI</t>
  </si>
  <si>
    <t>Fox River at Green Bay, WI</t>
  </si>
  <si>
    <t>North Branch Milwaukee River near Random Lake, WI</t>
  </si>
  <si>
    <t>Added land-use categories used for 2007 edition of the HEINZ CENTER Report (based on Pesticide NS Circular methods)</t>
  </si>
  <si>
    <t>Wapsipinicon River near De Witt, IA</t>
  </si>
  <si>
    <t>Iowa River at Marengo, IA</t>
  </si>
  <si>
    <t>Old Mans Creek near Iowa City, IA</t>
  </si>
  <si>
    <t>Flood Creek near Powersville, IA</t>
  </si>
  <si>
    <t>Wolf Creek near Dysart, IA</t>
  </si>
  <si>
    <t>Cedar River near Conesville, IA</t>
  </si>
  <si>
    <t>Skunk River at Augusta, IA</t>
  </si>
  <si>
    <t>Black River near Jeddo, MI</t>
  </si>
  <si>
    <t>Maumee River at New Haven, IN</t>
  </si>
  <si>
    <t>Panther Creek near El Paso, IL</t>
  </si>
  <si>
    <t>Mackinaw River near Green Valley, IL</t>
  </si>
  <si>
    <t>Indian Creek near Wyoming, IL</t>
  </si>
  <si>
    <t>Sangamon River near Oakford, IL</t>
  </si>
  <si>
    <t>La Moine River at Colmar, IL</t>
  </si>
  <si>
    <t>Little River Ditch No 1 near Morehouse, MO</t>
  </si>
  <si>
    <t>Cache River at Egypt, AR</t>
  </si>
  <si>
    <t>Cache River near Cotton Plant, AR</t>
  </si>
  <si>
    <t>Skuna River at Bruce, MS</t>
  </si>
  <si>
    <r>
      <t xml:space="preserve">Appendix 1. List of NAWQA stream-water sampling sites with land-use classification used for </t>
    </r>
    <r>
      <rPr>
        <i/>
        <sz val="10"/>
        <rFont val="Arial"/>
        <family val="2"/>
      </rPr>
      <t>EPA's 2007 Report on the Environment: Science Report</t>
    </r>
    <r>
      <rPr>
        <sz val="10"/>
        <rFont val="Arial"/>
        <family val="0"/>
      </rPr>
      <t>.</t>
    </r>
  </si>
  <si>
    <t>Tensas River at Tendal, LA</t>
  </si>
  <si>
    <t>Fishtrap Creek at Lynden, WA</t>
  </si>
  <si>
    <t>Colusa Basin Drain near Knights Landing, CA</t>
  </si>
  <si>
    <t xml:space="preserve">        If Urban &gt; 25% and Ag &lt;= 25%, then Land Use = Urban</t>
  </si>
  <si>
    <t xml:space="preserve">        All other combinations of Urban, Ag, and Undev</t>
  </si>
  <si>
    <t xml:space="preserve">        If Urban &lt;= 5% and Ag &lt;= 25%, then Land Use = Undev</t>
  </si>
  <si>
    <t xml:space="preserve">        If Land Use = Undev and % Forest &gt; % Rangeland, then Land Use = Forest</t>
  </si>
  <si>
    <t>U.S. Sugar Outflow Canal near Clewiston, FL</t>
  </si>
  <si>
    <t>Dry Creek near Delta, CO</t>
  </si>
  <si>
    <t>North Fork Crow River above Paynesville, MN</t>
  </si>
  <si>
    <t>Minnesota River near Jordan, MN</t>
  </si>
  <si>
    <t>Mississippi River at Red Wing, MI</t>
  </si>
  <si>
    <t>Bayou Des Cannes near Eunice, LA</t>
  </si>
  <si>
    <t>Jordon Creek near Schnecksville, PA</t>
  </si>
  <si>
    <t>Tulpehocken Creek near Bernville, PA</t>
  </si>
  <si>
    <t>Land Use NLCD-e</t>
  </si>
  <si>
    <t xml:space="preserve">        If Ag &gt; 50% and Urban &lt;= 5%, then Land Use = Ag</t>
  </si>
  <si>
    <t xml:space="preserve">        If 25% &lt; Ag &lt;= 50% and Urban &lt;= 5%, then Land Use = Ag / Undev</t>
  </si>
  <si>
    <t xml:space="preserve">        If 25% &lt; Ag &lt;= 50% and 5% &lt; Urban &lt;= 25%, then Land Use = Ag / Urb / Undev</t>
  </si>
  <si>
    <t xml:space="preserve">        If 25% &lt; Ag &lt;= 50% and Urban &gt; 25%, then Land Use = Urban / Ag</t>
  </si>
  <si>
    <t xml:space="preserve">        If Ag &lt;= 25% and Urban &lt;= 5%, then Land Use = Undev</t>
  </si>
  <si>
    <t xml:space="preserve">        If Ag &lt;= 25% and 5% &lt; Urban &lt;= 25%, then Land Use = Urban / Undev</t>
  </si>
  <si>
    <t>Land Use EPA ROE 2007</t>
  </si>
  <si>
    <t>Agricultural</t>
  </si>
  <si>
    <t xml:space="preserve">        If Ag &lt;= 25% and 25% &lt; Urban &lt;= 50%, then Land Use = Urban 2</t>
  </si>
  <si>
    <t xml:space="preserve">        If Ag &lt;= 25% and Urban &gt; 50%, then Land Use = Urban 1</t>
  </si>
  <si>
    <t>Ag / Undev</t>
  </si>
  <si>
    <t>Ag</t>
  </si>
  <si>
    <t>Missing data</t>
  </si>
  <si>
    <t>Land Use NAWQA National Synthesis</t>
  </si>
  <si>
    <t>Land Use - NAWQA National Synthesis</t>
  </si>
  <si>
    <t>Pocomoke River at Willards, MD</t>
  </si>
  <si>
    <t>Chesterville Branch near Crumpton, MD</t>
  </si>
  <si>
    <t>Cub River near Richmond, UT</t>
  </si>
  <si>
    <t>North Fork Creek near Poplins Crossroads, TN</t>
  </si>
  <si>
    <t>Whitewater River near Alpine, IN</t>
  </si>
  <si>
    <t>Stillwater River at Martindale Road, OH</t>
  </si>
  <si>
    <t>Great Miami River near Vandalia, OH</t>
  </si>
  <si>
    <t>Kankakee River at Momence, IL</t>
  </si>
  <si>
    <t>Iroquois River near Chebanse, IL</t>
  </si>
  <si>
    <t>Population density (per square kilometer) based on 1990 census (from Naomi - Sep 2002)</t>
  </si>
  <si>
    <t>2001</t>
  </si>
  <si>
    <t>2004</t>
  </si>
  <si>
    <t>2007</t>
  </si>
  <si>
    <t>Scarham Creek near McVille, AL</t>
  </si>
  <si>
    <t>03246400</t>
  </si>
  <si>
    <t>05525500</t>
  </si>
  <si>
    <t>Sugar Creek at Milford, IL</t>
  </si>
  <si>
    <t>03275000</t>
  </si>
  <si>
    <t>Land use updated correctly (this time) for 2 GRSL sites based on SU suggestions</t>
  </si>
  <si>
    <t>Deleted old nutrient info from "Data".  Added Cycle II site types to "Nutrients".</t>
  </si>
  <si>
    <t>CCPT</t>
  </si>
  <si>
    <t>YAKI</t>
  </si>
  <si>
    <t>POTO</t>
  </si>
  <si>
    <t>DLMV</t>
  </si>
  <si>
    <t>UTEN</t>
  </si>
  <si>
    <t>LTEN</t>
  </si>
  <si>
    <t>WHIT</t>
  </si>
  <si>
    <t>MIAM</t>
  </si>
  <si>
    <t>Added EIP team priorities and comments on trend site selection (from Carol Couch)</t>
  </si>
  <si>
    <t>Revised site selection to include new EIP team info (from Carol)</t>
  </si>
  <si>
    <t>07283000</t>
  </si>
  <si>
    <t>07288650</t>
  </si>
  <si>
    <t>07288955</t>
  </si>
  <si>
    <t>07369500</t>
  </si>
  <si>
    <r>
      <t>Drainage Area 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</si>
  <si>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Drainage Area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</si>
  <si>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Basin area in square kilometers</t>
  </si>
  <si>
    <t>Total cropland</t>
  </si>
  <si>
    <t>A few revisions to land use and nutrient results.</t>
  </si>
  <si>
    <t>Added LIP sampling schedule for site with long-term data (from Skip Vecchia)</t>
  </si>
  <si>
    <t>Revised info on Merced R. (SANJ) and added to trend selection.
SU Ids updated to Cycle II</t>
  </si>
  <si>
    <t>05058700</t>
  </si>
  <si>
    <t>05059000</t>
  </si>
  <si>
    <t>05064500</t>
  </si>
  <si>
    <t>12464606</t>
  </si>
  <si>
    <t>12464770</t>
  </si>
  <si>
    <t>12471090</t>
  </si>
  <si>
    <t>06753990</t>
  </si>
  <si>
    <t>Version sent to study units
   N concentrations at Sabine R. (SCTX) deleted
   Total P for Nolichucky R. at Embreeville (UTEN) deleted
   PO4 for Little Cobb Creek (UMIS) deleted
   Percentiles not updated</t>
  </si>
  <si>
    <t>EPA Aggregated Nutrient Ecoregions added</t>
  </si>
  <si>
    <t>Summary report land use revised for 2 sites in UIRB and 6 sites in YELL</t>
  </si>
  <si>
    <t>01577300</t>
  </si>
  <si>
    <t>0357479650</t>
  </si>
  <si>
    <t>03575100</t>
  </si>
  <si>
    <t>Land use classifications updated, NS size classification added</t>
  </si>
  <si>
    <t>12505450</t>
  </si>
  <si>
    <t>05276005</t>
  </si>
  <si>
    <t>05320270</t>
  </si>
  <si>
    <t>05330000</t>
  </si>
  <si>
    <t>02444490</t>
  </si>
  <si>
    <t>Land use changed for 3 sites in the SACR</t>
  </si>
  <si>
    <t>Center Creek near Smithfield, MO</t>
  </si>
  <si>
    <t>Conococheague Creek at Fairview, MD</t>
  </si>
  <si>
    <t>Catoctin Creek at Taylorstown, VA</t>
  </si>
  <si>
    <t>Monocacy River at Bridgeport, MD</t>
  </si>
  <si>
    <t>Monocacy River near Frederick, MD</t>
  </si>
  <si>
    <t>Bois De Sioux River near Doran, MN</t>
  </si>
  <si>
    <t>Red River of the North above Fargo, ND</t>
  </si>
  <si>
    <t>Sheyenne River at Lisbon, ND</t>
  </si>
  <si>
    <t>Sheyenne River near Kindred, ND</t>
  </si>
  <si>
    <t>Red River of the North at Halstad, MN</t>
  </si>
  <si>
    <t>Red River of the North at Grand Forks, ND</t>
  </si>
  <si>
    <t>REV_RES</t>
  </si>
  <si>
    <t>REV_FRES</t>
  </si>
  <si>
    <t>REV_ORCH</t>
  </si>
  <si>
    <t>Mean streamflow (cfs)</t>
  </si>
  <si>
    <t>03373530</t>
  </si>
  <si>
    <t>South Fork Palouse River at Colfax, WA</t>
  </si>
  <si>
    <t>Rebel Flat Creek at Winona, WA</t>
  </si>
  <si>
    <t>Total Cropland</t>
  </si>
  <si>
    <r>
      <t xml:space="preserve">Added Aug 2005 land use definitions and revised basin areas to land use page - </t>
    </r>
    <r>
      <rPr>
        <b/>
        <sz val="8"/>
        <rFont val="Arial"/>
        <family val="2"/>
      </rPr>
      <t>Differences not resolved</t>
    </r>
  </si>
  <si>
    <t>Revised land-use classification and moved to a separate worksheet.  Deleted some columns that were no longer needed.</t>
  </si>
  <si>
    <t>04080798</t>
  </si>
  <si>
    <t>04085109</t>
  </si>
  <si>
    <t>04085139</t>
  </si>
  <si>
    <t>08058900</t>
  </si>
  <si>
    <t>08064100</t>
  </si>
  <si>
    <t>08065800</t>
  </si>
  <si>
    <t>11274538</t>
  </si>
  <si>
    <t>05568000</t>
  </si>
  <si>
    <t>05568800</t>
  </si>
  <si>
    <t>05572000</t>
  </si>
  <si>
    <t>05583000</t>
  </si>
  <si>
    <t>05584500</t>
  </si>
  <si>
    <t>01555400</t>
  </si>
  <si>
    <t>11273500</t>
  </si>
  <si>
    <t>Pop Den (km2)</t>
  </si>
  <si>
    <t>Revised LINJ land use and site selection based on conversation with Mark Ayers</t>
  </si>
  <si>
    <t>01451800</t>
  </si>
  <si>
    <t>05085900</t>
  </si>
  <si>
    <t>05099600</t>
  </si>
  <si>
    <t>05102490</t>
  </si>
  <si>
    <t>05112000</t>
  </si>
  <si>
    <t>12471400</t>
  </si>
  <si>
    <t>040863075</t>
  </si>
  <si>
    <t>Revised land use data to Naomi's September version, revised land use classifications.  Cleaned up main (Data) sheet.</t>
  </si>
  <si>
    <t>Land Use worksheet</t>
  </si>
  <si>
    <t>06795500</t>
  </si>
  <si>
    <t>06800000</t>
  </si>
  <si>
    <t>06800500</t>
  </si>
  <si>
    <t>Updated site descriptions from the planning data base</t>
  </si>
  <si>
    <t>One or more codes assigned by the study unit for site classification</t>
  </si>
  <si>
    <t>Land Use Classifications updated.  Site Comment worksheet addded, comments consolidated and Cycle II design comments added.</t>
  </si>
  <si>
    <t>low intensity res</t>
  </si>
  <si>
    <t>high intensity res</t>
  </si>
  <si>
    <t>commercial, industrial, transp</t>
  </si>
  <si>
    <t>Major River Basin</t>
  </si>
  <si>
    <t>Urban / rec grasses</t>
  </si>
  <si>
    <t>row crops</t>
  </si>
  <si>
    <t>02083833</t>
  </si>
  <si>
    <t>Bedias Creek near Madisonville, TX</t>
  </si>
  <si>
    <t>394340085524601</t>
  </si>
  <si>
    <t>Added preliminary trend site identification</t>
  </si>
  <si>
    <t>01470779</t>
  </si>
  <si>
    <t>05420680</t>
  </si>
  <si>
    <t>05422000</t>
  </si>
  <si>
    <t>Pete Mitchell Swamp near Penny Hill, NC</t>
  </si>
  <si>
    <t>Sand Hollow near Vantage, WA</t>
  </si>
  <si>
    <t>Frenchman Hills Wasteway near Moses Lake, WA</t>
  </si>
  <si>
    <t>Lind Coulee Wasteway near Warden, WA</t>
  </si>
  <si>
    <t>Crab Creek Lateral near Othello, WA</t>
  </si>
  <si>
    <t>Scbid Pe 16.4 Wasteway near Ringold, WA</t>
  </si>
  <si>
    <t>"Size" classes revised based on HIP flows, Land Use Category (based on Size and Site Type) added</t>
  </si>
  <si>
    <t>03267900</t>
  </si>
  <si>
    <t>Corrected Heinz land use categories to correspond to those used in the 2002 report
Revised NS land use categories to diferentiate "cropland" and "pasture", and "forest" and "range"</t>
  </si>
  <si>
    <t>04072050</t>
  </si>
  <si>
    <t>Areas updated</t>
  </si>
  <si>
    <t>East Fork Double Bayou at Sykes Road near Anahuac, TX</t>
  </si>
  <si>
    <t>Whites Bayou at Highway 61 near Anahuac, TX</t>
  </si>
  <si>
    <t>West Prong Old River at Highway 146 near Dayton, TX</t>
  </si>
  <si>
    <t>294349094345999</t>
  </si>
  <si>
    <t>295001094384699</t>
  </si>
  <si>
    <t>295740094542399</t>
  </si>
  <si>
    <t>Added land-use definitions from Pesticide NS Circular and identified differences with Nutrient NS report</t>
  </si>
  <si>
    <t>ACAD</t>
  </si>
  <si>
    <t>ACFB</t>
  </si>
  <si>
    <t>ALBE</t>
  </si>
  <si>
    <t>CCYK</t>
  </si>
  <si>
    <t>CNBR</t>
  </si>
  <si>
    <t>DELR</t>
  </si>
  <si>
    <t>EIWA</t>
  </si>
  <si>
    <t>GAFL</t>
  </si>
  <si>
    <t>El 68 D Wasteway near Othello, WA</t>
  </si>
  <si>
    <t>Esquatzel Div Channel near Pasco, WA</t>
  </si>
  <si>
    <t>Site Name</t>
  </si>
  <si>
    <t>Net Code</t>
  </si>
  <si>
    <t>SOFL</t>
  </si>
  <si>
    <t>SPLT</t>
  </si>
  <si>
    <t>TRIN</t>
  </si>
  <si>
    <t>UCOL</t>
  </si>
  <si>
    <t>UIRB</t>
  </si>
  <si>
    <t>UMIS</t>
  </si>
  <si>
    <t>USNK</t>
  </si>
  <si>
    <t>Added information compiled by Dave Wolock</t>
  </si>
  <si>
    <t>05453100</t>
  </si>
  <si>
    <t>05455100</t>
  </si>
  <si>
    <t>05461390</t>
  </si>
  <si>
    <t>05464020</t>
  </si>
  <si>
    <t>05464220</t>
  </si>
  <si>
    <t>05465000</t>
  </si>
  <si>
    <t>01564997</t>
  </si>
  <si>
    <t>Corrected landuse cclassification in the CAZB based on phone call with study unit</t>
  </si>
  <si>
    <t>Bogue Chitto near Memphis, AL</t>
  </si>
  <si>
    <t>Related station numbers added to Data page</t>
  </si>
  <si>
    <t>Little Cobb River near Beauford, MN</t>
  </si>
  <si>
    <t>Mississippi River at Hastings, MN</t>
  </si>
  <si>
    <t>Rock Creek at Twin Falls, ID</t>
  </si>
  <si>
    <t>Mermentau River at Mermentau, LA</t>
  </si>
  <si>
    <t>Bayou Lacassine near Hayes, LA</t>
  </si>
  <si>
    <t>395355084173600</t>
  </si>
  <si>
    <t>395457084095100</t>
  </si>
  <si>
    <t>07043500</t>
  </si>
  <si>
    <t>07077380</t>
  </si>
  <si>
    <t>07077555</t>
  </si>
  <si>
    <t>small grains</t>
  </si>
  <si>
    <t>pasture / hay</t>
  </si>
  <si>
    <t>orchards / vineyards</t>
  </si>
  <si>
    <t>fallow</t>
  </si>
  <si>
    <t>quarries, strip mines, gravel pits</t>
  </si>
  <si>
    <t>transitional</t>
  </si>
  <si>
    <t>grasslands / herbaceous</t>
  </si>
  <si>
    <t>shrubland</t>
  </si>
  <si>
    <t>deciduous forest</t>
  </si>
  <si>
    <t>evergreen forest</t>
  </si>
  <si>
    <t>mixed forest</t>
  </si>
  <si>
    <t>woody wetlands</t>
  </si>
  <si>
    <t>open water</t>
  </si>
  <si>
    <t>emergent hervaceous wetlands</t>
  </si>
  <si>
    <t>bare rock, sand, clay</t>
  </si>
  <si>
    <t>perennial ice, snow</t>
  </si>
  <si>
    <t>Added NLCD (enhanced) land use and classifications, deleted GIRS and old NLCD</t>
  </si>
  <si>
    <t>Major River Basin group number</t>
  </si>
  <si>
    <t>Shell Creek near Columbus, NE</t>
  </si>
  <si>
    <t>Turtle River near Arvilla, ND</t>
  </si>
  <si>
    <t>Snake River above Alvarado, MN</t>
  </si>
  <si>
    <t>Pembina River at Walhalla, ND</t>
  </si>
  <si>
    <t>Red River of the North at Pembina, ND</t>
  </si>
  <si>
    <t>Roseau River near Caribou, MN</t>
  </si>
  <si>
    <t xml:space="preserve">Original spreadsheet from Dave Mueller edited to show only columns pertinent to work for Heinz Center </t>
  </si>
  <si>
    <t>Spanish Grant Combined Drain near Patterson, CA</t>
  </si>
  <si>
    <t>Land use changed for 2 sites in the SPLT</t>
  </si>
  <si>
    <t>Kessinger Ditch near Monroe City, IN</t>
  </si>
  <si>
    <t>Muscatatuck River near Deputy, IN</t>
  </si>
  <si>
    <t>East Fork White River at Shoals, IN</t>
  </si>
  <si>
    <t>Runoff computed for the sampled time period, and compared to long-term mean runoff from the national map</t>
  </si>
  <si>
    <t>Was data from this site used in the 1992-2001 nutrient analysis? (yes, no, or insufficient data)</t>
  </si>
  <si>
    <t>Added nutrient report land-use category to Land-use page, cleaned up documentation</t>
  </si>
  <si>
    <t>Added runoff ratio.  Corrected streamflow years for ACAD.</t>
  </si>
  <si>
    <t>Land use clasification completed.  Cycle I nutrient load-model results added (in "Nutrients" worksheet).</t>
  </si>
  <si>
    <t>07053250</t>
  </si>
  <si>
    <t>07186480</t>
  </si>
  <si>
    <t>Added new hydrologic landscape codes
Added pesticide, N and P inputs (from Dave Wolock)</t>
  </si>
  <si>
    <t>03466208</t>
  </si>
  <si>
    <t>01485000</t>
  </si>
  <si>
    <t>01493112</t>
  </si>
  <si>
    <t>Naomi: added 2 fields, "ratio of pasture to agland" and "pct agland nondisclosed"</t>
  </si>
  <si>
    <t>02350080</t>
  </si>
  <si>
    <t>05451210</t>
  </si>
  <si>
    <t>Other ancillary data updated (from Dave Wolock)</t>
  </si>
  <si>
    <t>09149480</t>
  </si>
  <si>
    <t>Added HL - Crop setting data from Dave Wolock</t>
  </si>
  <si>
    <t>Added SU comments from Planning Data Base and Water Management Feature table
Added YAKI &amp; DLMV sites and non-HIP integrator site in LSUS</t>
  </si>
  <si>
    <t>Land use changed for 1 site in SCTX</t>
  </si>
  <si>
    <t>05051300</t>
  </si>
  <si>
    <t>05053800</t>
  </si>
  <si>
    <t>RES_LOW</t>
  </si>
  <si>
    <t>RES_HI</t>
  </si>
  <si>
    <t>COM_IND</t>
  </si>
  <si>
    <t>REC_GRS</t>
  </si>
  <si>
    <t>ROW_CROP</t>
  </si>
  <si>
    <t>SM_GRAIN</t>
  </si>
  <si>
    <t>PAST_HAY</t>
  </si>
  <si>
    <t>ORCH_VIN</t>
  </si>
  <si>
    <t>FALLOW</t>
  </si>
  <si>
    <t>GRASSLND</t>
  </si>
  <si>
    <t>SHRUBLND</t>
  </si>
  <si>
    <t>DEC_FOR</t>
  </si>
  <si>
    <t>EVR_FOR</t>
  </si>
  <si>
    <t>MIX_FOR</t>
  </si>
  <si>
    <t>WATER</t>
  </si>
  <si>
    <t>WOODWETL</t>
  </si>
  <si>
    <t>HERBWETL</t>
  </si>
  <si>
    <t>BAREROCK</t>
  </si>
  <si>
    <t>QUARMINE</t>
  </si>
  <si>
    <t>TRANS</t>
  </si>
  <si>
    <t>ICE_SNOW</t>
  </si>
  <si>
    <t>06923150</t>
  </si>
  <si>
    <t>06923250</t>
  </si>
  <si>
    <t>08010000</t>
  </si>
  <si>
    <t>08012150</t>
  </si>
  <si>
    <t>08012470</t>
  </si>
  <si>
    <t>03573182</t>
  </si>
  <si>
    <t>Lime Creek near Cobb, GA</t>
  </si>
  <si>
    <t>Crab Creek near Ritzville, WA</t>
  </si>
  <si>
    <t>Granger Drain at Granger, WA</t>
  </si>
  <si>
    <t>Palouse River at Hooper, WA</t>
  </si>
  <si>
    <t>Maple Creek near Nickerson, NE</t>
  </si>
  <si>
    <t>Elkhorn River at Waterloo, NE</t>
  </si>
  <si>
    <t>Little River near Tifton, GA</t>
  </si>
  <si>
    <t>Deleted crop group for sites with &lt; 1% cropland</t>
  </si>
  <si>
    <t>12472380</t>
  </si>
  <si>
    <t>12473508</t>
  </si>
  <si>
    <t>iag</t>
  </si>
  <si>
    <t>int</t>
  </si>
  <si>
    <t>02281200</t>
  </si>
  <si>
    <t>iag icr</t>
  </si>
  <si>
    <t>02289034</t>
  </si>
  <si>
    <t>ior</t>
  </si>
  <si>
    <t>Total Urban</t>
  </si>
  <si>
    <t>Total Ag</t>
  </si>
  <si>
    <t>Total Range</t>
  </si>
  <si>
    <t>Total Forest</t>
  </si>
  <si>
    <t>ICESNOW</t>
  </si>
  <si>
    <t>Added NLCD land use, added new land use categorization and associated info from Bob Gilliom</t>
  </si>
  <si>
    <t>02084558</t>
  </si>
  <si>
    <t>TENN</t>
  </si>
  <si>
    <t>WILL</t>
  </si>
  <si>
    <t>WMIC</t>
  </si>
  <si>
    <t>Land use updated (from Naomi Nakagaki)</t>
  </si>
  <si>
    <t>REV_TUND</t>
  </si>
  <si>
    <t>Total Other Undev</t>
  </si>
  <si>
    <t>Total
NLCD-e</t>
  </si>
  <si>
    <t>Site names standardized in "Nutrients" sheet.</t>
  </si>
  <si>
    <t>Albemarle Canal near Swindell, NC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</si>
</sst>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0000"/>
    <numFmt numFmtId="168" formatCode="&quot;$&quot;#,##0.000"/>
    <numFmt numFmtId="169" formatCode="#,##0.000"/>
    <numFmt numFmtId="170" formatCode="mm/dd/yy"/>
    <numFmt numFmtId="171" formatCode="0.0000000"/>
    <numFmt numFmtId="172" formatCode="0.0%"/>
    <numFmt numFmtId="173" formatCode="#,##0.00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 quotePrefix="1">
      <alignment vertical="center"/>
    </xf>
    <xf numFmtId="0" fontId="4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34" borderId="0" xfId="0" applyNumberFormat="1" applyFont="1" applyFill="1" applyAlignment="1">
      <alignment vertical="center"/>
    </xf>
    <xf numFmtId="2" fontId="4" fillId="35" borderId="0" xfId="0" applyNumberFormat="1" applyFont="1" applyFill="1" applyAlignment="1">
      <alignment vertical="center"/>
    </xf>
    <xf numFmtId="2" fontId="4" fillId="36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4" fillId="37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4" fillId="38" borderId="0" xfId="0" applyNumberFormat="1" applyFont="1" applyFill="1" applyAlignment="1">
      <alignment vertical="center"/>
    </xf>
    <xf numFmtId="2" fontId="4" fillId="0" borderId="0" xfId="0" applyNumberFormat="1" applyFont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center"/>
    </xf>
    <xf numFmtId="49" fontId="7" fillId="4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49" fontId="4" fillId="40" borderId="13" xfId="0" applyNumberFormat="1" applyFont="1" applyFill="1" applyBorder="1" applyAlignment="1">
      <alignment horizontal="center" vertical="center"/>
    </xf>
    <xf numFmtId="49" fontId="7" fillId="4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 quotePrefix="1">
      <alignment/>
    </xf>
    <xf numFmtId="0" fontId="4" fillId="0" borderId="14" xfId="0" applyFont="1" applyBorder="1" applyAlignment="1">
      <alignment vertical="center"/>
    </xf>
    <xf numFmtId="0" fontId="5" fillId="0" borderId="14" xfId="0" applyNumberFormat="1" applyFont="1" applyFill="1" applyBorder="1" applyAlignment="1" quotePrefix="1">
      <alignment vertical="center"/>
    </xf>
    <xf numFmtId="0" fontId="4" fillId="4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2" fontId="4" fillId="34" borderId="14" xfId="0" applyNumberFormat="1" applyFont="1" applyFill="1" applyBorder="1" applyAlignment="1">
      <alignment vertical="center"/>
    </xf>
    <xf numFmtId="2" fontId="4" fillId="35" borderId="14" xfId="0" applyNumberFormat="1" applyFont="1" applyFill="1" applyBorder="1" applyAlignment="1">
      <alignment vertical="center"/>
    </xf>
    <xf numFmtId="2" fontId="4" fillId="38" borderId="14" xfId="0" applyNumberFormat="1" applyFont="1" applyFill="1" applyBorder="1" applyAlignment="1">
      <alignment vertical="center"/>
    </xf>
    <xf numFmtId="2" fontId="4" fillId="36" borderId="14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/>
    </xf>
    <xf numFmtId="2" fontId="4" fillId="37" borderId="14" xfId="0" applyNumberFormat="1" applyFont="1" applyFill="1" applyBorder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18" ht="12.75">
      <c r="A1" s="98" t="s">
        <v>209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</sheetData>
  <sheetProtection sheet="1" objects="1" scenarios="1"/>
  <mergeCells count="1">
    <mergeCell ref="A1:R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764193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46.421875" style="32" customWidth="1"/>
    <col min="2" max="2" width="112.8515625" style="32" customWidth="1"/>
    <col min="3" max="16384" width="8.8515625" style="32" customWidth="1"/>
  </cols>
  <sheetData>
    <row r="1" spans="1:2" ht="12" customHeight="1" thickBot="1">
      <c r="A1" s="6" t="s">
        <v>347</v>
      </c>
      <c r="B1" s="6" t="s">
        <v>5</v>
      </c>
    </row>
    <row r="2" spans="1:2" ht="12" customHeight="1" thickTop="1">
      <c r="A2" s="5" t="s">
        <v>94</v>
      </c>
      <c r="B2" s="32" t="s">
        <v>53</v>
      </c>
    </row>
    <row r="3" spans="1:2" ht="12" customHeight="1">
      <c r="A3" s="5" t="s">
        <v>95</v>
      </c>
      <c r="B3" s="32" t="s">
        <v>6</v>
      </c>
    </row>
    <row r="4" spans="1:2" ht="12" customHeight="1">
      <c r="A4" s="5" t="s">
        <v>96</v>
      </c>
      <c r="B4" s="32" t="s">
        <v>54</v>
      </c>
    </row>
    <row r="5" spans="1:2" ht="12" customHeight="1">
      <c r="A5" s="5" t="s">
        <v>97</v>
      </c>
      <c r="B5" s="32" t="s">
        <v>7</v>
      </c>
    </row>
    <row r="6" spans="1:2" ht="12" customHeight="1">
      <c r="A6" s="13" t="s">
        <v>357</v>
      </c>
      <c r="B6" s="13" t="s">
        <v>442</v>
      </c>
    </row>
    <row r="7" spans="1:2" ht="12" customHeight="1">
      <c r="A7" s="32" t="s">
        <v>276</v>
      </c>
      <c r="B7" s="32" t="s">
        <v>277</v>
      </c>
    </row>
    <row r="9" spans="1:2" ht="12" customHeight="1">
      <c r="A9" s="32" t="s">
        <v>316</v>
      </c>
      <c r="B9" s="32" t="s">
        <v>142</v>
      </c>
    </row>
    <row r="10" spans="1:2" ht="12" customHeight="1">
      <c r="A10" s="32" t="s">
        <v>396</v>
      </c>
      <c r="B10" s="32" t="s">
        <v>352</v>
      </c>
    </row>
    <row r="11" spans="1:2" ht="12" customHeight="1">
      <c r="A11" s="32" t="s">
        <v>90</v>
      </c>
      <c r="B11" s="32" t="s">
        <v>456</v>
      </c>
    </row>
    <row r="12" spans="1:2" ht="12" customHeight="1">
      <c r="A12" s="32" t="s">
        <v>337</v>
      </c>
      <c r="B12" s="32" t="s">
        <v>250</v>
      </c>
    </row>
    <row r="13" spans="1:2" ht="12" customHeight="1">
      <c r="A13" s="5" t="s">
        <v>15</v>
      </c>
      <c r="B13" s="32" t="s">
        <v>8</v>
      </c>
    </row>
    <row r="14" ht="12" customHeight="1">
      <c r="A14" s="32" t="s">
        <v>395</v>
      </c>
    </row>
    <row r="16" spans="1:2" ht="12" customHeight="1">
      <c r="A16" s="75" t="s">
        <v>139</v>
      </c>
      <c r="B16" s="31" t="s">
        <v>140</v>
      </c>
    </row>
    <row r="17" ht="12" customHeight="1">
      <c r="B17" s="31" t="s">
        <v>141</v>
      </c>
    </row>
    <row r="18" ht="12" customHeight="1">
      <c r="B18" s="31" t="s">
        <v>216</v>
      </c>
    </row>
    <row r="19" spans="1:2" ht="12" customHeight="1">
      <c r="A19" s="32" t="s">
        <v>144</v>
      </c>
      <c r="B19" s="31" t="s">
        <v>143</v>
      </c>
    </row>
    <row r="20" ht="12" customHeight="1">
      <c r="B20" s="69" t="s">
        <v>226</v>
      </c>
    </row>
    <row r="21" ht="12" customHeight="1">
      <c r="B21" s="69" t="s">
        <v>51</v>
      </c>
    </row>
    <row r="22" ht="12" customHeight="1">
      <c r="B22" s="69" t="s">
        <v>227</v>
      </c>
    </row>
    <row r="23" ht="12" customHeight="1">
      <c r="B23" s="69" t="s">
        <v>228</v>
      </c>
    </row>
    <row r="24" ht="12" customHeight="1">
      <c r="B24" s="69" t="s">
        <v>229</v>
      </c>
    </row>
    <row r="25" ht="12" customHeight="1">
      <c r="B25" s="69" t="s">
        <v>230</v>
      </c>
    </row>
    <row r="26" ht="12" customHeight="1">
      <c r="B26" s="69" t="s">
        <v>231</v>
      </c>
    </row>
    <row r="27" ht="12" customHeight="1">
      <c r="B27" s="69" t="s">
        <v>234</v>
      </c>
    </row>
    <row r="28" ht="12" customHeight="1">
      <c r="B28" s="69" t="s">
        <v>235</v>
      </c>
    </row>
    <row r="29" spans="1:2" ht="12" customHeight="1">
      <c r="A29" s="34"/>
      <c r="B29" s="33" t="s">
        <v>145</v>
      </c>
    </row>
    <row r="30" spans="1:2" ht="12" customHeight="1">
      <c r="A30" s="34" t="s">
        <v>240</v>
      </c>
      <c r="B30" s="31" t="s">
        <v>55</v>
      </c>
    </row>
    <row r="31" ht="12" customHeight="1">
      <c r="B31" s="69" t="s">
        <v>226</v>
      </c>
    </row>
    <row r="32" spans="1:2" ht="12" customHeight="1">
      <c r="A32" s="34"/>
      <c r="B32" s="34" t="s">
        <v>213</v>
      </c>
    </row>
    <row r="33" spans="1:2" ht="12" customHeight="1">
      <c r="A33" s="34"/>
      <c r="B33" s="34" t="s">
        <v>215</v>
      </c>
    </row>
    <row r="34" spans="1:2" ht="12" customHeight="1">
      <c r="A34" s="34"/>
      <c r="B34" s="34" t="s">
        <v>214</v>
      </c>
    </row>
    <row r="35" spans="1:2" ht="12" customHeight="1">
      <c r="A35" s="34" t="s">
        <v>154</v>
      </c>
      <c r="B35" s="34" t="s">
        <v>138</v>
      </c>
    </row>
    <row r="36" spans="1:2" ht="12" customHeight="1">
      <c r="A36" s="34" t="s">
        <v>155</v>
      </c>
      <c r="B36" s="34" t="s">
        <v>138</v>
      </c>
    </row>
    <row r="37" spans="1:2" ht="12" customHeight="1">
      <c r="A37" s="34" t="s">
        <v>156</v>
      </c>
      <c r="B37" s="34" t="s">
        <v>138</v>
      </c>
    </row>
    <row r="38" spans="1:2" ht="12" customHeight="1">
      <c r="A38" s="34" t="s">
        <v>153</v>
      </c>
      <c r="B38" s="34" t="s">
        <v>138</v>
      </c>
    </row>
    <row r="39" spans="1:2" ht="12" customHeight="1">
      <c r="A39" s="34" t="s">
        <v>56</v>
      </c>
      <c r="B39" s="34" t="s">
        <v>138</v>
      </c>
    </row>
    <row r="40" spans="1:2" ht="12" customHeight="1">
      <c r="A40" s="34" t="s">
        <v>476</v>
      </c>
      <c r="B40" s="36" t="s">
        <v>354</v>
      </c>
    </row>
    <row r="41" spans="1:2" ht="12" customHeight="1">
      <c r="A41" s="34" t="s">
        <v>477</v>
      </c>
      <c r="B41" s="36" t="s">
        <v>355</v>
      </c>
    </row>
    <row r="42" spans="1:2" ht="12" customHeight="1">
      <c r="A42" s="34" t="s">
        <v>478</v>
      </c>
      <c r="B42" s="36" t="s">
        <v>356</v>
      </c>
    </row>
    <row r="43" spans="1:2" ht="12" customHeight="1">
      <c r="A43" s="37" t="s">
        <v>313</v>
      </c>
      <c r="B43" s="38" t="s">
        <v>146</v>
      </c>
    </row>
    <row r="44" spans="1:2" ht="12" customHeight="1">
      <c r="A44" s="39" t="s">
        <v>314</v>
      </c>
      <c r="B44" s="38" t="s">
        <v>147</v>
      </c>
    </row>
    <row r="45" spans="1:2" ht="12" customHeight="1">
      <c r="A45" s="34" t="s">
        <v>479</v>
      </c>
      <c r="B45" s="36" t="s">
        <v>358</v>
      </c>
    </row>
    <row r="46" spans="1:2" ht="12" customHeight="1">
      <c r="A46" s="40" t="s">
        <v>519</v>
      </c>
      <c r="B46" s="34"/>
    </row>
    <row r="47" spans="1:2" ht="12" customHeight="1">
      <c r="A47" s="34" t="s">
        <v>480</v>
      </c>
      <c r="B47" s="36" t="s">
        <v>359</v>
      </c>
    </row>
    <row r="48" spans="1:2" ht="12" customHeight="1">
      <c r="A48" s="34" t="s">
        <v>481</v>
      </c>
      <c r="B48" s="36" t="s">
        <v>425</v>
      </c>
    </row>
    <row r="49" spans="1:2" ht="12" customHeight="1">
      <c r="A49" s="34" t="s">
        <v>484</v>
      </c>
      <c r="B49" s="36" t="s">
        <v>428</v>
      </c>
    </row>
    <row r="50" spans="1:2" ht="12" customHeight="1">
      <c r="A50" s="34" t="s">
        <v>483</v>
      </c>
      <c r="B50" s="36" t="s">
        <v>427</v>
      </c>
    </row>
    <row r="51" spans="1:2" ht="12" customHeight="1">
      <c r="A51" s="39" t="s">
        <v>315</v>
      </c>
      <c r="B51" s="38" t="s">
        <v>148</v>
      </c>
    </row>
    <row r="52" spans="1:2" ht="12" customHeight="1">
      <c r="A52" s="68" t="s">
        <v>278</v>
      </c>
      <c r="B52" s="38"/>
    </row>
    <row r="53" spans="1:2" ht="12" customHeight="1">
      <c r="A53" s="34" t="s">
        <v>482</v>
      </c>
      <c r="B53" s="36" t="s">
        <v>426</v>
      </c>
    </row>
    <row r="54" spans="1:2" ht="12" customHeight="1">
      <c r="A54" s="40" t="s">
        <v>520</v>
      </c>
      <c r="B54" s="34" t="s">
        <v>60</v>
      </c>
    </row>
    <row r="55" spans="1:2" ht="12" customHeight="1">
      <c r="A55" s="34" t="s">
        <v>485</v>
      </c>
      <c r="B55" s="36" t="s">
        <v>431</v>
      </c>
    </row>
    <row r="56" spans="1:2" ht="12" customHeight="1">
      <c r="A56" s="34" t="s">
        <v>486</v>
      </c>
      <c r="B56" s="36" t="s">
        <v>432</v>
      </c>
    </row>
    <row r="57" spans="1:2" ht="12" customHeight="1">
      <c r="A57" s="40" t="s">
        <v>521</v>
      </c>
      <c r="B57" s="34"/>
    </row>
    <row r="58" spans="1:2" ht="12" customHeight="1">
      <c r="A58" s="34" t="s">
        <v>487</v>
      </c>
      <c r="B58" s="36" t="s">
        <v>433</v>
      </c>
    </row>
    <row r="59" spans="1:2" ht="12" customHeight="1">
      <c r="A59" s="34" t="s">
        <v>488</v>
      </c>
      <c r="B59" s="36" t="s">
        <v>434</v>
      </c>
    </row>
    <row r="60" spans="1:2" ht="12" customHeight="1">
      <c r="A60" s="34" t="s">
        <v>489</v>
      </c>
      <c r="B60" s="36" t="s">
        <v>435</v>
      </c>
    </row>
    <row r="61" spans="1:2" ht="12" customHeight="1">
      <c r="A61" s="34" t="s">
        <v>491</v>
      </c>
      <c r="B61" s="36" t="s">
        <v>436</v>
      </c>
    </row>
    <row r="62" spans="1:2" ht="12" customHeight="1">
      <c r="A62" s="40" t="s">
        <v>522</v>
      </c>
      <c r="B62" s="34"/>
    </row>
    <row r="63" spans="1:2" ht="12" customHeight="1">
      <c r="A63" s="34" t="s">
        <v>490</v>
      </c>
      <c r="B63" s="36" t="s">
        <v>437</v>
      </c>
    </row>
    <row r="64" spans="1:2" ht="12" customHeight="1">
      <c r="A64" s="34" t="s">
        <v>492</v>
      </c>
      <c r="B64" s="36" t="s">
        <v>438</v>
      </c>
    </row>
    <row r="65" spans="1:2" ht="12" customHeight="1">
      <c r="A65" s="39" t="s">
        <v>530</v>
      </c>
      <c r="B65" s="38" t="s">
        <v>149</v>
      </c>
    </row>
    <row r="66" spans="1:2" ht="12" customHeight="1">
      <c r="A66" s="34" t="s">
        <v>493</v>
      </c>
      <c r="B66" s="36" t="s">
        <v>439</v>
      </c>
    </row>
    <row r="67" spans="1:2" s="34" customFormat="1" ht="12" customHeight="1">
      <c r="A67" s="34" t="s">
        <v>523</v>
      </c>
      <c r="B67" s="36" t="s">
        <v>440</v>
      </c>
    </row>
    <row r="68" spans="1:2" ht="12" customHeight="1">
      <c r="A68" s="34" t="s">
        <v>494</v>
      </c>
      <c r="B68" s="36" t="s">
        <v>429</v>
      </c>
    </row>
    <row r="69" spans="1:2" ht="12" customHeight="1">
      <c r="A69" s="34" t="s">
        <v>495</v>
      </c>
      <c r="B69" s="36" t="s">
        <v>430</v>
      </c>
    </row>
    <row r="70" spans="1:2" ht="12" customHeight="1">
      <c r="A70" s="40" t="s">
        <v>531</v>
      </c>
      <c r="B70" s="34"/>
    </row>
    <row r="71" spans="1:2" ht="12" customHeight="1" thickBot="1">
      <c r="A71" s="41" t="s">
        <v>150</v>
      </c>
      <c r="B71" s="35"/>
    </row>
    <row r="75" ht="34.5" customHeight="1">
      <c r="A75" s="32" t="s">
        <v>151</v>
      </c>
    </row>
    <row r="76" ht="30" customHeight="1">
      <c r="A76" s="32" t="s">
        <v>152</v>
      </c>
    </row>
    <row r="148" ht="24" customHeight="1"/>
    <row r="227" ht="24" customHeight="1"/>
  </sheetData>
  <sheetProtection/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22">
      <selection activeCell="B72" sqref="B72"/>
    </sheetView>
  </sheetViews>
  <sheetFormatPr defaultColWidth="8.8515625" defaultRowHeight="12.75"/>
  <cols>
    <col min="1" max="1" width="10.140625" style="16" bestFit="1" customWidth="1"/>
    <col min="2" max="2" width="112.8515625" style="18" customWidth="1"/>
    <col min="3" max="16384" width="8.8515625" style="1" customWidth="1"/>
  </cols>
  <sheetData>
    <row r="1" spans="1:2" ht="11.25">
      <c r="A1" s="14" t="s">
        <v>113</v>
      </c>
      <c r="B1" s="15" t="s">
        <v>114</v>
      </c>
    </row>
    <row r="2" spans="1:2" ht="56.25">
      <c r="A2" s="16">
        <v>36623</v>
      </c>
      <c r="B2" s="17" t="s">
        <v>289</v>
      </c>
    </row>
    <row r="3" spans="1:2" ht="11.25">
      <c r="A3" s="16">
        <v>36640</v>
      </c>
      <c r="B3" s="18" t="s">
        <v>115</v>
      </c>
    </row>
    <row r="4" spans="1:2" ht="11.25">
      <c r="A4" s="16">
        <v>36641</v>
      </c>
      <c r="B4" s="18" t="s">
        <v>466</v>
      </c>
    </row>
    <row r="5" spans="1:2" ht="22.5">
      <c r="A5" s="16">
        <v>36663</v>
      </c>
      <c r="B5" s="17" t="s">
        <v>462</v>
      </c>
    </row>
    <row r="6" spans="1:2" ht="22.5">
      <c r="A6" s="16">
        <v>36668</v>
      </c>
      <c r="B6" s="17" t="s">
        <v>472</v>
      </c>
    </row>
    <row r="7" spans="1:2" ht="11.25">
      <c r="A7" s="16">
        <v>36672</v>
      </c>
      <c r="B7" s="18" t="s">
        <v>471</v>
      </c>
    </row>
    <row r="8" spans="1:2" ht="11.25">
      <c r="A8" s="16">
        <v>36680</v>
      </c>
      <c r="B8" s="18" t="s">
        <v>112</v>
      </c>
    </row>
    <row r="9" ht="11.25">
      <c r="B9" s="18" t="s">
        <v>363</v>
      </c>
    </row>
    <row r="10" spans="1:2" ht="11.25">
      <c r="A10" s="16">
        <v>36685</v>
      </c>
      <c r="B10" s="18" t="s">
        <v>269</v>
      </c>
    </row>
    <row r="11" spans="1:2" ht="11.25">
      <c r="A11" s="16">
        <v>36693</v>
      </c>
      <c r="B11" s="18" t="s">
        <v>27</v>
      </c>
    </row>
    <row r="12" spans="1:2" ht="11.25">
      <c r="A12" s="16">
        <v>36697</v>
      </c>
      <c r="B12" s="18" t="s">
        <v>19</v>
      </c>
    </row>
    <row r="13" spans="1:2" ht="11.25">
      <c r="A13" s="16">
        <v>36703</v>
      </c>
      <c r="B13" s="18" t="s">
        <v>106</v>
      </c>
    </row>
    <row r="14" spans="1:2" ht="11.25">
      <c r="A14" s="16">
        <v>36717</v>
      </c>
      <c r="B14" s="18" t="s">
        <v>270</v>
      </c>
    </row>
    <row r="15" spans="1:2" ht="11.25">
      <c r="A15" s="16">
        <v>36720</v>
      </c>
      <c r="B15" s="18" t="s">
        <v>280</v>
      </c>
    </row>
    <row r="16" spans="1:2" ht="11.25">
      <c r="A16" s="16">
        <v>36732</v>
      </c>
      <c r="B16" s="18" t="s">
        <v>338</v>
      </c>
    </row>
    <row r="17" spans="1:2" ht="11.25">
      <c r="A17" s="16">
        <v>36766</v>
      </c>
      <c r="B17" s="18" t="s">
        <v>171</v>
      </c>
    </row>
    <row r="18" spans="1:2" ht="11.25">
      <c r="A18" s="16">
        <v>36775</v>
      </c>
      <c r="B18" s="18" t="s">
        <v>412</v>
      </c>
    </row>
    <row r="19" spans="1:2" ht="11.25">
      <c r="A19" s="16">
        <v>36790</v>
      </c>
      <c r="B19" s="18" t="s">
        <v>124</v>
      </c>
    </row>
    <row r="20" spans="1:2" ht="11.25">
      <c r="A20" s="16">
        <v>36854</v>
      </c>
      <c r="B20" s="18" t="s">
        <v>109</v>
      </c>
    </row>
    <row r="21" spans="1:2" ht="22.5">
      <c r="A21" s="16">
        <v>36857</v>
      </c>
      <c r="B21" s="17" t="s">
        <v>281</v>
      </c>
    </row>
    <row r="22" spans="1:2" ht="11.25">
      <c r="A22" s="16">
        <v>36859</v>
      </c>
      <c r="B22" s="18" t="s">
        <v>88</v>
      </c>
    </row>
    <row r="23" spans="1:2" ht="11.25">
      <c r="A23" s="16">
        <v>36930</v>
      </c>
      <c r="B23" s="18" t="s">
        <v>290</v>
      </c>
    </row>
    <row r="24" spans="1:2" ht="11.25">
      <c r="A24" s="16">
        <v>36966</v>
      </c>
      <c r="B24" s="18" t="s">
        <v>4</v>
      </c>
    </row>
    <row r="25" spans="1:2" ht="11.25">
      <c r="A25" s="16">
        <v>36978</v>
      </c>
      <c r="B25" s="18" t="s">
        <v>529</v>
      </c>
    </row>
    <row r="26" spans="1:2" ht="11.25">
      <c r="A26" s="16">
        <v>36984</v>
      </c>
      <c r="B26" s="18" t="s">
        <v>469</v>
      </c>
    </row>
    <row r="27" spans="1:2" ht="11.25">
      <c r="A27" s="16">
        <v>36985</v>
      </c>
      <c r="B27" s="18" t="s">
        <v>351</v>
      </c>
    </row>
    <row r="28" spans="1:2" ht="11.25">
      <c r="A28" s="16">
        <v>37088</v>
      </c>
      <c r="B28" s="18" t="s">
        <v>404</v>
      </c>
    </row>
    <row r="29" spans="1:2" ht="11.25">
      <c r="A29" s="16">
        <v>37111</v>
      </c>
      <c r="B29" s="18" t="s">
        <v>295</v>
      </c>
    </row>
    <row r="30" spans="1:2" ht="11.25">
      <c r="A30" s="16">
        <v>37266</v>
      </c>
      <c r="B30" s="18" t="s">
        <v>510</v>
      </c>
    </row>
    <row r="31" spans="1:2" ht="27" customHeight="1">
      <c r="A31" s="16">
        <v>37267</v>
      </c>
      <c r="B31" s="17" t="s">
        <v>375</v>
      </c>
    </row>
    <row r="32" spans="1:2" ht="11.25">
      <c r="A32" s="16">
        <v>37273</v>
      </c>
      <c r="B32" s="18" t="s">
        <v>24</v>
      </c>
    </row>
    <row r="33" spans="1:2" ht="11.25">
      <c r="A33" s="16">
        <v>37284</v>
      </c>
      <c r="B33" s="18" t="s">
        <v>104</v>
      </c>
    </row>
    <row r="34" spans="1:2" ht="11.25">
      <c r="A34" s="16">
        <v>37393</v>
      </c>
      <c r="B34" s="18" t="s">
        <v>170</v>
      </c>
    </row>
    <row r="35" spans="1:2" ht="11.25">
      <c r="A35" s="16">
        <v>37452</v>
      </c>
      <c r="B35" s="18" t="s">
        <v>524</v>
      </c>
    </row>
    <row r="36" spans="1:2" ht="11.25">
      <c r="A36" s="16">
        <v>37509</v>
      </c>
      <c r="B36" s="18" t="s">
        <v>322</v>
      </c>
    </row>
    <row r="37" spans="1:2" ht="11.25">
      <c r="A37" s="16">
        <v>37531</v>
      </c>
      <c r="B37" s="18" t="s">
        <v>346</v>
      </c>
    </row>
    <row r="38" spans="1:2" ht="11.25">
      <c r="A38" s="16">
        <v>37538</v>
      </c>
      <c r="B38" s="18" t="s">
        <v>459</v>
      </c>
    </row>
    <row r="39" spans="1:2" ht="11.25">
      <c r="A39" s="16">
        <v>37553</v>
      </c>
      <c r="B39" s="18" t="s">
        <v>279</v>
      </c>
    </row>
    <row r="40" spans="1:2" ht="11.25">
      <c r="A40" s="16">
        <v>37560</v>
      </c>
      <c r="B40" s="18" t="s">
        <v>533</v>
      </c>
    </row>
    <row r="41" spans="1:2" ht="11.25">
      <c r="A41" s="16">
        <v>37566</v>
      </c>
      <c r="B41" s="18" t="s">
        <v>260</v>
      </c>
    </row>
    <row r="42" spans="1:2" ht="11.25">
      <c r="A42" s="16">
        <v>37587</v>
      </c>
      <c r="B42" s="18" t="s">
        <v>52</v>
      </c>
    </row>
    <row r="43" spans="1:2" ht="11.25">
      <c r="A43" s="16">
        <v>37593</v>
      </c>
      <c r="B43" s="18" t="s">
        <v>259</v>
      </c>
    </row>
    <row r="44" spans="1:2" ht="11.25">
      <c r="A44" s="16">
        <v>37629</v>
      </c>
      <c r="B44" s="18" t="s">
        <v>291</v>
      </c>
    </row>
    <row r="45" spans="1:2" ht="11.25">
      <c r="A45" s="16">
        <v>37679</v>
      </c>
      <c r="B45" s="18" t="s">
        <v>75</v>
      </c>
    </row>
    <row r="46" spans="1:2" ht="11.25">
      <c r="A46" s="16">
        <v>37705</v>
      </c>
      <c r="B46" s="18" t="s">
        <v>353</v>
      </c>
    </row>
    <row r="47" spans="1:2" ht="11.25">
      <c r="A47" s="16">
        <v>37706</v>
      </c>
      <c r="B47" s="18" t="s">
        <v>451</v>
      </c>
    </row>
    <row r="48" spans="1:2" ht="11.25">
      <c r="A48" s="16">
        <v>37711</v>
      </c>
      <c r="B48" s="18" t="s">
        <v>301</v>
      </c>
    </row>
    <row r="49" spans="1:2" ht="11.25">
      <c r="A49" s="16">
        <v>37750</v>
      </c>
      <c r="B49" s="18" t="s">
        <v>473</v>
      </c>
    </row>
    <row r="50" spans="1:2" ht="11.25">
      <c r="A50" s="16">
        <v>37868</v>
      </c>
      <c r="B50" s="18" t="s">
        <v>441</v>
      </c>
    </row>
    <row r="51" spans="1:2" ht="11.25">
      <c r="A51" s="16">
        <v>37889</v>
      </c>
      <c r="B51" s="18" t="s">
        <v>14</v>
      </c>
    </row>
    <row r="52" spans="1:2" ht="11.25">
      <c r="A52" s="16">
        <v>38188</v>
      </c>
      <c r="B52" s="18" t="s">
        <v>377</v>
      </c>
    </row>
    <row r="53" spans="1:2" ht="11.25">
      <c r="A53" s="16">
        <v>38195</v>
      </c>
      <c r="B53" s="18" t="s">
        <v>373</v>
      </c>
    </row>
    <row r="54" spans="1:2" ht="11.25">
      <c r="A54" s="16">
        <v>38238</v>
      </c>
      <c r="B54" s="18" t="s">
        <v>18</v>
      </c>
    </row>
    <row r="55" spans="1:2" ht="11.25">
      <c r="A55" s="16">
        <v>38373</v>
      </c>
      <c r="B55" s="18" t="s">
        <v>455</v>
      </c>
    </row>
    <row r="56" spans="1:2" ht="11.25">
      <c r="A56" s="16">
        <v>38390</v>
      </c>
      <c r="B56" s="18" t="s">
        <v>458</v>
      </c>
    </row>
    <row r="57" spans="1:2" ht="11.25">
      <c r="A57" s="16">
        <v>38483</v>
      </c>
      <c r="B57" s="18" t="s">
        <v>457</v>
      </c>
    </row>
    <row r="58" spans="1:2" ht="11.25">
      <c r="A58" s="16">
        <v>38503</v>
      </c>
      <c r="B58" s="18" t="s">
        <v>98</v>
      </c>
    </row>
    <row r="59" spans="1:2" ht="11.25">
      <c r="A59" s="16">
        <v>38539</v>
      </c>
      <c r="B59" s="18" t="s">
        <v>16</v>
      </c>
    </row>
    <row r="60" spans="1:2" ht="11.25">
      <c r="A60" s="16">
        <v>38544</v>
      </c>
      <c r="B60" s="18" t="s">
        <v>414</v>
      </c>
    </row>
    <row r="61" spans="1:2" ht="11.25">
      <c r="A61" s="16">
        <v>38547</v>
      </c>
      <c r="B61" s="18" t="s">
        <v>105</v>
      </c>
    </row>
    <row r="62" spans="1:2" ht="11.25">
      <c r="A62" s="16">
        <v>38559</v>
      </c>
      <c r="B62" s="18" t="s">
        <v>122</v>
      </c>
    </row>
    <row r="63" spans="1:2" ht="11.25">
      <c r="A63" s="16">
        <v>38625</v>
      </c>
      <c r="B63" s="18" t="s">
        <v>99</v>
      </c>
    </row>
    <row r="64" spans="1:2" ht="11.25">
      <c r="A64" s="16">
        <v>38644</v>
      </c>
      <c r="B64" s="53" t="s">
        <v>321</v>
      </c>
    </row>
    <row r="65" spans="1:2" ht="11.25">
      <c r="A65" s="16">
        <v>38923</v>
      </c>
      <c r="B65" s="18" t="s">
        <v>384</v>
      </c>
    </row>
    <row r="66" spans="1:2" ht="11.25">
      <c r="A66" s="16">
        <v>38971</v>
      </c>
      <c r="B66" s="18" t="s">
        <v>190</v>
      </c>
    </row>
    <row r="67" spans="1:2" ht="11.25">
      <c r="A67" s="16">
        <v>39322</v>
      </c>
      <c r="B67" s="18" t="s">
        <v>449</v>
      </c>
    </row>
    <row r="69" spans="1:2" ht="11.25">
      <c r="A69" s="16">
        <v>39347</v>
      </c>
      <c r="B69" s="18" t="s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60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" customHeight="1"/>
  <cols>
    <col min="1" max="1" width="7.140625" style="8" customWidth="1"/>
    <col min="2" max="2" width="7.421875" style="19" customWidth="1"/>
    <col min="3" max="3" width="7.28125" style="19" customWidth="1"/>
    <col min="4" max="4" width="7.140625" style="8" customWidth="1"/>
    <col min="5" max="5" width="9.140625" style="7" customWidth="1"/>
    <col min="6" max="6" width="7.8515625" style="42" customWidth="1"/>
    <col min="7" max="7" width="10.140625" style="9" customWidth="1"/>
    <col min="8" max="8" width="7.140625" style="19" customWidth="1"/>
    <col min="9" max="10" width="8.421875" style="19" customWidth="1"/>
    <col min="11" max="11" width="15.00390625" style="54" customWidth="1"/>
    <col min="12" max="12" width="48.421875" style="54" customWidth="1"/>
    <col min="13" max="13" width="11.7109375" style="21" customWidth="1"/>
    <col min="14" max="14" width="13.57421875" style="21" customWidth="1"/>
    <col min="15" max="20" width="12.57421875" style="21" customWidth="1"/>
    <col min="21" max="41" width="9.28125" style="25" customWidth="1"/>
    <col min="42" max="42" width="10.57421875" style="25" customWidth="1"/>
    <col min="43" max="51" width="9.28125" style="25" customWidth="1"/>
    <col min="52" max="52" width="9.28125" style="24" customWidth="1"/>
    <col min="53" max="16384" width="9.140625" style="24" customWidth="1"/>
  </cols>
  <sheetData>
    <row r="1" spans="1:52" s="23" customFormat="1" ht="79.5" customHeight="1" thickBot="1">
      <c r="A1" s="46" t="s">
        <v>94</v>
      </c>
      <c r="B1" s="46" t="s">
        <v>95</v>
      </c>
      <c r="C1" s="46" t="s">
        <v>96</v>
      </c>
      <c r="D1" s="46" t="s">
        <v>97</v>
      </c>
      <c r="E1" s="46" t="s">
        <v>357</v>
      </c>
      <c r="F1" s="45" t="s">
        <v>275</v>
      </c>
      <c r="G1" s="46" t="s">
        <v>316</v>
      </c>
      <c r="H1" s="46" t="s">
        <v>396</v>
      </c>
      <c r="I1" s="46" t="s">
        <v>90</v>
      </c>
      <c r="J1" s="46" t="s">
        <v>337</v>
      </c>
      <c r="K1" s="46" t="s">
        <v>15</v>
      </c>
      <c r="L1" s="46" t="s">
        <v>395</v>
      </c>
      <c r="M1" s="55" t="s">
        <v>232</v>
      </c>
      <c r="N1" s="46" t="s">
        <v>225</v>
      </c>
      <c r="O1" s="46" t="s">
        <v>239</v>
      </c>
      <c r="P1" s="78" t="s">
        <v>158</v>
      </c>
      <c r="Q1" s="78" t="s">
        <v>159</v>
      </c>
      <c r="R1" s="78" t="s">
        <v>157</v>
      </c>
      <c r="S1" s="78" t="s">
        <v>160</v>
      </c>
      <c r="T1" s="78" t="s">
        <v>161</v>
      </c>
      <c r="U1" s="49" t="s">
        <v>476</v>
      </c>
      <c r="V1" s="49" t="s">
        <v>477</v>
      </c>
      <c r="W1" s="49" t="s">
        <v>478</v>
      </c>
      <c r="X1" s="49" t="s">
        <v>313</v>
      </c>
      <c r="Y1" s="49" t="s">
        <v>314</v>
      </c>
      <c r="Z1" s="49" t="s">
        <v>479</v>
      </c>
      <c r="AA1" s="49" t="s">
        <v>519</v>
      </c>
      <c r="AB1" s="50" t="s">
        <v>480</v>
      </c>
      <c r="AC1" s="50" t="s">
        <v>481</v>
      </c>
      <c r="AD1" s="50" t="s">
        <v>484</v>
      </c>
      <c r="AE1" s="50" t="s">
        <v>483</v>
      </c>
      <c r="AF1" s="50" t="s">
        <v>315</v>
      </c>
      <c r="AG1" s="50" t="s">
        <v>320</v>
      </c>
      <c r="AH1" s="50" t="s">
        <v>482</v>
      </c>
      <c r="AI1" s="50" t="s">
        <v>520</v>
      </c>
      <c r="AJ1" s="51" t="s">
        <v>485</v>
      </c>
      <c r="AK1" s="51" t="s">
        <v>486</v>
      </c>
      <c r="AL1" s="51" t="s">
        <v>521</v>
      </c>
      <c r="AM1" s="22" t="s">
        <v>487</v>
      </c>
      <c r="AN1" s="22" t="s">
        <v>488</v>
      </c>
      <c r="AO1" s="22" t="s">
        <v>489</v>
      </c>
      <c r="AP1" s="22" t="s">
        <v>491</v>
      </c>
      <c r="AQ1" s="22" t="s">
        <v>522</v>
      </c>
      <c r="AR1" s="52" t="s">
        <v>490</v>
      </c>
      <c r="AS1" s="52" t="s">
        <v>492</v>
      </c>
      <c r="AT1" s="52" t="s">
        <v>530</v>
      </c>
      <c r="AU1" s="52" t="s">
        <v>493</v>
      </c>
      <c r="AV1" s="52" t="s">
        <v>496</v>
      </c>
      <c r="AW1" s="52" t="s">
        <v>494</v>
      </c>
      <c r="AX1" s="52" t="s">
        <v>495</v>
      </c>
      <c r="AY1" s="52" t="s">
        <v>531</v>
      </c>
      <c r="AZ1" s="46" t="s">
        <v>532</v>
      </c>
    </row>
    <row r="2" spans="1:52" ht="12" customHeight="1" thickTop="1">
      <c r="A2" s="2" t="s">
        <v>38</v>
      </c>
      <c r="B2" s="4">
        <v>91</v>
      </c>
      <c r="C2" s="4" t="s">
        <v>38</v>
      </c>
      <c r="D2" s="2" t="s">
        <v>252</v>
      </c>
      <c r="E2" s="21">
        <v>1</v>
      </c>
      <c r="F2" s="44">
        <v>154.824208</v>
      </c>
      <c r="G2" s="43">
        <v>63.27295890410958</v>
      </c>
      <c r="H2" s="4" t="s">
        <v>513</v>
      </c>
      <c r="I2" s="4" t="s">
        <v>20</v>
      </c>
      <c r="J2" s="24">
        <v>18</v>
      </c>
      <c r="K2" s="4" t="s">
        <v>86</v>
      </c>
      <c r="L2" s="12" t="s">
        <v>68</v>
      </c>
      <c r="M2" s="60" t="s">
        <v>233</v>
      </c>
      <c r="N2" s="70" t="s">
        <v>237</v>
      </c>
      <c r="O2" s="74" t="s">
        <v>237</v>
      </c>
      <c r="P2" s="2" t="s">
        <v>20</v>
      </c>
      <c r="Q2" s="2" t="s">
        <v>20</v>
      </c>
      <c r="R2" s="2" t="s">
        <v>20</v>
      </c>
      <c r="S2" s="2" t="s">
        <v>20</v>
      </c>
      <c r="T2" s="2" t="s">
        <v>20</v>
      </c>
      <c r="U2" s="25">
        <v>0.5092046</v>
      </c>
      <c r="V2" s="25">
        <v>0.03778345</v>
      </c>
      <c r="W2" s="25">
        <v>0.1848482</v>
      </c>
      <c r="X2" s="25">
        <v>0</v>
      </c>
      <c r="Y2" s="25">
        <v>0</v>
      </c>
      <c r="Z2" s="25">
        <v>0.2825039</v>
      </c>
      <c r="AA2" s="26">
        <f aca="true" t="shared" si="0" ref="AA2:AA10">SUM(U2:Z2)</f>
        <v>1.01434015</v>
      </c>
      <c r="AB2" s="25">
        <v>6.681276</v>
      </c>
      <c r="AC2" s="25">
        <v>0</v>
      </c>
      <c r="AD2" s="25">
        <v>0</v>
      </c>
      <c r="AE2" s="25">
        <v>0</v>
      </c>
      <c r="AF2" s="25">
        <v>0</v>
      </c>
      <c r="AG2" s="27">
        <f aca="true" t="shared" si="1" ref="AG2:AG10">SUM(AB2:AF2)</f>
        <v>6.681276</v>
      </c>
      <c r="AH2" s="25">
        <v>54.43432</v>
      </c>
      <c r="AI2" s="47">
        <f aca="true" t="shared" si="2" ref="AI2:AI10">AG2+AH2</f>
        <v>61.115596</v>
      </c>
      <c r="AJ2" s="25">
        <v>0</v>
      </c>
      <c r="AK2" s="25">
        <v>0</v>
      </c>
      <c r="AL2" s="28">
        <f aca="true" t="shared" si="3" ref="AL2:AL10">SUM(AJ2:AK2)</f>
        <v>0</v>
      </c>
      <c r="AM2" s="25">
        <v>15.74814</v>
      </c>
      <c r="AN2" s="25">
        <v>0.7207919</v>
      </c>
      <c r="AO2" s="25">
        <v>20.62453</v>
      </c>
      <c r="AP2" s="25">
        <v>0.57954</v>
      </c>
      <c r="AQ2" s="29">
        <f aca="true" t="shared" si="4" ref="AQ2:AQ10">SUM(AM2:AP2)</f>
        <v>37.6730019</v>
      </c>
      <c r="AR2" s="25">
        <v>0.1813606</v>
      </c>
      <c r="AS2" s="25">
        <v>0.01162568</v>
      </c>
      <c r="AT2" s="25">
        <v>0</v>
      </c>
      <c r="AU2" s="25">
        <v>0</v>
      </c>
      <c r="AV2" s="25">
        <v>0</v>
      </c>
      <c r="AW2" s="25">
        <v>0.004068987</v>
      </c>
      <c r="AX2" s="25">
        <v>0</v>
      </c>
      <c r="AY2" s="30">
        <f aca="true" t="shared" si="5" ref="AY2:AY10">SUM(AR2:AX2)</f>
        <v>0.197055267</v>
      </c>
      <c r="AZ2" s="25">
        <f aca="true" t="shared" si="6" ref="AZ2:AZ10">AA2+AI2+AL2+AQ2+AY2</f>
        <v>99.99999331699999</v>
      </c>
    </row>
    <row r="3" spans="1:52" ht="12" customHeight="1">
      <c r="A3" s="2" t="s">
        <v>390</v>
      </c>
      <c r="B3" s="4">
        <v>97</v>
      </c>
      <c r="C3" s="4" t="s">
        <v>390</v>
      </c>
      <c r="D3" s="2" t="s">
        <v>253</v>
      </c>
      <c r="E3" s="21">
        <v>1</v>
      </c>
      <c r="F3" s="44">
        <v>135.8448</v>
      </c>
      <c r="G3" s="43">
        <v>79.12653898768808</v>
      </c>
      <c r="H3" s="4" t="s">
        <v>125</v>
      </c>
      <c r="I3" s="4" t="s">
        <v>20</v>
      </c>
      <c r="J3" s="24">
        <v>61</v>
      </c>
      <c r="K3" s="4" t="s">
        <v>339</v>
      </c>
      <c r="L3" s="12" t="s">
        <v>223</v>
      </c>
      <c r="M3" s="57" t="s">
        <v>233</v>
      </c>
      <c r="N3" s="70" t="s">
        <v>237</v>
      </c>
      <c r="O3" s="71" t="s">
        <v>237</v>
      </c>
      <c r="Q3" s="21" t="s">
        <v>20</v>
      </c>
      <c r="R3" s="21" t="s">
        <v>20</v>
      </c>
      <c r="S3" s="21" t="s">
        <v>20</v>
      </c>
      <c r="T3" s="21" t="s">
        <v>20</v>
      </c>
      <c r="U3" s="25">
        <v>0.7764932</v>
      </c>
      <c r="V3" s="25">
        <v>0.04041475</v>
      </c>
      <c r="W3" s="25">
        <v>0.2776029</v>
      </c>
      <c r="X3" s="25">
        <v>0.3703581</v>
      </c>
      <c r="Y3" s="25">
        <v>0.3783085</v>
      </c>
      <c r="Z3" s="25">
        <v>0</v>
      </c>
      <c r="AA3" s="26">
        <f t="shared" si="0"/>
        <v>1.84317745</v>
      </c>
      <c r="AB3" s="25">
        <v>14.8925</v>
      </c>
      <c r="AC3" s="25">
        <v>0</v>
      </c>
      <c r="AD3" s="25">
        <v>0</v>
      </c>
      <c r="AE3" s="25">
        <v>0</v>
      </c>
      <c r="AF3" s="25">
        <v>0.02981416</v>
      </c>
      <c r="AG3" s="27">
        <f t="shared" si="1"/>
        <v>14.92231416</v>
      </c>
      <c r="AH3" s="25">
        <v>50.02352</v>
      </c>
      <c r="AI3" s="47">
        <f t="shared" si="2"/>
        <v>64.94583416</v>
      </c>
      <c r="AJ3" s="25">
        <v>0</v>
      </c>
      <c r="AK3" s="25">
        <v>0</v>
      </c>
      <c r="AL3" s="28">
        <f t="shared" si="3"/>
        <v>0</v>
      </c>
      <c r="AM3" s="25">
        <v>27.72385</v>
      </c>
      <c r="AN3" s="25">
        <v>2.001524</v>
      </c>
      <c r="AO3" s="25">
        <v>2.819094</v>
      </c>
      <c r="AP3" s="25">
        <v>0.2279127</v>
      </c>
      <c r="AQ3" s="29">
        <f t="shared" si="4"/>
        <v>32.7723807</v>
      </c>
      <c r="AR3" s="25">
        <v>0.324643</v>
      </c>
      <c r="AS3" s="25">
        <v>0.1000431</v>
      </c>
      <c r="AT3" s="25">
        <v>0</v>
      </c>
      <c r="AU3" s="25">
        <v>0</v>
      </c>
      <c r="AV3" s="25">
        <v>0</v>
      </c>
      <c r="AW3" s="25">
        <v>0</v>
      </c>
      <c r="AX3" s="25">
        <v>0.01391327</v>
      </c>
      <c r="AY3" s="30">
        <f t="shared" si="5"/>
        <v>0.43859937</v>
      </c>
      <c r="AZ3" s="25">
        <f t="shared" si="6"/>
        <v>99.99999168000001</v>
      </c>
    </row>
    <row r="4" spans="1:52" ht="12" customHeight="1">
      <c r="A4" s="2" t="s">
        <v>390</v>
      </c>
      <c r="B4" s="4">
        <v>97</v>
      </c>
      <c r="C4" s="4" t="s">
        <v>390</v>
      </c>
      <c r="D4" s="2" t="s">
        <v>253</v>
      </c>
      <c r="E4" s="21">
        <v>1</v>
      </c>
      <c r="F4" s="44">
        <v>179.159552</v>
      </c>
      <c r="G4" s="43">
        <v>90.08071135430916</v>
      </c>
      <c r="H4" s="4" t="s">
        <v>125</v>
      </c>
      <c r="I4" s="4" t="s">
        <v>20</v>
      </c>
      <c r="J4" s="24">
        <v>105</v>
      </c>
      <c r="K4" s="4" t="s">
        <v>364</v>
      </c>
      <c r="L4" s="12" t="s">
        <v>224</v>
      </c>
      <c r="M4" s="58" t="s">
        <v>233</v>
      </c>
      <c r="N4" s="70" t="s">
        <v>237</v>
      </c>
      <c r="O4" s="72" t="s">
        <v>237</v>
      </c>
      <c r="P4" s="21" t="s">
        <v>20</v>
      </c>
      <c r="Q4" s="21" t="s">
        <v>20</v>
      </c>
      <c r="R4" s="21" t="s">
        <v>20</v>
      </c>
      <c r="S4" s="21" t="s">
        <v>20</v>
      </c>
      <c r="T4" s="21" t="s">
        <v>20</v>
      </c>
      <c r="U4" s="25">
        <v>2.352241</v>
      </c>
      <c r="V4" s="25">
        <v>0.44519</v>
      </c>
      <c r="W4" s="25">
        <v>0.9186614</v>
      </c>
      <c r="X4" s="25">
        <v>0.7089881</v>
      </c>
      <c r="Y4" s="25">
        <v>0.09069587</v>
      </c>
      <c r="Z4" s="25">
        <v>0</v>
      </c>
      <c r="AA4" s="26">
        <f t="shared" si="0"/>
        <v>4.51577637</v>
      </c>
      <c r="AB4" s="25">
        <v>28.46826</v>
      </c>
      <c r="AC4" s="25">
        <v>0</v>
      </c>
      <c r="AD4" s="25">
        <v>0</v>
      </c>
      <c r="AE4" s="25">
        <v>0</v>
      </c>
      <c r="AF4" s="25">
        <v>0.2828151</v>
      </c>
      <c r="AG4" s="27">
        <f t="shared" si="1"/>
        <v>28.7510751</v>
      </c>
      <c r="AH4" s="25">
        <v>52.81864</v>
      </c>
      <c r="AI4" s="47">
        <f t="shared" si="2"/>
        <v>81.5697151</v>
      </c>
      <c r="AJ4" s="25">
        <v>0</v>
      </c>
      <c r="AK4" s="25">
        <v>0</v>
      </c>
      <c r="AL4" s="28">
        <f t="shared" si="3"/>
        <v>0</v>
      </c>
      <c r="AM4" s="25">
        <v>10.94251</v>
      </c>
      <c r="AN4" s="25">
        <v>0.8430815</v>
      </c>
      <c r="AO4" s="25">
        <v>1.101516</v>
      </c>
      <c r="AP4" s="25">
        <v>0.07899318</v>
      </c>
      <c r="AQ4" s="29">
        <f t="shared" si="4"/>
        <v>12.96610068</v>
      </c>
      <c r="AR4" s="25">
        <v>0.4490908</v>
      </c>
      <c r="AS4" s="25">
        <v>0.3359648</v>
      </c>
      <c r="AT4" s="25">
        <v>0</v>
      </c>
      <c r="AU4" s="25">
        <v>0</v>
      </c>
      <c r="AV4" s="25">
        <v>0</v>
      </c>
      <c r="AW4" s="25">
        <v>0.1623749</v>
      </c>
      <c r="AX4" s="25">
        <v>0.0009752244</v>
      </c>
      <c r="AY4" s="30">
        <f t="shared" si="5"/>
        <v>0.9484057243999999</v>
      </c>
      <c r="AZ4" s="25">
        <f t="shared" si="6"/>
        <v>99.9999978744</v>
      </c>
    </row>
    <row r="5" spans="1:52" ht="12" customHeight="1">
      <c r="A5" s="2" t="s">
        <v>264</v>
      </c>
      <c r="B5" s="4">
        <v>97</v>
      </c>
      <c r="C5" s="4" t="s">
        <v>42</v>
      </c>
      <c r="D5" s="2" t="s">
        <v>251</v>
      </c>
      <c r="E5" s="21">
        <v>1</v>
      </c>
      <c r="F5" s="44">
        <v>137.94544</v>
      </c>
      <c r="G5" s="43">
        <v>70.703146374829</v>
      </c>
      <c r="H5" s="4"/>
      <c r="I5" s="4" t="s">
        <v>20</v>
      </c>
      <c r="J5" s="24">
        <v>18</v>
      </c>
      <c r="K5" s="20" t="s">
        <v>464</v>
      </c>
      <c r="L5" s="12" t="s">
        <v>241</v>
      </c>
      <c r="M5" s="57" t="s">
        <v>233</v>
      </c>
      <c r="N5" s="70" t="s">
        <v>237</v>
      </c>
      <c r="O5" s="71" t="s">
        <v>237</v>
      </c>
      <c r="Q5" s="21" t="s">
        <v>20</v>
      </c>
      <c r="R5" s="21" t="s">
        <v>20</v>
      </c>
      <c r="S5" s="21" t="s">
        <v>20</v>
      </c>
      <c r="T5" s="21" t="s">
        <v>20</v>
      </c>
      <c r="U5" s="25">
        <v>0.1358602</v>
      </c>
      <c r="V5" s="25">
        <v>0.003116061</v>
      </c>
      <c r="W5" s="25">
        <v>0.08662649</v>
      </c>
      <c r="X5" s="25">
        <v>0.1888333</v>
      </c>
      <c r="Y5" s="25">
        <v>0.01682673</v>
      </c>
      <c r="Z5" s="25">
        <v>0</v>
      </c>
      <c r="AA5" s="26">
        <f t="shared" si="0"/>
        <v>0.43126278100000004</v>
      </c>
      <c r="AB5" s="25">
        <v>41.23047</v>
      </c>
      <c r="AC5" s="25">
        <v>0</v>
      </c>
      <c r="AD5" s="25">
        <v>0</v>
      </c>
      <c r="AE5" s="25">
        <v>0</v>
      </c>
      <c r="AF5" s="25">
        <v>0</v>
      </c>
      <c r="AG5" s="27">
        <f t="shared" si="1"/>
        <v>41.23047</v>
      </c>
      <c r="AH5" s="25">
        <v>9.247846</v>
      </c>
      <c r="AI5" s="47">
        <f t="shared" si="2"/>
        <v>50.47831599999999</v>
      </c>
      <c r="AJ5" s="25">
        <v>0</v>
      </c>
      <c r="AK5" s="25">
        <v>0</v>
      </c>
      <c r="AL5" s="28">
        <f t="shared" si="3"/>
        <v>0</v>
      </c>
      <c r="AM5" s="25">
        <v>9.44291</v>
      </c>
      <c r="AN5" s="25">
        <v>9.828679</v>
      </c>
      <c r="AO5" s="25">
        <v>6.657152</v>
      </c>
      <c r="AP5" s="25">
        <v>22.05112</v>
      </c>
      <c r="AQ5" s="29">
        <f t="shared" si="4"/>
        <v>47.979861</v>
      </c>
      <c r="AR5" s="25">
        <v>0.1477013</v>
      </c>
      <c r="AS5" s="25">
        <v>0.9229772</v>
      </c>
      <c r="AT5" s="25">
        <v>0</v>
      </c>
      <c r="AU5" s="25">
        <v>0</v>
      </c>
      <c r="AV5" s="25">
        <v>0</v>
      </c>
      <c r="AW5" s="25">
        <v>0</v>
      </c>
      <c r="AX5" s="25">
        <v>0.03988558</v>
      </c>
      <c r="AY5" s="30">
        <f t="shared" si="5"/>
        <v>1.11056408</v>
      </c>
      <c r="AZ5" s="25">
        <f t="shared" si="6"/>
        <v>100.000003861</v>
      </c>
    </row>
    <row r="6" spans="1:52" ht="12" customHeight="1">
      <c r="A6" s="2" t="s">
        <v>264</v>
      </c>
      <c r="B6" s="4">
        <v>97</v>
      </c>
      <c r="C6" s="4" t="s">
        <v>42</v>
      </c>
      <c r="D6" s="2" t="s">
        <v>251</v>
      </c>
      <c r="E6" s="21">
        <v>1</v>
      </c>
      <c r="F6" s="44">
        <v>17.156114</v>
      </c>
      <c r="G6" s="43">
        <v>7.455403556771552</v>
      </c>
      <c r="H6" s="4"/>
      <c r="I6" s="4" t="s">
        <v>20</v>
      </c>
      <c r="J6" s="24">
        <v>13</v>
      </c>
      <c r="K6" s="20" t="s">
        <v>465</v>
      </c>
      <c r="L6" s="12" t="s">
        <v>242</v>
      </c>
      <c r="M6" s="58" t="s">
        <v>233</v>
      </c>
      <c r="N6" s="70" t="s">
        <v>237</v>
      </c>
      <c r="O6" s="72" t="s">
        <v>237</v>
      </c>
      <c r="P6" s="21" t="s">
        <v>20</v>
      </c>
      <c r="Q6" s="21" t="s">
        <v>20</v>
      </c>
      <c r="R6" s="21" t="s">
        <v>20</v>
      </c>
      <c r="S6" s="21" t="s">
        <v>20</v>
      </c>
      <c r="T6" s="21" t="s">
        <v>20</v>
      </c>
      <c r="U6" s="25">
        <v>0.3673384</v>
      </c>
      <c r="V6" s="25">
        <v>0</v>
      </c>
      <c r="W6" s="25">
        <v>0.06297229</v>
      </c>
      <c r="X6" s="25">
        <v>0</v>
      </c>
      <c r="Y6" s="25">
        <v>0</v>
      </c>
      <c r="Z6" s="25">
        <v>0</v>
      </c>
      <c r="AA6" s="26">
        <f t="shared" si="0"/>
        <v>0.43031069</v>
      </c>
      <c r="AB6" s="25">
        <v>58.65869</v>
      </c>
      <c r="AC6" s="25">
        <v>0</v>
      </c>
      <c r="AD6" s="25">
        <v>0</v>
      </c>
      <c r="AE6" s="25">
        <v>0</v>
      </c>
      <c r="AF6" s="25">
        <v>0</v>
      </c>
      <c r="AG6" s="27">
        <f t="shared" si="1"/>
        <v>58.65869</v>
      </c>
      <c r="AH6" s="25">
        <v>32.10537</v>
      </c>
      <c r="AI6" s="47">
        <f t="shared" si="2"/>
        <v>90.76406</v>
      </c>
      <c r="AJ6" s="25">
        <v>0</v>
      </c>
      <c r="AK6" s="25">
        <v>0</v>
      </c>
      <c r="AL6" s="28">
        <f t="shared" si="3"/>
        <v>0</v>
      </c>
      <c r="AM6" s="25">
        <v>3.783585</v>
      </c>
      <c r="AN6" s="25">
        <v>0.2938707</v>
      </c>
      <c r="AO6" s="25">
        <v>0.3935768</v>
      </c>
      <c r="AP6" s="25">
        <v>3.395256</v>
      </c>
      <c r="AQ6" s="29">
        <f t="shared" si="4"/>
        <v>7.8662885</v>
      </c>
      <c r="AR6" s="25">
        <v>0.5824937</v>
      </c>
      <c r="AS6" s="25">
        <v>0.356843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30">
        <f t="shared" si="5"/>
        <v>0.9393367</v>
      </c>
      <c r="AZ6" s="25">
        <f t="shared" si="6"/>
        <v>99.99999589</v>
      </c>
    </row>
    <row r="7" spans="1:52" ht="12" customHeight="1">
      <c r="A7" s="2" t="s">
        <v>41</v>
      </c>
      <c r="B7" s="4">
        <v>91</v>
      </c>
      <c r="C7" s="4" t="s">
        <v>41</v>
      </c>
      <c r="D7" s="2"/>
      <c r="E7" s="21">
        <v>1</v>
      </c>
      <c r="F7" s="44">
        <v>115.8909211004</v>
      </c>
      <c r="G7" s="43">
        <v>93.6241095890411</v>
      </c>
      <c r="H7" s="4" t="s">
        <v>513</v>
      </c>
      <c r="I7" s="4" t="s">
        <v>20</v>
      </c>
      <c r="J7" s="24">
        <v>14</v>
      </c>
      <c r="K7" s="4" t="s">
        <v>335</v>
      </c>
      <c r="L7" s="12" t="s">
        <v>162</v>
      </c>
      <c r="M7" s="60" t="s">
        <v>233</v>
      </c>
      <c r="N7" s="70" t="s">
        <v>237</v>
      </c>
      <c r="O7" s="74" t="s">
        <v>237</v>
      </c>
      <c r="P7" s="2" t="s">
        <v>20</v>
      </c>
      <c r="Q7" s="2" t="s">
        <v>20</v>
      </c>
      <c r="R7" s="2" t="s">
        <v>20</v>
      </c>
      <c r="S7" s="2" t="s">
        <v>20</v>
      </c>
      <c r="T7" s="2" t="s">
        <v>20</v>
      </c>
      <c r="U7" s="25">
        <v>0.4116345</v>
      </c>
      <c r="V7" s="25">
        <v>0</v>
      </c>
      <c r="W7" s="25">
        <v>0.06446352</v>
      </c>
      <c r="X7" s="25">
        <v>0.05669683</v>
      </c>
      <c r="Y7" s="25">
        <v>0.04038678</v>
      </c>
      <c r="Z7" s="25">
        <v>0</v>
      </c>
      <c r="AA7" s="26">
        <f t="shared" si="0"/>
        <v>0.57318163</v>
      </c>
      <c r="AB7" s="25">
        <v>22.29273</v>
      </c>
      <c r="AC7" s="25">
        <v>0</v>
      </c>
      <c r="AD7" s="25">
        <v>0</v>
      </c>
      <c r="AE7" s="25">
        <v>0</v>
      </c>
      <c r="AF7" s="25">
        <v>0</v>
      </c>
      <c r="AG7" s="27">
        <f t="shared" si="1"/>
        <v>22.29273</v>
      </c>
      <c r="AH7" s="25">
        <v>32.76145</v>
      </c>
      <c r="AI7" s="47">
        <f t="shared" si="2"/>
        <v>55.05418</v>
      </c>
      <c r="AJ7" s="25">
        <v>0</v>
      </c>
      <c r="AK7" s="25">
        <v>0</v>
      </c>
      <c r="AL7" s="28">
        <f t="shared" si="3"/>
        <v>0</v>
      </c>
      <c r="AM7" s="25">
        <v>38.12046</v>
      </c>
      <c r="AN7" s="25">
        <v>2.430974</v>
      </c>
      <c r="AO7" s="25">
        <v>2.855035</v>
      </c>
      <c r="AP7" s="25">
        <v>0.06446352</v>
      </c>
      <c r="AQ7" s="29">
        <f t="shared" si="4"/>
        <v>43.47093252</v>
      </c>
      <c r="AR7" s="25">
        <v>0.239214</v>
      </c>
      <c r="AS7" s="25">
        <v>0.09009359</v>
      </c>
      <c r="AT7" s="25">
        <v>0</v>
      </c>
      <c r="AU7" s="25">
        <v>0</v>
      </c>
      <c r="AV7" s="25">
        <v>0</v>
      </c>
      <c r="AW7" s="25">
        <v>0</v>
      </c>
      <c r="AX7" s="25">
        <v>0.572405</v>
      </c>
      <c r="AY7" s="30">
        <f t="shared" si="5"/>
        <v>0.90171259</v>
      </c>
      <c r="AZ7" s="25">
        <f t="shared" si="6"/>
        <v>100.00000674</v>
      </c>
    </row>
    <row r="8" spans="1:52" ht="12" customHeight="1">
      <c r="A8" s="2" t="s">
        <v>41</v>
      </c>
      <c r="B8" s="4">
        <v>91</v>
      </c>
      <c r="C8" s="4" t="s">
        <v>41</v>
      </c>
      <c r="D8" s="2"/>
      <c r="E8" s="21">
        <v>1</v>
      </c>
      <c r="F8" s="44">
        <v>148.6462792839</v>
      </c>
      <c r="G8" s="43">
        <v>100.69041095890411</v>
      </c>
      <c r="H8" s="4" t="s">
        <v>513</v>
      </c>
      <c r="I8" s="4" t="s">
        <v>20</v>
      </c>
      <c r="J8" s="24">
        <v>40</v>
      </c>
      <c r="K8" s="4" t="s">
        <v>411</v>
      </c>
      <c r="L8" s="12" t="s">
        <v>163</v>
      </c>
      <c r="M8" s="59" t="s">
        <v>233</v>
      </c>
      <c r="N8" s="70" t="s">
        <v>237</v>
      </c>
      <c r="O8" s="73" t="s">
        <v>237</v>
      </c>
      <c r="P8" s="2"/>
      <c r="Q8" s="2" t="s">
        <v>20</v>
      </c>
      <c r="R8" s="2" t="s">
        <v>20</v>
      </c>
      <c r="S8" s="2" t="s">
        <v>20</v>
      </c>
      <c r="T8" s="2" t="s">
        <v>20</v>
      </c>
      <c r="U8" s="25">
        <v>0.6326163</v>
      </c>
      <c r="V8" s="25">
        <v>0.1065459</v>
      </c>
      <c r="W8" s="25">
        <v>0.1652672</v>
      </c>
      <c r="X8" s="25">
        <v>0.3250861</v>
      </c>
      <c r="Y8" s="25">
        <v>0.05508908</v>
      </c>
      <c r="Z8" s="25">
        <v>0</v>
      </c>
      <c r="AA8" s="26">
        <f t="shared" si="0"/>
        <v>1.2846045799999999</v>
      </c>
      <c r="AB8" s="25">
        <v>18.92098</v>
      </c>
      <c r="AC8" s="25">
        <v>0</v>
      </c>
      <c r="AD8" s="25">
        <v>0</v>
      </c>
      <c r="AE8" s="25">
        <v>0</v>
      </c>
      <c r="AF8" s="25">
        <v>0</v>
      </c>
      <c r="AG8" s="27">
        <f t="shared" si="1"/>
        <v>18.92098</v>
      </c>
      <c r="AH8" s="25">
        <v>39.37295</v>
      </c>
      <c r="AI8" s="47">
        <f t="shared" si="2"/>
        <v>58.29393</v>
      </c>
      <c r="AJ8" s="25">
        <v>0</v>
      </c>
      <c r="AK8" s="25">
        <v>0</v>
      </c>
      <c r="AL8" s="28">
        <f t="shared" si="3"/>
        <v>0</v>
      </c>
      <c r="AM8" s="25">
        <v>30.59139</v>
      </c>
      <c r="AN8" s="25">
        <v>3.528728</v>
      </c>
      <c r="AO8" s="25">
        <v>6.139709</v>
      </c>
      <c r="AP8" s="25">
        <v>0.006053745</v>
      </c>
      <c r="AQ8" s="29">
        <f t="shared" si="4"/>
        <v>40.265880745000004</v>
      </c>
      <c r="AR8" s="25">
        <v>0.03692785</v>
      </c>
      <c r="AS8" s="25">
        <v>0.005448371</v>
      </c>
      <c r="AT8" s="25">
        <v>0</v>
      </c>
      <c r="AU8" s="25">
        <v>0</v>
      </c>
      <c r="AV8" s="25">
        <v>0</v>
      </c>
      <c r="AW8" s="25">
        <v>0</v>
      </c>
      <c r="AX8" s="25">
        <v>0.113205</v>
      </c>
      <c r="AY8" s="30">
        <f t="shared" si="5"/>
        <v>0.155581221</v>
      </c>
      <c r="AZ8" s="25">
        <f t="shared" si="6"/>
        <v>99.999996546</v>
      </c>
    </row>
    <row r="9" spans="1:52" ht="12" customHeight="1">
      <c r="A9" s="2" t="s">
        <v>41</v>
      </c>
      <c r="B9" s="4">
        <v>91</v>
      </c>
      <c r="C9" s="4" t="s">
        <v>41</v>
      </c>
      <c r="D9" s="2"/>
      <c r="E9" s="21">
        <v>1</v>
      </c>
      <c r="F9" s="44">
        <v>19.98655219159</v>
      </c>
      <c r="G9" s="43">
        <v>15.831780821917812</v>
      </c>
      <c r="H9" s="4" t="s">
        <v>513</v>
      </c>
      <c r="I9" s="4" t="s">
        <v>20</v>
      </c>
      <c r="J9" s="24">
        <v>61</v>
      </c>
      <c r="K9" s="4" t="s">
        <v>74</v>
      </c>
      <c r="L9" s="12" t="s">
        <v>164</v>
      </c>
      <c r="M9" s="60" t="s">
        <v>233</v>
      </c>
      <c r="N9" s="70" t="s">
        <v>237</v>
      </c>
      <c r="O9" s="74" t="s">
        <v>237</v>
      </c>
      <c r="P9" s="2" t="s">
        <v>20</v>
      </c>
      <c r="Q9" s="2" t="s">
        <v>20</v>
      </c>
      <c r="R9" s="2" t="s">
        <v>20</v>
      </c>
      <c r="S9" s="2" t="s">
        <v>20</v>
      </c>
      <c r="T9" s="2" t="s">
        <v>20</v>
      </c>
      <c r="U9" s="25">
        <v>0.4637551</v>
      </c>
      <c r="V9" s="25">
        <v>0.009004952</v>
      </c>
      <c r="W9" s="25">
        <v>0.4187303</v>
      </c>
      <c r="X9" s="25">
        <v>0.3647006</v>
      </c>
      <c r="Y9" s="25">
        <v>0.04052229</v>
      </c>
      <c r="Z9" s="25">
        <v>0</v>
      </c>
      <c r="AA9" s="26">
        <f t="shared" si="0"/>
        <v>1.2967132419999998</v>
      </c>
      <c r="AB9" s="25">
        <v>24.20982</v>
      </c>
      <c r="AC9" s="25">
        <v>0</v>
      </c>
      <c r="AD9" s="25">
        <v>0</v>
      </c>
      <c r="AE9" s="25">
        <v>0</v>
      </c>
      <c r="AF9" s="25">
        <v>0</v>
      </c>
      <c r="AG9" s="27">
        <f t="shared" si="1"/>
        <v>24.20982</v>
      </c>
      <c r="AH9" s="25">
        <v>55.82621</v>
      </c>
      <c r="AI9" s="47">
        <f t="shared" si="2"/>
        <v>80.03603000000001</v>
      </c>
      <c r="AJ9" s="25">
        <v>0</v>
      </c>
      <c r="AK9" s="25">
        <v>0</v>
      </c>
      <c r="AL9" s="28">
        <f t="shared" si="3"/>
        <v>0</v>
      </c>
      <c r="AM9" s="25">
        <v>16.53309</v>
      </c>
      <c r="AN9" s="25">
        <v>0.8059433</v>
      </c>
      <c r="AO9" s="25">
        <v>0.8869879</v>
      </c>
      <c r="AP9" s="25">
        <v>0</v>
      </c>
      <c r="AQ9" s="29">
        <f t="shared" si="4"/>
        <v>18.2260212</v>
      </c>
      <c r="AR9" s="25">
        <v>0.2521387</v>
      </c>
      <c r="AS9" s="25">
        <v>0.03151733</v>
      </c>
      <c r="AT9" s="25">
        <v>0</v>
      </c>
      <c r="AU9" s="25">
        <v>0</v>
      </c>
      <c r="AV9" s="25">
        <v>0</v>
      </c>
      <c r="AW9" s="25">
        <v>0</v>
      </c>
      <c r="AX9" s="25">
        <v>0.1575867</v>
      </c>
      <c r="AY9" s="30">
        <f t="shared" si="5"/>
        <v>0.44124273</v>
      </c>
      <c r="AZ9" s="25">
        <f t="shared" si="6"/>
        <v>100.00000717200001</v>
      </c>
    </row>
    <row r="10" spans="1:52" ht="12" customHeight="1">
      <c r="A10" s="2" t="s">
        <v>41</v>
      </c>
      <c r="B10" s="4">
        <v>91</v>
      </c>
      <c r="C10" s="4" t="s">
        <v>41</v>
      </c>
      <c r="D10" s="2"/>
      <c r="E10" s="21">
        <v>1</v>
      </c>
      <c r="F10" s="44">
        <v>186.2096438282</v>
      </c>
      <c r="G10" s="43">
        <v>148.12328767123287</v>
      </c>
      <c r="H10" s="4" t="s">
        <v>513</v>
      </c>
      <c r="I10" s="4" t="s">
        <v>20</v>
      </c>
      <c r="J10" s="24">
        <v>54</v>
      </c>
      <c r="K10" s="4" t="s">
        <v>292</v>
      </c>
      <c r="L10" s="12" t="s">
        <v>165</v>
      </c>
      <c r="M10" s="59" t="s">
        <v>233</v>
      </c>
      <c r="N10" s="70" t="s">
        <v>237</v>
      </c>
      <c r="O10" s="73" t="s">
        <v>237</v>
      </c>
      <c r="P10" s="2"/>
      <c r="Q10" s="2" t="s">
        <v>20</v>
      </c>
      <c r="R10" s="2" t="s">
        <v>20</v>
      </c>
      <c r="S10" s="2" t="s">
        <v>20</v>
      </c>
      <c r="T10" s="2"/>
      <c r="U10" s="25">
        <v>0.377933</v>
      </c>
      <c r="V10" s="25">
        <v>0.008699224</v>
      </c>
      <c r="W10" s="25">
        <v>0.09182514</v>
      </c>
      <c r="X10" s="25">
        <v>0.1783341</v>
      </c>
      <c r="Y10" s="25">
        <v>0.0347969</v>
      </c>
      <c r="Z10" s="25">
        <v>0.1768842</v>
      </c>
      <c r="AA10" s="26">
        <f t="shared" si="0"/>
        <v>0.8684725640000002</v>
      </c>
      <c r="AB10" s="25">
        <v>21.5098</v>
      </c>
      <c r="AC10" s="25">
        <v>0</v>
      </c>
      <c r="AD10" s="25">
        <v>0</v>
      </c>
      <c r="AE10" s="25">
        <v>0</v>
      </c>
      <c r="AF10" s="25">
        <v>1.216925</v>
      </c>
      <c r="AG10" s="27">
        <f t="shared" si="1"/>
        <v>22.726725</v>
      </c>
      <c r="AH10" s="25">
        <v>45.60423</v>
      </c>
      <c r="AI10" s="47">
        <f t="shared" si="2"/>
        <v>68.330955</v>
      </c>
      <c r="AJ10" s="25">
        <v>0</v>
      </c>
      <c r="AK10" s="25">
        <v>0</v>
      </c>
      <c r="AL10" s="28">
        <f t="shared" si="3"/>
        <v>0</v>
      </c>
      <c r="AM10" s="25">
        <v>28.28166</v>
      </c>
      <c r="AN10" s="25">
        <v>0.8008119</v>
      </c>
      <c r="AO10" s="25">
        <v>1.121717</v>
      </c>
      <c r="AP10" s="25">
        <v>0.3107556</v>
      </c>
      <c r="AQ10" s="29">
        <f t="shared" si="4"/>
        <v>30.5149445</v>
      </c>
      <c r="AR10" s="25">
        <v>0.1725346</v>
      </c>
      <c r="AS10" s="25">
        <v>0.1039074</v>
      </c>
      <c r="AT10" s="25">
        <v>0</v>
      </c>
      <c r="AU10" s="25">
        <v>0</v>
      </c>
      <c r="AV10" s="25">
        <v>0</v>
      </c>
      <c r="AW10" s="25">
        <v>0</v>
      </c>
      <c r="AX10" s="25">
        <v>0.009182515</v>
      </c>
      <c r="AY10" s="30">
        <f t="shared" si="5"/>
        <v>0.285624515</v>
      </c>
      <c r="AZ10" s="25">
        <f t="shared" si="6"/>
        <v>99.999996579</v>
      </c>
    </row>
    <row r="11" spans="1:52" ht="12" customHeight="1">
      <c r="A11" s="2" t="s">
        <v>263</v>
      </c>
      <c r="B11" s="4">
        <v>91</v>
      </c>
      <c r="C11" s="4" t="s">
        <v>42</v>
      </c>
      <c r="D11" s="2" t="s">
        <v>251</v>
      </c>
      <c r="E11" s="21">
        <v>1</v>
      </c>
      <c r="F11" s="44">
        <v>1309.47968</v>
      </c>
      <c r="G11" s="43">
        <v>713.1821917808219</v>
      </c>
      <c r="H11" s="4" t="s">
        <v>514</v>
      </c>
      <c r="I11" s="4" t="s">
        <v>20</v>
      </c>
      <c r="J11" s="24">
        <v>61</v>
      </c>
      <c r="K11" s="4" t="s">
        <v>80</v>
      </c>
      <c r="L11" s="12" t="s">
        <v>303</v>
      </c>
      <c r="M11" s="59" t="s">
        <v>233</v>
      </c>
      <c r="N11" s="70" t="s">
        <v>237</v>
      </c>
      <c r="O11" s="73" t="s">
        <v>237</v>
      </c>
      <c r="P11" s="2"/>
      <c r="Q11" s="2" t="s">
        <v>20</v>
      </c>
      <c r="R11" s="2" t="s">
        <v>20</v>
      </c>
      <c r="S11" s="2" t="s">
        <v>20</v>
      </c>
      <c r="T11" s="2" t="s">
        <v>20</v>
      </c>
      <c r="U11" s="25">
        <v>1.820729</v>
      </c>
      <c r="V11" s="25">
        <v>0.2406037</v>
      </c>
      <c r="W11" s="25">
        <v>0.9236701</v>
      </c>
      <c r="X11" s="25">
        <v>0.4479779</v>
      </c>
      <c r="Y11" s="25">
        <v>0.1001022</v>
      </c>
      <c r="Z11" s="25">
        <v>0.04439793</v>
      </c>
      <c r="AA11" s="26">
        <f aca="true" t="shared" si="7" ref="AA11:AA20">SUM(U11:Z11)</f>
        <v>3.5774808300000003</v>
      </c>
      <c r="AB11" s="25">
        <v>11.28542</v>
      </c>
      <c r="AC11" s="25">
        <v>0</v>
      </c>
      <c r="AD11" s="25">
        <v>0</v>
      </c>
      <c r="AE11" s="25">
        <v>0</v>
      </c>
      <c r="AF11" s="25">
        <v>1.472646</v>
      </c>
      <c r="AG11" s="27">
        <f aca="true" t="shared" si="8" ref="AG11:AG20">SUM(AB11:AF11)</f>
        <v>12.758066</v>
      </c>
      <c r="AH11" s="25">
        <v>43.63655</v>
      </c>
      <c r="AI11" s="47">
        <f aca="true" t="shared" si="9" ref="AI11:AI20">AG11+AH11</f>
        <v>56.394616</v>
      </c>
      <c r="AJ11" s="25">
        <v>0</v>
      </c>
      <c r="AK11" s="25">
        <v>0</v>
      </c>
      <c r="AL11" s="28">
        <f aca="true" t="shared" si="10" ref="AL11:AL20">SUM(AJ11:AK11)</f>
        <v>0</v>
      </c>
      <c r="AM11" s="25">
        <v>31.751</v>
      </c>
      <c r="AN11" s="25">
        <v>1.854372</v>
      </c>
      <c r="AO11" s="25">
        <v>4.356789</v>
      </c>
      <c r="AP11" s="25">
        <v>0.7501458</v>
      </c>
      <c r="AQ11" s="29">
        <f aca="true" t="shared" si="11" ref="AQ11:AQ20">SUM(AM11:AP11)</f>
        <v>38.7123068</v>
      </c>
      <c r="AR11" s="25">
        <v>0.4764505</v>
      </c>
      <c r="AS11" s="25">
        <v>0.3490477</v>
      </c>
      <c r="AT11" s="25">
        <v>0</v>
      </c>
      <c r="AU11" s="25">
        <v>0</v>
      </c>
      <c r="AV11" s="25">
        <v>0</v>
      </c>
      <c r="AW11" s="25">
        <v>0.05460119</v>
      </c>
      <c r="AX11" s="25">
        <v>0.4354996</v>
      </c>
      <c r="AY11" s="30">
        <f aca="true" t="shared" si="12" ref="AY11:AY20">SUM(AR11:AX11)</f>
        <v>1.3155989899999998</v>
      </c>
      <c r="AZ11" s="25">
        <f aca="true" t="shared" si="13" ref="AZ11:AZ20">AA11+AI11+AL11+AQ11+AY11</f>
        <v>100.00000261999999</v>
      </c>
    </row>
    <row r="12" spans="1:52" ht="12" customHeight="1">
      <c r="A12" s="2" t="s">
        <v>263</v>
      </c>
      <c r="B12" s="4">
        <v>91</v>
      </c>
      <c r="C12" s="4" t="s">
        <v>42</v>
      </c>
      <c r="D12" s="2" t="s">
        <v>251</v>
      </c>
      <c r="E12" s="21">
        <v>1</v>
      </c>
      <c r="F12" s="44">
        <v>37.19126</v>
      </c>
      <c r="G12" s="43">
        <v>9.988904109589045</v>
      </c>
      <c r="H12" s="4" t="s">
        <v>513</v>
      </c>
      <c r="I12" s="4" t="s">
        <v>20</v>
      </c>
      <c r="J12" s="24">
        <v>27</v>
      </c>
      <c r="K12" s="4" t="s">
        <v>81</v>
      </c>
      <c r="L12" s="12" t="s">
        <v>129</v>
      </c>
      <c r="M12" s="60" t="s">
        <v>233</v>
      </c>
      <c r="N12" s="70" t="s">
        <v>237</v>
      </c>
      <c r="O12" s="74" t="s">
        <v>237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5">
        <v>0.8711223</v>
      </c>
      <c r="V12" s="25">
        <v>0</v>
      </c>
      <c r="W12" s="25">
        <v>0.01451871</v>
      </c>
      <c r="X12" s="25">
        <v>3.068286</v>
      </c>
      <c r="Y12" s="25">
        <v>1.018729</v>
      </c>
      <c r="Z12" s="25">
        <v>0</v>
      </c>
      <c r="AA12" s="26">
        <f t="shared" si="7"/>
        <v>4.97265601</v>
      </c>
      <c r="AB12" s="25">
        <v>6.850409</v>
      </c>
      <c r="AC12" s="25">
        <v>0</v>
      </c>
      <c r="AD12" s="25">
        <v>0</v>
      </c>
      <c r="AE12" s="25">
        <v>0</v>
      </c>
      <c r="AF12" s="25">
        <v>0.6751198</v>
      </c>
      <c r="AG12" s="27">
        <f t="shared" si="8"/>
        <v>7.5255288</v>
      </c>
      <c r="AH12" s="25">
        <v>60.79708</v>
      </c>
      <c r="AI12" s="47">
        <f t="shared" si="9"/>
        <v>68.3226088</v>
      </c>
      <c r="AJ12" s="25">
        <v>0</v>
      </c>
      <c r="AK12" s="25">
        <v>0</v>
      </c>
      <c r="AL12" s="28">
        <f t="shared" si="10"/>
        <v>0</v>
      </c>
      <c r="AM12" s="25">
        <v>22.94681</v>
      </c>
      <c r="AN12" s="25">
        <v>0.4210424</v>
      </c>
      <c r="AO12" s="25">
        <v>3.152979</v>
      </c>
      <c r="AP12" s="25">
        <v>0</v>
      </c>
      <c r="AQ12" s="29">
        <f t="shared" si="11"/>
        <v>26.5208314</v>
      </c>
      <c r="AR12" s="25">
        <v>0.1064705</v>
      </c>
      <c r="AS12" s="25">
        <v>0.06775396</v>
      </c>
      <c r="AT12" s="25">
        <v>0</v>
      </c>
      <c r="AU12" s="25">
        <v>0</v>
      </c>
      <c r="AV12" s="25">
        <v>0</v>
      </c>
      <c r="AW12" s="25">
        <v>0</v>
      </c>
      <c r="AX12" s="25">
        <v>0.009679137</v>
      </c>
      <c r="AY12" s="30">
        <f t="shared" si="12"/>
        <v>0.183903597</v>
      </c>
      <c r="AZ12" s="25">
        <f t="shared" si="13"/>
        <v>99.99999980699998</v>
      </c>
    </row>
    <row r="13" spans="1:52" ht="12" customHeight="1">
      <c r="A13" s="2" t="s">
        <v>263</v>
      </c>
      <c r="B13" s="4">
        <v>91</v>
      </c>
      <c r="C13" s="4" t="s">
        <v>42</v>
      </c>
      <c r="D13" s="2" t="s">
        <v>251</v>
      </c>
      <c r="E13" s="21">
        <v>1</v>
      </c>
      <c r="F13" s="44">
        <v>231.995136</v>
      </c>
      <c r="G13" s="43">
        <v>89.74424657534249</v>
      </c>
      <c r="H13" s="4" t="s">
        <v>513</v>
      </c>
      <c r="I13" s="4" t="s">
        <v>20</v>
      </c>
      <c r="J13" s="24">
        <v>25</v>
      </c>
      <c r="K13" s="4" t="s">
        <v>82</v>
      </c>
      <c r="L13" s="12" t="s">
        <v>304</v>
      </c>
      <c r="M13" s="59" t="s">
        <v>233</v>
      </c>
      <c r="N13" s="70" t="s">
        <v>237</v>
      </c>
      <c r="O13" s="73" t="s">
        <v>237</v>
      </c>
      <c r="P13" s="2"/>
      <c r="Q13" s="2" t="s">
        <v>20</v>
      </c>
      <c r="R13" s="2" t="s">
        <v>20</v>
      </c>
      <c r="S13" s="2" t="s">
        <v>20</v>
      </c>
      <c r="T13" s="2" t="s">
        <v>20</v>
      </c>
      <c r="U13" s="25">
        <v>0.4675455</v>
      </c>
      <c r="V13" s="25">
        <v>0.02890842</v>
      </c>
      <c r="W13" s="25">
        <v>0.1032994</v>
      </c>
      <c r="X13" s="25">
        <v>0.2648011</v>
      </c>
      <c r="Y13" s="25">
        <v>0.201588</v>
      </c>
      <c r="Z13" s="25">
        <v>0</v>
      </c>
      <c r="AA13" s="26">
        <f t="shared" si="7"/>
        <v>1.06614242</v>
      </c>
      <c r="AB13" s="25">
        <v>3.018424</v>
      </c>
      <c r="AC13" s="25">
        <v>0</v>
      </c>
      <c r="AD13" s="25">
        <v>0</v>
      </c>
      <c r="AE13" s="25">
        <v>0</v>
      </c>
      <c r="AF13" s="25">
        <v>0</v>
      </c>
      <c r="AG13" s="27">
        <f t="shared" si="8"/>
        <v>3.018424</v>
      </c>
      <c r="AH13" s="25">
        <v>62.53199</v>
      </c>
      <c r="AI13" s="47">
        <f t="shared" si="9"/>
        <v>65.550414</v>
      </c>
      <c r="AJ13" s="25">
        <v>0</v>
      </c>
      <c r="AK13" s="25">
        <v>0</v>
      </c>
      <c r="AL13" s="28">
        <f t="shared" si="10"/>
        <v>0</v>
      </c>
      <c r="AM13" s="25">
        <v>15.5878</v>
      </c>
      <c r="AN13" s="25">
        <v>1.025285</v>
      </c>
      <c r="AO13" s="25">
        <v>15.87072</v>
      </c>
      <c r="AP13" s="25">
        <v>0.5045483</v>
      </c>
      <c r="AQ13" s="29">
        <f t="shared" si="11"/>
        <v>32.9883533</v>
      </c>
      <c r="AR13" s="25">
        <v>0.1503238</v>
      </c>
      <c r="AS13" s="25">
        <v>0.2227875</v>
      </c>
      <c r="AT13" s="25">
        <v>0</v>
      </c>
      <c r="AU13" s="25">
        <v>0</v>
      </c>
      <c r="AV13" s="25">
        <v>0</v>
      </c>
      <c r="AW13" s="25">
        <v>0</v>
      </c>
      <c r="AX13" s="25">
        <v>0.0219704</v>
      </c>
      <c r="AY13" s="30">
        <f t="shared" si="12"/>
        <v>0.39508170000000004</v>
      </c>
      <c r="AZ13" s="25">
        <f t="shared" si="13"/>
        <v>99.99999142000001</v>
      </c>
    </row>
    <row r="14" spans="1:52" ht="12" customHeight="1">
      <c r="A14" s="2" t="s">
        <v>263</v>
      </c>
      <c r="B14" s="4">
        <v>91</v>
      </c>
      <c r="C14" s="4" t="s">
        <v>42</v>
      </c>
      <c r="D14" s="2" t="s">
        <v>251</v>
      </c>
      <c r="E14" s="21">
        <v>1</v>
      </c>
      <c r="F14" s="44">
        <v>448.604288</v>
      </c>
      <c r="G14" s="43">
        <v>256.0897260273972</v>
      </c>
      <c r="H14" s="4" t="s">
        <v>513</v>
      </c>
      <c r="I14" s="4" t="s">
        <v>20</v>
      </c>
      <c r="J14" s="24">
        <v>66</v>
      </c>
      <c r="K14" s="4" t="s">
        <v>83</v>
      </c>
      <c r="L14" s="12" t="s">
        <v>305</v>
      </c>
      <c r="M14" s="60" t="s">
        <v>233</v>
      </c>
      <c r="N14" s="70" t="s">
        <v>237</v>
      </c>
      <c r="O14" s="74" t="s">
        <v>237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5">
        <v>1.500577</v>
      </c>
      <c r="V14" s="25">
        <v>0.02167325</v>
      </c>
      <c r="W14" s="25">
        <v>1.17469</v>
      </c>
      <c r="X14" s="25">
        <v>0.319779</v>
      </c>
      <c r="Y14" s="25">
        <v>0.09555934</v>
      </c>
      <c r="Z14" s="25">
        <v>0.05280393</v>
      </c>
      <c r="AA14" s="26">
        <f t="shared" si="7"/>
        <v>3.16508252</v>
      </c>
      <c r="AB14" s="25">
        <v>4.347655</v>
      </c>
      <c r="AC14" s="25">
        <v>0</v>
      </c>
      <c r="AD14" s="25">
        <v>0</v>
      </c>
      <c r="AE14" s="25">
        <v>0</v>
      </c>
      <c r="AF14" s="25">
        <v>5.552491</v>
      </c>
      <c r="AG14" s="27">
        <f t="shared" si="8"/>
        <v>9.900146</v>
      </c>
      <c r="AH14" s="25">
        <v>57.58367</v>
      </c>
      <c r="AI14" s="47">
        <f t="shared" si="9"/>
        <v>67.48381599999999</v>
      </c>
      <c r="AJ14" s="25">
        <v>0</v>
      </c>
      <c r="AK14" s="25">
        <v>0</v>
      </c>
      <c r="AL14" s="28">
        <f t="shared" si="10"/>
        <v>0</v>
      </c>
      <c r="AM14" s="25">
        <v>22.21784</v>
      </c>
      <c r="AN14" s="25">
        <v>1.871387</v>
      </c>
      <c r="AO14" s="25">
        <v>2.869736</v>
      </c>
      <c r="AP14" s="25">
        <v>1.112232</v>
      </c>
      <c r="AQ14" s="29">
        <f t="shared" si="11"/>
        <v>28.071194999999996</v>
      </c>
      <c r="AR14" s="25">
        <v>0.6704917</v>
      </c>
      <c r="AS14" s="25">
        <v>0.3802671</v>
      </c>
      <c r="AT14" s="25">
        <v>0</v>
      </c>
      <c r="AU14" s="25">
        <v>0</v>
      </c>
      <c r="AV14" s="25">
        <v>0</v>
      </c>
      <c r="AW14" s="25">
        <v>0.06088214</v>
      </c>
      <c r="AX14" s="25">
        <v>0.1682633</v>
      </c>
      <c r="AY14" s="30">
        <f t="shared" si="12"/>
        <v>1.27990424</v>
      </c>
      <c r="AZ14" s="25">
        <f t="shared" si="13"/>
        <v>99.99999775999997</v>
      </c>
    </row>
    <row r="15" spans="1:52" ht="12" customHeight="1">
      <c r="A15" s="2" t="s">
        <v>263</v>
      </c>
      <c r="B15" s="4">
        <v>91</v>
      </c>
      <c r="C15" s="4" t="s">
        <v>42</v>
      </c>
      <c r="D15" s="2" t="s">
        <v>251</v>
      </c>
      <c r="E15" s="21">
        <v>1</v>
      </c>
      <c r="F15" s="44">
        <v>2113.3673</v>
      </c>
      <c r="G15" s="43">
        <v>1036.2520547945205</v>
      </c>
      <c r="H15" s="4" t="s">
        <v>85</v>
      </c>
      <c r="I15" s="4" t="s">
        <v>20</v>
      </c>
      <c r="J15" s="24">
        <v>81</v>
      </c>
      <c r="K15" s="4" t="s">
        <v>84</v>
      </c>
      <c r="L15" s="12" t="s">
        <v>306</v>
      </c>
      <c r="M15" s="59" t="s">
        <v>233</v>
      </c>
      <c r="N15" s="70" t="s">
        <v>237</v>
      </c>
      <c r="O15" s="73" t="s">
        <v>237</v>
      </c>
      <c r="P15" s="2"/>
      <c r="Q15" s="2" t="s">
        <v>20</v>
      </c>
      <c r="R15" s="2" t="s">
        <v>20</v>
      </c>
      <c r="S15" s="2" t="s">
        <v>20</v>
      </c>
      <c r="T15" s="2" t="s">
        <v>20</v>
      </c>
      <c r="U15" s="25">
        <v>1.580765</v>
      </c>
      <c r="V15" s="25">
        <v>0.0548311</v>
      </c>
      <c r="W15" s="25">
        <v>0.8646508</v>
      </c>
      <c r="X15" s="25">
        <v>0.3911596</v>
      </c>
      <c r="Y15" s="25">
        <v>0.1843123</v>
      </c>
      <c r="Z15" s="25">
        <v>0.1271895</v>
      </c>
      <c r="AA15" s="26">
        <f t="shared" si="7"/>
        <v>3.2029083000000003</v>
      </c>
      <c r="AB15" s="25">
        <v>7.341511</v>
      </c>
      <c r="AC15" s="25">
        <v>0</v>
      </c>
      <c r="AD15" s="25">
        <v>0</v>
      </c>
      <c r="AE15" s="25">
        <v>0</v>
      </c>
      <c r="AF15" s="25">
        <v>1.608054</v>
      </c>
      <c r="AG15" s="27">
        <f t="shared" si="8"/>
        <v>8.949565</v>
      </c>
      <c r="AH15" s="25">
        <v>54.95587</v>
      </c>
      <c r="AI15" s="47">
        <f t="shared" si="9"/>
        <v>63.905435</v>
      </c>
      <c r="AJ15" s="25">
        <v>0</v>
      </c>
      <c r="AK15" s="25">
        <v>0</v>
      </c>
      <c r="AL15" s="28">
        <f t="shared" si="10"/>
        <v>0</v>
      </c>
      <c r="AM15" s="25">
        <v>24.67557</v>
      </c>
      <c r="AN15" s="25">
        <v>1.603088</v>
      </c>
      <c r="AO15" s="25">
        <v>4.615022</v>
      </c>
      <c r="AP15" s="25">
        <v>0.8419884</v>
      </c>
      <c r="AQ15" s="29">
        <f t="shared" si="11"/>
        <v>31.7356684</v>
      </c>
      <c r="AR15" s="25">
        <v>0.5848933</v>
      </c>
      <c r="AS15" s="25">
        <v>0.3941728</v>
      </c>
      <c r="AT15" s="25">
        <v>0</v>
      </c>
      <c r="AU15" s="25">
        <v>0</v>
      </c>
      <c r="AV15" s="25">
        <v>0</v>
      </c>
      <c r="AW15" s="25">
        <v>0.0985432</v>
      </c>
      <c r="AX15" s="25">
        <v>0.0783847</v>
      </c>
      <c r="AY15" s="30">
        <f t="shared" si="12"/>
        <v>1.155994</v>
      </c>
      <c r="AZ15" s="25">
        <f t="shared" si="13"/>
        <v>100.00000570000002</v>
      </c>
    </row>
    <row r="16" spans="1:52" ht="12" customHeight="1">
      <c r="A16" s="2" t="s">
        <v>387</v>
      </c>
      <c r="B16" s="4">
        <v>91</v>
      </c>
      <c r="C16" s="4" t="s">
        <v>387</v>
      </c>
      <c r="D16" s="2" t="s">
        <v>251</v>
      </c>
      <c r="E16" s="21">
        <v>2</v>
      </c>
      <c r="F16" s="44">
        <v>44.86144584929</v>
      </c>
      <c r="G16" s="43">
        <v>10.401630136986293</v>
      </c>
      <c r="H16" s="4" t="s">
        <v>513</v>
      </c>
      <c r="I16" s="4" t="s">
        <v>20</v>
      </c>
      <c r="J16" s="24">
        <v>14</v>
      </c>
      <c r="K16" s="4" t="s">
        <v>360</v>
      </c>
      <c r="L16" s="12" t="s">
        <v>367</v>
      </c>
      <c r="M16" s="60" t="s">
        <v>233</v>
      </c>
      <c r="N16" s="70" t="s">
        <v>237</v>
      </c>
      <c r="O16" s="74" t="s">
        <v>237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5">
        <v>0.7462988</v>
      </c>
      <c r="V16" s="25">
        <v>0.01415743</v>
      </c>
      <c r="W16" s="25">
        <v>0.2649462</v>
      </c>
      <c r="X16" s="25">
        <v>0.5905671</v>
      </c>
      <c r="Y16" s="25">
        <v>0.4874201</v>
      </c>
      <c r="Z16" s="25">
        <v>0.0808996</v>
      </c>
      <c r="AA16" s="26">
        <f t="shared" si="7"/>
        <v>2.18428923</v>
      </c>
      <c r="AB16" s="25">
        <v>48.16763</v>
      </c>
      <c r="AC16" s="25">
        <v>0</v>
      </c>
      <c r="AD16" s="25">
        <v>0</v>
      </c>
      <c r="AE16" s="25">
        <v>0</v>
      </c>
      <c r="AF16" s="25">
        <v>0</v>
      </c>
      <c r="AG16" s="27">
        <f t="shared" si="8"/>
        <v>48.16763</v>
      </c>
      <c r="AH16" s="25">
        <v>7.756249</v>
      </c>
      <c r="AI16" s="47">
        <f t="shared" si="9"/>
        <v>55.923879</v>
      </c>
      <c r="AJ16" s="25">
        <v>0</v>
      </c>
      <c r="AK16" s="25">
        <v>0</v>
      </c>
      <c r="AL16" s="28">
        <f t="shared" si="10"/>
        <v>0</v>
      </c>
      <c r="AM16" s="25">
        <v>10.54931</v>
      </c>
      <c r="AN16" s="25">
        <v>5.936008</v>
      </c>
      <c r="AO16" s="25">
        <v>3.122725</v>
      </c>
      <c r="AP16" s="25">
        <v>17.17094</v>
      </c>
      <c r="AQ16" s="29">
        <f t="shared" si="11"/>
        <v>36.778983</v>
      </c>
      <c r="AR16" s="25">
        <v>0.2123615</v>
      </c>
      <c r="AS16" s="25">
        <v>1.013268</v>
      </c>
      <c r="AT16" s="25">
        <v>0</v>
      </c>
      <c r="AU16" s="25">
        <v>0</v>
      </c>
      <c r="AV16" s="25">
        <v>0</v>
      </c>
      <c r="AW16" s="25">
        <v>0</v>
      </c>
      <c r="AX16" s="25">
        <v>3.887226</v>
      </c>
      <c r="AY16" s="30">
        <f t="shared" si="12"/>
        <v>5.1128555</v>
      </c>
      <c r="AZ16" s="25">
        <f t="shared" si="13"/>
        <v>100.00000673</v>
      </c>
    </row>
    <row r="17" spans="1:52" ht="12" customHeight="1">
      <c r="A17" s="2" t="s">
        <v>387</v>
      </c>
      <c r="B17" s="4">
        <v>91</v>
      </c>
      <c r="C17" s="4" t="s">
        <v>387</v>
      </c>
      <c r="D17" s="2" t="s">
        <v>251</v>
      </c>
      <c r="E17" s="21">
        <v>2</v>
      </c>
      <c r="F17" s="44">
        <v>191.394912</v>
      </c>
      <c r="G17" s="43"/>
      <c r="H17" s="4" t="s">
        <v>513</v>
      </c>
      <c r="I17" s="4" t="s">
        <v>91</v>
      </c>
      <c r="J17" s="24">
        <v>7</v>
      </c>
      <c r="K17" s="4" t="s">
        <v>525</v>
      </c>
      <c r="L17" s="11" t="s">
        <v>534</v>
      </c>
      <c r="M17" s="58" t="s">
        <v>233</v>
      </c>
      <c r="N17" s="70" t="s">
        <v>237</v>
      </c>
      <c r="O17" s="72" t="s">
        <v>237</v>
      </c>
      <c r="P17" s="21" t="s">
        <v>20</v>
      </c>
      <c r="U17" s="25">
        <v>0.01410729</v>
      </c>
      <c r="V17" s="25">
        <v>0</v>
      </c>
      <c r="W17" s="25">
        <v>0.01880972</v>
      </c>
      <c r="X17" s="25">
        <v>0.04185163</v>
      </c>
      <c r="Y17" s="25">
        <v>0.02351215</v>
      </c>
      <c r="Z17" s="25">
        <v>0</v>
      </c>
      <c r="AA17" s="26">
        <f t="shared" si="7"/>
        <v>0.09828078999999999</v>
      </c>
      <c r="AB17" s="25">
        <v>51.56497</v>
      </c>
      <c r="AC17" s="25">
        <v>0</v>
      </c>
      <c r="AD17" s="25">
        <v>0</v>
      </c>
      <c r="AE17" s="25">
        <v>0</v>
      </c>
      <c r="AF17" s="25">
        <v>0</v>
      </c>
      <c r="AG17" s="27">
        <f t="shared" si="8"/>
        <v>51.56497</v>
      </c>
      <c r="AH17" s="25">
        <v>8.951546</v>
      </c>
      <c r="AI17" s="47">
        <f t="shared" si="9"/>
        <v>60.516516</v>
      </c>
      <c r="AJ17" s="25">
        <v>0</v>
      </c>
      <c r="AK17" s="25">
        <v>0</v>
      </c>
      <c r="AL17" s="28">
        <f t="shared" si="10"/>
        <v>0</v>
      </c>
      <c r="AM17" s="25">
        <v>0.7646152</v>
      </c>
      <c r="AN17" s="25">
        <v>16.10582</v>
      </c>
      <c r="AO17" s="25">
        <v>1.408378</v>
      </c>
      <c r="AP17" s="25">
        <v>17.2993</v>
      </c>
      <c r="AQ17" s="29">
        <f t="shared" si="11"/>
        <v>35.578113200000004</v>
      </c>
      <c r="AR17" s="25">
        <v>0.008934617</v>
      </c>
      <c r="AS17" s="25">
        <v>0.2304191</v>
      </c>
      <c r="AT17" s="25">
        <v>0</v>
      </c>
      <c r="AU17" s="25">
        <v>0.003761944</v>
      </c>
      <c r="AV17" s="25">
        <v>0</v>
      </c>
      <c r="AW17" s="25">
        <v>0</v>
      </c>
      <c r="AX17" s="25">
        <v>3.563972</v>
      </c>
      <c r="AY17" s="30">
        <f t="shared" si="12"/>
        <v>3.807087661</v>
      </c>
      <c r="AZ17" s="25">
        <f t="shared" si="13"/>
        <v>99.999997651</v>
      </c>
    </row>
    <row r="18" spans="1:52" ht="12" customHeight="1">
      <c r="A18" s="2" t="s">
        <v>392</v>
      </c>
      <c r="B18" s="4">
        <v>91</v>
      </c>
      <c r="C18" s="4" t="s">
        <v>392</v>
      </c>
      <c r="D18" s="2" t="s">
        <v>251</v>
      </c>
      <c r="E18" s="21">
        <v>2</v>
      </c>
      <c r="F18" s="44">
        <v>420.292256</v>
      </c>
      <c r="G18" s="43">
        <v>216.97465753424657</v>
      </c>
      <c r="H18" s="4" t="s">
        <v>513</v>
      </c>
      <c r="I18" s="4" t="s">
        <v>20</v>
      </c>
      <c r="J18" s="24">
        <v>9</v>
      </c>
      <c r="K18" s="4" t="s">
        <v>23</v>
      </c>
      <c r="L18" s="12" t="s">
        <v>136</v>
      </c>
      <c r="M18" s="60" t="s">
        <v>233</v>
      </c>
      <c r="N18" s="70" t="s">
        <v>237</v>
      </c>
      <c r="O18" s="74" t="s">
        <v>237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5">
        <v>0.4623215</v>
      </c>
      <c r="V18" s="25">
        <v>0.07516205</v>
      </c>
      <c r="W18" s="25">
        <v>0.5077186</v>
      </c>
      <c r="X18" s="25">
        <v>0.1051412</v>
      </c>
      <c r="Y18" s="25">
        <v>0.08265684</v>
      </c>
      <c r="Z18" s="25">
        <v>0.3220619</v>
      </c>
      <c r="AA18" s="26">
        <f t="shared" si="7"/>
        <v>1.5550620900000003</v>
      </c>
      <c r="AB18" s="25">
        <v>39.18941</v>
      </c>
      <c r="AC18" s="25">
        <v>0</v>
      </c>
      <c r="AD18" s="25">
        <v>0</v>
      </c>
      <c r="AE18" s="25">
        <v>0</v>
      </c>
      <c r="AF18" s="25">
        <v>0.7918782</v>
      </c>
      <c r="AG18" s="27">
        <f t="shared" si="8"/>
        <v>39.9812882</v>
      </c>
      <c r="AH18" s="25">
        <v>15.85234</v>
      </c>
      <c r="AI18" s="47">
        <f t="shared" si="9"/>
        <v>55.8336282</v>
      </c>
      <c r="AJ18" s="25">
        <v>0</v>
      </c>
      <c r="AK18" s="25">
        <v>0</v>
      </c>
      <c r="AL18" s="28">
        <f t="shared" si="10"/>
        <v>0</v>
      </c>
      <c r="AM18" s="25">
        <v>13.76836</v>
      </c>
      <c r="AN18" s="25">
        <v>5.785122</v>
      </c>
      <c r="AO18" s="25">
        <v>3.944616</v>
      </c>
      <c r="AP18" s="25">
        <v>14.40542</v>
      </c>
      <c r="AQ18" s="29">
        <f t="shared" si="11"/>
        <v>37.903518</v>
      </c>
      <c r="AR18" s="25">
        <v>0.2556795</v>
      </c>
      <c r="AS18" s="25">
        <v>0.08222856</v>
      </c>
      <c r="AT18" s="25">
        <v>0</v>
      </c>
      <c r="AU18" s="25">
        <v>0.05503318</v>
      </c>
      <c r="AV18" s="25">
        <v>0</v>
      </c>
      <c r="AW18" s="25">
        <v>0.008351339</v>
      </c>
      <c r="AX18" s="25">
        <v>4.306507</v>
      </c>
      <c r="AY18" s="30">
        <f t="shared" si="12"/>
        <v>4.707799579</v>
      </c>
      <c r="AZ18" s="25">
        <f t="shared" si="13"/>
        <v>100.00000786899999</v>
      </c>
    </row>
    <row r="19" spans="1:52" ht="12" customHeight="1">
      <c r="A19" s="2" t="s">
        <v>397</v>
      </c>
      <c r="B19" s="4">
        <v>94</v>
      </c>
      <c r="C19" s="4" t="s">
        <v>397</v>
      </c>
      <c r="D19" s="2" t="s">
        <v>253</v>
      </c>
      <c r="E19" s="21">
        <v>2</v>
      </c>
      <c r="F19" s="44">
        <v>806.369088</v>
      </c>
      <c r="G19" s="43">
        <v>471.53720547945204</v>
      </c>
      <c r="H19" s="4" t="s">
        <v>516</v>
      </c>
      <c r="I19" s="4" t="s">
        <v>20</v>
      </c>
      <c r="J19" s="24">
        <v>29</v>
      </c>
      <c r="K19" s="4" t="s">
        <v>515</v>
      </c>
      <c r="L19" s="12" t="s">
        <v>100</v>
      </c>
      <c r="M19" s="60" t="s">
        <v>233</v>
      </c>
      <c r="N19" s="70" t="s">
        <v>237</v>
      </c>
      <c r="O19" s="74" t="s">
        <v>237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5">
        <v>1.028261</v>
      </c>
      <c r="V19" s="25">
        <v>0.3899645</v>
      </c>
      <c r="W19" s="25">
        <v>0.6245682</v>
      </c>
      <c r="X19" s="25">
        <v>0.3491153</v>
      </c>
      <c r="Y19" s="25">
        <v>0</v>
      </c>
      <c r="Z19" s="25">
        <v>0.04296976</v>
      </c>
      <c r="AA19" s="26">
        <f t="shared" si="7"/>
        <v>2.43487876</v>
      </c>
      <c r="AB19" s="25">
        <v>94.71818</v>
      </c>
      <c r="AC19" s="25">
        <v>0</v>
      </c>
      <c r="AD19" s="25">
        <v>0</v>
      </c>
      <c r="AE19" s="25">
        <v>0.002232195</v>
      </c>
      <c r="AF19" s="25">
        <v>0</v>
      </c>
      <c r="AG19" s="27">
        <f t="shared" si="8"/>
        <v>94.72041219500001</v>
      </c>
      <c r="AH19" s="25">
        <v>0.0007812683</v>
      </c>
      <c r="AI19" s="47">
        <f t="shared" si="9"/>
        <v>94.72119346330001</v>
      </c>
      <c r="AJ19" s="25">
        <v>0.001116098</v>
      </c>
      <c r="AK19" s="25">
        <v>0.01919688</v>
      </c>
      <c r="AL19" s="28">
        <f t="shared" si="10"/>
        <v>0.020312978</v>
      </c>
      <c r="AM19" s="25">
        <v>0</v>
      </c>
      <c r="AN19" s="25">
        <v>0.001116098</v>
      </c>
      <c r="AO19" s="25">
        <v>0</v>
      </c>
      <c r="AP19" s="25">
        <v>1.352487</v>
      </c>
      <c r="AQ19" s="29">
        <f t="shared" si="11"/>
        <v>1.353603098</v>
      </c>
      <c r="AR19" s="25">
        <v>0.7520266</v>
      </c>
      <c r="AS19" s="25">
        <v>0.7043692</v>
      </c>
      <c r="AT19" s="25">
        <v>0</v>
      </c>
      <c r="AU19" s="25">
        <v>0.01339317</v>
      </c>
      <c r="AV19" s="25">
        <v>0</v>
      </c>
      <c r="AW19" s="25">
        <v>0</v>
      </c>
      <c r="AX19" s="25">
        <v>0.0002232195</v>
      </c>
      <c r="AY19" s="30">
        <f t="shared" si="12"/>
        <v>1.4700121895000002</v>
      </c>
      <c r="AZ19" s="25">
        <f t="shared" si="13"/>
        <v>100.00000048880001</v>
      </c>
    </row>
    <row r="20" spans="1:52" ht="12" customHeight="1">
      <c r="A20" s="2" t="s">
        <v>397</v>
      </c>
      <c r="B20" s="4">
        <v>94</v>
      </c>
      <c r="C20" s="4" t="s">
        <v>397</v>
      </c>
      <c r="D20" s="2" t="s">
        <v>253</v>
      </c>
      <c r="E20" s="21">
        <v>2</v>
      </c>
      <c r="F20" s="44">
        <v>72.8472</v>
      </c>
      <c r="G20" s="43">
        <v>50.51780821917808</v>
      </c>
      <c r="H20" s="4" t="s">
        <v>518</v>
      </c>
      <c r="I20" s="4" t="s">
        <v>20</v>
      </c>
      <c r="J20" s="24">
        <v>1</v>
      </c>
      <c r="K20" s="4" t="s">
        <v>517</v>
      </c>
      <c r="L20" s="12" t="s">
        <v>217</v>
      </c>
      <c r="M20" s="60" t="s">
        <v>233</v>
      </c>
      <c r="N20" s="70" t="s">
        <v>237</v>
      </c>
      <c r="O20" s="74" t="s">
        <v>237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5">
        <v>0.00123559</v>
      </c>
      <c r="V20" s="25">
        <v>0</v>
      </c>
      <c r="W20" s="25">
        <v>0.3719126</v>
      </c>
      <c r="X20" s="25">
        <v>0</v>
      </c>
      <c r="Y20" s="25">
        <v>0</v>
      </c>
      <c r="Z20" s="25">
        <v>0.07166421</v>
      </c>
      <c r="AA20" s="26">
        <f t="shared" si="7"/>
        <v>0.4448124</v>
      </c>
      <c r="AB20" s="25">
        <v>1.095968</v>
      </c>
      <c r="AC20" s="25">
        <v>0</v>
      </c>
      <c r="AD20" s="25">
        <v>0</v>
      </c>
      <c r="AE20" s="25">
        <v>76.77956</v>
      </c>
      <c r="AF20" s="25">
        <v>0</v>
      </c>
      <c r="AG20" s="27">
        <f t="shared" si="8"/>
        <v>77.875528</v>
      </c>
      <c r="AH20" s="25">
        <v>3.556028</v>
      </c>
      <c r="AI20" s="47">
        <f t="shared" si="9"/>
        <v>81.431556</v>
      </c>
      <c r="AJ20" s="25">
        <v>3.158168</v>
      </c>
      <c r="AK20" s="25">
        <v>0.5782561</v>
      </c>
      <c r="AL20" s="28">
        <f t="shared" si="10"/>
        <v>3.7364241</v>
      </c>
      <c r="AM20" s="25">
        <v>0</v>
      </c>
      <c r="AN20" s="25">
        <v>1.986829</v>
      </c>
      <c r="AO20" s="25">
        <v>0</v>
      </c>
      <c r="AP20" s="25">
        <v>3.142105</v>
      </c>
      <c r="AQ20" s="29">
        <f t="shared" si="11"/>
        <v>5.128934</v>
      </c>
      <c r="AR20" s="25">
        <v>0.5288325</v>
      </c>
      <c r="AS20" s="25">
        <v>8.687433</v>
      </c>
      <c r="AT20" s="25">
        <v>0</v>
      </c>
      <c r="AU20" s="25">
        <v>0.02594739</v>
      </c>
      <c r="AV20" s="25">
        <v>0</v>
      </c>
      <c r="AW20" s="25">
        <v>0</v>
      </c>
      <c r="AX20" s="25">
        <v>0.01606267</v>
      </c>
      <c r="AY20" s="30">
        <f t="shared" si="12"/>
        <v>9.258275560000001</v>
      </c>
      <c r="AZ20" s="25">
        <f t="shared" si="13"/>
        <v>100.00000206</v>
      </c>
    </row>
    <row r="21" spans="1:52" ht="12" customHeight="1">
      <c r="A21" s="2" t="s">
        <v>392</v>
      </c>
      <c r="B21" s="4">
        <v>91</v>
      </c>
      <c r="C21" s="4" t="s">
        <v>392</v>
      </c>
      <c r="D21" s="2" t="s">
        <v>251</v>
      </c>
      <c r="E21" s="21">
        <v>2</v>
      </c>
      <c r="F21" s="44">
        <v>334.810592</v>
      </c>
      <c r="G21" s="43">
        <v>146.85636986301378</v>
      </c>
      <c r="H21" s="4" t="s">
        <v>513</v>
      </c>
      <c r="I21" s="4" t="s">
        <v>20</v>
      </c>
      <c r="J21" s="24">
        <v>20</v>
      </c>
      <c r="K21" s="4" t="s">
        <v>26</v>
      </c>
      <c r="L21" s="12" t="s">
        <v>509</v>
      </c>
      <c r="M21" s="60" t="s">
        <v>233</v>
      </c>
      <c r="N21" s="70" t="s">
        <v>237</v>
      </c>
      <c r="O21" s="74" t="s">
        <v>237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5">
        <v>0.362873</v>
      </c>
      <c r="V21" s="25">
        <v>0.1626209</v>
      </c>
      <c r="W21" s="25">
        <v>0.3083076</v>
      </c>
      <c r="X21" s="25">
        <v>0.05053343</v>
      </c>
      <c r="Y21" s="25">
        <v>0.03037381</v>
      </c>
      <c r="Z21" s="25">
        <v>0.08171362</v>
      </c>
      <c r="AA21" s="26">
        <f aca="true" t="shared" si="14" ref="AA21:AA26">SUM(U21:Z21)</f>
        <v>0.9964223600000001</v>
      </c>
      <c r="AB21" s="25">
        <v>38.21644</v>
      </c>
      <c r="AC21" s="25">
        <v>0</v>
      </c>
      <c r="AD21" s="25">
        <v>0</v>
      </c>
      <c r="AE21" s="25">
        <v>0</v>
      </c>
      <c r="AF21" s="25">
        <v>0.003225538</v>
      </c>
      <c r="AG21" s="27">
        <f aca="true" t="shared" si="15" ref="AG21:AG26">SUM(AB21:AF21)</f>
        <v>38.219665538</v>
      </c>
      <c r="AH21" s="25">
        <v>21.37833</v>
      </c>
      <c r="AI21" s="47">
        <f aca="true" t="shared" si="16" ref="AI21:AI26">AG21+AH21</f>
        <v>59.597995538</v>
      </c>
      <c r="AJ21" s="25">
        <v>0</v>
      </c>
      <c r="AK21" s="25">
        <v>0</v>
      </c>
      <c r="AL21" s="28">
        <f aca="true" t="shared" si="17" ref="AL21:AL26">SUM(AJ21:AK21)</f>
        <v>0</v>
      </c>
      <c r="AM21" s="25">
        <v>4.315232</v>
      </c>
      <c r="AN21" s="25">
        <v>11.26035</v>
      </c>
      <c r="AO21" s="25">
        <v>3.304026</v>
      </c>
      <c r="AP21" s="25">
        <v>14.42004</v>
      </c>
      <c r="AQ21" s="29">
        <f aca="true" t="shared" si="18" ref="AQ21:AQ26">SUM(AM21:AP21)</f>
        <v>33.299648000000005</v>
      </c>
      <c r="AR21" s="25">
        <v>1.083512</v>
      </c>
      <c r="AS21" s="25">
        <v>0.09891649</v>
      </c>
      <c r="AT21" s="25">
        <v>0</v>
      </c>
      <c r="AU21" s="25">
        <v>0.07472496</v>
      </c>
      <c r="AV21" s="25">
        <v>0</v>
      </c>
      <c r="AW21" s="25">
        <v>0</v>
      </c>
      <c r="AX21" s="25">
        <v>4.84879</v>
      </c>
      <c r="AY21" s="30">
        <f aca="true" t="shared" si="19" ref="AY21:AY26">SUM(AR21:AX21)</f>
        <v>6.10594345</v>
      </c>
      <c r="AZ21" s="25">
        <f aca="true" t="shared" si="20" ref="AZ21:AZ26">AA21+AI21+AL21+AQ21+AY21</f>
        <v>100.000009348</v>
      </c>
    </row>
    <row r="22" spans="1:52" ht="12" customHeight="1">
      <c r="A22" s="2" t="s">
        <v>386</v>
      </c>
      <c r="B22" s="4">
        <v>91</v>
      </c>
      <c r="C22" s="4" t="s">
        <v>386</v>
      </c>
      <c r="D22" s="2" t="s">
        <v>251</v>
      </c>
      <c r="E22" s="21">
        <v>2</v>
      </c>
      <c r="F22" s="44">
        <v>161.508672</v>
      </c>
      <c r="G22" s="43">
        <v>89.81082191780821</v>
      </c>
      <c r="H22" s="4" t="s">
        <v>125</v>
      </c>
      <c r="I22" s="4" t="s">
        <v>20</v>
      </c>
      <c r="J22" s="24">
        <v>21</v>
      </c>
      <c r="K22" s="4" t="s">
        <v>467</v>
      </c>
      <c r="L22" s="12" t="s">
        <v>503</v>
      </c>
      <c r="M22" s="60" t="s">
        <v>233</v>
      </c>
      <c r="N22" s="70" t="s">
        <v>237</v>
      </c>
      <c r="O22" s="74" t="s">
        <v>237</v>
      </c>
      <c r="P22" s="2" t="s">
        <v>20</v>
      </c>
      <c r="Q22" s="2" t="s">
        <v>20</v>
      </c>
      <c r="R22" s="2" t="s">
        <v>20</v>
      </c>
      <c r="S22" s="2" t="s">
        <v>20</v>
      </c>
      <c r="T22" s="2"/>
      <c r="U22" s="25">
        <v>0.02287117</v>
      </c>
      <c r="V22" s="25">
        <v>0</v>
      </c>
      <c r="W22" s="25">
        <v>0.0418375</v>
      </c>
      <c r="X22" s="25">
        <v>0.1433632</v>
      </c>
      <c r="Y22" s="25">
        <v>0.08590634</v>
      </c>
      <c r="Z22" s="25">
        <v>0.05355201</v>
      </c>
      <c r="AA22" s="26">
        <f t="shared" si="14"/>
        <v>0.34753022</v>
      </c>
      <c r="AB22" s="25">
        <v>35.43525</v>
      </c>
      <c r="AC22" s="25">
        <v>0</v>
      </c>
      <c r="AD22" s="25">
        <v>0</v>
      </c>
      <c r="AE22" s="25">
        <v>0</v>
      </c>
      <c r="AF22" s="25">
        <v>0.7536329</v>
      </c>
      <c r="AG22" s="27">
        <f t="shared" si="15"/>
        <v>36.1888829</v>
      </c>
      <c r="AH22" s="25">
        <v>18.12512</v>
      </c>
      <c r="AI22" s="47">
        <f t="shared" si="16"/>
        <v>54.314002900000006</v>
      </c>
      <c r="AJ22" s="25">
        <v>0</v>
      </c>
      <c r="AK22" s="25">
        <v>0</v>
      </c>
      <c r="AL22" s="28">
        <f t="shared" si="17"/>
        <v>0</v>
      </c>
      <c r="AM22" s="25">
        <v>18.05651</v>
      </c>
      <c r="AN22" s="25">
        <v>5.201238</v>
      </c>
      <c r="AO22" s="25">
        <v>7.025911</v>
      </c>
      <c r="AP22" s="25">
        <v>10.85934</v>
      </c>
      <c r="AQ22" s="29">
        <f t="shared" si="18"/>
        <v>41.142999</v>
      </c>
      <c r="AR22" s="25">
        <v>0.5645274</v>
      </c>
      <c r="AS22" s="25">
        <v>0.6833459</v>
      </c>
      <c r="AT22" s="25">
        <v>0</v>
      </c>
      <c r="AU22" s="25">
        <v>0.002231333</v>
      </c>
      <c r="AV22" s="25">
        <v>0</v>
      </c>
      <c r="AW22" s="25">
        <v>0</v>
      </c>
      <c r="AX22" s="25">
        <v>2.94536</v>
      </c>
      <c r="AY22" s="30">
        <f t="shared" si="19"/>
        <v>4.195464633</v>
      </c>
      <c r="AZ22" s="25">
        <f t="shared" si="20"/>
        <v>99.999996753</v>
      </c>
    </row>
    <row r="23" spans="1:52" ht="12" customHeight="1">
      <c r="A23" s="2" t="s">
        <v>45</v>
      </c>
      <c r="B23" s="4">
        <v>97</v>
      </c>
      <c r="C23" s="4" t="s">
        <v>45</v>
      </c>
      <c r="D23" s="2" t="s">
        <v>253</v>
      </c>
      <c r="E23" s="21">
        <v>2</v>
      </c>
      <c r="F23" s="44">
        <v>136.245904</v>
      </c>
      <c r="G23" s="43">
        <v>44.959124487004075</v>
      </c>
      <c r="H23" s="4" t="s">
        <v>125</v>
      </c>
      <c r="I23" s="4" t="s">
        <v>20</v>
      </c>
      <c r="J23" s="24">
        <v>6</v>
      </c>
      <c r="K23" s="4" t="s">
        <v>300</v>
      </c>
      <c r="L23" s="12" t="s">
        <v>413</v>
      </c>
      <c r="M23" s="58" t="s">
        <v>233</v>
      </c>
      <c r="N23" s="70" t="s">
        <v>237</v>
      </c>
      <c r="O23" s="72" t="s">
        <v>237</v>
      </c>
      <c r="P23" s="21" t="s">
        <v>20</v>
      </c>
      <c r="R23" s="21" t="s">
        <v>20</v>
      </c>
      <c r="S23" s="21" t="s">
        <v>20</v>
      </c>
      <c r="T23" s="21" t="s">
        <v>20</v>
      </c>
      <c r="U23" s="25">
        <v>0.05152562</v>
      </c>
      <c r="V23" s="25">
        <v>0.003963509</v>
      </c>
      <c r="W23" s="25">
        <v>0.2206354</v>
      </c>
      <c r="X23" s="25">
        <v>0.02113872</v>
      </c>
      <c r="Y23" s="25">
        <v>0.00264234</v>
      </c>
      <c r="Z23" s="25">
        <v>0.07794902</v>
      </c>
      <c r="AA23" s="26">
        <f t="shared" si="14"/>
        <v>0.377854609</v>
      </c>
      <c r="AB23" s="25">
        <v>66.80825</v>
      </c>
      <c r="AC23" s="25">
        <v>0</v>
      </c>
      <c r="AD23" s="25">
        <v>0</v>
      </c>
      <c r="AE23" s="25">
        <v>0</v>
      </c>
      <c r="AF23" s="25">
        <v>0</v>
      </c>
      <c r="AG23" s="27">
        <f t="shared" si="15"/>
        <v>66.80825</v>
      </c>
      <c r="AH23" s="25">
        <v>21.86007</v>
      </c>
      <c r="AI23" s="47">
        <f t="shared" si="16"/>
        <v>88.66832</v>
      </c>
      <c r="AJ23" s="25">
        <v>0</v>
      </c>
      <c r="AK23" s="25">
        <v>0</v>
      </c>
      <c r="AL23" s="28">
        <f t="shared" si="17"/>
        <v>0</v>
      </c>
      <c r="AM23" s="25">
        <v>7.631737</v>
      </c>
      <c r="AN23" s="25">
        <v>0.140044</v>
      </c>
      <c r="AO23" s="25">
        <v>0.70022</v>
      </c>
      <c r="AP23" s="25">
        <v>1.828499</v>
      </c>
      <c r="AQ23" s="29">
        <f t="shared" si="18"/>
        <v>10.300500000000001</v>
      </c>
      <c r="AR23" s="25">
        <v>0.5879205</v>
      </c>
      <c r="AS23" s="25">
        <v>0.0653979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30">
        <f t="shared" si="19"/>
        <v>0.6533184</v>
      </c>
      <c r="AZ23" s="25">
        <f t="shared" si="20"/>
        <v>99.999993009</v>
      </c>
    </row>
    <row r="24" spans="1:52" ht="12" customHeight="1">
      <c r="A24" s="2" t="s">
        <v>268</v>
      </c>
      <c r="B24" s="4">
        <v>97</v>
      </c>
      <c r="C24" s="4" t="s">
        <v>43</v>
      </c>
      <c r="D24" s="2" t="s">
        <v>251</v>
      </c>
      <c r="E24" s="21">
        <v>3</v>
      </c>
      <c r="F24" s="44">
        <v>606.5021575197</v>
      </c>
      <c r="G24" s="43">
        <v>244.69251366120216</v>
      </c>
      <c r="H24" s="4" t="s">
        <v>125</v>
      </c>
      <c r="I24" s="4" t="s">
        <v>20</v>
      </c>
      <c r="J24" s="24">
        <v>25</v>
      </c>
      <c r="K24" s="4" t="s">
        <v>255</v>
      </c>
      <c r="L24" s="11" t="s">
        <v>1</v>
      </c>
      <c r="M24" s="57" t="s">
        <v>233</v>
      </c>
      <c r="N24" s="70" t="s">
        <v>237</v>
      </c>
      <c r="O24" s="71" t="s">
        <v>237</v>
      </c>
      <c r="R24" s="21" t="s">
        <v>20</v>
      </c>
      <c r="S24" s="21" t="s">
        <v>20</v>
      </c>
      <c r="T24" s="21" t="s">
        <v>20</v>
      </c>
      <c r="U24" s="25">
        <v>0.9830037</v>
      </c>
      <c r="V24" s="25">
        <v>0.05312731</v>
      </c>
      <c r="W24" s="25">
        <v>0.1452839</v>
      </c>
      <c r="X24" s="25">
        <v>0.8740779</v>
      </c>
      <c r="Y24" s="25">
        <v>0.3217319</v>
      </c>
      <c r="Z24" s="25">
        <v>0.1190171</v>
      </c>
      <c r="AA24" s="26">
        <f t="shared" si="14"/>
        <v>2.4962418100000003</v>
      </c>
      <c r="AB24" s="25">
        <v>55.10549</v>
      </c>
      <c r="AC24" s="25">
        <v>0</v>
      </c>
      <c r="AD24" s="25">
        <v>0</v>
      </c>
      <c r="AE24" s="25">
        <v>0</v>
      </c>
      <c r="AF24" s="25">
        <v>0.04362969</v>
      </c>
      <c r="AG24" s="27">
        <f t="shared" si="15"/>
        <v>55.149119690000006</v>
      </c>
      <c r="AH24" s="25">
        <v>29.0918</v>
      </c>
      <c r="AI24" s="47">
        <f t="shared" si="16"/>
        <v>84.24091969</v>
      </c>
      <c r="AJ24" s="25">
        <v>0</v>
      </c>
      <c r="AK24" s="25">
        <v>0</v>
      </c>
      <c r="AL24" s="28">
        <f t="shared" si="17"/>
        <v>0</v>
      </c>
      <c r="AM24" s="25">
        <v>12.53434</v>
      </c>
      <c r="AN24" s="25">
        <v>0.07182576</v>
      </c>
      <c r="AO24" s="25">
        <v>0.01216883</v>
      </c>
      <c r="AP24" s="25">
        <v>0.094531</v>
      </c>
      <c r="AQ24" s="29">
        <f t="shared" si="18"/>
        <v>12.71286559</v>
      </c>
      <c r="AR24" s="25">
        <v>0.3252935</v>
      </c>
      <c r="AS24" s="25">
        <v>0.0474881</v>
      </c>
      <c r="AT24" s="25">
        <v>0</v>
      </c>
      <c r="AU24" s="25">
        <v>0</v>
      </c>
      <c r="AV24" s="25">
        <v>0</v>
      </c>
      <c r="AW24" s="25">
        <v>0.17719</v>
      </c>
      <c r="AX24" s="25">
        <v>0</v>
      </c>
      <c r="AY24" s="30">
        <f t="shared" si="19"/>
        <v>0.5499716</v>
      </c>
      <c r="AZ24" s="25">
        <f t="shared" si="20"/>
        <v>99.99999869</v>
      </c>
    </row>
    <row r="25" spans="1:52" ht="12" customHeight="1">
      <c r="A25" s="2" t="s">
        <v>268</v>
      </c>
      <c r="B25" s="4">
        <v>97</v>
      </c>
      <c r="C25" s="4" t="s">
        <v>43</v>
      </c>
      <c r="D25" s="2" t="s">
        <v>251</v>
      </c>
      <c r="E25" s="21">
        <v>3</v>
      </c>
      <c r="F25" s="44">
        <v>802.4327624058</v>
      </c>
      <c r="G25" s="43">
        <v>243.45554035567716</v>
      </c>
      <c r="H25" s="4" t="s">
        <v>125</v>
      </c>
      <c r="I25" s="4" t="s">
        <v>20</v>
      </c>
      <c r="J25" s="24">
        <v>51</v>
      </c>
      <c r="K25" s="4" t="s">
        <v>374</v>
      </c>
      <c r="L25" s="12" t="s">
        <v>135</v>
      </c>
      <c r="M25" s="58" t="s">
        <v>233</v>
      </c>
      <c r="N25" s="70" t="s">
        <v>237</v>
      </c>
      <c r="O25" s="72" t="s">
        <v>237</v>
      </c>
      <c r="P25" s="21" t="s">
        <v>20</v>
      </c>
      <c r="Q25" s="21" t="s">
        <v>20</v>
      </c>
      <c r="R25" s="21" t="s">
        <v>20</v>
      </c>
      <c r="S25" s="21" t="s">
        <v>20</v>
      </c>
      <c r="T25" s="21" t="s">
        <v>20</v>
      </c>
      <c r="U25" s="25">
        <v>1.674776</v>
      </c>
      <c r="V25" s="25">
        <v>0.19886</v>
      </c>
      <c r="W25" s="25">
        <v>0.5286109</v>
      </c>
      <c r="X25" s="25">
        <v>1.159176</v>
      </c>
      <c r="Y25" s="25">
        <v>0.2323959</v>
      </c>
      <c r="Z25" s="25">
        <v>0.9722044</v>
      </c>
      <c r="AA25" s="26">
        <f t="shared" si="14"/>
        <v>4.7660232</v>
      </c>
      <c r="AB25" s="25">
        <v>62.98737</v>
      </c>
      <c r="AC25" s="25">
        <v>0</v>
      </c>
      <c r="AD25" s="25">
        <v>0</v>
      </c>
      <c r="AE25" s="25">
        <v>0</v>
      </c>
      <c r="AF25" s="25">
        <v>0</v>
      </c>
      <c r="AG25" s="27">
        <f t="shared" si="15"/>
        <v>62.98737</v>
      </c>
      <c r="AH25" s="25">
        <v>17.20829</v>
      </c>
      <c r="AI25" s="47">
        <f t="shared" si="16"/>
        <v>80.19566</v>
      </c>
      <c r="AJ25" s="25">
        <v>0</v>
      </c>
      <c r="AK25" s="25">
        <v>0</v>
      </c>
      <c r="AL25" s="28">
        <f t="shared" si="17"/>
        <v>0</v>
      </c>
      <c r="AM25" s="25">
        <v>14.32398</v>
      </c>
      <c r="AN25" s="25">
        <v>0.1627444</v>
      </c>
      <c r="AO25" s="25">
        <v>0.02209556</v>
      </c>
      <c r="AP25" s="25">
        <v>0.1791198</v>
      </c>
      <c r="AQ25" s="29">
        <f t="shared" si="18"/>
        <v>14.68793976</v>
      </c>
      <c r="AR25" s="25">
        <v>0.2587535</v>
      </c>
      <c r="AS25" s="25">
        <v>0.09163487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30">
        <f t="shared" si="19"/>
        <v>0.35038837</v>
      </c>
      <c r="AZ25" s="25">
        <f t="shared" si="20"/>
        <v>100.00001133000002</v>
      </c>
    </row>
    <row r="26" spans="1:52" ht="12" customHeight="1">
      <c r="A26" s="2" t="s">
        <v>268</v>
      </c>
      <c r="B26" s="4">
        <v>97</v>
      </c>
      <c r="C26" s="4" t="s">
        <v>43</v>
      </c>
      <c r="D26" s="2" t="s">
        <v>251</v>
      </c>
      <c r="E26" s="21">
        <v>3</v>
      </c>
      <c r="F26" s="44">
        <v>1368.838736692</v>
      </c>
      <c r="G26" s="43">
        <v>424.1080711354309</v>
      </c>
      <c r="H26" s="4" t="s">
        <v>125</v>
      </c>
      <c r="I26" s="4" t="s">
        <v>20</v>
      </c>
      <c r="J26" s="24">
        <v>36</v>
      </c>
      <c r="K26" s="4" t="s">
        <v>258</v>
      </c>
      <c r="L26" s="12" t="s">
        <v>245</v>
      </c>
      <c r="M26" s="57" t="s">
        <v>233</v>
      </c>
      <c r="N26" s="70" t="s">
        <v>237</v>
      </c>
      <c r="O26" s="71" t="s">
        <v>237</v>
      </c>
      <c r="Q26" s="21" t="s">
        <v>20</v>
      </c>
      <c r="R26" s="21" t="s">
        <v>20</v>
      </c>
      <c r="S26" s="21" t="s">
        <v>20</v>
      </c>
      <c r="T26" s="21" t="s">
        <v>20</v>
      </c>
      <c r="U26" s="25">
        <v>1.049655</v>
      </c>
      <c r="V26" s="25">
        <v>0.1998717</v>
      </c>
      <c r="W26" s="25">
        <v>0.4279489</v>
      </c>
      <c r="X26" s="25">
        <v>0.7384074</v>
      </c>
      <c r="Y26" s="25">
        <v>0.1466164</v>
      </c>
      <c r="Z26" s="25">
        <v>0.3822545</v>
      </c>
      <c r="AA26" s="26">
        <f t="shared" si="14"/>
        <v>2.9447539000000003</v>
      </c>
      <c r="AB26" s="25">
        <v>72.09917</v>
      </c>
      <c r="AC26" s="25">
        <v>0</v>
      </c>
      <c r="AD26" s="25">
        <v>0</v>
      </c>
      <c r="AE26" s="25">
        <v>0</v>
      </c>
      <c r="AF26" s="25">
        <v>0.06081621</v>
      </c>
      <c r="AG26" s="27">
        <f t="shared" si="15"/>
        <v>72.15998621</v>
      </c>
      <c r="AH26" s="25">
        <v>14.50503</v>
      </c>
      <c r="AI26" s="47">
        <f t="shared" si="16"/>
        <v>86.66501621</v>
      </c>
      <c r="AJ26" s="25">
        <v>0</v>
      </c>
      <c r="AK26" s="25">
        <v>0</v>
      </c>
      <c r="AL26" s="28">
        <f t="shared" si="17"/>
        <v>0</v>
      </c>
      <c r="AM26" s="25">
        <v>9.290745</v>
      </c>
      <c r="AN26" s="25">
        <v>0.05542494</v>
      </c>
      <c r="AO26" s="25">
        <v>0.007100704</v>
      </c>
      <c r="AP26" s="25">
        <v>0.8363051</v>
      </c>
      <c r="AQ26" s="29">
        <f t="shared" si="18"/>
        <v>10.189575744</v>
      </c>
      <c r="AR26" s="25">
        <v>0.1764656</v>
      </c>
      <c r="AS26" s="25">
        <v>0.01551635</v>
      </c>
      <c r="AT26" s="25">
        <v>0</v>
      </c>
      <c r="AU26" s="25">
        <v>0</v>
      </c>
      <c r="AV26" s="25">
        <v>0</v>
      </c>
      <c r="AW26" s="25">
        <v>0.008678638</v>
      </c>
      <c r="AX26" s="25">
        <v>0</v>
      </c>
      <c r="AY26" s="30">
        <f t="shared" si="19"/>
        <v>0.200660588</v>
      </c>
      <c r="AZ26" s="25">
        <f t="shared" si="20"/>
        <v>100.000006442</v>
      </c>
    </row>
    <row r="27" spans="1:52" ht="12" customHeight="1">
      <c r="A27" s="2" t="s">
        <v>267</v>
      </c>
      <c r="B27" s="4">
        <v>91</v>
      </c>
      <c r="C27" s="4" t="s">
        <v>43</v>
      </c>
      <c r="D27" s="2" t="s">
        <v>251</v>
      </c>
      <c r="E27" s="21">
        <v>3</v>
      </c>
      <c r="F27" s="44">
        <v>145.5575520031</v>
      </c>
      <c r="G27" s="43">
        <v>69.76763013698627</v>
      </c>
      <c r="H27" s="4" t="s">
        <v>125</v>
      </c>
      <c r="I27" s="4" t="s">
        <v>20</v>
      </c>
      <c r="J27" s="24">
        <v>14</v>
      </c>
      <c r="K27" s="4" t="s">
        <v>11</v>
      </c>
      <c r="L27" s="12" t="s">
        <v>452</v>
      </c>
      <c r="M27" s="60" t="s">
        <v>233</v>
      </c>
      <c r="N27" s="70" t="s">
        <v>237</v>
      </c>
      <c r="O27" s="74" t="s">
        <v>237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5">
        <v>0.2862584</v>
      </c>
      <c r="V27" s="25">
        <v>0.03956919</v>
      </c>
      <c r="W27" s="25">
        <v>0.09521336</v>
      </c>
      <c r="X27" s="25">
        <v>1.0356</v>
      </c>
      <c r="Y27" s="25">
        <v>0.07852011</v>
      </c>
      <c r="Z27" s="25">
        <v>0.07048262</v>
      </c>
      <c r="AA27" s="26">
        <f aca="true" t="shared" si="21" ref="AA27:AA60">SUM(U27:Z27)</f>
        <v>1.60564368</v>
      </c>
      <c r="AB27" s="25">
        <v>64.19792</v>
      </c>
      <c r="AC27" s="25">
        <v>0.08717588</v>
      </c>
      <c r="AD27" s="25">
        <v>0</v>
      </c>
      <c r="AE27" s="25">
        <v>0</v>
      </c>
      <c r="AF27" s="25">
        <v>0.2565815</v>
      </c>
      <c r="AG27" s="27">
        <f aca="true" t="shared" si="22" ref="AG27:AG60">SUM(AB27:AF27)</f>
        <v>64.54167738</v>
      </c>
      <c r="AH27" s="25">
        <v>26.73579</v>
      </c>
      <c r="AI27" s="47">
        <f aca="true" t="shared" si="23" ref="AI27:AI60">AG27+AH27</f>
        <v>91.27746737999999</v>
      </c>
      <c r="AJ27" s="25">
        <v>0.04884322</v>
      </c>
      <c r="AK27" s="25">
        <v>0</v>
      </c>
      <c r="AL27" s="28">
        <f aca="true" t="shared" si="24" ref="AL27:AL60">SUM(AJ27:AK27)</f>
        <v>0.04884322</v>
      </c>
      <c r="AM27" s="25">
        <v>6.529535</v>
      </c>
      <c r="AN27" s="25">
        <v>0.0630634</v>
      </c>
      <c r="AO27" s="25">
        <v>0.001236537</v>
      </c>
      <c r="AP27" s="25">
        <v>0.1706421</v>
      </c>
      <c r="AQ27" s="29">
        <f aca="true" t="shared" si="25" ref="AQ27:AQ60">SUM(AM27:AP27)</f>
        <v>6.764477037</v>
      </c>
      <c r="AR27" s="25">
        <v>0.1533306</v>
      </c>
      <c r="AS27" s="25">
        <v>0.01483845</v>
      </c>
      <c r="AT27" s="25">
        <v>0</v>
      </c>
      <c r="AU27" s="25">
        <v>0.003091343</v>
      </c>
      <c r="AV27" s="25">
        <v>0</v>
      </c>
      <c r="AW27" s="25">
        <v>0</v>
      </c>
      <c r="AX27" s="25">
        <v>0.1323095</v>
      </c>
      <c r="AY27" s="30">
        <f aca="true" t="shared" si="26" ref="AY27:AY60">SUM(AR27:AX27)</f>
        <v>0.30356989300000004</v>
      </c>
      <c r="AZ27" s="25">
        <f aca="true" t="shared" si="27" ref="AZ27:AZ60">AA27+AI27+AL27+AQ27+AY27</f>
        <v>100.00000121</v>
      </c>
    </row>
    <row r="28" spans="1:52" ht="12" customHeight="1">
      <c r="A28" s="2" t="s">
        <v>267</v>
      </c>
      <c r="B28" s="4">
        <v>91</v>
      </c>
      <c r="C28" s="4" t="s">
        <v>43</v>
      </c>
      <c r="D28" s="2" t="s">
        <v>251</v>
      </c>
      <c r="E28" s="21">
        <v>3</v>
      </c>
      <c r="F28" s="44">
        <v>755.2151764707</v>
      </c>
      <c r="G28" s="43">
        <v>380.80438356164376</v>
      </c>
      <c r="H28" s="4" t="s">
        <v>125</v>
      </c>
      <c r="I28" s="4" t="s">
        <v>20</v>
      </c>
      <c r="J28" s="24">
        <v>16</v>
      </c>
      <c r="K28" s="4" t="s">
        <v>12</v>
      </c>
      <c r="L28" s="12" t="s">
        <v>453</v>
      </c>
      <c r="M28" s="60" t="s">
        <v>233</v>
      </c>
      <c r="N28" s="70" t="s">
        <v>237</v>
      </c>
      <c r="O28" s="74" t="s">
        <v>237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5">
        <v>0.3834888</v>
      </c>
      <c r="V28" s="25">
        <v>0.02562153</v>
      </c>
      <c r="W28" s="25">
        <v>0.5283994</v>
      </c>
      <c r="X28" s="25">
        <v>1.843082</v>
      </c>
      <c r="Y28" s="25">
        <v>0.3034066</v>
      </c>
      <c r="Z28" s="25">
        <v>0.33594</v>
      </c>
      <c r="AA28" s="26">
        <f t="shared" si="21"/>
        <v>3.4199383300000004</v>
      </c>
      <c r="AB28" s="25">
        <v>21.78092</v>
      </c>
      <c r="AC28" s="25">
        <v>0</v>
      </c>
      <c r="AD28" s="25">
        <v>0</v>
      </c>
      <c r="AE28" s="25">
        <v>0</v>
      </c>
      <c r="AF28" s="25">
        <v>0</v>
      </c>
      <c r="AG28" s="27">
        <f t="shared" si="22"/>
        <v>21.78092</v>
      </c>
      <c r="AH28" s="25">
        <v>31.30963</v>
      </c>
      <c r="AI28" s="47">
        <f t="shared" si="23"/>
        <v>53.09054999999999</v>
      </c>
      <c r="AJ28" s="25">
        <v>0</v>
      </c>
      <c r="AK28" s="25">
        <v>0</v>
      </c>
      <c r="AL28" s="28">
        <f t="shared" si="24"/>
        <v>0</v>
      </c>
      <c r="AM28" s="25">
        <v>35.88349</v>
      </c>
      <c r="AN28" s="25">
        <v>1.191342</v>
      </c>
      <c r="AO28" s="25">
        <v>0.07019108</v>
      </c>
      <c r="AP28" s="25">
        <v>2.943616</v>
      </c>
      <c r="AQ28" s="29">
        <f t="shared" si="25"/>
        <v>40.08863908</v>
      </c>
      <c r="AR28" s="25">
        <v>0.2290446</v>
      </c>
      <c r="AS28" s="25">
        <v>0.01620711</v>
      </c>
      <c r="AT28" s="25">
        <v>0</v>
      </c>
      <c r="AU28" s="25">
        <v>0</v>
      </c>
      <c r="AV28" s="25">
        <v>0</v>
      </c>
      <c r="AW28" s="25">
        <v>0</v>
      </c>
      <c r="AX28" s="25">
        <v>3.155619</v>
      </c>
      <c r="AY28" s="30">
        <f t="shared" si="26"/>
        <v>3.40087071</v>
      </c>
      <c r="AZ28" s="25">
        <f t="shared" si="27"/>
        <v>99.99999812</v>
      </c>
    </row>
    <row r="29" spans="1:52" ht="12" customHeight="1">
      <c r="A29" s="2" t="s">
        <v>267</v>
      </c>
      <c r="B29" s="4">
        <v>91</v>
      </c>
      <c r="C29" s="4" t="s">
        <v>43</v>
      </c>
      <c r="D29" s="2" t="s">
        <v>251</v>
      </c>
      <c r="E29" s="21">
        <v>3</v>
      </c>
      <c r="F29" s="44">
        <v>12751.2688584</v>
      </c>
      <c r="G29" s="43">
        <v>6567.502739726027</v>
      </c>
      <c r="H29" s="4" t="s">
        <v>514</v>
      </c>
      <c r="I29" s="4" t="s">
        <v>20</v>
      </c>
      <c r="J29" s="24">
        <v>41</v>
      </c>
      <c r="K29" s="4" t="s">
        <v>13</v>
      </c>
      <c r="L29" s="12" t="s">
        <v>454</v>
      </c>
      <c r="M29" s="60" t="s">
        <v>233</v>
      </c>
      <c r="N29" s="70" t="s">
        <v>237</v>
      </c>
      <c r="O29" s="74" t="s">
        <v>237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5">
        <v>1.540362</v>
      </c>
      <c r="V29" s="25">
        <v>0.1535704</v>
      </c>
      <c r="W29" s="25">
        <v>0.6878836</v>
      </c>
      <c r="X29" s="25">
        <v>1.382296</v>
      </c>
      <c r="Y29" s="25">
        <v>0.3561665</v>
      </c>
      <c r="Z29" s="25">
        <v>0.3758444</v>
      </c>
      <c r="AA29" s="26">
        <f t="shared" si="21"/>
        <v>4.4961229</v>
      </c>
      <c r="AB29" s="25">
        <v>42.57199</v>
      </c>
      <c r="AC29" s="25">
        <v>0</v>
      </c>
      <c r="AD29" s="25">
        <v>0</v>
      </c>
      <c r="AE29" s="25">
        <v>0</v>
      </c>
      <c r="AF29" s="25">
        <v>0.005618257</v>
      </c>
      <c r="AG29" s="27">
        <f t="shared" si="22"/>
        <v>42.577608257</v>
      </c>
      <c r="AH29" s="25">
        <v>23.55573</v>
      </c>
      <c r="AI29" s="47">
        <f t="shared" si="23"/>
        <v>66.133338257</v>
      </c>
      <c r="AJ29" s="25">
        <v>0</v>
      </c>
      <c r="AK29" s="25">
        <v>0</v>
      </c>
      <c r="AL29" s="28">
        <f t="shared" si="24"/>
        <v>0</v>
      </c>
      <c r="AM29" s="25">
        <v>26.34565</v>
      </c>
      <c r="AN29" s="25">
        <v>0.8431126</v>
      </c>
      <c r="AO29" s="25">
        <v>0.03564347</v>
      </c>
      <c r="AP29" s="25">
        <v>0.9395688</v>
      </c>
      <c r="AQ29" s="29">
        <f t="shared" si="25"/>
        <v>28.16397487</v>
      </c>
      <c r="AR29" s="25">
        <v>0.8613014</v>
      </c>
      <c r="AS29" s="25">
        <v>0.03802205</v>
      </c>
      <c r="AT29" s="25">
        <v>0</v>
      </c>
      <c r="AU29" s="25">
        <v>0</v>
      </c>
      <c r="AV29" s="25">
        <v>0</v>
      </c>
      <c r="AW29" s="25">
        <v>0.04601183</v>
      </c>
      <c r="AX29" s="25">
        <v>0.2612278</v>
      </c>
      <c r="AY29" s="30">
        <f t="shared" si="26"/>
        <v>1.20656308</v>
      </c>
      <c r="AZ29" s="25">
        <f t="shared" si="27"/>
        <v>99.99999910700001</v>
      </c>
    </row>
    <row r="30" spans="1:52" ht="12" customHeight="1">
      <c r="A30" s="2" t="s">
        <v>267</v>
      </c>
      <c r="B30" s="4">
        <v>91</v>
      </c>
      <c r="C30" s="4" t="s">
        <v>43</v>
      </c>
      <c r="D30" s="2" t="s">
        <v>251</v>
      </c>
      <c r="E30" s="21">
        <v>3</v>
      </c>
      <c r="F30" s="44">
        <v>90.06539848363</v>
      </c>
      <c r="G30" s="43">
        <v>52.48712328767123</v>
      </c>
      <c r="H30" s="4" t="s">
        <v>125</v>
      </c>
      <c r="I30" s="4" t="s">
        <v>20</v>
      </c>
      <c r="J30" s="24">
        <v>11</v>
      </c>
      <c r="K30" s="4" t="s">
        <v>317</v>
      </c>
      <c r="L30" s="12" t="s">
        <v>181</v>
      </c>
      <c r="M30" s="60" t="s">
        <v>233</v>
      </c>
      <c r="N30" s="70" t="s">
        <v>237</v>
      </c>
      <c r="O30" s="74" t="s">
        <v>237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5">
        <v>0.1229189</v>
      </c>
      <c r="V30" s="25">
        <v>0.002998021</v>
      </c>
      <c r="W30" s="25">
        <v>0.005996042</v>
      </c>
      <c r="X30" s="25">
        <v>0.4297164</v>
      </c>
      <c r="Y30" s="25">
        <v>0.002998021</v>
      </c>
      <c r="Z30" s="25">
        <v>0</v>
      </c>
      <c r="AA30" s="26">
        <f t="shared" si="21"/>
        <v>0.564627384</v>
      </c>
      <c r="AB30" s="25">
        <v>51.25917</v>
      </c>
      <c r="AC30" s="25">
        <v>0</v>
      </c>
      <c r="AD30" s="25">
        <v>0</v>
      </c>
      <c r="AE30" s="25">
        <v>0</v>
      </c>
      <c r="AF30" s="25">
        <v>0</v>
      </c>
      <c r="AG30" s="27">
        <f t="shared" si="22"/>
        <v>51.25917</v>
      </c>
      <c r="AH30" s="25">
        <v>39.71379</v>
      </c>
      <c r="AI30" s="47">
        <f t="shared" si="23"/>
        <v>90.97296</v>
      </c>
      <c r="AJ30" s="25">
        <v>0</v>
      </c>
      <c r="AK30" s="25">
        <v>0</v>
      </c>
      <c r="AL30" s="28">
        <f t="shared" si="24"/>
        <v>0</v>
      </c>
      <c r="AM30" s="25">
        <v>8.048688</v>
      </c>
      <c r="AN30" s="25">
        <v>0.05896109</v>
      </c>
      <c r="AO30" s="25">
        <v>0.001998681</v>
      </c>
      <c r="AP30" s="25">
        <v>0.1009334</v>
      </c>
      <c r="AQ30" s="29">
        <f t="shared" si="25"/>
        <v>8.210581171000001</v>
      </c>
      <c r="AR30" s="25">
        <v>0.2458377</v>
      </c>
      <c r="AS30" s="25">
        <v>0.005996042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30">
        <f t="shared" si="26"/>
        <v>0.25183374199999997</v>
      </c>
      <c r="AZ30" s="25">
        <f t="shared" si="27"/>
        <v>100.00000229700001</v>
      </c>
    </row>
    <row r="31" spans="1:52" ht="12" customHeight="1">
      <c r="A31" s="2" t="s">
        <v>265</v>
      </c>
      <c r="B31" s="4">
        <v>94</v>
      </c>
      <c r="C31" s="4" t="s">
        <v>526</v>
      </c>
      <c r="D31" s="2" t="s">
        <v>253</v>
      </c>
      <c r="E31" s="21">
        <v>2</v>
      </c>
      <c r="F31" s="44">
        <v>204.9601636426</v>
      </c>
      <c r="G31" s="43">
        <v>93.61917808219178</v>
      </c>
      <c r="H31" s="4" t="s">
        <v>513</v>
      </c>
      <c r="I31" s="4" t="s">
        <v>20</v>
      </c>
      <c r="J31" s="24">
        <v>34</v>
      </c>
      <c r="K31" s="4" t="s">
        <v>463</v>
      </c>
      <c r="L31" s="12" t="s">
        <v>101</v>
      </c>
      <c r="M31" s="60" t="s">
        <v>233</v>
      </c>
      <c r="N31" s="70" t="s">
        <v>237</v>
      </c>
      <c r="O31" s="74" t="s">
        <v>237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5">
        <v>0.7477629</v>
      </c>
      <c r="V31" s="25">
        <v>0.008342627</v>
      </c>
      <c r="W31" s="25">
        <v>0.4360121</v>
      </c>
      <c r="X31" s="25">
        <v>0.1339211</v>
      </c>
      <c r="Y31" s="25">
        <v>0.4074715</v>
      </c>
      <c r="Z31" s="25">
        <v>0.4895805</v>
      </c>
      <c r="AA31" s="26">
        <f t="shared" si="21"/>
        <v>2.2230907269999998</v>
      </c>
      <c r="AB31" s="25">
        <v>8.548558</v>
      </c>
      <c r="AC31" s="25">
        <v>0</v>
      </c>
      <c r="AD31" s="25">
        <v>0</v>
      </c>
      <c r="AE31" s="25">
        <v>0</v>
      </c>
      <c r="AF31" s="25">
        <v>0</v>
      </c>
      <c r="AG31" s="27">
        <f t="shared" si="22"/>
        <v>8.548558</v>
      </c>
      <c r="AH31" s="25">
        <v>51.19344</v>
      </c>
      <c r="AI31" s="47">
        <f t="shared" si="23"/>
        <v>59.741998</v>
      </c>
      <c r="AJ31" s="25">
        <v>0</v>
      </c>
      <c r="AK31" s="25">
        <v>0</v>
      </c>
      <c r="AL31" s="28">
        <f t="shared" si="24"/>
        <v>0</v>
      </c>
      <c r="AM31" s="25">
        <v>19.67543</v>
      </c>
      <c r="AN31" s="25">
        <v>7.658971</v>
      </c>
      <c r="AO31" s="25">
        <v>9.925092</v>
      </c>
      <c r="AP31" s="25">
        <v>0.1870505</v>
      </c>
      <c r="AQ31" s="29">
        <f t="shared" si="25"/>
        <v>37.4465435</v>
      </c>
      <c r="AR31" s="25">
        <v>0.0122944</v>
      </c>
      <c r="AS31" s="25">
        <v>0.003073599</v>
      </c>
      <c r="AT31" s="25">
        <v>0</v>
      </c>
      <c r="AU31" s="25">
        <v>0.497484</v>
      </c>
      <c r="AV31" s="25">
        <v>0</v>
      </c>
      <c r="AW31" s="25">
        <v>0.07552273</v>
      </c>
      <c r="AX31" s="25">
        <v>0</v>
      </c>
      <c r="AY31" s="30">
        <f t="shared" si="26"/>
        <v>0.588374729</v>
      </c>
      <c r="AZ31" s="25">
        <f t="shared" si="27"/>
        <v>100.000006956</v>
      </c>
    </row>
    <row r="32" spans="1:52" ht="12" customHeight="1">
      <c r="A32" s="2" t="s">
        <v>266</v>
      </c>
      <c r="B32" s="4">
        <v>97</v>
      </c>
      <c r="C32" s="4" t="s">
        <v>526</v>
      </c>
      <c r="D32" s="2" t="s">
        <v>253</v>
      </c>
      <c r="E32" s="21">
        <v>2</v>
      </c>
      <c r="F32" s="44">
        <v>141.087136</v>
      </c>
      <c r="G32" s="43">
        <v>60.8642681258549</v>
      </c>
      <c r="H32" s="4" t="s">
        <v>513</v>
      </c>
      <c r="I32" s="4" t="s">
        <v>20</v>
      </c>
      <c r="J32" s="24">
        <v>27</v>
      </c>
      <c r="K32" s="4" t="s">
        <v>502</v>
      </c>
      <c r="L32" s="12" t="s">
        <v>254</v>
      </c>
      <c r="M32" s="57" t="s">
        <v>233</v>
      </c>
      <c r="N32" s="70" t="s">
        <v>237</v>
      </c>
      <c r="O32" s="71" t="s">
        <v>237</v>
      </c>
      <c r="Q32" s="21" t="s">
        <v>20</v>
      </c>
      <c r="R32" s="21" t="s">
        <v>20</v>
      </c>
      <c r="S32" s="21" t="s">
        <v>20</v>
      </c>
      <c r="T32" s="21" t="s">
        <v>20</v>
      </c>
      <c r="U32" s="25">
        <v>0.188808</v>
      </c>
      <c r="V32" s="25">
        <v>0.02806606</v>
      </c>
      <c r="W32" s="25">
        <v>0.1951867</v>
      </c>
      <c r="X32" s="25">
        <v>0.1052477</v>
      </c>
      <c r="Y32" s="25">
        <v>0.2468537</v>
      </c>
      <c r="Z32" s="25">
        <v>0.2411129</v>
      </c>
      <c r="AA32" s="26">
        <f t="shared" si="21"/>
        <v>1.00527506</v>
      </c>
      <c r="AB32" s="25">
        <v>20.1004</v>
      </c>
      <c r="AC32" s="25">
        <v>0</v>
      </c>
      <c r="AD32" s="25">
        <v>0</v>
      </c>
      <c r="AE32" s="25">
        <v>0</v>
      </c>
      <c r="AF32" s="25">
        <v>0</v>
      </c>
      <c r="AG32" s="27">
        <f t="shared" si="22"/>
        <v>20.1004</v>
      </c>
      <c r="AH32" s="25">
        <v>36.25178</v>
      </c>
      <c r="AI32" s="47">
        <f t="shared" si="23"/>
        <v>56.35218</v>
      </c>
      <c r="AJ32" s="25">
        <v>0</v>
      </c>
      <c r="AK32" s="25">
        <v>0</v>
      </c>
      <c r="AL32" s="28">
        <f t="shared" si="24"/>
        <v>0</v>
      </c>
      <c r="AM32" s="25">
        <v>12.56721</v>
      </c>
      <c r="AN32" s="25">
        <v>10.51074</v>
      </c>
      <c r="AO32" s="25">
        <v>19.11681</v>
      </c>
      <c r="AP32" s="25">
        <v>0.2213391</v>
      </c>
      <c r="AQ32" s="29">
        <f t="shared" si="25"/>
        <v>42.416099100000004</v>
      </c>
      <c r="AR32" s="25">
        <v>0.221977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0.004465055</v>
      </c>
      <c r="AY32" s="30">
        <f t="shared" si="26"/>
        <v>0.226442055</v>
      </c>
      <c r="AZ32" s="25">
        <f t="shared" si="27"/>
        <v>99.99999621500001</v>
      </c>
    </row>
    <row r="33" spans="1:52" ht="12" customHeight="1">
      <c r="A33" s="2" t="s">
        <v>266</v>
      </c>
      <c r="B33" s="4">
        <v>97</v>
      </c>
      <c r="C33" s="4" t="s">
        <v>526</v>
      </c>
      <c r="D33" s="2" t="s">
        <v>253</v>
      </c>
      <c r="E33" s="21">
        <v>2</v>
      </c>
      <c r="F33" s="44">
        <v>968.57888</v>
      </c>
      <c r="G33" s="43">
        <v>589.6292749658003</v>
      </c>
      <c r="H33" s="4" t="s">
        <v>514</v>
      </c>
      <c r="I33" s="4" t="s">
        <v>20</v>
      </c>
      <c r="J33" s="24">
        <v>39</v>
      </c>
      <c r="K33" s="4" t="s">
        <v>294</v>
      </c>
      <c r="L33" s="12" t="s">
        <v>103</v>
      </c>
      <c r="M33" s="58" t="s">
        <v>233</v>
      </c>
      <c r="N33" s="70" t="s">
        <v>237</v>
      </c>
      <c r="O33" s="72" t="s">
        <v>237</v>
      </c>
      <c r="P33" s="21" t="s">
        <v>20</v>
      </c>
      <c r="Q33" s="21" t="s">
        <v>20</v>
      </c>
      <c r="R33" s="21" t="s">
        <v>20</v>
      </c>
      <c r="S33" s="21" t="s">
        <v>20</v>
      </c>
      <c r="T33" s="21" t="s">
        <v>20</v>
      </c>
      <c r="U33" s="25">
        <v>0.739181</v>
      </c>
      <c r="V33" s="25">
        <v>0.101469</v>
      </c>
      <c r="W33" s="25">
        <v>0.3506812</v>
      </c>
      <c r="X33" s="25">
        <v>0.8831146</v>
      </c>
      <c r="Y33" s="25">
        <v>0.8087783</v>
      </c>
      <c r="Z33" s="25">
        <v>0.5192387</v>
      </c>
      <c r="AA33" s="26">
        <f t="shared" si="21"/>
        <v>3.4024627999999995</v>
      </c>
      <c r="AB33" s="25">
        <v>40.08266</v>
      </c>
      <c r="AC33" s="25">
        <v>0</v>
      </c>
      <c r="AD33" s="25">
        <v>0</v>
      </c>
      <c r="AE33" s="25">
        <v>0</v>
      </c>
      <c r="AF33" s="25">
        <v>0.0475752</v>
      </c>
      <c r="AG33" s="27">
        <f t="shared" si="22"/>
        <v>40.130235199999994</v>
      </c>
      <c r="AH33" s="25">
        <v>23.54006</v>
      </c>
      <c r="AI33" s="47">
        <f t="shared" si="23"/>
        <v>63.6702952</v>
      </c>
      <c r="AJ33" s="25">
        <v>0</v>
      </c>
      <c r="AK33" s="25">
        <v>0</v>
      </c>
      <c r="AL33" s="28">
        <f t="shared" si="24"/>
        <v>0</v>
      </c>
      <c r="AM33" s="25">
        <v>18.49895</v>
      </c>
      <c r="AN33" s="25">
        <v>1.985335</v>
      </c>
      <c r="AO33" s="25">
        <v>6.337258</v>
      </c>
      <c r="AP33" s="25">
        <v>5.595568</v>
      </c>
      <c r="AQ33" s="29">
        <f t="shared" si="25"/>
        <v>32.417111</v>
      </c>
      <c r="AR33" s="25">
        <v>0.292699</v>
      </c>
      <c r="AS33" s="25">
        <v>0.1834247</v>
      </c>
      <c r="AT33" s="25">
        <v>0</v>
      </c>
      <c r="AU33" s="25">
        <v>0</v>
      </c>
      <c r="AV33" s="25">
        <v>0</v>
      </c>
      <c r="AW33" s="25">
        <v>0</v>
      </c>
      <c r="AX33" s="25">
        <v>0.03400883</v>
      </c>
      <c r="AY33" s="30">
        <f t="shared" si="26"/>
        <v>0.51013253</v>
      </c>
      <c r="AZ33" s="25">
        <f t="shared" si="27"/>
        <v>100.00000153</v>
      </c>
    </row>
    <row r="34" spans="1:52" ht="12" customHeight="1">
      <c r="A34" s="2" t="s">
        <v>266</v>
      </c>
      <c r="B34" s="4">
        <v>97</v>
      </c>
      <c r="C34" s="4" t="s">
        <v>526</v>
      </c>
      <c r="D34" s="2" t="s">
        <v>253</v>
      </c>
      <c r="E34" s="21">
        <v>2</v>
      </c>
      <c r="F34" s="44">
        <v>191.818848</v>
      </c>
      <c r="G34" s="43">
        <v>75.6559097127222</v>
      </c>
      <c r="H34" s="4" t="s">
        <v>179</v>
      </c>
      <c r="I34" s="4" t="s">
        <v>20</v>
      </c>
      <c r="J34" s="24">
        <v>13</v>
      </c>
      <c r="K34" s="4" t="s">
        <v>78</v>
      </c>
      <c r="L34" s="12" t="s">
        <v>244</v>
      </c>
      <c r="M34" s="57" t="s">
        <v>233</v>
      </c>
      <c r="N34" s="70" t="s">
        <v>237</v>
      </c>
      <c r="O34" s="71" t="s">
        <v>237</v>
      </c>
      <c r="Q34" s="21" t="s">
        <v>20</v>
      </c>
      <c r="R34" s="21" t="s">
        <v>20</v>
      </c>
      <c r="S34" s="21" t="s">
        <v>20</v>
      </c>
      <c r="T34" s="21" t="s">
        <v>20</v>
      </c>
      <c r="U34" s="25">
        <v>0.3157653</v>
      </c>
      <c r="V34" s="25">
        <v>0.01595248</v>
      </c>
      <c r="W34" s="25">
        <v>0.5508298</v>
      </c>
      <c r="X34" s="25">
        <v>1.1711</v>
      </c>
      <c r="Y34" s="25">
        <v>0.6043175</v>
      </c>
      <c r="Z34" s="25">
        <v>0.05161097</v>
      </c>
      <c r="AA34" s="26">
        <f t="shared" si="21"/>
        <v>2.70957605</v>
      </c>
      <c r="AB34" s="25">
        <v>24.09481</v>
      </c>
      <c r="AC34" s="25">
        <v>0</v>
      </c>
      <c r="AD34" s="25">
        <v>0</v>
      </c>
      <c r="AE34" s="25">
        <v>0</v>
      </c>
      <c r="AF34" s="25">
        <v>0</v>
      </c>
      <c r="AG34" s="27">
        <f t="shared" si="22"/>
        <v>24.09481</v>
      </c>
      <c r="AH34" s="25">
        <v>35.75983</v>
      </c>
      <c r="AI34" s="47">
        <f t="shared" si="23"/>
        <v>59.85464</v>
      </c>
      <c r="AJ34" s="25">
        <v>0</v>
      </c>
      <c r="AK34" s="25">
        <v>0</v>
      </c>
      <c r="AL34" s="28">
        <f t="shared" si="24"/>
        <v>0</v>
      </c>
      <c r="AM34" s="25">
        <v>22.17254</v>
      </c>
      <c r="AN34" s="25">
        <v>3.274481</v>
      </c>
      <c r="AO34" s="25">
        <v>8.452469</v>
      </c>
      <c r="AP34" s="25">
        <v>2.847049</v>
      </c>
      <c r="AQ34" s="29">
        <f t="shared" si="25"/>
        <v>36.746539</v>
      </c>
      <c r="AR34" s="25">
        <v>0.3983428</v>
      </c>
      <c r="AS34" s="25">
        <v>0.2908982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30">
        <f t="shared" si="26"/>
        <v>0.689241</v>
      </c>
      <c r="AZ34" s="25">
        <f t="shared" si="27"/>
        <v>99.99999605000001</v>
      </c>
    </row>
    <row r="35" spans="1:52" ht="12" customHeight="1">
      <c r="A35" s="2" t="s">
        <v>528</v>
      </c>
      <c r="B35" s="4">
        <v>91</v>
      </c>
      <c r="C35" s="4" t="s">
        <v>528</v>
      </c>
      <c r="D35" s="2" t="s">
        <v>251</v>
      </c>
      <c r="E35" s="21">
        <v>3</v>
      </c>
      <c r="F35" s="44">
        <v>86.768488</v>
      </c>
      <c r="G35" s="43">
        <v>10.329246575342474</v>
      </c>
      <c r="H35" s="4" t="s">
        <v>121</v>
      </c>
      <c r="I35" s="4" t="s">
        <v>20</v>
      </c>
      <c r="J35" s="24">
        <v>13</v>
      </c>
      <c r="K35" s="4" t="s">
        <v>120</v>
      </c>
      <c r="L35" s="12" t="s">
        <v>185</v>
      </c>
      <c r="M35" s="59" t="s">
        <v>233</v>
      </c>
      <c r="N35" s="70" t="s">
        <v>237</v>
      </c>
      <c r="O35" s="73" t="s">
        <v>237</v>
      </c>
      <c r="P35" s="2"/>
      <c r="Q35" s="2" t="s">
        <v>20</v>
      </c>
      <c r="R35" s="2" t="s">
        <v>20</v>
      </c>
      <c r="S35" s="2" t="s">
        <v>20</v>
      </c>
      <c r="T35" s="2" t="s">
        <v>20</v>
      </c>
      <c r="U35" s="25">
        <v>0.01971036</v>
      </c>
      <c r="V35" s="25">
        <v>0</v>
      </c>
      <c r="W35" s="25">
        <v>0.6971244</v>
      </c>
      <c r="X35" s="25">
        <v>0.01867297</v>
      </c>
      <c r="Y35" s="25">
        <v>0.002074775</v>
      </c>
      <c r="Z35" s="25">
        <v>0</v>
      </c>
      <c r="AA35" s="26">
        <f t="shared" si="21"/>
        <v>0.737582505</v>
      </c>
      <c r="AB35" s="25">
        <v>50.22926</v>
      </c>
      <c r="AC35" s="25">
        <v>0</v>
      </c>
      <c r="AD35" s="25">
        <v>0</v>
      </c>
      <c r="AE35" s="25">
        <v>0</v>
      </c>
      <c r="AF35" s="25">
        <v>0</v>
      </c>
      <c r="AG35" s="27">
        <f t="shared" si="22"/>
        <v>50.22926</v>
      </c>
      <c r="AH35" s="25">
        <v>32.25756</v>
      </c>
      <c r="AI35" s="47">
        <f t="shared" si="23"/>
        <v>82.48682</v>
      </c>
      <c r="AJ35" s="25">
        <v>1.168098</v>
      </c>
      <c r="AK35" s="25">
        <v>0</v>
      </c>
      <c r="AL35" s="28">
        <f t="shared" si="24"/>
        <v>1.168098</v>
      </c>
      <c r="AM35" s="25">
        <v>7.636209</v>
      </c>
      <c r="AN35" s="25">
        <v>0.5933856</v>
      </c>
      <c r="AO35" s="25">
        <v>1.201295</v>
      </c>
      <c r="AP35" s="25">
        <v>5.308311</v>
      </c>
      <c r="AQ35" s="29">
        <f t="shared" si="25"/>
        <v>14.7392006</v>
      </c>
      <c r="AR35" s="25">
        <v>0.09647703</v>
      </c>
      <c r="AS35" s="25">
        <v>0.7718163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30">
        <f t="shared" si="26"/>
        <v>0.86829333</v>
      </c>
      <c r="AZ35" s="25">
        <f t="shared" si="27"/>
        <v>99.999994435</v>
      </c>
    </row>
    <row r="36" spans="1:52" ht="12" customHeight="1">
      <c r="A36" s="2" t="s">
        <v>528</v>
      </c>
      <c r="B36" s="4">
        <v>91</v>
      </c>
      <c r="C36" s="4" t="s">
        <v>528</v>
      </c>
      <c r="D36" s="2" t="s">
        <v>251</v>
      </c>
      <c r="E36" s="21">
        <v>3</v>
      </c>
      <c r="F36" s="44">
        <v>247.164752</v>
      </c>
      <c r="G36" s="43">
        <v>35.010561643835594</v>
      </c>
      <c r="H36" s="4" t="s">
        <v>121</v>
      </c>
      <c r="I36" s="4" t="s">
        <v>20</v>
      </c>
      <c r="J36" s="24">
        <v>32</v>
      </c>
      <c r="K36" s="4" t="s">
        <v>376</v>
      </c>
      <c r="L36" s="12" t="s">
        <v>63</v>
      </c>
      <c r="M36" s="60" t="s">
        <v>233</v>
      </c>
      <c r="N36" s="70" t="s">
        <v>237</v>
      </c>
      <c r="O36" s="74" t="s">
        <v>237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5">
        <v>0.5021631</v>
      </c>
      <c r="V36" s="25">
        <v>0.01820751</v>
      </c>
      <c r="W36" s="25">
        <v>0.7949398</v>
      </c>
      <c r="X36" s="25">
        <v>0.2031958</v>
      </c>
      <c r="Y36" s="25">
        <v>0.04151312</v>
      </c>
      <c r="Z36" s="25">
        <v>0.04187727</v>
      </c>
      <c r="AA36" s="26">
        <f t="shared" si="21"/>
        <v>1.6018966000000001</v>
      </c>
      <c r="AB36" s="25">
        <v>59.30513</v>
      </c>
      <c r="AC36" s="25">
        <v>0</v>
      </c>
      <c r="AD36" s="25">
        <v>0</v>
      </c>
      <c r="AE36" s="25">
        <v>0</v>
      </c>
      <c r="AF36" s="25">
        <v>0</v>
      </c>
      <c r="AG36" s="27">
        <f t="shared" si="22"/>
        <v>59.30513</v>
      </c>
      <c r="AH36" s="25">
        <v>23.4571</v>
      </c>
      <c r="AI36" s="47">
        <f t="shared" si="23"/>
        <v>82.76223</v>
      </c>
      <c r="AJ36" s="25">
        <v>1.584417</v>
      </c>
      <c r="AK36" s="25">
        <v>0</v>
      </c>
      <c r="AL36" s="28">
        <f t="shared" si="24"/>
        <v>1.584417</v>
      </c>
      <c r="AM36" s="25">
        <v>8.705737</v>
      </c>
      <c r="AN36" s="25">
        <v>0.2053807</v>
      </c>
      <c r="AO36" s="25">
        <v>0.8426434</v>
      </c>
      <c r="AP36" s="25">
        <v>4.154225</v>
      </c>
      <c r="AQ36" s="29">
        <f t="shared" si="25"/>
        <v>13.907986099999999</v>
      </c>
      <c r="AR36" s="25">
        <v>0.03969236</v>
      </c>
      <c r="AS36" s="25">
        <v>0.07974888</v>
      </c>
      <c r="AT36" s="25">
        <v>0</v>
      </c>
      <c r="AU36" s="25">
        <v>0</v>
      </c>
      <c r="AV36" s="25">
        <v>0</v>
      </c>
      <c r="AW36" s="25">
        <v>0.02403391</v>
      </c>
      <c r="AX36" s="25">
        <v>0</v>
      </c>
      <c r="AY36" s="30">
        <f t="shared" si="26"/>
        <v>0.14347515</v>
      </c>
      <c r="AZ36" s="25">
        <f t="shared" si="27"/>
        <v>100.00000485000001</v>
      </c>
    </row>
    <row r="37" spans="1:52" ht="12" customHeight="1">
      <c r="A37" s="2" t="s">
        <v>528</v>
      </c>
      <c r="B37" s="4">
        <v>91</v>
      </c>
      <c r="C37" s="4" t="s">
        <v>528</v>
      </c>
      <c r="D37" s="2" t="s">
        <v>251</v>
      </c>
      <c r="E37" s="21">
        <v>3</v>
      </c>
      <c r="F37" s="44">
        <v>114.017776</v>
      </c>
      <c r="G37" s="43">
        <v>29.008219178082193</v>
      </c>
      <c r="H37" s="4" t="s">
        <v>513</v>
      </c>
      <c r="I37" s="4" t="s">
        <v>20</v>
      </c>
      <c r="J37" s="24">
        <v>11</v>
      </c>
      <c r="K37" s="4" t="s">
        <v>323</v>
      </c>
      <c r="L37" s="12" t="s">
        <v>186</v>
      </c>
      <c r="M37" s="59" t="s">
        <v>233</v>
      </c>
      <c r="N37" s="70" t="s">
        <v>237</v>
      </c>
      <c r="O37" s="73" t="s">
        <v>237</v>
      </c>
      <c r="P37" s="2"/>
      <c r="Q37" s="2" t="s">
        <v>20</v>
      </c>
      <c r="R37" s="2" t="s">
        <v>20</v>
      </c>
      <c r="S37" s="2" t="s">
        <v>20</v>
      </c>
      <c r="T37" s="2" t="s">
        <v>20</v>
      </c>
      <c r="U37" s="25">
        <v>0.04025098</v>
      </c>
      <c r="V37" s="25">
        <v>0</v>
      </c>
      <c r="W37" s="25">
        <v>0.1191745</v>
      </c>
      <c r="X37" s="25">
        <v>0.05998185</v>
      </c>
      <c r="Y37" s="25">
        <v>0.03788327</v>
      </c>
      <c r="Z37" s="25">
        <v>0.07971272</v>
      </c>
      <c r="AA37" s="26">
        <f t="shared" si="21"/>
        <v>0.33700332000000005</v>
      </c>
      <c r="AB37" s="25">
        <v>30.55602</v>
      </c>
      <c r="AC37" s="25">
        <v>0</v>
      </c>
      <c r="AD37" s="25">
        <v>0</v>
      </c>
      <c r="AE37" s="25">
        <v>0</v>
      </c>
      <c r="AF37" s="25">
        <v>0</v>
      </c>
      <c r="AG37" s="27">
        <f t="shared" si="22"/>
        <v>30.55602</v>
      </c>
      <c r="AH37" s="25">
        <v>25.92163</v>
      </c>
      <c r="AI37" s="47">
        <f t="shared" si="23"/>
        <v>56.47765</v>
      </c>
      <c r="AJ37" s="25">
        <v>0.8255396</v>
      </c>
      <c r="AK37" s="25">
        <v>0</v>
      </c>
      <c r="AL37" s="28">
        <f t="shared" si="24"/>
        <v>0.8255396</v>
      </c>
      <c r="AM37" s="25">
        <v>23.92802</v>
      </c>
      <c r="AN37" s="25">
        <v>6.429107</v>
      </c>
      <c r="AO37" s="25">
        <v>5.191587</v>
      </c>
      <c r="AP37" s="25">
        <v>4.441024</v>
      </c>
      <c r="AQ37" s="29">
        <f t="shared" si="25"/>
        <v>39.989737999999996</v>
      </c>
      <c r="AR37" s="25">
        <v>1.284085</v>
      </c>
      <c r="AS37" s="25">
        <v>1.085987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30">
        <f t="shared" si="26"/>
        <v>2.370072</v>
      </c>
      <c r="AZ37" s="25">
        <f t="shared" si="27"/>
        <v>100.00000291999999</v>
      </c>
    </row>
    <row r="38" spans="1:52" ht="12" customHeight="1">
      <c r="A38" s="2" t="s">
        <v>528</v>
      </c>
      <c r="B38" s="4">
        <v>91</v>
      </c>
      <c r="C38" s="4" t="s">
        <v>528</v>
      </c>
      <c r="D38" s="2" t="s">
        <v>251</v>
      </c>
      <c r="E38" s="21">
        <v>3</v>
      </c>
      <c r="F38" s="44">
        <v>122.217656</v>
      </c>
      <c r="G38" s="43">
        <v>11.171178082191794</v>
      </c>
      <c r="H38" s="4" t="s">
        <v>121</v>
      </c>
      <c r="I38" s="4" t="s">
        <v>20</v>
      </c>
      <c r="J38" s="24">
        <v>19</v>
      </c>
      <c r="K38" s="4" t="s">
        <v>324</v>
      </c>
      <c r="L38" s="12" t="s">
        <v>187</v>
      </c>
      <c r="M38" s="59" t="s">
        <v>233</v>
      </c>
      <c r="N38" s="70" t="s">
        <v>237</v>
      </c>
      <c r="O38" s="73" t="s">
        <v>237</v>
      </c>
      <c r="P38" s="2"/>
      <c r="Q38" s="2" t="s">
        <v>20</v>
      </c>
      <c r="R38" s="2" t="s">
        <v>20</v>
      </c>
      <c r="S38" s="2" t="s">
        <v>20</v>
      </c>
      <c r="T38" s="2" t="s">
        <v>20</v>
      </c>
      <c r="U38" s="25">
        <v>0.265086</v>
      </c>
      <c r="V38" s="25">
        <v>0.0029454</v>
      </c>
      <c r="W38" s="25">
        <v>0.7061596</v>
      </c>
      <c r="X38" s="25">
        <v>0.1811421</v>
      </c>
      <c r="Y38" s="25">
        <v>0.007363499</v>
      </c>
      <c r="Z38" s="25">
        <v>0.1075071</v>
      </c>
      <c r="AA38" s="26">
        <f t="shared" si="21"/>
        <v>1.270203699</v>
      </c>
      <c r="AB38" s="25">
        <v>54.00464</v>
      </c>
      <c r="AC38" s="25">
        <v>0</v>
      </c>
      <c r="AD38" s="25">
        <v>0</v>
      </c>
      <c r="AE38" s="25">
        <v>0</v>
      </c>
      <c r="AF38" s="25">
        <v>0</v>
      </c>
      <c r="AG38" s="27">
        <f t="shared" si="22"/>
        <v>54.00464</v>
      </c>
      <c r="AH38" s="25">
        <v>35.14672</v>
      </c>
      <c r="AI38" s="47">
        <f t="shared" si="23"/>
        <v>89.15136000000001</v>
      </c>
      <c r="AJ38" s="25">
        <v>0.5581532</v>
      </c>
      <c r="AK38" s="25">
        <v>0</v>
      </c>
      <c r="AL38" s="28">
        <f t="shared" si="24"/>
        <v>0.5581532</v>
      </c>
      <c r="AM38" s="25">
        <v>4.362873</v>
      </c>
      <c r="AN38" s="25">
        <v>0.2128051</v>
      </c>
      <c r="AO38" s="25">
        <v>1.228968</v>
      </c>
      <c r="AP38" s="25">
        <v>2.837893</v>
      </c>
      <c r="AQ38" s="29">
        <f t="shared" si="25"/>
        <v>8.6425391</v>
      </c>
      <c r="AR38" s="25">
        <v>0.01693605</v>
      </c>
      <c r="AS38" s="25">
        <v>0.3527116</v>
      </c>
      <c r="AT38" s="25">
        <v>0</v>
      </c>
      <c r="AU38" s="25">
        <v>0</v>
      </c>
      <c r="AV38" s="25">
        <v>0</v>
      </c>
      <c r="AW38" s="25">
        <v>0.008099849</v>
      </c>
      <c r="AX38" s="25">
        <v>0</v>
      </c>
      <c r="AY38" s="30">
        <f t="shared" si="26"/>
        <v>0.377747499</v>
      </c>
      <c r="AZ38" s="25">
        <f t="shared" si="27"/>
        <v>100.00000349800003</v>
      </c>
    </row>
    <row r="39" spans="1:52" ht="12" customHeight="1">
      <c r="A39" s="2" t="s">
        <v>528</v>
      </c>
      <c r="B39" s="4">
        <v>91</v>
      </c>
      <c r="C39" s="4" t="s">
        <v>528</v>
      </c>
      <c r="D39" s="2" t="s">
        <v>251</v>
      </c>
      <c r="E39" s="21">
        <v>3</v>
      </c>
      <c r="F39" s="44">
        <v>16428.2931</v>
      </c>
      <c r="G39" s="43">
        <v>4398.997260273973</v>
      </c>
      <c r="H39" s="4" t="s">
        <v>514</v>
      </c>
      <c r="I39" s="4" t="s">
        <v>20</v>
      </c>
      <c r="J39" s="24">
        <v>51</v>
      </c>
      <c r="K39" s="4" t="s">
        <v>325</v>
      </c>
      <c r="L39" s="12" t="s">
        <v>188</v>
      </c>
      <c r="M39" s="59" t="s">
        <v>233</v>
      </c>
      <c r="N39" s="70" t="s">
        <v>237</v>
      </c>
      <c r="O39" s="73" t="s">
        <v>237</v>
      </c>
      <c r="P39" s="2"/>
      <c r="Q39" s="2" t="s">
        <v>20</v>
      </c>
      <c r="R39" s="2" t="s">
        <v>20</v>
      </c>
      <c r="S39" s="2" t="s">
        <v>20</v>
      </c>
      <c r="T39" s="2" t="s">
        <v>20</v>
      </c>
      <c r="U39" s="25">
        <v>1.127788</v>
      </c>
      <c r="V39" s="25">
        <v>0.3501976</v>
      </c>
      <c r="W39" s="25">
        <v>0.7302521</v>
      </c>
      <c r="X39" s="25">
        <v>0.1855953</v>
      </c>
      <c r="Y39" s="25">
        <v>0.1415878</v>
      </c>
      <c r="Z39" s="25">
        <v>0.4601862</v>
      </c>
      <c r="AA39" s="26">
        <f t="shared" si="21"/>
        <v>2.9956069999999997</v>
      </c>
      <c r="AB39" s="25">
        <v>31.20537</v>
      </c>
      <c r="AC39" s="25">
        <v>0.007308109</v>
      </c>
      <c r="AD39" s="25">
        <v>0</v>
      </c>
      <c r="AE39" s="25">
        <v>0.0009258399</v>
      </c>
      <c r="AF39" s="25">
        <v>0.007116367</v>
      </c>
      <c r="AG39" s="27">
        <f t="shared" si="22"/>
        <v>31.220720315899996</v>
      </c>
      <c r="AH39" s="25">
        <v>18.83472</v>
      </c>
      <c r="AI39" s="47">
        <f t="shared" si="23"/>
        <v>50.0554403159</v>
      </c>
      <c r="AJ39" s="25">
        <v>1.61576</v>
      </c>
      <c r="AK39" s="25">
        <v>0.001429847</v>
      </c>
      <c r="AL39" s="28">
        <f t="shared" si="24"/>
        <v>1.6171898470000001</v>
      </c>
      <c r="AM39" s="25">
        <v>21.81765</v>
      </c>
      <c r="AN39" s="25">
        <v>2.829131</v>
      </c>
      <c r="AO39" s="25">
        <v>3.466377</v>
      </c>
      <c r="AP39" s="25">
        <v>8.560206</v>
      </c>
      <c r="AQ39" s="29">
        <f t="shared" si="25"/>
        <v>36.67336400000001</v>
      </c>
      <c r="AR39" s="25">
        <v>6.328483</v>
      </c>
      <c r="AS39" s="25">
        <v>2.300071</v>
      </c>
      <c r="AT39" s="25">
        <v>0</v>
      </c>
      <c r="AU39" s="25">
        <v>0.001539414</v>
      </c>
      <c r="AV39" s="25">
        <v>0</v>
      </c>
      <c r="AW39" s="25">
        <v>0.02264747</v>
      </c>
      <c r="AX39" s="25">
        <v>0.00565365</v>
      </c>
      <c r="AY39" s="30">
        <f t="shared" si="26"/>
        <v>8.658394534000001</v>
      </c>
      <c r="AZ39" s="25">
        <f t="shared" si="27"/>
        <v>99.9999956969</v>
      </c>
    </row>
    <row r="40" spans="1:52" ht="12" customHeight="1">
      <c r="A40" s="2" t="s">
        <v>39</v>
      </c>
      <c r="B40" s="4">
        <v>94</v>
      </c>
      <c r="C40" s="4" t="s">
        <v>39</v>
      </c>
      <c r="D40" s="2" t="s">
        <v>252</v>
      </c>
      <c r="E40" s="21">
        <v>3</v>
      </c>
      <c r="F40" s="44">
        <v>1197.786719228</v>
      </c>
      <c r="G40" s="43">
        <v>431.213698630137</v>
      </c>
      <c r="H40" s="4" t="s">
        <v>125</v>
      </c>
      <c r="I40" s="4" t="s">
        <v>20</v>
      </c>
      <c r="J40" s="24">
        <v>17</v>
      </c>
      <c r="K40" s="4" t="s">
        <v>173</v>
      </c>
      <c r="L40" s="12" t="s">
        <v>198</v>
      </c>
      <c r="M40" s="60" t="s">
        <v>233</v>
      </c>
      <c r="N40" s="70" t="s">
        <v>237</v>
      </c>
      <c r="O40" s="74" t="s">
        <v>237</v>
      </c>
      <c r="P40" s="2" t="s">
        <v>20</v>
      </c>
      <c r="Q40" s="2" t="s">
        <v>20</v>
      </c>
      <c r="R40" s="2" t="s">
        <v>20</v>
      </c>
      <c r="S40" s="2" t="s">
        <v>20</v>
      </c>
      <c r="T40" s="2" t="s">
        <v>20</v>
      </c>
      <c r="U40" s="25">
        <v>0.6029193</v>
      </c>
      <c r="V40" s="25">
        <v>0.1424645</v>
      </c>
      <c r="W40" s="25">
        <v>0.178832</v>
      </c>
      <c r="X40" s="25">
        <v>0.1091025</v>
      </c>
      <c r="Y40" s="25">
        <v>0.0865607</v>
      </c>
      <c r="Z40" s="25">
        <v>0.0561292</v>
      </c>
      <c r="AA40" s="26">
        <f t="shared" si="21"/>
        <v>1.1760082</v>
      </c>
      <c r="AB40" s="25">
        <v>71.99566</v>
      </c>
      <c r="AC40" s="25">
        <v>0</v>
      </c>
      <c r="AD40" s="25">
        <v>0</v>
      </c>
      <c r="AE40" s="25">
        <v>0</v>
      </c>
      <c r="AF40" s="25">
        <v>0.1446435</v>
      </c>
      <c r="AG40" s="27">
        <f t="shared" si="22"/>
        <v>72.1403035</v>
      </c>
      <c r="AH40" s="25">
        <v>12.26607</v>
      </c>
      <c r="AI40" s="47">
        <f t="shared" si="23"/>
        <v>84.4063735</v>
      </c>
      <c r="AJ40" s="25">
        <v>0</v>
      </c>
      <c r="AK40" s="25">
        <v>0</v>
      </c>
      <c r="AL40" s="28">
        <f t="shared" si="24"/>
        <v>0</v>
      </c>
      <c r="AM40" s="25">
        <v>7.474877</v>
      </c>
      <c r="AN40" s="25">
        <v>0.5769962</v>
      </c>
      <c r="AO40" s="25">
        <v>0.07220905</v>
      </c>
      <c r="AP40" s="25">
        <v>5.872753</v>
      </c>
      <c r="AQ40" s="29">
        <f t="shared" si="25"/>
        <v>13.99683525</v>
      </c>
      <c r="AR40" s="25">
        <v>0.2729818</v>
      </c>
      <c r="AS40" s="25">
        <v>0.08257831</v>
      </c>
      <c r="AT40" s="25">
        <v>0</v>
      </c>
      <c r="AU40" s="25">
        <v>0</v>
      </c>
      <c r="AV40" s="25">
        <v>0</v>
      </c>
      <c r="AW40" s="25">
        <v>0.03471445</v>
      </c>
      <c r="AX40" s="25">
        <v>0.03050664</v>
      </c>
      <c r="AY40" s="30">
        <f t="shared" si="26"/>
        <v>0.42078119999999997</v>
      </c>
      <c r="AZ40" s="25">
        <f t="shared" si="27"/>
        <v>99.99999815</v>
      </c>
    </row>
    <row r="41" spans="1:52" ht="12" customHeight="1">
      <c r="A41" s="2" t="s">
        <v>39</v>
      </c>
      <c r="B41" s="4">
        <v>94</v>
      </c>
      <c r="C41" s="4" t="s">
        <v>39</v>
      </c>
      <c r="D41" s="2" t="s">
        <v>252</v>
      </c>
      <c r="E41" s="21">
        <v>3</v>
      </c>
      <c r="F41" s="44">
        <v>330.7972040045</v>
      </c>
      <c r="G41" s="43">
        <v>121.91643835616438</v>
      </c>
      <c r="H41" s="4" t="s">
        <v>125</v>
      </c>
      <c r="I41" s="4" t="s">
        <v>20</v>
      </c>
      <c r="J41" s="24">
        <v>45</v>
      </c>
      <c r="K41" s="4" t="s">
        <v>174</v>
      </c>
      <c r="L41" s="12" t="s">
        <v>69</v>
      </c>
      <c r="M41" s="60" t="s">
        <v>233</v>
      </c>
      <c r="N41" s="70" t="s">
        <v>237</v>
      </c>
      <c r="O41" s="74" t="s">
        <v>237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5">
        <v>1.42566</v>
      </c>
      <c r="V41" s="25">
        <v>0.119984</v>
      </c>
      <c r="W41" s="25">
        <v>0.446199</v>
      </c>
      <c r="X41" s="25">
        <v>1.464839</v>
      </c>
      <c r="Y41" s="25">
        <v>0.7351401</v>
      </c>
      <c r="Z41" s="25">
        <v>0.1945319</v>
      </c>
      <c r="AA41" s="26">
        <f t="shared" si="21"/>
        <v>4.386354</v>
      </c>
      <c r="AB41" s="25">
        <v>42.74668</v>
      </c>
      <c r="AC41" s="25">
        <v>0</v>
      </c>
      <c r="AD41" s="25">
        <v>0</v>
      </c>
      <c r="AE41" s="25">
        <v>0</v>
      </c>
      <c r="AF41" s="25">
        <v>0.1153588</v>
      </c>
      <c r="AG41" s="27">
        <f t="shared" si="22"/>
        <v>42.8620388</v>
      </c>
      <c r="AH41" s="25">
        <v>12.20137</v>
      </c>
      <c r="AI41" s="47">
        <f t="shared" si="23"/>
        <v>55.063408800000005</v>
      </c>
      <c r="AJ41" s="25">
        <v>0</v>
      </c>
      <c r="AK41" s="25">
        <v>0</v>
      </c>
      <c r="AL41" s="28">
        <f t="shared" si="24"/>
        <v>0</v>
      </c>
      <c r="AM41" s="25">
        <v>26.06265</v>
      </c>
      <c r="AN41" s="25">
        <v>0.8417925</v>
      </c>
      <c r="AO41" s="25">
        <v>0.0584956</v>
      </c>
      <c r="AP41" s="25">
        <v>6.461996</v>
      </c>
      <c r="AQ41" s="29">
        <f t="shared" si="25"/>
        <v>33.4249341</v>
      </c>
      <c r="AR41" s="25">
        <v>5.176997</v>
      </c>
      <c r="AS41" s="25">
        <v>1.948312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30">
        <f t="shared" si="26"/>
        <v>7.125309</v>
      </c>
      <c r="AZ41" s="25">
        <f t="shared" si="27"/>
        <v>100.0000059</v>
      </c>
    </row>
    <row r="42" spans="1:52" ht="12" customHeight="1">
      <c r="A42" s="2" t="s">
        <v>39</v>
      </c>
      <c r="B42" s="4">
        <v>94</v>
      </c>
      <c r="C42" s="4" t="s">
        <v>39</v>
      </c>
      <c r="D42" s="2" t="s">
        <v>252</v>
      </c>
      <c r="E42" s="21">
        <v>3</v>
      </c>
      <c r="F42" s="44">
        <v>1600.183122415</v>
      </c>
      <c r="G42" s="43">
        <v>721.8876712328768</v>
      </c>
      <c r="H42" s="4" t="s">
        <v>125</v>
      </c>
      <c r="I42" s="4" t="s">
        <v>20</v>
      </c>
      <c r="J42" s="10">
        <v>24</v>
      </c>
      <c r="K42" s="4" t="s">
        <v>175</v>
      </c>
      <c r="L42" s="12" t="s">
        <v>70</v>
      </c>
      <c r="M42" s="60" t="s">
        <v>233</v>
      </c>
      <c r="N42" s="70" t="s">
        <v>237</v>
      </c>
      <c r="O42" s="74" t="s">
        <v>237</v>
      </c>
      <c r="P42" s="2" t="s">
        <v>20</v>
      </c>
      <c r="Q42" s="2" t="s">
        <v>20</v>
      </c>
      <c r="R42" s="2" t="s">
        <v>20</v>
      </c>
      <c r="S42" s="2" t="s">
        <v>20</v>
      </c>
      <c r="T42" s="2" t="s">
        <v>20</v>
      </c>
      <c r="U42" s="25">
        <v>0.7573589</v>
      </c>
      <c r="V42" s="25">
        <v>0.1031484</v>
      </c>
      <c r="W42" s="25">
        <v>0.2149018</v>
      </c>
      <c r="X42" s="25">
        <v>0.2248567</v>
      </c>
      <c r="Y42" s="25">
        <v>0.06411622</v>
      </c>
      <c r="Z42" s="25">
        <v>0.05725467</v>
      </c>
      <c r="AA42" s="26">
        <f t="shared" si="21"/>
        <v>1.42163669</v>
      </c>
      <c r="AB42" s="25">
        <v>54.46881</v>
      </c>
      <c r="AC42" s="25">
        <v>0</v>
      </c>
      <c r="AD42" s="25">
        <v>0</v>
      </c>
      <c r="AE42" s="25">
        <v>0</v>
      </c>
      <c r="AF42" s="25">
        <v>0</v>
      </c>
      <c r="AG42" s="27">
        <f t="shared" si="22"/>
        <v>54.46881</v>
      </c>
      <c r="AH42" s="25">
        <v>23.30917</v>
      </c>
      <c r="AI42" s="47">
        <f t="shared" si="23"/>
        <v>77.77798</v>
      </c>
      <c r="AJ42" s="25">
        <v>0.1251391</v>
      </c>
      <c r="AK42" s="25">
        <v>0</v>
      </c>
      <c r="AL42" s="28">
        <f t="shared" si="24"/>
        <v>0.1251391</v>
      </c>
      <c r="AM42" s="25">
        <v>15.58351</v>
      </c>
      <c r="AN42" s="25">
        <v>0.199154</v>
      </c>
      <c r="AO42" s="25">
        <v>0.07294627</v>
      </c>
      <c r="AP42" s="25">
        <v>3.048445</v>
      </c>
      <c r="AQ42" s="29">
        <f t="shared" si="25"/>
        <v>18.90405527</v>
      </c>
      <c r="AR42" s="25">
        <v>1.255947</v>
      </c>
      <c r="AS42" s="25">
        <v>0.4922889</v>
      </c>
      <c r="AT42" s="25">
        <v>0</v>
      </c>
      <c r="AU42" s="25">
        <v>0</v>
      </c>
      <c r="AV42" s="25">
        <v>0</v>
      </c>
      <c r="AW42" s="25">
        <v>0.005736715</v>
      </c>
      <c r="AX42" s="25">
        <v>0.01721014</v>
      </c>
      <c r="AY42" s="30">
        <f t="shared" si="26"/>
        <v>1.7711827549999999</v>
      </c>
      <c r="AZ42" s="25">
        <f t="shared" si="27"/>
        <v>99.999993815</v>
      </c>
    </row>
    <row r="43" spans="1:52" ht="12" customHeight="1">
      <c r="A43" s="2" t="s">
        <v>39</v>
      </c>
      <c r="B43" s="4">
        <v>94</v>
      </c>
      <c r="C43" s="4" t="s">
        <v>39</v>
      </c>
      <c r="D43" s="2" t="s">
        <v>252</v>
      </c>
      <c r="E43" s="21">
        <v>3</v>
      </c>
      <c r="F43" s="44">
        <v>5039.879586998</v>
      </c>
      <c r="G43" s="43">
        <v>2578.778082191781</v>
      </c>
      <c r="H43" s="20" t="s">
        <v>514</v>
      </c>
      <c r="I43" s="4" t="s">
        <v>20</v>
      </c>
      <c r="J43" s="24">
        <v>70</v>
      </c>
      <c r="K43" s="4" t="s">
        <v>176</v>
      </c>
      <c r="L43" s="12" t="s">
        <v>199</v>
      </c>
      <c r="M43" s="59" t="s">
        <v>233</v>
      </c>
      <c r="N43" s="70" t="s">
        <v>237</v>
      </c>
      <c r="O43" s="73" t="s">
        <v>237</v>
      </c>
      <c r="P43" s="2"/>
      <c r="Q43" s="2" t="s">
        <v>20</v>
      </c>
      <c r="R43" s="2" t="s">
        <v>20</v>
      </c>
      <c r="S43" s="2" t="s">
        <v>20</v>
      </c>
      <c r="T43" s="2" t="s">
        <v>20</v>
      </c>
      <c r="U43" s="25">
        <v>2.206534</v>
      </c>
      <c r="V43" s="25">
        <v>0.4300209</v>
      </c>
      <c r="W43" s="25">
        <v>1.122865</v>
      </c>
      <c r="X43" s="25">
        <v>0.5434503</v>
      </c>
      <c r="Y43" s="25">
        <v>0.2055372</v>
      </c>
      <c r="Z43" s="25">
        <v>0.3100915</v>
      </c>
      <c r="AA43" s="26">
        <f t="shared" si="21"/>
        <v>4.818498900000001</v>
      </c>
      <c r="AB43" s="25">
        <v>66.09451</v>
      </c>
      <c r="AC43" s="25">
        <v>0</v>
      </c>
      <c r="AD43" s="25">
        <v>0</v>
      </c>
      <c r="AE43" s="25">
        <v>0</v>
      </c>
      <c r="AF43" s="25">
        <v>0.01250009</v>
      </c>
      <c r="AG43" s="27">
        <f t="shared" si="22"/>
        <v>66.10701009</v>
      </c>
      <c r="AH43" s="25">
        <v>15.9169</v>
      </c>
      <c r="AI43" s="47">
        <f t="shared" si="23"/>
        <v>82.02391009</v>
      </c>
      <c r="AJ43" s="25">
        <v>0.03973243</v>
      </c>
      <c r="AK43" s="25">
        <v>0</v>
      </c>
      <c r="AL43" s="28">
        <f t="shared" si="24"/>
        <v>0.03973243</v>
      </c>
      <c r="AM43" s="25">
        <v>9.700534</v>
      </c>
      <c r="AN43" s="25">
        <v>0.1013579</v>
      </c>
      <c r="AO43" s="25">
        <v>0.02776805</v>
      </c>
      <c r="AP43" s="25">
        <v>1.705351</v>
      </c>
      <c r="AQ43" s="29">
        <f t="shared" si="25"/>
        <v>11.53501095</v>
      </c>
      <c r="AR43" s="25">
        <v>1.288777</v>
      </c>
      <c r="AS43" s="25">
        <v>0.2608233</v>
      </c>
      <c r="AT43" s="25">
        <v>0</v>
      </c>
      <c r="AU43" s="25">
        <v>0</v>
      </c>
      <c r="AV43" s="25">
        <v>0</v>
      </c>
      <c r="AW43" s="25">
        <v>0.01657155</v>
      </c>
      <c r="AX43" s="25">
        <v>0.01667869</v>
      </c>
      <c r="AY43" s="30">
        <f t="shared" si="26"/>
        <v>1.5828505400000001</v>
      </c>
      <c r="AZ43" s="25">
        <f t="shared" si="27"/>
        <v>100.00000290999999</v>
      </c>
    </row>
    <row r="44" spans="1:52" ht="12" customHeight="1">
      <c r="A44" s="2" t="s">
        <v>39</v>
      </c>
      <c r="B44" s="4">
        <v>94</v>
      </c>
      <c r="C44" s="4" t="s">
        <v>39</v>
      </c>
      <c r="D44" s="2" t="s">
        <v>252</v>
      </c>
      <c r="E44" s="21">
        <v>3</v>
      </c>
      <c r="F44" s="44">
        <v>858.4164911052</v>
      </c>
      <c r="G44" s="43">
        <v>361.75479452054793</v>
      </c>
      <c r="H44" s="4" t="s">
        <v>125</v>
      </c>
      <c r="I44" s="4" t="s">
        <v>20</v>
      </c>
      <c r="J44" s="24">
        <v>44</v>
      </c>
      <c r="K44" s="4" t="s">
        <v>177</v>
      </c>
      <c r="L44" s="12" t="s">
        <v>71</v>
      </c>
      <c r="M44" s="60" t="s">
        <v>233</v>
      </c>
      <c r="N44" s="70" t="s">
        <v>237</v>
      </c>
      <c r="O44" s="74" t="s">
        <v>237</v>
      </c>
      <c r="P44" s="2" t="s">
        <v>20</v>
      </c>
      <c r="Q44" s="2" t="s">
        <v>20</v>
      </c>
      <c r="R44" s="2" t="s">
        <v>20</v>
      </c>
      <c r="S44" s="2" t="s">
        <v>20</v>
      </c>
      <c r="T44" s="2" t="s">
        <v>20</v>
      </c>
      <c r="U44" s="25">
        <v>1.219626</v>
      </c>
      <c r="V44" s="25">
        <v>0.1416414</v>
      </c>
      <c r="W44" s="25">
        <v>0.6939486</v>
      </c>
      <c r="X44" s="25">
        <v>0.3434621</v>
      </c>
      <c r="Y44" s="25">
        <v>0.1267539</v>
      </c>
      <c r="Z44" s="25">
        <v>0.3901168</v>
      </c>
      <c r="AA44" s="26">
        <f t="shared" si="21"/>
        <v>2.9155488000000003</v>
      </c>
      <c r="AB44" s="25">
        <v>75.86707</v>
      </c>
      <c r="AC44" s="25">
        <v>0</v>
      </c>
      <c r="AD44" s="25">
        <v>0</v>
      </c>
      <c r="AE44" s="25">
        <v>0</v>
      </c>
      <c r="AF44" s="25">
        <v>0</v>
      </c>
      <c r="AG44" s="27">
        <f t="shared" si="22"/>
        <v>75.86707</v>
      </c>
      <c r="AH44" s="25">
        <v>12.66134</v>
      </c>
      <c r="AI44" s="47">
        <f t="shared" si="23"/>
        <v>88.52841</v>
      </c>
      <c r="AJ44" s="25">
        <v>0</v>
      </c>
      <c r="AK44" s="25">
        <v>0</v>
      </c>
      <c r="AL44" s="28">
        <f t="shared" si="24"/>
        <v>0</v>
      </c>
      <c r="AM44" s="25">
        <v>7.943872</v>
      </c>
      <c r="AN44" s="25">
        <v>0.03061384</v>
      </c>
      <c r="AO44" s="25">
        <v>0.00933093</v>
      </c>
      <c r="AP44" s="25">
        <v>0.2865329</v>
      </c>
      <c r="AQ44" s="29">
        <f t="shared" si="25"/>
        <v>8.27034967</v>
      </c>
      <c r="AR44" s="25">
        <v>0.2358943</v>
      </c>
      <c r="AS44" s="25">
        <v>0.04634013</v>
      </c>
      <c r="AT44" s="25">
        <v>0</v>
      </c>
      <c r="AU44" s="25">
        <v>0</v>
      </c>
      <c r="AV44" s="25">
        <v>0</v>
      </c>
      <c r="AW44" s="25">
        <v>0.003459783</v>
      </c>
      <c r="AX44" s="25">
        <v>0</v>
      </c>
      <c r="AY44" s="30">
        <f t="shared" si="26"/>
        <v>0.285694213</v>
      </c>
      <c r="AZ44" s="25">
        <f t="shared" si="27"/>
        <v>100.00000268299999</v>
      </c>
    </row>
    <row r="45" spans="1:60" ht="12" customHeight="1">
      <c r="A45" s="2" t="s">
        <v>39</v>
      </c>
      <c r="B45" s="4">
        <v>94</v>
      </c>
      <c r="C45" s="4" t="s">
        <v>39</v>
      </c>
      <c r="D45" s="2" t="s">
        <v>252</v>
      </c>
      <c r="E45" s="21">
        <v>3</v>
      </c>
      <c r="F45" s="44">
        <v>16409.35226432</v>
      </c>
      <c r="G45" s="43">
        <v>7511.450684931507</v>
      </c>
      <c r="H45" s="4" t="s">
        <v>514</v>
      </c>
      <c r="I45" s="4" t="s">
        <v>20</v>
      </c>
      <c r="J45" s="24">
        <v>51</v>
      </c>
      <c r="K45" s="4" t="s">
        <v>178</v>
      </c>
      <c r="L45" s="12" t="s">
        <v>72</v>
      </c>
      <c r="M45" s="60" t="s">
        <v>233</v>
      </c>
      <c r="N45" s="70" t="s">
        <v>237</v>
      </c>
      <c r="O45" s="74" t="s">
        <v>237</v>
      </c>
      <c r="P45" s="2" t="s">
        <v>20</v>
      </c>
      <c r="Q45" s="2" t="s">
        <v>20</v>
      </c>
      <c r="R45" s="2" t="s">
        <v>20</v>
      </c>
      <c r="S45" s="2" t="s">
        <v>20</v>
      </c>
      <c r="T45" s="2" t="s">
        <v>20</v>
      </c>
      <c r="U45" s="25">
        <v>1.603534</v>
      </c>
      <c r="V45" s="25">
        <v>0.2876202</v>
      </c>
      <c r="W45" s="25">
        <v>0.7242198</v>
      </c>
      <c r="X45" s="25">
        <v>0.4490004</v>
      </c>
      <c r="Y45" s="25">
        <v>0.1524512</v>
      </c>
      <c r="Z45" s="25">
        <v>0.213956</v>
      </c>
      <c r="AA45" s="26">
        <f t="shared" si="21"/>
        <v>3.4307816</v>
      </c>
      <c r="AB45" s="25">
        <v>74.17854</v>
      </c>
      <c r="AC45" s="25">
        <v>0</v>
      </c>
      <c r="AD45" s="25">
        <v>0</v>
      </c>
      <c r="AE45" s="25">
        <v>0</v>
      </c>
      <c r="AF45" s="25">
        <v>0.006428003</v>
      </c>
      <c r="AG45" s="27">
        <f t="shared" si="22"/>
        <v>74.184968003</v>
      </c>
      <c r="AH45" s="25">
        <v>12.91019</v>
      </c>
      <c r="AI45" s="47">
        <f t="shared" si="23"/>
        <v>87.095158003</v>
      </c>
      <c r="AJ45" s="25">
        <v>0.01220333</v>
      </c>
      <c r="AK45" s="25">
        <v>0</v>
      </c>
      <c r="AL45" s="28">
        <f t="shared" si="24"/>
        <v>0.01220333</v>
      </c>
      <c r="AM45" s="25">
        <v>7.288406</v>
      </c>
      <c r="AN45" s="25">
        <v>0.06478462</v>
      </c>
      <c r="AO45" s="25">
        <v>0.01455624</v>
      </c>
      <c r="AP45" s="25">
        <v>1.113717</v>
      </c>
      <c r="AQ45" s="29">
        <f t="shared" si="25"/>
        <v>8.48146386</v>
      </c>
      <c r="AR45" s="25">
        <v>0.8094347</v>
      </c>
      <c r="AS45" s="25">
        <v>0.1250444</v>
      </c>
      <c r="AT45" s="25">
        <v>0</v>
      </c>
      <c r="AU45" s="25">
        <v>0</v>
      </c>
      <c r="AV45" s="25">
        <v>0</v>
      </c>
      <c r="AW45" s="25">
        <v>0.0335386</v>
      </c>
      <c r="AX45" s="25">
        <v>0.01237884</v>
      </c>
      <c r="AY45" s="30">
        <f t="shared" si="26"/>
        <v>0.9803965399999999</v>
      </c>
      <c r="AZ45" s="25">
        <f t="shared" si="27"/>
        <v>100.00000333300001</v>
      </c>
      <c r="BA45" s="10"/>
      <c r="BB45" s="10"/>
      <c r="BC45" s="10"/>
      <c r="BD45" s="10"/>
      <c r="BE45" s="10"/>
      <c r="BF45" s="10"/>
      <c r="BG45" s="10"/>
      <c r="BH45" s="10"/>
    </row>
    <row r="46" spans="1:52" ht="12" customHeight="1">
      <c r="A46" s="2" t="s">
        <v>48</v>
      </c>
      <c r="B46" s="4">
        <v>91</v>
      </c>
      <c r="C46" s="4" t="s">
        <v>48</v>
      </c>
      <c r="D46" s="2"/>
      <c r="E46" s="21">
        <v>3</v>
      </c>
      <c r="F46" s="44">
        <v>4021.72672</v>
      </c>
      <c r="G46" s="43">
        <v>477.1423424657527</v>
      </c>
      <c r="H46" s="4" t="s">
        <v>125</v>
      </c>
      <c r="I46" s="4" t="s">
        <v>20</v>
      </c>
      <c r="J46" s="24">
        <v>3</v>
      </c>
      <c r="K46" s="4" t="s">
        <v>474</v>
      </c>
      <c r="L46" s="12" t="s">
        <v>307</v>
      </c>
      <c r="M46" s="59" t="s">
        <v>233</v>
      </c>
      <c r="N46" s="70" t="s">
        <v>237</v>
      </c>
      <c r="O46" s="73" t="s">
        <v>237</v>
      </c>
      <c r="P46" s="2"/>
      <c r="Q46" s="2"/>
      <c r="R46" s="2" t="s">
        <v>20</v>
      </c>
      <c r="S46" s="2" t="s">
        <v>20</v>
      </c>
      <c r="T46" s="2" t="s">
        <v>20</v>
      </c>
      <c r="U46" s="25">
        <v>0.06778443</v>
      </c>
      <c r="V46" s="25">
        <v>0.04428702</v>
      </c>
      <c r="W46" s="25">
        <v>0.3463965</v>
      </c>
      <c r="X46" s="25">
        <v>0.02875635</v>
      </c>
      <c r="Y46" s="25">
        <v>0.002909203</v>
      </c>
      <c r="Z46" s="25">
        <v>0.06138418</v>
      </c>
      <c r="AA46" s="26">
        <f t="shared" si="21"/>
        <v>0.551517683</v>
      </c>
      <c r="AB46" s="25">
        <v>78.69425</v>
      </c>
      <c r="AC46" s="25">
        <v>3.041572</v>
      </c>
      <c r="AD46" s="25">
        <v>0</v>
      </c>
      <c r="AE46" s="25">
        <v>0</v>
      </c>
      <c r="AF46" s="25">
        <v>0</v>
      </c>
      <c r="AG46" s="27">
        <f t="shared" si="22"/>
        <v>81.735822</v>
      </c>
      <c r="AH46" s="25">
        <v>6.767589</v>
      </c>
      <c r="AI46" s="47">
        <f t="shared" si="23"/>
        <v>88.503411</v>
      </c>
      <c r="AJ46" s="25">
        <v>0.1202843</v>
      </c>
      <c r="AK46" s="25">
        <v>0</v>
      </c>
      <c r="AL46" s="28">
        <f t="shared" si="24"/>
        <v>0.1202843</v>
      </c>
      <c r="AM46" s="25">
        <v>1.242722</v>
      </c>
      <c r="AN46" s="25">
        <v>0.001096546</v>
      </c>
      <c r="AO46" s="25">
        <v>0.008884258</v>
      </c>
      <c r="AP46" s="25">
        <v>0.2264703</v>
      </c>
      <c r="AQ46" s="29">
        <f t="shared" si="25"/>
        <v>1.479173104</v>
      </c>
      <c r="AR46" s="25">
        <v>2.415108</v>
      </c>
      <c r="AS46" s="25">
        <v>6.918845</v>
      </c>
      <c r="AT46" s="25">
        <v>0</v>
      </c>
      <c r="AU46" s="25">
        <v>0</v>
      </c>
      <c r="AV46" s="25">
        <v>0</v>
      </c>
      <c r="AW46" s="25">
        <v>0.01156968</v>
      </c>
      <c r="AX46" s="25">
        <v>8.951394E-05</v>
      </c>
      <c r="AY46" s="30">
        <f t="shared" si="26"/>
        <v>9.345612193940001</v>
      </c>
      <c r="AZ46" s="25">
        <f t="shared" si="27"/>
        <v>99.99999828093999</v>
      </c>
    </row>
    <row r="47" spans="1:52" ht="12" customHeight="1">
      <c r="A47" s="2" t="s">
        <v>48</v>
      </c>
      <c r="B47" s="4">
        <v>91</v>
      </c>
      <c r="C47" s="4" t="s">
        <v>48</v>
      </c>
      <c r="D47" s="2"/>
      <c r="E47" s="21">
        <v>3</v>
      </c>
      <c r="F47" s="44">
        <v>17130.58</v>
      </c>
      <c r="G47" s="43">
        <v>1619.5191780821917</v>
      </c>
      <c r="H47" s="4" t="s">
        <v>514</v>
      </c>
      <c r="I47" s="4" t="s">
        <v>20</v>
      </c>
      <c r="J47" s="24">
        <v>7</v>
      </c>
      <c r="K47" s="4" t="s">
        <v>475</v>
      </c>
      <c r="L47" s="12" t="s">
        <v>308</v>
      </c>
      <c r="M47" s="60" t="s">
        <v>233</v>
      </c>
      <c r="N47" s="70" t="s">
        <v>237</v>
      </c>
      <c r="O47" s="74" t="s">
        <v>237</v>
      </c>
      <c r="P47" s="2" t="s">
        <v>20</v>
      </c>
      <c r="Q47" s="2" t="s">
        <v>20</v>
      </c>
      <c r="R47" s="2" t="s">
        <v>20</v>
      </c>
      <c r="S47" s="2" t="s">
        <v>20</v>
      </c>
      <c r="T47" s="2" t="s">
        <v>20</v>
      </c>
      <c r="U47" s="25">
        <v>0.1669648</v>
      </c>
      <c r="V47" s="25">
        <v>0.0891197</v>
      </c>
      <c r="W47" s="25">
        <v>0.3484668</v>
      </c>
      <c r="X47" s="25">
        <v>0.04976371</v>
      </c>
      <c r="Y47" s="25">
        <v>0.01106444</v>
      </c>
      <c r="Z47" s="25">
        <v>0.1338293</v>
      </c>
      <c r="AA47" s="26">
        <f t="shared" si="21"/>
        <v>0.79920875</v>
      </c>
      <c r="AB47" s="25">
        <v>61.54154</v>
      </c>
      <c r="AC47" s="25">
        <v>3.548675</v>
      </c>
      <c r="AD47" s="25">
        <v>0.0004518242</v>
      </c>
      <c r="AE47" s="25">
        <v>0</v>
      </c>
      <c r="AF47" s="25">
        <v>0</v>
      </c>
      <c r="AG47" s="27">
        <f t="shared" si="22"/>
        <v>65.0906668242</v>
      </c>
      <c r="AH47" s="25">
        <v>11.45928</v>
      </c>
      <c r="AI47" s="47">
        <f t="shared" si="23"/>
        <v>76.54994682419999</v>
      </c>
      <c r="AJ47" s="25">
        <v>2.273974</v>
      </c>
      <c r="AK47" s="25">
        <v>0.05300003</v>
      </c>
      <c r="AL47" s="28">
        <f t="shared" si="24"/>
        <v>2.32697403</v>
      </c>
      <c r="AM47" s="25">
        <v>7.252536</v>
      </c>
      <c r="AN47" s="25">
        <v>0.0797102</v>
      </c>
      <c r="AO47" s="25">
        <v>0.07425153</v>
      </c>
      <c r="AP47" s="25">
        <v>1.28389</v>
      </c>
      <c r="AQ47" s="29">
        <f t="shared" si="25"/>
        <v>8.69038773</v>
      </c>
      <c r="AR47" s="25">
        <v>5.02541</v>
      </c>
      <c r="AS47" s="25">
        <v>6.557646</v>
      </c>
      <c r="AT47" s="25">
        <v>0</v>
      </c>
      <c r="AU47" s="25">
        <v>4.728393E-05</v>
      </c>
      <c r="AV47" s="25">
        <v>0</v>
      </c>
      <c r="AW47" s="25">
        <v>0.03269421</v>
      </c>
      <c r="AX47" s="25">
        <v>0.01768944</v>
      </c>
      <c r="AY47" s="30">
        <f t="shared" si="26"/>
        <v>11.63348693393</v>
      </c>
      <c r="AZ47" s="25">
        <f t="shared" si="27"/>
        <v>100.00000426813</v>
      </c>
    </row>
    <row r="48" spans="1:63" s="10" customFormat="1" ht="12" customHeight="1">
      <c r="A48" s="2" t="s">
        <v>48</v>
      </c>
      <c r="B48" s="4">
        <v>91</v>
      </c>
      <c r="C48" s="4" t="s">
        <v>48</v>
      </c>
      <c r="D48" s="2"/>
      <c r="E48" s="21">
        <v>3</v>
      </c>
      <c r="F48" s="44">
        <v>11635.499</v>
      </c>
      <c r="G48" s="43">
        <v>516.327397260274</v>
      </c>
      <c r="H48" s="4" t="s">
        <v>513</v>
      </c>
      <c r="I48" s="4" t="s">
        <v>20</v>
      </c>
      <c r="J48" s="24">
        <v>2</v>
      </c>
      <c r="K48" s="4" t="s">
        <v>282</v>
      </c>
      <c r="L48" s="12" t="s">
        <v>309</v>
      </c>
      <c r="M48" s="59" t="s">
        <v>233</v>
      </c>
      <c r="N48" s="70" t="s">
        <v>237</v>
      </c>
      <c r="O48" s="73" t="s">
        <v>237</v>
      </c>
      <c r="P48" s="2"/>
      <c r="Q48" s="2" t="s">
        <v>20</v>
      </c>
      <c r="R48" s="2" t="s">
        <v>20</v>
      </c>
      <c r="S48" s="2" t="s">
        <v>20</v>
      </c>
      <c r="T48" s="2" t="s">
        <v>20</v>
      </c>
      <c r="U48" s="25">
        <v>0.1018619</v>
      </c>
      <c r="V48" s="25">
        <v>0.03720522</v>
      </c>
      <c r="W48" s="25">
        <v>0.2364968</v>
      </c>
      <c r="X48" s="25">
        <v>0.03094763</v>
      </c>
      <c r="Y48" s="25">
        <v>0.0005801229</v>
      </c>
      <c r="Z48" s="25">
        <v>0.04396559</v>
      </c>
      <c r="AA48" s="26">
        <f t="shared" si="21"/>
        <v>0.4510572629</v>
      </c>
      <c r="AB48" s="25">
        <v>50.22302</v>
      </c>
      <c r="AC48" s="25">
        <v>12.94992</v>
      </c>
      <c r="AD48" s="25">
        <v>0.01713296</v>
      </c>
      <c r="AE48" s="25">
        <v>0</v>
      </c>
      <c r="AF48" s="25">
        <v>0</v>
      </c>
      <c r="AG48" s="27">
        <f t="shared" si="22"/>
        <v>63.190072959999995</v>
      </c>
      <c r="AH48" s="25">
        <v>13.59508</v>
      </c>
      <c r="AI48" s="47">
        <f t="shared" si="23"/>
        <v>76.78515295999999</v>
      </c>
      <c r="AJ48" s="25">
        <v>14.87568</v>
      </c>
      <c r="AK48" s="25">
        <v>0.2914538</v>
      </c>
      <c r="AL48" s="28">
        <f t="shared" si="24"/>
        <v>15.167133799999998</v>
      </c>
      <c r="AM48" s="25">
        <v>1.455691</v>
      </c>
      <c r="AN48" s="25">
        <v>0.002583481</v>
      </c>
      <c r="AO48" s="25">
        <v>0.0005027732</v>
      </c>
      <c r="AP48" s="25">
        <v>0.05617911</v>
      </c>
      <c r="AQ48" s="29">
        <f t="shared" si="25"/>
        <v>1.5149563642000001</v>
      </c>
      <c r="AR48" s="25">
        <v>1.022811</v>
      </c>
      <c r="AS48" s="25">
        <v>4.964243</v>
      </c>
      <c r="AT48" s="25">
        <v>0</v>
      </c>
      <c r="AU48" s="25">
        <v>0.09248707</v>
      </c>
      <c r="AV48" s="25">
        <v>0</v>
      </c>
      <c r="AW48" s="25">
        <v>0.002111648</v>
      </c>
      <c r="AX48" s="25">
        <v>4.640983E-05</v>
      </c>
      <c r="AY48" s="30">
        <f t="shared" si="26"/>
        <v>6.081699127829999</v>
      </c>
      <c r="AZ48" s="25">
        <f t="shared" si="27"/>
        <v>99.99999951492998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1:52" ht="12" customHeight="1">
      <c r="A49" s="2" t="s">
        <v>48</v>
      </c>
      <c r="B49" s="4">
        <v>91</v>
      </c>
      <c r="C49" s="4" t="s">
        <v>48</v>
      </c>
      <c r="D49" s="2"/>
      <c r="E49" s="21">
        <v>3</v>
      </c>
      <c r="F49" s="44">
        <v>12965.6822</v>
      </c>
      <c r="G49" s="43">
        <v>586.8424657534247</v>
      </c>
      <c r="H49" s="4" t="s">
        <v>514</v>
      </c>
      <c r="I49" s="4" t="s">
        <v>20</v>
      </c>
      <c r="J49" s="24">
        <v>2</v>
      </c>
      <c r="K49" s="4" t="s">
        <v>283</v>
      </c>
      <c r="L49" s="12" t="s">
        <v>310</v>
      </c>
      <c r="M49" s="59" t="s">
        <v>233</v>
      </c>
      <c r="N49" s="70" t="s">
        <v>237</v>
      </c>
      <c r="O49" s="73" t="s">
        <v>237</v>
      </c>
      <c r="P49" s="2"/>
      <c r="Q49" s="2" t="s">
        <v>20</v>
      </c>
      <c r="R49" s="2" t="s">
        <v>20</v>
      </c>
      <c r="S49" s="2" t="s">
        <v>20</v>
      </c>
      <c r="T49" s="2" t="s">
        <v>20</v>
      </c>
      <c r="U49" s="25">
        <v>0.09361217</v>
      </c>
      <c r="V49" s="25">
        <v>0.03485988</v>
      </c>
      <c r="W49" s="25">
        <v>0.2192452</v>
      </c>
      <c r="X49" s="25">
        <v>0.02932756</v>
      </c>
      <c r="Y49" s="25">
        <v>0.0006316705</v>
      </c>
      <c r="Z49" s="25">
        <v>0.03945511</v>
      </c>
      <c r="AA49" s="26">
        <f t="shared" si="21"/>
        <v>0.4171315905</v>
      </c>
      <c r="AB49" s="25">
        <v>50.12458</v>
      </c>
      <c r="AC49" s="25">
        <v>11.74216</v>
      </c>
      <c r="AD49" s="25">
        <v>0.01537528</v>
      </c>
      <c r="AE49" s="25">
        <v>0</v>
      </c>
      <c r="AF49" s="25">
        <v>0</v>
      </c>
      <c r="AG49" s="27">
        <f t="shared" si="22"/>
        <v>61.88211528</v>
      </c>
      <c r="AH49" s="25">
        <v>14.37994</v>
      </c>
      <c r="AI49" s="47">
        <f t="shared" si="23"/>
        <v>76.26205528</v>
      </c>
      <c r="AJ49" s="25">
        <v>15.05951</v>
      </c>
      <c r="AK49" s="25">
        <v>0.2615602</v>
      </c>
      <c r="AL49" s="28">
        <f t="shared" si="24"/>
        <v>15.3210702</v>
      </c>
      <c r="AM49" s="25">
        <v>1.927789</v>
      </c>
      <c r="AN49" s="25">
        <v>0.002353146</v>
      </c>
      <c r="AO49" s="25">
        <v>0.0006872019</v>
      </c>
      <c r="AP49" s="25">
        <v>0.07071239</v>
      </c>
      <c r="AQ49" s="29">
        <f t="shared" si="25"/>
        <v>2.0015417379</v>
      </c>
      <c r="AR49" s="25">
        <v>0.9263621</v>
      </c>
      <c r="AS49" s="25">
        <v>4.986893</v>
      </c>
      <c r="AT49" s="25">
        <v>0</v>
      </c>
      <c r="AU49" s="25">
        <v>0.08299872</v>
      </c>
      <c r="AV49" s="25">
        <v>0</v>
      </c>
      <c r="AW49" s="25">
        <v>0.001908894</v>
      </c>
      <c r="AX49" s="25">
        <v>4.16486E-05</v>
      </c>
      <c r="AY49" s="30">
        <f t="shared" si="26"/>
        <v>5.9982043626</v>
      </c>
      <c r="AZ49" s="25">
        <f t="shared" si="27"/>
        <v>100.000003171</v>
      </c>
    </row>
    <row r="50" spans="1:52" ht="12" customHeight="1">
      <c r="A50" s="2" t="s">
        <v>48</v>
      </c>
      <c r="B50" s="4">
        <v>91</v>
      </c>
      <c r="C50" s="4" t="s">
        <v>48</v>
      </c>
      <c r="D50" s="2"/>
      <c r="E50" s="21">
        <v>3</v>
      </c>
      <c r="F50" s="44">
        <v>44734.8285</v>
      </c>
      <c r="G50" s="43">
        <v>3411.3712328767124</v>
      </c>
      <c r="H50" s="4" t="s">
        <v>514</v>
      </c>
      <c r="I50" s="4" t="s">
        <v>20</v>
      </c>
      <c r="J50" s="24">
        <v>7</v>
      </c>
      <c r="K50" s="4" t="s">
        <v>284</v>
      </c>
      <c r="L50" s="12" t="s">
        <v>311</v>
      </c>
      <c r="M50" s="59" t="s">
        <v>233</v>
      </c>
      <c r="N50" s="70" t="s">
        <v>237</v>
      </c>
      <c r="O50" s="73" t="s">
        <v>237</v>
      </c>
      <c r="P50" s="2"/>
      <c r="Q50" s="2" t="s">
        <v>20</v>
      </c>
      <c r="R50" s="2" t="s">
        <v>20</v>
      </c>
      <c r="S50" s="2" t="s">
        <v>20</v>
      </c>
      <c r="T50" s="2" t="s">
        <v>20</v>
      </c>
      <c r="U50" s="25">
        <v>0.1795521</v>
      </c>
      <c r="V50" s="25">
        <v>0.09490125</v>
      </c>
      <c r="W50" s="25">
        <v>0.3581626</v>
      </c>
      <c r="X50" s="25">
        <v>0.05252553</v>
      </c>
      <c r="Y50" s="25">
        <v>0.006743741</v>
      </c>
      <c r="Z50" s="25">
        <v>0.130318</v>
      </c>
      <c r="AA50" s="26">
        <f t="shared" si="21"/>
        <v>0.8222032209999999</v>
      </c>
      <c r="AB50" s="25">
        <v>61.85134</v>
      </c>
      <c r="AC50" s="25">
        <v>5.697411</v>
      </c>
      <c r="AD50" s="25">
        <v>0.005009521</v>
      </c>
      <c r="AE50" s="25">
        <v>0</v>
      </c>
      <c r="AF50" s="25">
        <v>0.0006759836</v>
      </c>
      <c r="AG50" s="27">
        <f t="shared" si="22"/>
        <v>67.5544365046</v>
      </c>
      <c r="AH50" s="25">
        <v>11.10479</v>
      </c>
      <c r="AI50" s="47">
        <f t="shared" si="23"/>
        <v>78.6592265046</v>
      </c>
      <c r="AJ50" s="25">
        <v>5.403118</v>
      </c>
      <c r="AK50" s="25">
        <v>0.1254895</v>
      </c>
      <c r="AL50" s="28">
        <f t="shared" si="24"/>
        <v>5.5286075</v>
      </c>
      <c r="AM50" s="25">
        <v>5.845131</v>
      </c>
      <c r="AN50" s="25">
        <v>0.06962228</v>
      </c>
      <c r="AO50" s="25">
        <v>0.05378093</v>
      </c>
      <c r="AP50" s="25">
        <v>0.9293365</v>
      </c>
      <c r="AQ50" s="29">
        <f t="shared" si="25"/>
        <v>6.89787071</v>
      </c>
      <c r="AR50" s="25">
        <v>2.733211</v>
      </c>
      <c r="AS50" s="25">
        <v>5.284811</v>
      </c>
      <c r="AT50" s="25">
        <v>0</v>
      </c>
      <c r="AU50" s="25">
        <v>0.02407387</v>
      </c>
      <c r="AV50" s="25">
        <v>0</v>
      </c>
      <c r="AW50" s="25">
        <v>0.02732301</v>
      </c>
      <c r="AX50" s="25">
        <v>0.02266758</v>
      </c>
      <c r="AY50" s="30">
        <f t="shared" si="26"/>
        <v>8.09208646</v>
      </c>
      <c r="AZ50" s="25">
        <f t="shared" si="27"/>
        <v>99.99999439560001</v>
      </c>
    </row>
    <row r="51" spans="1:52" ht="12" customHeight="1">
      <c r="A51" s="2" t="s">
        <v>48</v>
      </c>
      <c r="B51" s="4">
        <v>91</v>
      </c>
      <c r="C51" s="4" t="s">
        <v>48</v>
      </c>
      <c r="D51" s="2"/>
      <c r="E51" s="21">
        <v>3</v>
      </c>
      <c r="F51" s="44">
        <v>66501.4313</v>
      </c>
      <c r="G51" s="43">
        <v>5740.808219178082</v>
      </c>
      <c r="H51" s="4" t="s">
        <v>514</v>
      </c>
      <c r="I51" s="4" t="s">
        <v>20</v>
      </c>
      <c r="J51" s="24">
        <v>7</v>
      </c>
      <c r="K51" s="4" t="s">
        <v>107</v>
      </c>
      <c r="L51" s="12" t="s">
        <v>312</v>
      </c>
      <c r="M51" s="59" t="s">
        <v>233</v>
      </c>
      <c r="N51" s="70" t="s">
        <v>237</v>
      </c>
      <c r="O51" s="73" t="s">
        <v>237</v>
      </c>
      <c r="P51" s="2"/>
      <c r="Q51" s="2" t="s">
        <v>20</v>
      </c>
      <c r="R51" s="2" t="s">
        <v>20</v>
      </c>
      <c r="S51" s="2" t="s">
        <v>20</v>
      </c>
      <c r="T51" s="2" t="s">
        <v>20</v>
      </c>
      <c r="U51" s="25">
        <v>0.1835922</v>
      </c>
      <c r="V51" s="25">
        <v>0.08958538</v>
      </c>
      <c r="W51" s="25">
        <v>0.3774482</v>
      </c>
      <c r="X51" s="25">
        <v>0.04585169</v>
      </c>
      <c r="Y51" s="25">
        <v>0.006792492</v>
      </c>
      <c r="Z51" s="25">
        <v>0.1271802</v>
      </c>
      <c r="AA51" s="26">
        <f t="shared" si="21"/>
        <v>0.830450162</v>
      </c>
      <c r="AB51" s="25">
        <v>56.12967</v>
      </c>
      <c r="AC51" s="25">
        <v>6.338675</v>
      </c>
      <c r="AD51" s="25">
        <v>0.003369856</v>
      </c>
      <c r="AE51" s="25">
        <v>0</v>
      </c>
      <c r="AF51" s="25">
        <v>0.0004547275</v>
      </c>
      <c r="AG51" s="27">
        <f t="shared" si="22"/>
        <v>62.4721695835</v>
      </c>
      <c r="AH51" s="25">
        <v>9.753491</v>
      </c>
      <c r="AI51" s="47">
        <f t="shared" si="23"/>
        <v>72.2256605835</v>
      </c>
      <c r="AJ51" s="25">
        <v>3.635658</v>
      </c>
      <c r="AK51" s="25">
        <v>0.1918639</v>
      </c>
      <c r="AL51" s="28">
        <f t="shared" si="24"/>
        <v>3.8275219</v>
      </c>
      <c r="AM51" s="25">
        <v>7.015772</v>
      </c>
      <c r="AN51" s="25">
        <v>0.2008678</v>
      </c>
      <c r="AO51" s="25">
        <v>0.1691586</v>
      </c>
      <c r="AP51" s="25">
        <v>5.45003</v>
      </c>
      <c r="AQ51" s="29">
        <f t="shared" si="25"/>
        <v>12.8358284</v>
      </c>
      <c r="AR51" s="25">
        <v>4.051966</v>
      </c>
      <c r="AS51" s="25">
        <v>6.108192</v>
      </c>
      <c r="AT51" s="25">
        <v>0</v>
      </c>
      <c r="AU51" s="25">
        <v>0.0173013</v>
      </c>
      <c r="AV51" s="25">
        <v>0</v>
      </c>
      <c r="AW51" s="25">
        <v>0.0323019</v>
      </c>
      <c r="AX51" s="25">
        <v>0.07077374</v>
      </c>
      <c r="AY51" s="30">
        <f t="shared" si="26"/>
        <v>10.280534939999999</v>
      </c>
      <c r="AZ51" s="25">
        <f t="shared" si="27"/>
        <v>99.9999959855</v>
      </c>
    </row>
    <row r="52" spans="1:52" ht="12" customHeight="1">
      <c r="A52" s="2" t="s">
        <v>48</v>
      </c>
      <c r="B52" s="4">
        <v>91</v>
      </c>
      <c r="C52" s="4" t="s">
        <v>48</v>
      </c>
      <c r="D52" s="2"/>
      <c r="E52" s="21">
        <v>3</v>
      </c>
      <c r="F52" s="44">
        <v>658.329472</v>
      </c>
      <c r="G52" s="43">
        <v>52.32328767123285</v>
      </c>
      <c r="H52" s="4" t="s">
        <v>125</v>
      </c>
      <c r="I52" s="4" t="s">
        <v>20</v>
      </c>
      <c r="J52" s="24">
        <v>3</v>
      </c>
      <c r="K52" s="4" t="s">
        <v>108</v>
      </c>
      <c r="L52" s="12" t="s">
        <v>444</v>
      </c>
      <c r="M52" s="60" t="s">
        <v>233</v>
      </c>
      <c r="N52" s="70" t="s">
        <v>237</v>
      </c>
      <c r="O52" s="74" t="s">
        <v>237</v>
      </c>
      <c r="P52" s="2" t="s">
        <v>20</v>
      </c>
      <c r="Q52" s="2" t="s">
        <v>20</v>
      </c>
      <c r="R52" s="2" t="s">
        <v>20</v>
      </c>
      <c r="S52" s="2" t="s">
        <v>20</v>
      </c>
      <c r="T52" s="2" t="s">
        <v>20</v>
      </c>
      <c r="U52" s="25">
        <v>0.1551651</v>
      </c>
      <c r="V52" s="25">
        <v>0.06384326</v>
      </c>
      <c r="W52" s="25">
        <v>0.6127312</v>
      </c>
      <c r="X52" s="25">
        <v>0.06151919</v>
      </c>
      <c r="Y52" s="25">
        <v>0.001093675</v>
      </c>
      <c r="Z52" s="25">
        <v>0.03390391</v>
      </c>
      <c r="AA52" s="26">
        <f t="shared" si="21"/>
        <v>0.928256335</v>
      </c>
      <c r="AB52" s="25">
        <v>73.52378</v>
      </c>
      <c r="AC52" s="25">
        <v>11.88537</v>
      </c>
      <c r="AD52" s="25">
        <v>0</v>
      </c>
      <c r="AE52" s="25">
        <v>0</v>
      </c>
      <c r="AF52" s="25">
        <v>0</v>
      </c>
      <c r="AG52" s="27">
        <f t="shared" si="22"/>
        <v>85.40915</v>
      </c>
      <c r="AH52" s="25">
        <v>8.179456</v>
      </c>
      <c r="AI52" s="47">
        <f t="shared" si="23"/>
        <v>93.588606</v>
      </c>
      <c r="AJ52" s="25">
        <v>0.00205064</v>
      </c>
      <c r="AK52" s="25">
        <v>0</v>
      </c>
      <c r="AL52" s="28">
        <f t="shared" si="24"/>
        <v>0.00205064</v>
      </c>
      <c r="AM52" s="25">
        <v>1.374749</v>
      </c>
      <c r="AN52" s="25">
        <v>0.000820256</v>
      </c>
      <c r="AO52" s="25">
        <v>0.0006835466</v>
      </c>
      <c r="AP52" s="25">
        <v>0.09952439</v>
      </c>
      <c r="AQ52" s="29">
        <f t="shared" si="25"/>
        <v>1.4757771925999998</v>
      </c>
      <c r="AR52" s="25">
        <v>0.4021988</v>
      </c>
      <c r="AS52" s="25">
        <v>3.597779</v>
      </c>
      <c r="AT52" s="25">
        <v>0</v>
      </c>
      <c r="AU52" s="25">
        <v>0</v>
      </c>
      <c r="AV52" s="25">
        <v>0</v>
      </c>
      <c r="AW52" s="25">
        <v>0.00396457</v>
      </c>
      <c r="AX52" s="25">
        <v>0.001367093</v>
      </c>
      <c r="AY52" s="30">
        <f t="shared" si="26"/>
        <v>4.005309463</v>
      </c>
      <c r="AZ52" s="25">
        <f t="shared" si="27"/>
        <v>99.9999996306</v>
      </c>
    </row>
    <row r="53" spans="1:52" ht="12" customHeight="1">
      <c r="A53" s="2" t="s">
        <v>48</v>
      </c>
      <c r="B53" s="4">
        <v>91</v>
      </c>
      <c r="C53" s="4" t="s">
        <v>48</v>
      </c>
      <c r="D53" s="2"/>
      <c r="E53" s="21">
        <v>3</v>
      </c>
      <c r="F53" s="44">
        <v>565.654272</v>
      </c>
      <c r="G53" s="43">
        <v>56.11660273972602</v>
      </c>
      <c r="H53" s="4" t="s">
        <v>125</v>
      </c>
      <c r="I53" s="4" t="s">
        <v>20</v>
      </c>
      <c r="J53" s="24">
        <v>4</v>
      </c>
      <c r="K53" s="4" t="s">
        <v>340</v>
      </c>
      <c r="L53" s="12" t="s">
        <v>445</v>
      </c>
      <c r="M53" s="60" t="s">
        <v>233</v>
      </c>
      <c r="N53" s="70" t="s">
        <v>237</v>
      </c>
      <c r="O53" s="74" t="s">
        <v>237</v>
      </c>
      <c r="P53" s="2" t="s">
        <v>20</v>
      </c>
      <c r="Q53" s="2" t="s">
        <v>20</v>
      </c>
      <c r="R53" s="2" t="s">
        <v>20</v>
      </c>
      <c r="S53" s="2" t="s">
        <v>20</v>
      </c>
      <c r="T53" s="2" t="s">
        <v>20</v>
      </c>
      <c r="U53" s="25">
        <v>0.2499511</v>
      </c>
      <c r="V53" s="25">
        <v>0.07127822</v>
      </c>
      <c r="W53" s="25">
        <v>0.3091375</v>
      </c>
      <c r="X53" s="25">
        <v>0.03404808</v>
      </c>
      <c r="Y53" s="25">
        <v>0.0004773095</v>
      </c>
      <c r="Z53" s="25">
        <v>0.280658</v>
      </c>
      <c r="AA53" s="26">
        <f t="shared" si="21"/>
        <v>0.9455502095000001</v>
      </c>
      <c r="AB53" s="25">
        <v>64.77026</v>
      </c>
      <c r="AC53" s="25">
        <v>17.20732</v>
      </c>
      <c r="AD53" s="25">
        <v>0</v>
      </c>
      <c r="AE53" s="25">
        <v>0</v>
      </c>
      <c r="AF53" s="25">
        <v>0</v>
      </c>
      <c r="AG53" s="27">
        <f t="shared" si="22"/>
        <v>81.97757999999999</v>
      </c>
      <c r="AH53" s="25">
        <v>6.13995</v>
      </c>
      <c r="AI53" s="47">
        <f t="shared" si="23"/>
        <v>88.11752999999999</v>
      </c>
      <c r="AJ53" s="25">
        <v>0</v>
      </c>
      <c r="AK53" s="25">
        <v>0.01288736</v>
      </c>
      <c r="AL53" s="28">
        <f t="shared" si="24"/>
        <v>0.01288736</v>
      </c>
      <c r="AM53" s="25">
        <v>5.90941</v>
      </c>
      <c r="AN53" s="25">
        <v>0.0004773095</v>
      </c>
      <c r="AO53" s="25">
        <v>0.001113722</v>
      </c>
      <c r="AP53" s="25">
        <v>1.449271</v>
      </c>
      <c r="AQ53" s="29">
        <f t="shared" si="25"/>
        <v>7.360272031500001</v>
      </c>
      <c r="AR53" s="25">
        <v>0.01050081</v>
      </c>
      <c r="AS53" s="25">
        <v>3.177768</v>
      </c>
      <c r="AT53" s="25">
        <v>0</v>
      </c>
      <c r="AU53" s="25">
        <v>0</v>
      </c>
      <c r="AV53" s="25">
        <v>0</v>
      </c>
      <c r="AW53" s="25">
        <v>0.3452539</v>
      </c>
      <c r="AX53" s="25">
        <v>0.0302296</v>
      </c>
      <c r="AY53" s="30">
        <f t="shared" si="26"/>
        <v>3.56375231</v>
      </c>
      <c r="AZ53" s="25">
        <f t="shared" si="27"/>
        <v>99.99999191099998</v>
      </c>
    </row>
    <row r="54" spans="1:52" ht="12" customHeight="1">
      <c r="A54" s="2" t="s">
        <v>48</v>
      </c>
      <c r="B54" s="4">
        <v>91</v>
      </c>
      <c r="C54" s="4" t="s">
        <v>48</v>
      </c>
      <c r="D54" s="2"/>
      <c r="E54" s="21">
        <v>3</v>
      </c>
      <c r="F54" s="44">
        <v>8292.96179</v>
      </c>
      <c r="G54" s="43">
        <v>708.7602739726027</v>
      </c>
      <c r="H54" s="4" t="s">
        <v>514</v>
      </c>
      <c r="I54" s="4" t="s">
        <v>20</v>
      </c>
      <c r="J54" s="24">
        <v>2</v>
      </c>
      <c r="K54" s="4" t="s">
        <v>341</v>
      </c>
      <c r="L54" s="12" t="s">
        <v>446</v>
      </c>
      <c r="M54" s="59" t="s">
        <v>233</v>
      </c>
      <c r="N54" s="4" t="s">
        <v>238</v>
      </c>
      <c r="O54" s="73" t="s">
        <v>237</v>
      </c>
      <c r="P54" s="2"/>
      <c r="Q54" s="2" t="s">
        <v>20</v>
      </c>
      <c r="R54" s="2" t="s">
        <v>20</v>
      </c>
      <c r="S54" s="2" t="s">
        <v>20</v>
      </c>
      <c r="T54" s="2" t="s">
        <v>20</v>
      </c>
      <c r="U54" s="25">
        <v>0.03223228</v>
      </c>
      <c r="V54" s="25">
        <v>0.01116734</v>
      </c>
      <c r="W54" s="25">
        <v>0.1095463</v>
      </c>
      <c r="X54" s="25">
        <v>0.02101067</v>
      </c>
      <c r="Y54" s="25">
        <v>0.0009007673</v>
      </c>
      <c r="Z54" s="25">
        <v>0.001399988</v>
      </c>
      <c r="AA54" s="26">
        <f t="shared" si="21"/>
        <v>0.1762573453</v>
      </c>
      <c r="AB54" s="25">
        <v>16.50014</v>
      </c>
      <c r="AC54" s="25">
        <v>11.28856</v>
      </c>
      <c r="AD54" s="25">
        <v>0</v>
      </c>
      <c r="AE54" s="25">
        <v>0</v>
      </c>
      <c r="AF54" s="25">
        <v>0.004254227</v>
      </c>
      <c r="AG54" s="27">
        <f t="shared" si="22"/>
        <v>27.792954227</v>
      </c>
      <c r="AH54" s="25">
        <v>2.010665</v>
      </c>
      <c r="AI54" s="47">
        <f t="shared" si="23"/>
        <v>29.803619227</v>
      </c>
      <c r="AJ54" s="25">
        <v>5.364623</v>
      </c>
      <c r="AK54" s="25">
        <v>0.01902464</v>
      </c>
      <c r="AL54" s="28">
        <f t="shared" si="24"/>
        <v>5.3836476399999995</v>
      </c>
      <c r="AM54" s="25">
        <v>2.737443</v>
      </c>
      <c r="AN54" s="25">
        <v>0.004406163</v>
      </c>
      <c r="AO54" s="25">
        <v>0.0004449574</v>
      </c>
      <c r="AP54" s="25">
        <v>0.03400125</v>
      </c>
      <c r="AQ54" s="29">
        <f t="shared" si="25"/>
        <v>2.7762953704</v>
      </c>
      <c r="AR54" s="25">
        <v>0.3131415</v>
      </c>
      <c r="AS54" s="25">
        <v>1.963282</v>
      </c>
      <c r="AT54" s="25">
        <v>0</v>
      </c>
      <c r="AU54" s="25">
        <v>0.001313167</v>
      </c>
      <c r="AV54" s="25">
        <v>0</v>
      </c>
      <c r="AW54" s="25">
        <v>0.0004449574</v>
      </c>
      <c r="AX54" s="25">
        <v>1.085262E-05</v>
      </c>
      <c r="AY54" s="30">
        <f t="shared" si="26"/>
        <v>2.27819247702</v>
      </c>
      <c r="AZ54" s="25">
        <f t="shared" si="27"/>
        <v>40.41801205972</v>
      </c>
    </row>
    <row r="55" spans="1:52" ht="12" customHeight="1">
      <c r="A55" s="2" t="s">
        <v>48</v>
      </c>
      <c r="B55" s="4">
        <v>91</v>
      </c>
      <c r="C55" s="4" t="s">
        <v>48</v>
      </c>
      <c r="D55" s="2"/>
      <c r="E55" s="21">
        <v>3</v>
      </c>
      <c r="F55" s="44">
        <v>92085.9853</v>
      </c>
      <c r="G55" s="43">
        <v>7225.082191780822</v>
      </c>
      <c r="H55" s="4" t="s">
        <v>514</v>
      </c>
      <c r="I55" s="4" t="s">
        <v>20</v>
      </c>
      <c r="J55" s="24">
        <v>6</v>
      </c>
      <c r="K55" s="4" t="s">
        <v>342</v>
      </c>
      <c r="L55" s="12" t="s">
        <v>447</v>
      </c>
      <c r="M55" s="60" t="s">
        <v>233</v>
      </c>
      <c r="N55" s="70" t="s">
        <v>237</v>
      </c>
      <c r="O55" s="74" t="s">
        <v>237</v>
      </c>
      <c r="P55" s="2" t="s">
        <v>20</v>
      </c>
      <c r="Q55" s="2" t="s">
        <v>20</v>
      </c>
      <c r="R55" s="2" t="s">
        <v>20</v>
      </c>
      <c r="S55" s="2" t="s">
        <v>20</v>
      </c>
      <c r="T55" s="2" t="s">
        <v>20</v>
      </c>
      <c r="U55" s="25">
        <v>0.158916</v>
      </c>
      <c r="V55" s="25">
        <v>0.07564098</v>
      </c>
      <c r="W55" s="25">
        <v>0.3548062</v>
      </c>
      <c r="X55" s="25">
        <v>0.03996773</v>
      </c>
      <c r="Y55" s="25">
        <v>0.005310917</v>
      </c>
      <c r="Z55" s="25">
        <v>0.11935</v>
      </c>
      <c r="AA55" s="26">
        <f t="shared" si="21"/>
        <v>0.7539918269999999</v>
      </c>
      <c r="AB55" s="25">
        <v>55.00702</v>
      </c>
      <c r="AC55" s="25">
        <v>7.825236</v>
      </c>
      <c r="AD55" s="25">
        <v>0.0024336</v>
      </c>
      <c r="AE55" s="25">
        <v>0</v>
      </c>
      <c r="AF55" s="25">
        <v>0.0007115104</v>
      </c>
      <c r="AG55" s="27">
        <f t="shared" si="22"/>
        <v>62.83540111040001</v>
      </c>
      <c r="AH55" s="25">
        <v>8.572875</v>
      </c>
      <c r="AI55" s="47">
        <f t="shared" si="23"/>
        <v>71.40827611040001</v>
      </c>
      <c r="AJ55" s="25">
        <v>3.122897</v>
      </c>
      <c r="AK55" s="25">
        <v>0.1659119</v>
      </c>
      <c r="AL55" s="28">
        <f t="shared" si="24"/>
        <v>3.2888089000000003</v>
      </c>
      <c r="AM55" s="25">
        <v>6.331963</v>
      </c>
      <c r="AN55" s="25">
        <v>0.1464812</v>
      </c>
      <c r="AO55" s="25">
        <v>0.1243765</v>
      </c>
      <c r="AP55" s="25">
        <v>4.19358</v>
      </c>
      <c r="AQ55" s="29">
        <f t="shared" si="25"/>
        <v>10.7964007</v>
      </c>
      <c r="AR55" s="25">
        <v>3.031238</v>
      </c>
      <c r="AS55" s="25">
        <v>5.253008</v>
      </c>
      <c r="AT55" s="25">
        <v>0</v>
      </c>
      <c r="AU55" s="25">
        <v>0.01261269</v>
      </c>
      <c r="AV55" s="25">
        <v>0</v>
      </c>
      <c r="AW55" s="25">
        <v>0.03178438</v>
      </c>
      <c r="AX55" s="25">
        <v>0.05813665</v>
      </c>
      <c r="AY55" s="30">
        <f t="shared" si="26"/>
        <v>8.386779719999998</v>
      </c>
      <c r="AZ55" s="25">
        <f t="shared" si="27"/>
        <v>94.63425725740001</v>
      </c>
    </row>
    <row r="56" spans="1:52" ht="12" customHeight="1">
      <c r="A56" s="2" t="s">
        <v>48</v>
      </c>
      <c r="B56" s="4">
        <v>91</v>
      </c>
      <c r="C56" s="4" t="s">
        <v>48</v>
      </c>
      <c r="D56" s="2"/>
      <c r="E56" s="21">
        <v>3</v>
      </c>
      <c r="F56" s="44">
        <v>4030.56102</v>
      </c>
      <c r="G56" s="43">
        <v>361.93150684931504</v>
      </c>
      <c r="H56" s="4" t="s">
        <v>513</v>
      </c>
      <c r="I56" s="4" t="s">
        <v>20</v>
      </c>
      <c r="J56" s="24">
        <v>2</v>
      </c>
      <c r="K56" s="4" t="s">
        <v>343</v>
      </c>
      <c r="L56" s="12" t="s">
        <v>448</v>
      </c>
      <c r="M56" s="59" t="s">
        <v>233</v>
      </c>
      <c r="N56" s="4" t="s">
        <v>238</v>
      </c>
      <c r="O56" s="73" t="s">
        <v>237</v>
      </c>
      <c r="P56" s="2"/>
      <c r="Q56" s="2" t="s">
        <v>20</v>
      </c>
      <c r="R56" s="2" t="s">
        <v>20</v>
      </c>
      <c r="S56" s="2" t="s">
        <v>20</v>
      </c>
      <c r="T56" s="2" t="s">
        <v>20</v>
      </c>
      <c r="U56" s="25">
        <v>0.05727473</v>
      </c>
      <c r="V56" s="25">
        <v>0.02027503</v>
      </c>
      <c r="W56" s="25">
        <v>0.1502094</v>
      </c>
      <c r="X56" s="25">
        <v>0.002389238</v>
      </c>
      <c r="Y56" s="25">
        <v>0.002076627</v>
      </c>
      <c r="Z56" s="25">
        <v>0.07538381</v>
      </c>
      <c r="AA56" s="26">
        <f t="shared" si="21"/>
        <v>0.30760883499999997</v>
      </c>
      <c r="AB56" s="25">
        <v>22.86173</v>
      </c>
      <c r="AC56" s="25">
        <v>7.289655</v>
      </c>
      <c r="AD56" s="25">
        <v>0</v>
      </c>
      <c r="AE56" s="25">
        <v>0</v>
      </c>
      <c r="AF56" s="25">
        <v>0</v>
      </c>
      <c r="AG56" s="27">
        <f t="shared" si="22"/>
        <v>30.151385</v>
      </c>
      <c r="AH56" s="25">
        <v>7.31022</v>
      </c>
      <c r="AI56" s="47">
        <f t="shared" si="23"/>
        <v>37.461605</v>
      </c>
      <c r="AJ56" s="25">
        <v>0</v>
      </c>
      <c r="AK56" s="25">
        <v>0.5980687</v>
      </c>
      <c r="AL56" s="28">
        <f t="shared" si="24"/>
        <v>0.5980687</v>
      </c>
      <c r="AM56" s="25">
        <v>5.540107</v>
      </c>
      <c r="AN56" s="25">
        <v>0.5224169</v>
      </c>
      <c r="AO56" s="25">
        <v>0.2132451</v>
      </c>
      <c r="AP56" s="25">
        <v>19.34044</v>
      </c>
      <c r="AQ56" s="29">
        <f t="shared" si="25"/>
        <v>25.616209</v>
      </c>
      <c r="AR56" s="25">
        <v>0.6577327</v>
      </c>
      <c r="AS56" s="25">
        <v>11.55855</v>
      </c>
      <c r="AT56" s="25">
        <v>0</v>
      </c>
      <c r="AU56" s="25">
        <v>0</v>
      </c>
      <c r="AV56" s="25">
        <v>0</v>
      </c>
      <c r="AW56" s="25">
        <v>0.04579745</v>
      </c>
      <c r="AX56" s="25">
        <v>0.3658884</v>
      </c>
      <c r="AY56" s="30">
        <f t="shared" si="26"/>
        <v>12.62796855</v>
      </c>
      <c r="AZ56" s="25">
        <f t="shared" si="27"/>
        <v>76.611460085</v>
      </c>
    </row>
    <row r="57" spans="1:52" ht="12" customHeight="1">
      <c r="A57" s="2" t="s">
        <v>402</v>
      </c>
      <c r="B57" s="4">
        <v>94</v>
      </c>
      <c r="C57" s="4" t="s">
        <v>402</v>
      </c>
      <c r="D57" s="2" t="s">
        <v>252</v>
      </c>
      <c r="E57" s="21">
        <v>3</v>
      </c>
      <c r="F57" s="44">
        <v>601.422016</v>
      </c>
      <c r="G57" s="43">
        <v>105.50835616438357</v>
      </c>
      <c r="H57" s="4" t="s">
        <v>513</v>
      </c>
      <c r="I57" s="4" t="s">
        <v>20</v>
      </c>
      <c r="J57" s="24">
        <v>5</v>
      </c>
      <c r="K57" s="4" t="s">
        <v>297</v>
      </c>
      <c r="L57" s="12" t="s">
        <v>219</v>
      </c>
      <c r="M57" s="59" t="s">
        <v>233</v>
      </c>
      <c r="N57" s="70" t="s">
        <v>237</v>
      </c>
      <c r="O57" s="73" t="s">
        <v>237</v>
      </c>
      <c r="P57" s="2"/>
      <c r="Q57" s="2" t="s">
        <v>20</v>
      </c>
      <c r="R57" s="2" t="s">
        <v>20</v>
      </c>
      <c r="S57" s="2" t="s">
        <v>20</v>
      </c>
      <c r="T57" s="2" t="s">
        <v>20</v>
      </c>
      <c r="U57" s="25">
        <v>0.1538374</v>
      </c>
      <c r="V57" s="25">
        <v>0.008529895</v>
      </c>
      <c r="W57" s="25">
        <v>0.226117</v>
      </c>
      <c r="X57" s="25">
        <v>0.02289603</v>
      </c>
      <c r="Y57" s="25">
        <v>0.003591535</v>
      </c>
      <c r="Z57" s="25">
        <v>0.1644624</v>
      </c>
      <c r="AA57" s="26">
        <f t="shared" si="21"/>
        <v>0.57943426</v>
      </c>
      <c r="AB57" s="25">
        <v>52.78194</v>
      </c>
      <c r="AC57" s="25">
        <v>6.657508</v>
      </c>
      <c r="AD57" s="25">
        <v>0</v>
      </c>
      <c r="AE57" s="25">
        <v>0</v>
      </c>
      <c r="AF57" s="25">
        <v>0</v>
      </c>
      <c r="AG57" s="27">
        <f t="shared" si="22"/>
        <v>59.439448</v>
      </c>
      <c r="AH57" s="25">
        <v>18.97991</v>
      </c>
      <c r="AI57" s="47">
        <f t="shared" si="23"/>
        <v>78.419358</v>
      </c>
      <c r="AJ57" s="25">
        <v>0</v>
      </c>
      <c r="AK57" s="25">
        <v>0.00329224</v>
      </c>
      <c r="AL57" s="28">
        <f t="shared" si="24"/>
        <v>0.00329224</v>
      </c>
      <c r="AM57" s="25">
        <v>3.187936</v>
      </c>
      <c r="AN57" s="25">
        <v>0.05447161</v>
      </c>
      <c r="AO57" s="25">
        <v>0.2379392</v>
      </c>
      <c r="AP57" s="25">
        <v>3.116255</v>
      </c>
      <c r="AQ57" s="29">
        <f t="shared" si="25"/>
        <v>6.59660181</v>
      </c>
      <c r="AR57" s="25">
        <v>1.345179</v>
      </c>
      <c r="AS57" s="25">
        <v>13.03054</v>
      </c>
      <c r="AT57" s="25">
        <v>0</v>
      </c>
      <c r="AU57" s="25">
        <v>0</v>
      </c>
      <c r="AV57" s="25">
        <v>0</v>
      </c>
      <c r="AW57" s="25">
        <v>0.02364427</v>
      </c>
      <c r="AX57" s="25">
        <v>0.001945415</v>
      </c>
      <c r="AY57" s="30">
        <f t="shared" si="26"/>
        <v>14.401308685</v>
      </c>
      <c r="AZ57" s="25">
        <f t="shared" si="27"/>
        <v>99.999994995</v>
      </c>
    </row>
    <row r="58" spans="1:52" ht="12" customHeight="1">
      <c r="A58" s="2" t="s">
        <v>402</v>
      </c>
      <c r="B58" s="4">
        <v>94</v>
      </c>
      <c r="C58" s="4" t="s">
        <v>402</v>
      </c>
      <c r="D58" s="2" t="s">
        <v>252</v>
      </c>
      <c r="E58" s="21">
        <v>3</v>
      </c>
      <c r="F58" s="44">
        <v>335.973152</v>
      </c>
      <c r="G58" s="43">
        <v>75.43401369863014</v>
      </c>
      <c r="H58" s="4" t="s">
        <v>513</v>
      </c>
      <c r="I58" s="4" t="s">
        <v>20</v>
      </c>
      <c r="J58" s="24">
        <v>5</v>
      </c>
      <c r="K58" s="4" t="s">
        <v>298</v>
      </c>
      <c r="L58" s="12" t="s">
        <v>415</v>
      </c>
      <c r="M58" s="60" t="s">
        <v>233</v>
      </c>
      <c r="N58" s="70" t="s">
        <v>237</v>
      </c>
      <c r="O58" s="74" t="s">
        <v>237</v>
      </c>
      <c r="P58" s="2" t="s">
        <v>20</v>
      </c>
      <c r="Q58" s="2" t="s">
        <v>20</v>
      </c>
      <c r="R58" s="2" t="s">
        <v>20</v>
      </c>
      <c r="S58" s="2" t="s">
        <v>20</v>
      </c>
      <c r="T58" s="2" t="s">
        <v>20</v>
      </c>
      <c r="U58" s="25">
        <v>0.1165214</v>
      </c>
      <c r="V58" s="25">
        <v>0.005893036</v>
      </c>
      <c r="W58" s="25">
        <v>0.3886725</v>
      </c>
      <c r="X58" s="25">
        <v>0.01821484</v>
      </c>
      <c r="Y58" s="25">
        <v>0.002410787</v>
      </c>
      <c r="Z58" s="25">
        <v>0.1197358</v>
      </c>
      <c r="AA58" s="26">
        <f t="shared" si="21"/>
        <v>0.6514483629999999</v>
      </c>
      <c r="AB58" s="25">
        <v>87.21399</v>
      </c>
      <c r="AC58" s="25">
        <v>0.0002678653</v>
      </c>
      <c r="AD58" s="25">
        <v>0</v>
      </c>
      <c r="AE58" s="25">
        <v>0</v>
      </c>
      <c r="AF58" s="25">
        <v>0</v>
      </c>
      <c r="AG58" s="27">
        <f t="shared" si="22"/>
        <v>87.2142578653</v>
      </c>
      <c r="AH58" s="25">
        <v>5.159889</v>
      </c>
      <c r="AI58" s="47">
        <f t="shared" si="23"/>
        <v>92.37414686529999</v>
      </c>
      <c r="AJ58" s="25">
        <v>0</v>
      </c>
      <c r="AK58" s="25">
        <v>0.001607192</v>
      </c>
      <c r="AL58" s="28">
        <f t="shared" si="24"/>
        <v>0.001607192</v>
      </c>
      <c r="AM58" s="25">
        <v>2.38293</v>
      </c>
      <c r="AN58" s="25">
        <v>0.006160901</v>
      </c>
      <c r="AO58" s="25">
        <v>0.03080451</v>
      </c>
      <c r="AP58" s="25">
        <v>0.2954554</v>
      </c>
      <c r="AQ58" s="29">
        <f t="shared" si="25"/>
        <v>2.7153508109999995</v>
      </c>
      <c r="AR58" s="25">
        <v>0.7521657</v>
      </c>
      <c r="AS58" s="25">
        <v>3.505017</v>
      </c>
      <c r="AT58" s="25">
        <v>0</v>
      </c>
      <c r="AU58" s="25">
        <v>0</v>
      </c>
      <c r="AV58" s="25">
        <v>0</v>
      </c>
      <c r="AW58" s="25">
        <v>0</v>
      </c>
      <c r="AX58" s="25">
        <v>0.0002678653</v>
      </c>
      <c r="AY58" s="30">
        <f t="shared" si="26"/>
        <v>4.2574505653</v>
      </c>
      <c r="AZ58" s="25">
        <f t="shared" si="27"/>
        <v>100.00000379659998</v>
      </c>
    </row>
    <row r="59" spans="1:52" ht="12" customHeight="1">
      <c r="A59" s="2" t="s">
        <v>402</v>
      </c>
      <c r="B59" s="4">
        <v>94</v>
      </c>
      <c r="C59" s="4" t="s">
        <v>402</v>
      </c>
      <c r="D59" s="2" t="s">
        <v>252</v>
      </c>
      <c r="E59" s="21">
        <v>3</v>
      </c>
      <c r="F59" s="44">
        <v>42040.7747</v>
      </c>
      <c r="G59" s="43">
        <v>8080.5698630136985</v>
      </c>
      <c r="H59" s="4" t="s">
        <v>514</v>
      </c>
      <c r="I59" s="4" t="s">
        <v>20</v>
      </c>
      <c r="J59" s="24">
        <v>10</v>
      </c>
      <c r="K59" s="4" t="s">
        <v>299</v>
      </c>
      <c r="L59" s="12" t="s">
        <v>220</v>
      </c>
      <c r="M59" s="60" t="s">
        <v>233</v>
      </c>
      <c r="N59" s="70" t="s">
        <v>237</v>
      </c>
      <c r="O59" s="74" t="s">
        <v>237</v>
      </c>
      <c r="P59" s="2" t="s">
        <v>20</v>
      </c>
      <c r="Q59" s="2" t="s">
        <v>20</v>
      </c>
      <c r="R59" s="2" t="s">
        <v>20</v>
      </c>
      <c r="S59" s="2" t="s">
        <v>20</v>
      </c>
      <c r="T59" s="2" t="s">
        <v>20</v>
      </c>
      <c r="U59" s="25">
        <v>0.3851536</v>
      </c>
      <c r="V59" s="25">
        <v>0.07037804</v>
      </c>
      <c r="W59" s="25">
        <v>0.5461271</v>
      </c>
      <c r="X59" s="25">
        <v>0.04318375</v>
      </c>
      <c r="Y59" s="25">
        <v>0.0120804</v>
      </c>
      <c r="Z59" s="25">
        <v>0.2479105</v>
      </c>
      <c r="AA59" s="26">
        <f t="shared" si="21"/>
        <v>1.30483339</v>
      </c>
      <c r="AB59" s="25">
        <v>71.9931</v>
      </c>
      <c r="AC59" s="25">
        <v>0.8518236</v>
      </c>
      <c r="AD59" s="25">
        <v>0</v>
      </c>
      <c r="AE59" s="25">
        <v>0</v>
      </c>
      <c r="AF59" s="25">
        <v>0.0006871893</v>
      </c>
      <c r="AG59" s="27">
        <f t="shared" si="22"/>
        <v>72.8456107893</v>
      </c>
      <c r="AH59" s="25">
        <v>14.59275</v>
      </c>
      <c r="AI59" s="47">
        <f t="shared" si="23"/>
        <v>87.43836078929999</v>
      </c>
      <c r="AJ59" s="25">
        <v>0.2138122</v>
      </c>
      <c r="AK59" s="25">
        <v>0.05104682</v>
      </c>
      <c r="AL59" s="28">
        <f t="shared" si="24"/>
        <v>0.26485902</v>
      </c>
      <c r="AM59" s="25">
        <v>3.603522</v>
      </c>
      <c r="AN59" s="25">
        <v>0.06898011</v>
      </c>
      <c r="AO59" s="25">
        <v>0.1453866</v>
      </c>
      <c r="AP59" s="25">
        <v>0.6824218</v>
      </c>
      <c r="AQ59" s="29">
        <f t="shared" si="25"/>
        <v>4.50031051</v>
      </c>
      <c r="AR59" s="25">
        <v>2.445313</v>
      </c>
      <c r="AS59" s="25">
        <v>4.003135</v>
      </c>
      <c r="AT59" s="25">
        <v>0</v>
      </c>
      <c r="AU59" s="25">
        <v>0.0002932864</v>
      </c>
      <c r="AV59" s="25">
        <v>0</v>
      </c>
      <c r="AW59" s="25">
        <v>0.03939457</v>
      </c>
      <c r="AX59" s="25">
        <v>0.003495888</v>
      </c>
      <c r="AY59" s="30">
        <f t="shared" si="26"/>
        <v>6.4916317444</v>
      </c>
      <c r="AZ59" s="25">
        <f t="shared" si="27"/>
        <v>99.9999954537</v>
      </c>
    </row>
    <row r="60" spans="1:52" ht="12" customHeight="1">
      <c r="A60" s="2" t="s">
        <v>402</v>
      </c>
      <c r="B60" s="4">
        <v>94</v>
      </c>
      <c r="C60" s="4" t="s">
        <v>402</v>
      </c>
      <c r="D60" s="2" t="s">
        <v>252</v>
      </c>
      <c r="E60" s="21">
        <v>3</v>
      </c>
      <c r="F60" s="44">
        <v>95957.0821</v>
      </c>
      <c r="G60" s="43">
        <v>20058.397260273974</v>
      </c>
      <c r="H60" s="4" t="s">
        <v>514</v>
      </c>
      <c r="I60" s="4" t="s">
        <v>20</v>
      </c>
      <c r="J60" s="24">
        <v>35</v>
      </c>
      <c r="K60" s="4" t="s">
        <v>110</v>
      </c>
      <c r="L60" s="12" t="s">
        <v>416</v>
      </c>
      <c r="M60" s="60" t="s">
        <v>233</v>
      </c>
      <c r="N60" s="70" t="s">
        <v>237</v>
      </c>
      <c r="O60" s="74" t="s">
        <v>237</v>
      </c>
      <c r="P60" s="2" t="s">
        <v>20</v>
      </c>
      <c r="Q60" s="2" t="s">
        <v>20</v>
      </c>
      <c r="R60" s="2" t="s">
        <v>20</v>
      </c>
      <c r="S60" s="2" t="s">
        <v>20</v>
      </c>
      <c r="T60" s="2" t="s">
        <v>20</v>
      </c>
      <c r="U60" s="25">
        <v>1.160271</v>
      </c>
      <c r="V60" s="25">
        <v>0.4558718</v>
      </c>
      <c r="W60" s="25">
        <v>0.7230737</v>
      </c>
      <c r="X60" s="25">
        <v>0.05015335</v>
      </c>
      <c r="Y60" s="25">
        <v>0.05289958</v>
      </c>
      <c r="Z60" s="25">
        <v>0.5022679</v>
      </c>
      <c r="AA60" s="26">
        <f t="shared" si="21"/>
        <v>2.94453733</v>
      </c>
      <c r="AB60" s="25">
        <v>41.91333</v>
      </c>
      <c r="AC60" s="25">
        <v>1.504042</v>
      </c>
      <c r="AD60" s="25">
        <v>0</v>
      </c>
      <c r="AE60" s="25">
        <v>0</v>
      </c>
      <c r="AF60" s="25">
        <v>0.003643816</v>
      </c>
      <c r="AG60" s="27">
        <f t="shared" si="22"/>
        <v>43.421015816</v>
      </c>
      <c r="AH60" s="25">
        <v>15.82075</v>
      </c>
      <c r="AI60" s="47">
        <f t="shared" si="23"/>
        <v>59.241765816</v>
      </c>
      <c r="AJ60" s="25">
        <v>0.09671353</v>
      </c>
      <c r="AK60" s="25">
        <v>0.3989345</v>
      </c>
      <c r="AL60" s="28">
        <f t="shared" si="24"/>
        <v>0.49564803</v>
      </c>
      <c r="AM60" s="25">
        <v>14.37002</v>
      </c>
      <c r="AN60" s="25">
        <v>1.551163</v>
      </c>
      <c r="AO60" s="25">
        <v>1.37148</v>
      </c>
      <c r="AP60" s="25">
        <v>6.720436</v>
      </c>
      <c r="AQ60" s="29">
        <f t="shared" si="25"/>
        <v>24.013099</v>
      </c>
      <c r="AR60" s="25">
        <v>5.843821</v>
      </c>
      <c r="AS60" s="25">
        <v>7.059683</v>
      </c>
      <c r="AT60" s="25">
        <v>0</v>
      </c>
      <c r="AU60" s="25">
        <v>0.0007250115</v>
      </c>
      <c r="AV60" s="25">
        <v>0</v>
      </c>
      <c r="AW60" s="25">
        <v>0.1671541</v>
      </c>
      <c r="AX60" s="25">
        <v>0.2335756</v>
      </c>
      <c r="AY60" s="30">
        <f t="shared" si="26"/>
        <v>13.3049587115</v>
      </c>
      <c r="AZ60" s="25">
        <f t="shared" si="27"/>
        <v>100.0000088875</v>
      </c>
    </row>
    <row r="61" spans="1:52" ht="12" customHeight="1">
      <c r="A61" s="2" t="s">
        <v>402</v>
      </c>
      <c r="B61" s="4">
        <v>94</v>
      </c>
      <c r="C61" s="4" t="s">
        <v>402</v>
      </c>
      <c r="D61" s="2" t="s">
        <v>252</v>
      </c>
      <c r="E61" s="21">
        <v>3</v>
      </c>
      <c r="F61" s="44">
        <v>121182.462</v>
      </c>
      <c r="G61" s="43">
        <v>26075.657534246577</v>
      </c>
      <c r="H61" s="4" t="s">
        <v>514</v>
      </c>
      <c r="I61" s="4" t="s">
        <v>20</v>
      </c>
      <c r="J61" s="24">
        <v>32</v>
      </c>
      <c r="K61" s="4" t="s">
        <v>111</v>
      </c>
      <c r="L61" s="12" t="s">
        <v>221</v>
      </c>
      <c r="M61" s="59" t="s">
        <v>233</v>
      </c>
      <c r="N61" s="70" t="s">
        <v>237</v>
      </c>
      <c r="O61" s="73" t="s">
        <v>237</v>
      </c>
      <c r="P61" s="2"/>
      <c r="Q61" s="2" t="s">
        <v>20</v>
      </c>
      <c r="R61" s="2" t="s">
        <v>20</v>
      </c>
      <c r="S61" s="2" t="s">
        <v>20</v>
      </c>
      <c r="T61" s="2" t="s">
        <v>20</v>
      </c>
      <c r="U61" s="25">
        <v>1.023467</v>
      </c>
      <c r="V61" s="25">
        <v>0.3890726</v>
      </c>
      <c r="W61" s="25">
        <v>0.6684683</v>
      </c>
      <c r="X61" s="25">
        <v>0.05673412</v>
      </c>
      <c r="Y61" s="25">
        <v>0.05431446</v>
      </c>
      <c r="Z61" s="25">
        <v>0.4757375</v>
      </c>
      <c r="AA61" s="26">
        <f aca="true" t="shared" si="28" ref="AA61:AA89">SUM(U61:Z61)</f>
        <v>2.6677939800000003</v>
      </c>
      <c r="AB61" s="25">
        <v>38.25608</v>
      </c>
      <c r="AC61" s="25">
        <v>1.214279</v>
      </c>
      <c r="AD61" s="25">
        <v>0</v>
      </c>
      <c r="AE61" s="25">
        <v>0</v>
      </c>
      <c r="AF61" s="25">
        <v>0.006362545</v>
      </c>
      <c r="AG61" s="27">
        <f aca="true" t="shared" si="29" ref="AG61:AG89">SUM(AB61:AF61)</f>
        <v>39.476721545</v>
      </c>
      <c r="AH61" s="25">
        <v>16.26403</v>
      </c>
      <c r="AI61" s="47">
        <f aca="true" t="shared" si="30" ref="AI61:AI89">AG61+AH61</f>
        <v>55.740751544999995</v>
      </c>
      <c r="AJ61" s="25">
        <v>0.1464373</v>
      </c>
      <c r="AK61" s="25">
        <v>0.3276626</v>
      </c>
      <c r="AL61" s="28">
        <f aca="true" t="shared" si="31" ref="AL61:AL89">SUM(AJ61:AK61)</f>
        <v>0.4740999</v>
      </c>
      <c r="AM61" s="25">
        <v>17.91859</v>
      </c>
      <c r="AN61" s="25">
        <v>1.797578</v>
      </c>
      <c r="AO61" s="25">
        <v>1.885469</v>
      </c>
      <c r="AP61" s="25">
        <v>7.079594</v>
      </c>
      <c r="AQ61" s="29">
        <f aca="true" t="shared" si="32" ref="AQ61:AQ89">SUM(AM61:AP61)</f>
        <v>28.681231</v>
      </c>
      <c r="AR61" s="25">
        <v>5.354963</v>
      </c>
      <c r="AS61" s="25">
        <v>6.619417</v>
      </c>
      <c r="AT61" s="25">
        <v>0</v>
      </c>
      <c r="AU61" s="25">
        <v>0.0005740921</v>
      </c>
      <c r="AV61" s="25">
        <v>0</v>
      </c>
      <c r="AW61" s="25">
        <v>0.1404595</v>
      </c>
      <c r="AX61" s="25">
        <v>0.320711</v>
      </c>
      <c r="AY61" s="30">
        <f aca="true" t="shared" si="33" ref="AY61:AY89">SUM(AR61:AX61)</f>
        <v>12.4361245921</v>
      </c>
      <c r="AZ61" s="25">
        <f aca="true" t="shared" si="34" ref="AZ61:AZ89">AA61+AI61+AL61+AQ61+AY61</f>
        <v>100.00000101709999</v>
      </c>
    </row>
    <row r="62" spans="1:52" ht="12" customHeight="1">
      <c r="A62" s="2" t="s">
        <v>391</v>
      </c>
      <c r="B62" s="4">
        <v>94</v>
      </c>
      <c r="C62" s="4" t="s">
        <v>391</v>
      </c>
      <c r="D62" s="2" t="s">
        <v>252</v>
      </c>
      <c r="E62" s="21">
        <v>3</v>
      </c>
      <c r="F62" s="44">
        <v>896.9978675239</v>
      </c>
      <c r="G62" s="43">
        <v>320.8876712328767</v>
      </c>
      <c r="H62" s="4" t="s">
        <v>125</v>
      </c>
      <c r="I62" s="4" t="s">
        <v>20</v>
      </c>
      <c r="J62" s="24">
        <v>10</v>
      </c>
      <c r="K62" s="4" t="s">
        <v>365</v>
      </c>
      <c r="L62" s="12" t="s">
        <v>64</v>
      </c>
      <c r="M62" s="59" t="s">
        <v>233</v>
      </c>
      <c r="N62" s="70" t="s">
        <v>237</v>
      </c>
      <c r="O62" s="73" t="s">
        <v>237</v>
      </c>
      <c r="P62" s="2"/>
      <c r="Q62" s="2" t="s">
        <v>20</v>
      </c>
      <c r="R62" s="2" t="s">
        <v>20</v>
      </c>
      <c r="S62" s="2" t="s">
        <v>20</v>
      </c>
      <c r="T62" s="2" t="s">
        <v>20</v>
      </c>
      <c r="U62" s="25">
        <v>0.4761986</v>
      </c>
      <c r="V62" s="25">
        <v>0.1693686</v>
      </c>
      <c r="W62" s="25">
        <v>1.205146</v>
      </c>
      <c r="X62" s="25">
        <v>0.05859671</v>
      </c>
      <c r="Y62" s="25">
        <v>0.01996703</v>
      </c>
      <c r="Z62" s="25">
        <v>0.1521106</v>
      </c>
      <c r="AA62" s="26">
        <f t="shared" si="28"/>
        <v>2.08138754</v>
      </c>
      <c r="AB62" s="25">
        <v>71.4931</v>
      </c>
      <c r="AC62" s="25">
        <v>0.01474951</v>
      </c>
      <c r="AD62" s="25">
        <v>0</v>
      </c>
      <c r="AE62" s="25">
        <v>0</v>
      </c>
      <c r="AF62" s="25">
        <v>0</v>
      </c>
      <c r="AG62" s="27">
        <f t="shared" si="29"/>
        <v>71.50784951</v>
      </c>
      <c r="AH62" s="25">
        <v>7.901425</v>
      </c>
      <c r="AI62" s="47">
        <f t="shared" si="30"/>
        <v>79.40927451</v>
      </c>
      <c r="AJ62" s="25">
        <v>8.972721</v>
      </c>
      <c r="AK62" s="25">
        <v>0</v>
      </c>
      <c r="AL62" s="28">
        <f t="shared" si="31"/>
        <v>8.972721</v>
      </c>
      <c r="AM62" s="25">
        <v>5.036006</v>
      </c>
      <c r="AN62" s="25">
        <v>0</v>
      </c>
      <c r="AO62" s="25">
        <v>0.05468357</v>
      </c>
      <c r="AP62" s="25">
        <v>2.016469</v>
      </c>
      <c r="AQ62" s="29">
        <f t="shared" si="32"/>
        <v>7.10715857</v>
      </c>
      <c r="AR62" s="25">
        <v>0.3060273</v>
      </c>
      <c r="AS62" s="25">
        <v>2.104364</v>
      </c>
      <c r="AT62" s="25">
        <v>0</v>
      </c>
      <c r="AU62" s="25">
        <v>0</v>
      </c>
      <c r="AV62" s="25">
        <v>0</v>
      </c>
      <c r="AW62" s="25">
        <v>0.019064</v>
      </c>
      <c r="AX62" s="25">
        <v>0</v>
      </c>
      <c r="AY62" s="30">
        <f t="shared" si="33"/>
        <v>2.4294553</v>
      </c>
      <c r="AZ62" s="25">
        <f t="shared" si="34"/>
        <v>99.99999692</v>
      </c>
    </row>
    <row r="63" spans="1:52" ht="12" customHeight="1">
      <c r="A63" s="2" t="s">
        <v>391</v>
      </c>
      <c r="B63" s="4">
        <v>94</v>
      </c>
      <c r="C63" s="4" t="s">
        <v>391</v>
      </c>
      <c r="D63" s="2" t="s">
        <v>252</v>
      </c>
      <c r="E63" s="21">
        <v>3</v>
      </c>
      <c r="F63" s="44">
        <v>6049.042442914</v>
      </c>
      <c r="G63" s="43">
        <v>2129.194520547945</v>
      </c>
      <c r="H63" s="4" t="s">
        <v>514</v>
      </c>
      <c r="I63" s="4" t="s">
        <v>20</v>
      </c>
      <c r="J63" s="24">
        <v>13</v>
      </c>
      <c r="K63" s="4" t="s">
        <v>366</v>
      </c>
      <c r="L63" s="12" t="s">
        <v>191</v>
      </c>
      <c r="M63" s="60" t="s">
        <v>233</v>
      </c>
      <c r="N63" s="70" t="s">
        <v>237</v>
      </c>
      <c r="O63" s="74" t="s">
        <v>237</v>
      </c>
      <c r="P63" s="2" t="s">
        <v>20</v>
      </c>
      <c r="Q63" s="2" t="s">
        <v>20</v>
      </c>
      <c r="R63" s="2" t="s">
        <v>20</v>
      </c>
      <c r="S63" s="2" t="s">
        <v>20</v>
      </c>
      <c r="T63" s="2" t="s">
        <v>20</v>
      </c>
      <c r="U63" s="25">
        <v>0.5395184</v>
      </c>
      <c r="V63" s="25">
        <v>0.1622781</v>
      </c>
      <c r="W63" s="25">
        <v>1.408919</v>
      </c>
      <c r="X63" s="25">
        <v>0.05626988</v>
      </c>
      <c r="Y63" s="25">
        <v>0.03558899</v>
      </c>
      <c r="Z63" s="25">
        <v>0.1750734</v>
      </c>
      <c r="AA63" s="26">
        <f t="shared" si="28"/>
        <v>2.37764777</v>
      </c>
      <c r="AB63" s="25">
        <v>73.0732</v>
      </c>
      <c r="AC63" s="25">
        <v>0.1592726</v>
      </c>
      <c r="AD63" s="25">
        <v>0</v>
      </c>
      <c r="AE63" s="25">
        <v>0</v>
      </c>
      <c r="AF63" s="25">
        <v>0</v>
      </c>
      <c r="AG63" s="27">
        <f t="shared" si="29"/>
        <v>73.2324726</v>
      </c>
      <c r="AH63" s="25">
        <v>9.415236</v>
      </c>
      <c r="AI63" s="47">
        <f t="shared" si="30"/>
        <v>82.64770859999999</v>
      </c>
      <c r="AJ63" s="25">
        <v>4.505102</v>
      </c>
      <c r="AK63" s="25">
        <v>0</v>
      </c>
      <c r="AL63" s="28">
        <f t="shared" si="31"/>
        <v>4.505102</v>
      </c>
      <c r="AM63" s="25">
        <v>6.969833</v>
      </c>
      <c r="AN63" s="25">
        <v>0.01386661</v>
      </c>
      <c r="AO63" s="25">
        <v>0.1217643</v>
      </c>
      <c r="AP63" s="25">
        <v>1.742878</v>
      </c>
      <c r="AQ63" s="29">
        <f t="shared" si="32"/>
        <v>8.84834191</v>
      </c>
      <c r="AR63" s="25">
        <v>0.5758513</v>
      </c>
      <c r="AS63" s="25">
        <v>0.9996608</v>
      </c>
      <c r="AT63" s="25">
        <v>0</v>
      </c>
      <c r="AU63" s="25">
        <v>0.006204267</v>
      </c>
      <c r="AV63" s="25">
        <v>0</v>
      </c>
      <c r="AW63" s="25">
        <v>0.03948711</v>
      </c>
      <c r="AX63" s="25">
        <v>0</v>
      </c>
      <c r="AY63" s="30">
        <f t="shared" si="33"/>
        <v>1.6212034770000001</v>
      </c>
      <c r="AZ63" s="25">
        <f t="shared" si="34"/>
        <v>100.00000375699997</v>
      </c>
    </row>
    <row r="64" spans="1:52" ht="12" customHeight="1">
      <c r="A64" s="2" t="s">
        <v>391</v>
      </c>
      <c r="B64" s="4">
        <v>94</v>
      </c>
      <c r="C64" s="4" t="s">
        <v>391</v>
      </c>
      <c r="D64" s="2" t="s">
        <v>252</v>
      </c>
      <c r="E64" s="21">
        <v>3</v>
      </c>
      <c r="F64" s="44">
        <v>1083.900748752</v>
      </c>
      <c r="G64" s="43">
        <v>325.55342465753426</v>
      </c>
      <c r="H64" s="4" t="s">
        <v>125</v>
      </c>
      <c r="I64" s="4" t="s">
        <v>20</v>
      </c>
      <c r="J64" s="24">
        <v>12</v>
      </c>
      <c r="K64" s="4" t="s">
        <v>126</v>
      </c>
      <c r="L64" s="12" t="s">
        <v>65</v>
      </c>
      <c r="M64" s="60" t="s">
        <v>233</v>
      </c>
      <c r="N64" s="70" t="s">
        <v>237</v>
      </c>
      <c r="O64" s="74" t="s">
        <v>237</v>
      </c>
      <c r="P64" s="2" t="s">
        <v>20</v>
      </c>
      <c r="Q64" s="2" t="s">
        <v>20</v>
      </c>
      <c r="R64" s="2" t="s">
        <v>20</v>
      </c>
      <c r="S64" s="2" t="s">
        <v>20</v>
      </c>
      <c r="T64" s="2" t="s">
        <v>20</v>
      </c>
      <c r="U64" s="25">
        <v>0.3444393</v>
      </c>
      <c r="V64" s="25">
        <v>0.1452325</v>
      </c>
      <c r="W64" s="25">
        <v>1.257602</v>
      </c>
      <c r="X64" s="25">
        <v>0.09889759</v>
      </c>
      <c r="Y64" s="25">
        <v>0.0201781</v>
      </c>
      <c r="Z64" s="25">
        <v>0.1920656</v>
      </c>
      <c r="AA64" s="26">
        <f t="shared" si="28"/>
        <v>2.05841509</v>
      </c>
      <c r="AB64" s="25">
        <v>85.49245</v>
      </c>
      <c r="AC64" s="25">
        <v>0.1134291</v>
      </c>
      <c r="AD64" s="25">
        <v>0</v>
      </c>
      <c r="AE64" s="25">
        <v>0</v>
      </c>
      <c r="AF64" s="25">
        <v>0</v>
      </c>
      <c r="AG64" s="27">
        <f t="shared" si="29"/>
        <v>85.60587910000001</v>
      </c>
      <c r="AH64" s="25">
        <v>4.217555</v>
      </c>
      <c r="AI64" s="47">
        <f t="shared" si="30"/>
        <v>89.82343410000001</v>
      </c>
      <c r="AJ64" s="25">
        <v>4.445243</v>
      </c>
      <c r="AK64" s="25">
        <v>0</v>
      </c>
      <c r="AL64" s="28">
        <f t="shared" si="31"/>
        <v>4.445243</v>
      </c>
      <c r="AM64" s="25">
        <v>1.552551</v>
      </c>
      <c r="AN64" s="25">
        <v>0</v>
      </c>
      <c r="AO64" s="25">
        <v>0.01494674</v>
      </c>
      <c r="AP64" s="25">
        <v>0.2491123</v>
      </c>
      <c r="AQ64" s="29">
        <f t="shared" si="32"/>
        <v>1.81661004</v>
      </c>
      <c r="AR64" s="25">
        <v>0.4275598</v>
      </c>
      <c r="AS64" s="25">
        <v>1.302774</v>
      </c>
      <c r="AT64" s="25">
        <v>0</v>
      </c>
      <c r="AU64" s="25">
        <v>0</v>
      </c>
      <c r="AV64" s="25">
        <v>0</v>
      </c>
      <c r="AW64" s="25">
        <v>0.1259678</v>
      </c>
      <c r="AX64" s="25">
        <v>0</v>
      </c>
      <c r="AY64" s="30">
        <f t="shared" si="33"/>
        <v>1.8563016</v>
      </c>
      <c r="AZ64" s="25">
        <f t="shared" si="34"/>
        <v>100.00000383000001</v>
      </c>
    </row>
    <row r="65" spans="1:52" ht="12" customHeight="1">
      <c r="A65" s="2" t="s">
        <v>391</v>
      </c>
      <c r="B65" s="4">
        <v>94</v>
      </c>
      <c r="C65" s="4" t="s">
        <v>391</v>
      </c>
      <c r="D65" s="2" t="s">
        <v>252</v>
      </c>
      <c r="E65" s="21">
        <v>3</v>
      </c>
      <c r="F65" s="44">
        <v>580.5296047798</v>
      </c>
      <c r="G65" s="43">
        <v>203.1887671232877</v>
      </c>
      <c r="H65" s="4" t="s">
        <v>125</v>
      </c>
      <c r="I65" s="4" t="s">
        <v>20</v>
      </c>
      <c r="J65" s="24">
        <v>4</v>
      </c>
      <c r="K65" s="4" t="s">
        <v>468</v>
      </c>
      <c r="L65" s="12" t="s">
        <v>66</v>
      </c>
      <c r="M65" s="59" t="s">
        <v>233</v>
      </c>
      <c r="N65" s="70" t="s">
        <v>237</v>
      </c>
      <c r="O65" s="73" t="s">
        <v>237</v>
      </c>
      <c r="P65" s="2"/>
      <c r="Q65" s="2" t="s">
        <v>20</v>
      </c>
      <c r="R65" s="2" t="s">
        <v>20</v>
      </c>
      <c r="S65" s="2" t="s">
        <v>20</v>
      </c>
      <c r="T65" s="2" t="s">
        <v>20</v>
      </c>
      <c r="U65" s="25">
        <v>0.08247436</v>
      </c>
      <c r="V65" s="25">
        <v>0.0235641</v>
      </c>
      <c r="W65" s="25">
        <v>1.400204</v>
      </c>
      <c r="X65" s="25">
        <v>0.03953188</v>
      </c>
      <c r="Y65" s="25">
        <v>0.004340755</v>
      </c>
      <c r="Z65" s="25">
        <v>0.01844821</v>
      </c>
      <c r="AA65" s="26">
        <f t="shared" si="28"/>
        <v>1.568563305</v>
      </c>
      <c r="AB65" s="25">
        <v>87.58776</v>
      </c>
      <c r="AC65" s="25">
        <v>0.05673987</v>
      </c>
      <c r="AD65" s="25">
        <v>0</v>
      </c>
      <c r="AE65" s="25">
        <v>0</v>
      </c>
      <c r="AF65" s="25">
        <v>0</v>
      </c>
      <c r="AG65" s="27">
        <f t="shared" si="29"/>
        <v>87.64449987</v>
      </c>
      <c r="AH65" s="25">
        <v>4.152863</v>
      </c>
      <c r="AI65" s="47">
        <f t="shared" si="30"/>
        <v>91.79736287</v>
      </c>
      <c r="AJ65" s="25">
        <v>3.257427</v>
      </c>
      <c r="AK65" s="25">
        <v>0</v>
      </c>
      <c r="AL65" s="28">
        <f t="shared" si="31"/>
        <v>3.257427</v>
      </c>
      <c r="AM65" s="25">
        <v>2.58492</v>
      </c>
      <c r="AN65" s="25">
        <v>0</v>
      </c>
      <c r="AO65" s="25">
        <v>0.03705145</v>
      </c>
      <c r="AP65" s="25">
        <v>0.3660187</v>
      </c>
      <c r="AQ65" s="29">
        <f t="shared" si="32"/>
        <v>2.98799015</v>
      </c>
      <c r="AR65" s="25">
        <v>0.09317122</v>
      </c>
      <c r="AS65" s="25">
        <v>0.2954814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30">
        <f t="shared" si="33"/>
        <v>0.38865262</v>
      </c>
      <c r="AZ65" s="25">
        <f t="shared" si="34"/>
        <v>99.99999594500001</v>
      </c>
    </row>
    <row r="66" spans="1:52" ht="12" customHeight="1">
      <c r="A66" s="2" t="s">
        <v>391</v>
      </c>
      <c r="B66" s="4">
        <v>94</v>
      </c>
      <c r="C66" s="4" t="s">
        <v>391</v>
      </c>
      <c r="D66" s="2" t="s">
        <v>252</v>
      </c>
      <c r="E66" s="21">
        <v>3</v>
      </c>
      <c r="F66" s="44">
        <v>7237.921242629</v>
      </c>
      <c r="G66" s="43">
        <v>2383.094520547945</v>
      </c>
      <c r="H66" s="4" t="s">
        <v>514</v>
      </c>
      <c r="I66" s="4" t="s">
        <v>20</v>
      </c>
      <c r="J66" s="24">
        <v>13</v>
      </c>
      <c r="K66" s="4" t="s">
        <v>405</v>
      </c>
      <c r="L66" s="12" t="s">
        <v>192</v>
      </c>
      <c r="M66" s="60" t="s">
        <v>233</v>
      </c>
      <c r="N66" s="70" t="s">
        <v>237</v>
      </c>
      <c r="O66" s="74" t="s">
        <v>237</v>
      </c>
      <c r="P66" s="2" t="s">
        <v>20</v>
      </c>
      <c r="Q66" s="2" t="s">
        <v>20</v>
      </c>
      <c r="R66" s="2" t="s">
        <v>20</v>
      </c>
      <c r="S66" s="2" t="s">
        <v>20</v>
      </c>
      <c r="T66" s="2" t="s">
        <v>20</v>
      </c>
      <c r="U66" s="25">
        <v>0.5765309</v>
      </c>
      <c r="V66" s="25">
        <v>0.204711</v>
      </c>
      <c r="W66" s="25">
        <v>1.680488</v>
      </c>
      <c r="X66" s="25">
        <v>0.1154181</v>
      </c>
      <c r="Y66" s="25">
        <v>0.0465925</v>
      </c>
      <c r="Z66" s="25">
        <v>0.1932463</v>
      </c>
      <c r="AA66" s="26">
        <f t="shared" si="28"/>
        <v>2.8169868</v>
      </c>
      <c r="AB66" s="25">
        <v>75.53239</v>
      </c>
      <c r="AC66" s="25">
        <v>0.1478973</v>
      </c>
      <c r="AD66" s="25">
        <v>0</v>
      </c>
      <c r="AE66" s="25">
        <v>0</v>
      </c>
      <c r="AF66" s="25">
        <v>0</v>
      </c>
      <c r="AG66" s="27">
        <f t="shared" si="29"/>
        <v>75.6802873</v>
      </c>
      <c r="AH66" s="25">
        <v>9.997255</v>
      </c>
      <c r="AI66" s="47">
        <f t="shared" si="30"/>
        <v>85.6775423</v>
      </c>
      <c r="AJ66" s="25">
        <v>5.055603</v>
      </c>
      <c r="AK66" s="25">
        <v>0</v>
      </c>
      <c r="AL66" s="28">
        <f t="shared" si="31"/>
        <v>5.055603</v>
      </c>
      <c r="AM66" s="25">
        <v>3.744423</v>
      </c>
      <c r="AN66" s="25">
        <v>0</v>
      </c>
      <c r="AO66" s="25">
        <v>0.08464242</v>
      </c>
      <c r="AP66" s="25">
        <v>1.236933</v>
      </c>
      <c r="AQ66" s="29">
        <f t="shared" si="32"/>
        <v>5.06599842</v>
      </c>
      <c r="AR66" s="25">
        <v>0.4991752</v>
      </c>
      <c r="AS66" s="25">
        <v>0.8359045</v>
      </c>
      <c r="AT66" s="25">
        <v>0</v>
      </c>
      <c r="AU66" s="25">
        <v>0.001405111</v>
      </c>
      <c r="AV66" s="25">
        <v>0</v>
      </c>
      <c r="AW66" s="25">
        <v>0.04738832</v>
      </c>
      <c r="AX66" s="25">
        <v>0</v>
      </c>
      <c r="AY66" s="30">
        <f t="shared" si="33"/>
        <v>1.383873131</v>
      </c>
      <c r="AZ66" s="25">
        <f t="shared" si="34"/>
        <v>100.000003651</v>
      </c>
    </row>
    <row r="67" spans="1:52" ht="12" customHeight="1">
      <c r="A67" s="2" t="s">
        <v>391</v>
      </c>
      <c r="B67" s="4">
        <v>94</v>
      </c>
      <c r="C67" s="4" t="s">
        <v>391</v>
      </c>
      <c r="D67" s="2" t="s">
        <v>252</v>
      </c>
      <c r="E67" s="21">
        <v>3</v>
      </c>
      <c r="F67" s="44">
        <v>521.7516336631</v>
      </c>
      <c r="G67" s="43">
        <v>122.46424657534246</v>
      </c>
      <c r="H67" s="4" t="s">
        <v>125</v>
      </c>
      <c r="I67" s="4" t="s">
        <v>20</v>
      </c>
      <c r="J67" s="24">
        <v>13</v>
      </c>
      <c r="K67" s="4" t="s">
        <v>406</v>
      </c>
      <c r="L67" s="12" t="s">
        <v>193</v>
      </c>
      <c r="M67" s="60" t="s">
        <v>233</v>
      </c>
      <c r="N67" s="70" t="s">
        <v>237</v>
      </c>
      <c r="O67" s="74" t="s">
        <v>237</v>
      </c>
      <c r="P67" s="2" t="s">
        <v>20</v>
      </c>
      <c r="Q67" s="2" t="s">
        <v>20</v>
      </c>
      <c r="R67" s="2" t="s">
        <v>20</v>
      </c>
      <c r="S67" s="2" t="s">
        <v>20</v>
      </c>
      <c r="T67" s="2" t="s">
        <v>20</v>
      </c>
      <c r="U67" s="25">
        <v>0.329491</v>
      </c>
      <c r="V67" s="25">
        <v>0.1078177</v>
      </c>
      <c r="W67" s="25">
        <v>2.16498</v>
      </c>
      <c r="X67" s="25">
        <v>0.05951539</v>
      </c>
      <c r="Y67" s="25">
        <v>0.008107894</v>
      </c>
      <c r="Z67" s="25">
        <v>0.06917586</v>
      </c>
      <c r="AA67" s="26">
        <f t="shared" si="28"/>
        <v>2.739087844</v>
      </c>
      <c r="AB67" s="25">
        <v>63.67284</v>
      </c>
      <c r="AC67" s="25">
        <v>0.8247625</v>
      </c>
      <c r="AD67" s="25">
        <v>0</v>
      </c>
      <c r="AE67" s="25">
        <v>0</v>
      </c>
      <c r="AF67" s="25">
        <v>0.1281737</v>
      </c>
      <c r="AG67" s="27">
        <f t="shared" si="29"/>
        <v>64.6257762</v>
      </c>
      <c r="AH67" s="25">
        <v>21.73933</v>
      </c>
      <c r="AI67" s="47">
        <f t="shared" si="30"/>
        <v>86.3651062</v>
      </c>
      <c r="AJ67" s="25">
        <v>5.429873</v>
      </c>
      <c r="AK67" s="25">
        <v>0</v>
      </c>
      <c r="AL67" s="28">
        <f t="shared" si="31"/>
        <v>5.429873</v>
      </c>
      <c r="AM67" s="25">
        <v>4.157107</v>
      </c>
      <c r="AN67" s="25">
        <v>0</v>
      </c>
      <c r="AO67" s="25">
        <v>0.1911393</v>
      </c>
      <c r="AP67" s="25">
        <v>0.8535714</v>
      </c>
      <c r="AQ67" s="29">
        <f t="shared" si="32"/>
        <v>5.201817699999999</v>
      </c>
      <c r="AR67" s="25">
        <v>0.07883633</v>
      </c>
      <c r="AS67" s="25">
        <v>0.185274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30">
        <f t="shared" si="33"/>
        <v>0.26411033</v>
      </c>
      <c r="AZ67" s="25">
        <f t="shared" si="34"/>
        <v>99.999995074</v>
      </c>
    </row>
    <row r="68" spans="1:52" ht="12" customHeight="1">
      <c r="A68" s="2" t="s">
        <v>391</v>
      </c>
      <c r="B68" s="4">
        <v>94</v>
      </c>
      <c r="C68" s="4" t="s">
        <v>391</v>
      </c>
      <c r="D68" s="2" t="s">
        <v>252</v>
      </c>
      <c r="E68" s="21">
        <v>3</v>
      </c>
      <c r="F68" s="44">
        <v>1622.136151629</v>
      </c>
      <c r="G68" s="43"/>
      <c r="H68" s="4"/>
      <c r="I68" s="4" t="s">
        <v>92</v>
      </c>
      <c r="J68" s="24">
        <v>9</v>
      </c>
      <c r="K68" s="67" t="s">
        <v>76</v>
      </c>
      <c r="L68" s="11" t="s">
        <v>77</v>
      </c>
      <c r="M68" s="58" t="s">
        <v>233</v>
      </c>
      <c r="N68" s="70" t="s">
        <v>237</v>
      </c>
      <c r="O68" s="72" t="s">
        <v>237</v>
      </c>
      <c r="P68" s="21" t="s">
        <v>20</v>
      </c>
      <c r="U68" s="25">
        <v>0.3669027</v>
      </c>
      <c r="V68" s="25">
        <v>0.07806323</v>
      </c>
      <c r="W68" s="25">
        <v>2.169625</v>
      </c>
      <c r="X68" s="25">
        <v>0.03905936</v>
      </c>
      <c r="Y68" s="25">
        <v>0.007046219</v>
      </c>
      <c r="Z68" s="25">
        <v>0.1329904</v>
      </c>
      <c r="AA68" s="26">
        <f t="shared" si="28"/>
        <v>2.793686909</v>
      </c>
      <c r="AB68" s="25">
        <v>62.39366</v>
      </c>
      <c r="AC68" s="25">
        <v>0.4151721</v>
      </c>
      <c r="AD68" s="25">
        <v>0</v>
      </c>
      <c r="AE68" s="25">
        <v>0</v>
      </c>
      <c r="AF68" s="25">
        <v>0</v>
      </c>
      <c r="AG68" s="27">
        <f t="shared" si="29"/>
        <v>62.8088321</v>
      </c>
      <c r="AH68" s="25">
        <v>21.74119</v>
      </c>
      <c r="AI68" s="47">
        <f t="shared" si="30"/>
        <v>84.55002209999999</v>
      </c>
      <c r="AJ68" s="25">
        <v>6.056087</v>
      </c>
      <c r="AK68" s="25">
        <v>0</v>
      </c>
      <c r="AL68" s="28">
        <f t="shared" si="31"/>
        <v>6.056087</v>
      </c>
      <c r="AM68" s="25">
        <v>4.759971</v>
      </c>
      <c r="AN68" s="25">
        <v>0</v>
      </c>
      <c r="AO68" s="25">
        <v>0.2097221</v>
      </c>
      <c r="AP68" s="25">
        <v>1.065977</v>
      </c>
      <c r="AQ68" s="29">
        <f t="shared" si="32"/>
        <v>6.0356701</v>
      </c>
      <c r="AR68" s="25">
        <v>0.2348</v>
      </c>
      <c r="AS68" s="25">
        <v>0.3161922</v>
      </c>
      <c r="AT68" s="25">
        <v>0</v>
      </c>
      <c r="AU68" s="25">
        <v>0</v>
      </c>
      <c r="AV68" s="25">
        <v>0</v>
      </c>
      <c r="AW68" s="25">
        <v>0.01353762</v>
      </c>
      <c r="AX68" s="25">
        <v>0</v>
      </c>
      <c r="AY68" s="30">
        <f t="shared" si="33"/>
        <v>0.5645298200000001</v>
      </c>
      <c r="AZ68" s="25">
        <f t="shared" si="34"/>
        <v>99.99999592900001</v>
      </c>
    </row>
    <row r="69" spans="1:52" ht="12" customHeight="1">
      <c r="A69" s="2" t="s">
        <v>391</v>
      </c>
      <c r="B69" s="4">
        <v>94</v>
      </c>
      <c r="C69" s="4" t="s">
        <v>391</v>
      </c>
      <c r="D69" s="2" t="s">
        <v>252</v>
      </c>
      <c r="E69" s="21">
        <v>3</v>
      </c>
      <c r="F69" s="44">
        <v>321.1683440435</v>
      </c>
      <c r="G69" s="43">
        <v>69.5099315068493</v>
      </c>
      <c r="H69" s="4" t="s">
        <v>125</v>
      </c>
      <c r="I69" s="4" t="s">
        <v>20</v>
      </c>
      <c r="J69" s="24">
        <v>7</v>
      </c>
      <c r="K69" s="4" t="s">
        <v>407</v>
      </c>
      <c r="L69" s="12" t="s">
        <v>194</v>
      </c>
      <c r="M69" s="60" t="s">
        <v>233</v>
      </c>
      <c r="N69" s="70" t="s">
        <v>237</v>
      </c>
      <c r="O69" s="74" t="s">
        <v>237</v>
      </c>
      <c r="P69" s="2" t="s">
        <v>20</v>
      </c>
      <c r="Q69" s="2" t="s">
        <v>20</v>
      </c>
      <c r="R69" s="2" t="s">
        <v>20</v>
      </c>
      <c r="S69" s="2" t="s">
        <v>20</v>
      </c>
      <c r="T69" s="2" t="s">
        <v>20</v>
      </c>
      <c r="U69" s="25">
        <v>0.1395587</v>
      </c>
      <c r="V69" s="25">
        <v>0.02578194</v>
      </c>
      <c r="W69" s="25">
        <v>0.967383</v>
      </c>
      <c r="X69" s="25">
        <v>0.02073764</v>
      </c>
      <c r="Y69" s="25">
        <v>0.006725722</v>
      </c>
      <c r="Z69" s="25">
        <v>0.0255017</v>
      </c>
      <c r="AA69" s="26">
        <f t="shared" si="28"/>
        <v>1.1856887020000002</v>
      </c>
      <c r="AB69" s="25">
        <v>87.3363</v>
      </c>
      <c r="AC69" s="25">
        <v>0.03446933</v>
      </c>
      <c r="AD69" s="25">
        <v>0</v>
      </c>
      <c r="AE69" s="25">
        <v>0</v>
      </c>
      <c r="AF69" s="25">
        <v>0</v>
      </c>
      <c r="AG69" s="27">
        <f t="shared" si="29"/>
        <v>87.37076932999999</v>
      </c>
      <c r="AH69" s="25">
        <v>3.573881</v>
      </c>
      <c r="AI69" s="47">
        <f t="shared" si="30"/>
        <v>90.94465032999999</v>
      </c>
      <c r="AJ69" s="25">
        <v>4.276158</v>
      </c>
      <c r="AK69" s="25">
        <v>0</v>
      </c>
      <c r="AL69" s="28">
        <f t="shared" si="31"/>
        <v>4.276158</v>
      </c>
      <c r="AM69" s="25">
        <v>2.781366</v>
      </c>
      <c r="AN69" s="25">
        <v>0</v>
      </c>
      <c r="AO69" s="25">
        <v>0.03250766</v>
      </c>
      <c r="AP69" s="25">
        <v>0.2810791</v>
      </c>
      <c r="AQ69" s="29">
        <f t="shared" si="32"/>
        <v>3.0949527599999995</v>
      </c>
      <c r="AR69" s="25">
        <v>0.01989693</v>
      </c>
      <c r="AS69" s="25">
        <v>0.4786472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30">
        <f t="shared" si="33"/>
        <v>0.49854413</v>
      </c>
      <c r="AZ69" s="25">
        <f t="shared" si="34"/>
        <v>99.99999392199999</v>
      </c>
    </row>
    <row r="70" spans="1:52" ht="12" customHeight="1">
      <c r="A70" s="2" t="s">
        <v>391</v>
      </c>
      <c r="B70" s="4">
        <v>94</v>
      </c>
      <c r="C70" s="4" t="s">
        <v>391</v>
      </c>
      <c r="D70" s="2" t="s">
        <v>252</v>
      </c>
      <c r="E70" s="21">
        <v>3</v>
      </c>
      <c r="F70" s="44">
        <v>13564.95813737</v>
      </c>
      <c r="G70" s="43"/>
      <c r="H70" s="4" t="s">
        <v>514</v>
      </c>
      <c r="I70" s="4" t="s">
        <v>91</v>
      </c>
      <c r="J70" s="24">
        <v>25</v>
      </c>
      <c r="K70" s="4" t="s">
        <v>408</v>
      </c>
      <c r="L70" s="11" t="s">
        <v>0</v>
      </c>
      <c r="M70" s="57" t="s">
        <v>233</v>
      </c>
      <c r="N70" s="70" t="s">
        <v>237</v>
      </c>
      <c r="O70" s="71" t="s">
        <v>237</v>
      </c>
      <c r="U70" s="25">
        <v>0.8061263</v>
      </c>
      <c r="V70" s="25">
        <v>0.4955214</v>
      </c>
      <c r="W70" s="25">
        <v>1.646727</v>
      </c>
      <c r="X70" s="25">
        <v>0.1721513</v>
      </c>
      <c r="Y70" s="25">
        <v>0.06720318</v>
      </c>
      <c r="Z70" s="25">
        <v>0.2841323</v>
      </c>
      <c r="AA70" s="26">
        <f t="shared" si="28"/>
        <v>3.47186148</v>
      </c>
      <c r="AB70" s="25">
        <v>78.78791</v>
      </c>
      <c r="AC70" s="25">
        <v>0.04304613</v>
      </c>
      <c r="AD70" s="25">
        <v>0</v>
      </c>
      <c r="AE70" s="25">
        <v>0</v>
      </c>
      <c r="AF70" s="25">
        <v>0</v>
      </c>
      <c r="AG70" s="27">
        <f t="shared" si="29"/>
        <v>78.83095612999999</v>
      </c>
      <c r="AH70" s="25">
        <v>5.838436</v>
      </c>
      <c r="AI70" s="47">
        <f t="shared" si="30"/>
        <v>84.66939212999999</v>
      </c>
      <c r="AJ70" s="25">
        <v>5.662058</v>
      </c>
      <c r="AK70" s="25">
        <v>0</v>
      </c>
      <c r="AL70" s="28">
        <f t="shared" si="31"/>
        <v>5.662058</v>
      </c>
      <c r="AM70" s="25">
        <v>3.351905</v>
      </c>
      <c r="AN70" s="25">
        <v>0</v>
      </c>
      <c r="AO70" s="25">
        <v>0.03651755</v>
      </c>
      <c r="AP70" s="25">
        <v>0.7554768</v>
      </c>
      <c r="AQ70" s="29">
        <f t="shared" si="32"/>
        <v>4.14389935</v>
      </c>
      <c r="AR70" s="25">
        <v>0.8421529</v>
      </c>
      <c r="AS70" s="25">
        <v>1.149666</v>
      </c>
      <c r="AT70" s="25">
        <v>0</v>
      </c>
      <c r="AU70" s="25">
        <v>0.001665317</v>
      </c>
      <c r="AV70" s="25">
        <v>0</v>
      </c>
      <c r="AW70" s="25">
        <v>0.05930122</v>
      </c>
      <c r="AX70" s="25">
        <v>0</v>
      </c>
      <c r="AY70" s="30">
        <f t="shared" si="33"/>
        <v>2.0527854370000003</v>
      </c>
      <c r="AZ70" s="25">
        <f t="shared" si="34"/>
        <v>99.99999639699999</v>
      </c>
    </row>
    <row r="71" spans="1:52" ht="12" customHeight="1">
      <c r="A71" s="2" t="s">
        <v>391</v>
      </c>
      <c r="B71" s="4">
        <v>94</v>
      </c>
      <c r="C71" s="4" t="s">
        <v>391</v>
      </c>
      <c r="D71" s="2" t="s">
        <v>252</v>
      </c>
      <c r="E71" s="21">
        <v>3</v>
      </c>
      <c r="F71" s="44">
        <v>775.1949995213</v>
      </c>
      <c r="G71" s="43">
        <v>280.6945205479452</v>
      </c>
      <c r="H71" s="4" t="s">
        <v>125</v>
      </c>
      <c r="I71" s="4" t="s">
        <v>20</v>
      </c>
      <c r="J71" s="24">
        <v>9</v>
      </c>
      <c r="K71" s="4" t="s">
        <v>409</v>
      </c>
      <c r="L71" s="12" t="s">
        <v>195</v>
      </c>
      <c r="M71" s="60" t="s">
        <v>233</v>
      </c>
      <c r="N71" s="70" t="s">
        <v>237</v>
      </c>
      <c r="O71" s="74" t="s">
        <v>237</v>
      </c>
      <c r="P71" s="2" t="s">
        <v>20</v>
      </c>
      <c r="Q71" s="2" t="s">
        <v>20</v>
      </c>
      <c r="R71" s="2" t="s">
        <v>20</v>
      </c>
      <c r="S71" s="2" t="s">
        <v>20</v>
      </c>
      <c r="T71" s="2" t="s">
        <v>20</v>
      </c>
      <c r="U71" s="25">
        <v>0.3265838</v>
      </c>
      <c r="V71" s="25">
        <v>0.114821</v>
      </c>
      <c r="W71" s="25">
        <v>1.317713</v>
      </c>
      <c r="X71" s="25">
        <v>0.06164806</v>
      </c>
      <c r="Y71" s="25">
        <v>0.01497665</v>
      </c>
      <c r="Z71" s="25">
        <v>0.1106414</v>
      </c>
      <c r="AA71" s="26">
        <f t="shared" si="28"/>
        <v>1.9463839099999998</v>
      </c>
      <c r="AB71" s="25">
        <v>84.58021</v>
      </c>
      <c r="AC71" s="25">
        <v>0.07488324</v>
      </c>
      <c r="AD71" s="25">
        <v>0</v>
      </c>
      <c r="AE71" s="25">
        <v>0</v>
      </c>
      <c r="AF71" s="25">
        <v>0</v>
      </c>
      <c r="AG71" s="27">
        <f t="shared" si="29"/>
        <v>84.65509324</v>
      </c>
      <c r="AH71" s="25">
        <v>5.54879</v>
      </c>
      <c r="AI71" s="47">
        <f t="shared" si="30"/>
        <v>90.20388324</v>
      </c>
      <c r="AJ71" s="25">
        <v>5.260054</v>
      </c>
      <c r="AK71" s="25">
        <v>0</v>
      </c>
      <c r="AL71" s="28">
        <f t="shared" si="31"/>
        <v>5.260054</v>
      </c>
      <c r="AM71" s="25">
        <v>1.810084</v>
      </c>
      <c r="AN71" s="25">
        <v>0</v>
      </c>
      <c r="AO71" s="25">
        <v>0.04040212</v>
      </c>
      <c r="AP71" s="25">
        <v>0.3960104</v>
      </c>
      <c r="AQ71" s="29">
        <f t="shared" si="32"/>
        <v>2.24649652</v>
      </c>
      <c r="AR71" s="25">
        <v>0.1062297</v>
      </c>
      <c r="AS71" s="25">
        <v>0.2363756</v>
      </c>
      <c r="AT71" s="25">
        <v>0</v>
      </c>
      <c r="AU71" s="25">
        <v>0</v>
      </c>
      <c r="AV71" s="25">
        <v>0</v>
      </c>
      <c r="AW71" s="25">
        <v>0.0005804902</v>
      </c>
      <c r="AX71" s="25">
        <v>0</v>
      </c>
      <c r="AY71" s="30">
        <f t="shared" si="33"/>
        <v>0.3431857902</v>
      </c>
      <c r="AZ71" s="25">
        <f t="shared" si="34"/>
        <v>100.00000346019998</v>
      </c>
    </row>
    <row r="72" spans="1:52" ht="12" customHeight="1">
      <c r="A72" s="2" t="s">
        <v>391</v>
      </c>
      <c r="B72" s="4">
        <v>94</v>
      </c>
      <c r="C72" s="4" t="s">
        <v>391</v>
      </c>
      <c r="D72" s="2" t="s">
        <v>252</v>
      </c>
      <c r="E72" s="21">
        <v>3</v>
      </c>
      <c r="F72" s="44">
        <v>20153.82309481</v>
      </c>
      <c r="G72" s="43">
        <v>6450.945205479452</v>
      </c>
      <c r="H72" s="4" t="s">
        <v>514</v>
      </c>
      <c r="I72" s="4" t="s">
        <v>20</v>
      </c>
      <c r="J72" s="24">
        <v>28</v>
      </c>
      <c r="K72" s="4" t="s">
        <v>410</v>
      </c>
      <c r="L72" s="12" t="s">
        <v>196</v>
      </c>
      <c r="M72" s="59" t="s">
        <v>233</v>
      </c>
      <c r="N72" s="70" t="s">
        <v>237</v>
      </c>
      <c r="O72" s="73" t="s">
        <v>237</v>
      </c>
      <c r="P72" s="2"/>
      <c r="Q72" s="2" t="s">
        <v>20</v>
      </c>
      <c r="R72" s="2" t="s">
        <v>20</v>
      </c>
      <c r="S72" s="2" t="s">
        <v>20</v>
      </c>
      <c r="T72" s="2" t="s">
        <v>20</v>
      </c>
      <c r="U72" s="25">
        <v>0.9178671</v>
      </c>
      <c r="V72" s="25">
        <v>0.5613887</v>
      </c>
      <c r="W72" s="25">
        <v>1.771094</v>
      </c>
      <c r="X72" s="25">
        <v>0.1462139</v>
      </c>
      <c r="Y72" s="25">
        <v>0.06073267</v>
      </c>
      <c r="Z72" s="25">
        <v>0.3180114</v>
      </c>
      <c r="AA72" s="26">
        <f t="shared" si="28"/>
        <v>3.77530777</v>
      </c>
      <c r="AB72" s="25">
        <v>76.77268</v>
      </c>
      <c r="AC72" s="25">
        <v>0.109484</v>
      </c>
      <c r="AD72" s="25">
        <v>0</v>
      </c>
      <c r="AE72" s="25">
        <v>0</v>
      </c>
      <c r="AF72" s="25">
        <v>0.0007948834</v>
      </c>
      <c r="AG72" s="27">
        <f t="shared" si="29"/>
        <v>76.8829588834</v>
      </c>
      <c r="AH72" s="25">
        <v>7.190967</v>
      </c>
      <c r="AI72" s="47">
        <f t="shared" si="30"/>
        <v>84.0739258834</v>
      </c>
      <c r="AJ72" s="25">
        <v>5.001978</v>
      </c>
      <c r="AK72" s="25">
        <v>0</v>
      </c>
      <c r="AL72" s="28">
        <f t="shared" si="31"/>
        <v>5.001978</v>
      </c>
      <c r="AM72" s="25">
        <v>4.240877</v>
      </c>
      <c r="AN72" s="25">
        <v>4.912201E-05</v>
      </c>
      <c r="AO72" s="25">
        <v>0.0721379</v>
      </c>
      <c r="AP72" s="25">
        <v>0.9853696</v>
      </c>
      <c r="AQ72" s="29">
        <f t="shared" si="32"/>
        <v>5.298433622010001</v>
      </c>
      <c r="AR72" s="25">
        <v>0.8331182</v>
      </c>
      <c r="AS72" s="25">
        <v>0.9341533</v>
      </c>
      <c r="AT72" s="25">
        <v>0</v>
      </c>
      <c r="AU72" s="25">
        <v>0.01813495</v>
      </c>
      <c r="AV72" s="25">
        <v>0</v>
      </c>
      <c r="AW72" s="25">
        <v>0.06494376</v>
      </c>
      <c r="AX72" s="25">
        <v>0</v>
      </c>
      <c r="AY72" s="30">
        <f t="shared" si="33"/>
        <v>1.8503502100000002</v>
      </c>
      <c r="AZ72" s="25">
        <f t="shared" si="34"/>
        <v>99.99999548540998</v>
      </c>
    </row>
    <row r="73" spans="1:52" ht="12" customHeight="1">
      <c r="A73" s="2" t="s">
        <v>391</v>
      </c>
      <c r="B73" s="4">
        <v>94</v>
      </c>
      <c r="C73" s="4" t="s">
        <v>391</v>
      </c>
      <c r="D73" s="2" t="s">
        <v>252</v>
      </c>
      <c r="E73" s="21">
        <v>3</v>
      </c>
      <c r="F73" s="44">
        <v>32364.75600753</v>
      </c>
      <c r="G73" s="43">
        <v>10826.219178082192</v>
      </c>
      <c r="H73" s="4" t="s">
        <v>514</v>
      </c>
      <c r="I73" s="4" t="s">
        <v>20</v>
      </c>
      <c r="J73" s="24">
        <v>24</v>
      </c>
      <c r="K73" s="4" t="s">
        <v>21</v>
      </c>
      <c r="L73" s="12" t="s">
        <v>67</v>
      </c>
      <c r="M73" s="60" t="s">
        <v>233</v>
      </c>
      <c r="N73" s="70" t="s">
        <v>237</v>
      </c>
      <c r="O73" s="74" t="s">
        <v>237</v>
      </c>
      <c r="P73" s="2" t="s">
        <v>20</v>
      </c>
      <c r="Q73" s="2" t="s">
        <v>20</v>
      </c>
      <c r="R73" s="2" t="s">
        <v>20</v>
      </c>
      <c r="S73" s="2" t="s">
        <v>20</v>
      </c>
      <c r="T73" s="2" t="s">
        <v>20</v>
      </c>
      <c r="U73" s="25">
        <v>0.8378245</v>
      </c>
      <c r="V73" s="25">
        <v>0.4574917</v>
      </c>
      <c r="W73" s="25">
        <v>1.824441</v>
      </c>
      <c r="X73" s="25">
        <v>0.1316904</v>
      </c>
      <c r="Y73" s="25">
        <v>0.05647805</v>
      </c>
      <c r="Z73" s="25">
        <v>0.2913973</v>
      </c>
      <c r="AA73" s="26">
        <f t="shared" si="28"/>
        <v>3.59932295</v>
      </c>
      <c r="AB73" s="25">
        <v>74.06101</v>
      </c>
      <c r="AC73" s="25">
        <v>0.1705437</v>
      </c>
      <c r="AD73" s="25">
        <v>0</v>
      </c>
      <c r="AE73" s="25">
        <v>0</v>
      </c>
      <c r="AF73" s="25">
        <v>0.004671744</v>
      </c>
      <c r="AG73" s="27">
        <f t="shared" si="29"/>
        <v>74.236225444</v>
      </c>
      <c r="AH73" s="25">
        <v>9.403604</v>
      </c>
      <c r="AI73" s="47">
        <f t="shared" si="30"/>
        <v>83.639829444</v>
      </c>
      <c r="AJ73" s="25">
        <v>5.023474</v>
      </c>
      <c r="AK73" s="25">
        <v>0</v>
      </c>
      <c r="AL73" s="28">
        <f t="shared" si="31"/>
        <v>5.023474</v>
      </c>
      <c r="AM73" s="25">
        <v>4.704644</v>
      </c>
      <c r="AN73" s="25">
        <v>7.230081E-05</v>
      </c>
      <c r="AO73" s="25">
        <v>0.1019831</v>
      </c>
      <c r="AP73" s="25">
        <v>1.149335</v>
      </c>
      <c r="AQ73" s="29">
        <f t="shared" si="32"/>
        <v>5.95603440081</v>
      </c>
      <c r="AR73" s="25">
        <v>0.781847</v>
      </c>
      <c r="AS73" s="25">
        <v>0.9179894</v>
      </c>
      <c r="AT73" s="25">
        <v>0</v>
      </c>
      <c r="AU73" s="25">
        <v>0.0261284</v>
      </c>
      <c r="AV73" s="25">
        <v>0</v>
      </c>
      <c r="AW73" s="25">
        <v>0.05537129</v>
      </c>
      <c r="AX73" s="25">
        <v>0</v>
      </c>
      <c r="AY73" s="30">
        <f t="shared" si="33"/>
        <v>1.78133609</v>
      </c>
      <c r="AZ73" s="25">
        <f t="shared" si="34"/>
        <v>99.99999688480999</v>
      </c>
    </row>
    <row r="74" spans="1:52" ht="12" customHeight="1">
      <c r="A74" s="2" t="s">
        <v>391</v>
      </c>
      <c r="B74" s="4">
        <v>94</v>
      </c>
      <c r="C74" s="4" t="s">
        <v>391</v>
      </c>
      <c r="D74" s="2" t="s">
        <v>252</v>
      </c>
      <c r="E74" s="21">
        <v>3</v>
      </c>
      <c r="F74" s="44">
        <v>11165.37947617</v>
      </c>
      <c r="G74" s="43">
        <v>3438.9821917808217</v>
      </c>
      <c r="H74" s="4" t="s">
        <v>514</v>
      </c>
      <c r="I74" s="4" t="s">
        <v>20</v>
      </c>
      <c r="J74" s="24">
        <v>18</v>
      </c>
      <c r="K74" s="4" t="s">
        <v>22</v>
      </c>
      <c r="L74" s="12" t="s">
        <v>197</v>
      </c>
      <c r="M74" s="59" t="s">
        <v>233</v>
      </c>
      <c r="N74" s="70" t="s">
        <v>237</v>
      </c>
      <c r="O74" s="73" t="s">
        <v>237</v>
      </c>
      <c r="P74" s="2"/>
      <c r="Q74" s="2" t="s">
        <v>20</v>
      </c>
      <c r="R74" s="2" t="s">
        <v>20</v>
      </c>
      <c r="S74" s="2" t="s">
        <v>20</v>
      </c>
      <c r="T74" s="2" t="s">
        <v>20</v>
      </c>
      <c r="U74" s="25">
        <v>0.7162216</v>
      </c>
      <c r="V74" s="25">
        <v>0.2543298</v>
      </c>
      <c r="W74" s="25">
        <v>1.937161</v>
      </c>
      <c r="X74" s="25">
        <v>0.06647623</v>
      </c>
      <c r="Y74" s="25">
        <v>0.03113832</v>
      </c>
      <c r="Z74" s="25">
        <v>0.302065</v>
      </c>
      <c r="AA74" s="26">
        <f t="shared" si="28"/>
        <v>3.30739195</v>
      </c>
      <c r="AB74" s="25">
        <v>66.15601</v>
      </c>
      <c r="AC74" s="25">
        <v>0.537146</v>
      </c>
      <c r="AD74" s="25">
        <v>0</v>
      </c>
      <c r="AE74" s="25">
        <v>0</v>
      </c>
      <c r="AF74" s="25">
        <v>0.00146704</v>
      </c>
      <c r="AG74" s="27">
        <f t="shared" si="29"/>
        <v>66.69462304</v>
      </c>
      <c r="AH74" s="25">
        <v>14.41337</v>
      </c>
      <c r="AI74" s="47">
        <f t="shared" si="30"/>
        <v>81.10799304</v>
      </c>
      <c r="AJ74" s="25">
        <v>5.616956</v>
      </c>
      <c r="AK74" s="25">
        <v>0</v>
      </c>
      <c r="AL74" s="28">
        <f t="shared" si="31"/>
        <v>5.616956</v>
      </c>
      <c r="AM74" s="25">
        <v>7.509227</v>
      </c>
      <c r="AN74" s="25">
        <v>0.0003949722</v>
      </c>
      <c r="AO74" s="25">
        <v>0.1662188</v>
      </c>
      <c r="AP74" s="25">
        <v>1.405795</v>
      </c>
      <c r="AQ74" s="29">
        <f t="shared" si="32"/>
        <v>9.0816357722</v>
      </c>
      <c r="AR74" s="25">
        <v>0.460465</v>
      </c>
      <c r="AS74" s="25">
        <v>0.4090703</v>
      </c>
      <c r="AT74" s="25">
        <v>0</v>
      </c>
      <c r="AU74" s="25">
        <v>0.001426736</v>
      </c>
      <c r="AV74" s="25">
        <v>0</v>
      </c>
      <c r="AW74" s="25">
        <v>0.01506537</v>
      </c>
      <c r="AX74" s="25">
        <v>0</v>
      </c>
      <c r="AY74" s="30">
        <f t="shared" si="33"/>
        <v>0.886027406</v>
      </c>
      <c r="AZ74" s="25">
        <f t="shared" si="34"/>
        <v>100.0000041682</v>
      </c>
    </row>
    <row r="75" spans="1:52" ht="12" customHeight="1">
      <c r="A75" s="2" t="s">
        <v>401</v>
      </c>
      <c r="B75" s="4">
        <v>97</v>
      </c>
      <c r="C75" s="4" t="s">
        <v>401</v>
      </c>
      <c r="D75" s="2" t="s">
        <v>253</v>
      </c>
      <c r="E75" s="21">
        <v>3</v>
      </c>
      <c r="F75" s="44">
        <v>5949.12461</v>
      </c>
      <c r="G75" s="43">
        <v>1679.1012311901504</v>
      </c>
      <c r="H75" s="4" t="s">
        <v>125</v>
      </c>
      <c r="I75" s="4" t="s">
        <v>20</v>
      </c>
      <c r="J75" s="24">
        <v>39</v>
      </c>
      <c r="K75" s="4" t="s">
        <v>9</v>
      </c>
      <c r="L75" s="12" t="s">
        <v>248</v>
      </c>
      <c r="M75" s="57" t="s">
        <v>233</v>
      </c>
      <c r="N75" s="70" t="s">
        <v>237</v>
      </c>
      <c r="O75" s="71" t="s">
        <v>237</v>
      </c>
      <c r="Q75" s="21" t="s">
        <v>20</v>
      </c>
      <c r="R75" s="21" t="s">
        <v>20</v>
      </c>
      <c r="S75" s="21" t="s">
        <v>20</v>
      </c>
      <c r="T75" s="21" t="s">
        <v>20</v>
      </c>
      <c r="U75" s="25">
        <v>1.124308</v>
      </c>
      <c r="V75" s="25">
        <v>0.3236406</v>
      </c>
      <c r="W75" s="25">
        <v>0.5416399</v>
      </c>
      <c r="X75" s="25">
        <v>0.3994184</v>
      </c>
      <c r="Y75" s="25">
        <v>0.2389672</v>
      </c>
      <c r="Z75" s="25">
        <v>0.4667698</v>
      </c>
      <c r="AA75" s="26">
        <f t="shared" si="28"/>
        <v>3.0947439</v>
      </c>
      <c r="AB75" s="25">
        <v>68.36026</v>
      </c>
      <c r="AC75" s="25">
        <v>0.1183339</v>
      </c>
      <c r="AD75" s="25">
        <v>0</v>
      </c>
      <c r="AE75" s="25">
        <v>0</v>
      </c>
      <c r="AF75" s="25">
        <v>0.032299</v>
      </c>
      <c r="AG75" s="27">
        <f t="shared" si="29"/>
        <v>68.51089289999999</v>
      </c>
      <c r="AH75" s="25">
        <v>11.52061</v>
      </c>
      <c r="AI75" s="47">
        <f t="shared" si="30"/>
        <v>80.03150289999999</v>
      </c>
      <c r="AJ75" s="25">
        <v>2.355951</v>
      </c>
      <c r="AK75" s="25">
        <v>0.02589972</v>
      </c>
      <c r="AL75" s="28">
        <f t="shared" si="31"/>
        <v>2.38185072</v>
      </c>
      <c r="AM75" s="25">
        <v>8.701095</v>
      </c>
      <c r="AN75" s="25">
        <v>1.622635</v>
      </c>
      <c r="AO75" s="25">
        <v>0.1338102</v>
      </c>
      <c r="AP75" s="25">
        <v>2.281233</v>
      </c>
      <c r="AQ75" s="29">
        <f t="shared" si="32"/>
        <v>12.7387732</v>
      </c>
      <c r="AR75" s="25">
        <v>1.02077</v>
      </c>
      <c r="AS75" s="25">
        <v>0.673196</v>
      </c>
      <c r="AT75" s="25">
        <v>0</v>
      </c>
      <c r="AU75" s="25">
        <v>0.02281353</v>
      </c>
      <c r="AV75" s="25">
        <v>0</v>
      </c>
      <c r="AW75" s="25">
        <v>0.02585433</v>
      </c>
      <c r="AX75" s="25">
        <v>0.01049907</v>
      </c>
      <c r="AY75" s="30">
        <f t="shared" si="33"/>
        <v>1.7531329300000003</v>
      </c>
      <c r="AZ75" s="25">
        <f t="shared" si="34"/>
        <v>100.00000365</v>
      </c>
    </row>
    <row r="76" spans="1:52" ht="12" customHeight="1">
      <c r="A76" s="2" t="s">
        <v>401</v>
      </c>
      <c r="B76" s="4">
        <v>97</v>
      </c>
      <c r="C76" s="4" t="s">
        <v>401</v>
      </c>
      <c r="D76" s="2" t="s">
        <v>253</v>
      </c>
      <c r="E76" s="21">
        <v>3</v>
      </c>
      <c r="F76" s="44">
        <v>1158.75904</v>
      </c>
      <c r="G76" s="43">
        <v>230.3136798905609</v>
      </c>
      <c r="H76" s="4" t="s">
        <v>125</v>
      </c>
      <c r="I76" s="4" t="s">
        <v>20</v>
      </c>
      <c r="J76" s="24">
        <v>7</v>
      </c>
      <c r="K76" s="4" t="s">
        <v>256</v>
      </c>
      <c r="L76" s="12" t="s">
        <v>257</v>
      </c>
      <c r="M76" s="58" t="s">
        <v>233</v>
      </c>
      <c r="N76" s="70" t="s">
        <v>237</v>
      </c>
      <c r="O76" s="72" t="s">
        <v>237</v>
      </c>
      <c r="P76" s="21" t="s">
        <v>20</v>
      </c>
      <c r="Q76" s="21" t="s">
        <v>20</v>
      </c>
      <c r="R76" s="21" t="s">
        <v>20</v>
      </c>
      <c r="S76" s="21" t="s">
        <v>20</v>
      </c>
      <c r="T76" s="21" t="s">
        <v>20</v>
      </c>
      <c r="U76" s="25">
        <v>0.1958057</v>
      </c>
      <c r="V76" s="25">
        <v>0.06749509</v>
      </c>
      <c r="W76" s="25">
        <v>0.2976308</v>
      </c>
      <c r="X76" s="25">
        <v>0.05351452</v>
      </c>
      <c r="Y76" s="25">
        <v>0.01537863</v>
      </c>
      <c r="Z76" s="25">
        <v>0.1807377</v>
      </c>
      <c r="AA76" s="26">
        <f t="shared" si="28"/>
        <v>0.81056244</v>
      </c>
      <c r="AB76" s="25">
        <v>91.45562</v>
      </c>
      <c r="AC76" s="25">
        <v>0.1275339</v>
      </c>
      <c r="AD76" s="25">
        <v>0</v>
      </c>
      <c r="AE76" s="25">
        <v>0</v>
      </c>
      <c r="AF76" s="25">
        <v>0</v>
      </c>
      <c r="AG76" s="27">
        <f t="shared" si="29"/>
        <v>91.5831539</v>
      </c>
      <c r="AH76" s="25">
        <v>5.666015</v>
      </c>
      <c r="AI76" s="47">
        <f t="shared" si="30"/>
        <v>97.2491689</v>
      </c>
      <c r="AJ76" s="25">
        <v>0.3424463</v>
      </c>
      <c r="AK76" s="25">
        <v>0</v>
      </c>
      <c r="AL76" s="28">
        <f t="shared" si="31"/>
        <v>0.3424463</v>
      </c>
      <c r="AM76" s="25">
        <v>0.8493198</v>
      </c>
      <c r="AN76" s="25">
        <v>0.02998056</v>
      </c>
      <c r="AO76" s="25">
        <v>0</v>
      </c>
      <c r="AP76" s="25">
        <v>0.629281</v>
      </c>
      <c r="AQ76" s="29">
        <f t="shared" si="32"/>
        <v>1.50858136</v>
      </c>
      <c r="AR76" s="25">
        <v>0.0579417</v>
      </c>
      <c r="AS76" s="25">
        <v>0.02990289</v>
      </c>
      <c r="AT76" s="25">
        <v>0</v>
      </c>
      <c r="AU76" s="25">
        <v>0.001398057</v>
      </c>
      <c r="AV76" s="25">
        <v>0</v>
      </c>
      <c r="AW76" s="25">
        <v>0</v>
      </c>
      <c r="AX76" s="25">
        <v>0</v>
      </c>
      <c r="AY76" s="30">
        <f t="shared" si="33"/>
        <v>0.089242647</v>
      </c>
      <c r="AZ76" s="25">
        <f t="shared" si="34"/>
        <v>100.000001647</v>
      </c>
    </row>
    <row r="77" spans="1:52" ht="12" customHeight="1">
      <c r="A77" s="2" t="s">
        <v>401</v>
      </c>
      <c r="B77" s="4">
        <v>97</v>
      </c>
      <c r="C77" s="4" t="s">
        <v>401</v>
      </c>
      <c r="D77" s="2" t="s">
        <v>253</v>
      </c>
      <c r="E77" s="21">
        <v>3</v>
      </c>
      <c r="F77" s="44">
        <v>5405.6192</v>
      </c>
      <c r="G77" s="43">
        <v>1149.922024623803</v>
      </c>
      <c r="H77" s="4" t="s">
        <v>125</v>
      </c>
      <c r="I77" s="4" t="s">
        <v>20</v>
      </c>
      <c r="J77" s="24">
        <v>12</v>
      </c>
      <c r="K77" s="4" t="s">
        <v>10</v>
      </c>
      <c r="L77" s="12" t="s">
        <v>249</v>
      </c>
      <c r="M77" s="57" t="s">
        <v>233</v>
      </c>
      <c r="N77" s="70" t="s">
        <v>237</v>
      </c>
      <c r="O77" s="71" t="s">
        <v>237</v>
      </c>
      <c r="Q77" s="21" t="s">
        <v>20</v>
      </c>
      <c r="R77" s="21" t="s">
        <v>20</v>
      </c>
      <c r="S77" s="21" t="s">
        <v>20</v>
      </c>
      <c r="T77" s="21" t="s">
        <v>20</v>
      </c>
      <c r="U77" s="25">
        <v>0.3152378</v>
      </c>
      <c r="V77" s="25">
        <v>0.1134816</v>
      </c>
      <c r="W77" s="25">
        <v>0.2599621</v>
      </c>
      <c r="X77" s="25">
        <v>0.1418021</v>
      </c>
      <c r="Y77" s="25">
        <v>0.05088025</v>
      </c>
      <c r="Z77" s="25">
        <v>0.1582849</v>
      </c>
      <c r="AA77" s="26">
        <f t="shared" si="28"/>
        <v>1.03964875</v>
      </c>
      <c r="AB77" s="25">
        <v>85.83105</v>
      </c>
      <c r="AC77" s="25">
        <v>0.06290104</v>
      </c>
      <c r="AD77" s="25">
        <v>0</v>
      </c>
      <c r="AE77" s="25">
        <v>0</v>
      </c>
      <c r="AF77" s="25">
        <v>0.0438709</v>
      </c>
      <c r="AG77" s="27">
        <f t="shared" si="29"/>
        <v>85.93782194</v>
      </c>
      <c r="AH77" s="25">
        <v>6.433138</v>
      </c>
      <c r="AI77" s="47">
        <f t="shared" si="30"/>
        <v>92.37095994</v>
      </c>
      <c r="AJ77" s="25">
        <v>0.9930639</v>
      </c>
      <c r="AK77" s="25">
        <v>0</v>
      </c>
      <c r="AL77" s="28">
        <f t="shared" si="31"/>
        <v>0.9930639</v>
      </c>
      <c r="AM77" s="25">
        <v>3.505742</v>
      </c>
      <c r="AN77" s="25">
        <v>0.3269589</v>
      </c>
      <c r="AO77" s="25">
        <v>0.01272006</v>
      </c>
      <c r="AP77" s="25">
        <v>1.296514</v>
      </c>
      <c r="AQ77" s="29">
        <f t="shared" si="32"/>
        <v>5.14193496</v>
      </c>
      <c r="AR77" s="25">
        <v>0.2321245</v>
      </c>
      <c r="AS77" s="25">
        <v>0.2026552</v>
      </c>
      <c r="AT77" s="25">
        <v>0</v>
      </c>
      <c r="AU77" s="25">
        <v>0.002347551</v>
      </c>
      <c r="AV77" s="25">
        <v>0</v>
      </c>
      <c r="AW77" s="25">
        <v>0.01726532</v>
      </c>
      <c r="AX77" s="25">
        <v>0</v>
      </c>
      <c r="AY77" s="30">
        <f t="shared" si="33"/>
        <v>0.45439257099999997</v>
      </c>
      <c r="AZ77" s="25">
        <f t="shared" si="34"/>
        <v>100.000000121</v>
      </c>
    </row>
    <row r="78" spans="1:52" ht="12" customHeight="1">
      <c r="A78" s="2" t="s">
        <v>40</v>
      </c>
      <c r="B78" s="4">
        <v>94</v>
      </c>
      <c r="C78" s="4" t="s">
        <v>40</v>
      </c>
      <c r="D78" s="2" t="s">
        <v>252</v>
      </c>
      <c r="E78" s="21">
        <v>3</v>
      </c>
      <c r="F78" s="44">
        <v>243.3888</v>
      </c>
      <c r="G78" s="43">
        <v>62.413232876712335</v>
      </c>
      <c r="H78" s="4" t="s">
        <v>125</v>
      </c>
      <c r="I78" s="4" t="s">
        <v>20</v>
      </c>
      <c r="J78" s="24">
        <v>12</v>
      </c>
      <c r="K78" s="4" t="s">
        <v>180</v>
      </c>
      <c r="L78" s="12" t="s">
        <v>200</v>
      </c>
      <c r="M78" s="59" t="s">
        <v>233</v>
      </c>
      <c r="N78" s="70" t="s">
        <v>237</v>
      </c>
      <c r="O78" s="73" t="s">
        <v>237</v>
      </c>
      <c r="P78" s="2"/>
      <c r="Q78" s="2" t="s">
        <v>20</v>
      </c>
      <c r="R78" s="2" t="s">
        <v>20</v>
      </c>
      <c r="S78" s="2" t="s">
        <v>20</v>
      </c>
      <c r="T78" s="2" t="s">
        <v>20</v>
      </c>
      <c r="U78" s="25">
        <v>0.393826</v>
      </c>
      <c r="V78" s="25">
        <v>0.1327545</v>
      </c>
      <c r="W78" s="25">
        <v>0.1272077</v>
      </c>
      <c r="X78" s="25">
        <v>0.0428956</v>
      </c>
      <c r="Y78" s="25">
        <v>0.007395793</v>
      </c>
      <c r="Z78" s="25">
        <v>0.1401503</v>
      </c>
      <c r="AA78" s="26">
        <f t="shared" si="28"/>
        <v>0.8442298930000001</v>
      </c>
      <c r="AB78" s="25">
        <v>94.66948</v>
      </c>
      <c r="AC78" s="25">
        <v>0.002958317</v>
      </c>
      <c r="AD78" s="25">
        <v>0</v>
      </c>
      <c r="AE78" s="25">
        <v>0</v>
      </c>
      <c r="AF78" s="25">
        <v>0</v>
      </c>
      <c r="AG78" s="27">
        <f t="shared" si="29"/>
        <v>94.67243831699999</v>
      </c>
      <c r="AH78" s="25">
        <v>3.731178</v>
      </c>
      <c r="AI78" s="47">
        <f t="shared" si="30"/>
        <v>98.40361631699999</v>
      </c>
      <c r="AJ78" s="25">
        <v>0.1127858</v>
      </c>
      <c r="AK78" s="25">
        <v>0</v>
      </c>
      <c r="AL78" s="28">
        <f t="shared" si="31"/>
        <v>0.1127858</v>
      </c>
      <c r="AM78" s="25">
        <v>0.3575866</v>
      </c>
      <c r="AN78" s="25">
        <v>0.004807265</v>
      </c>
      <c r="AO78" s="25">
        <v>0</v>
      </c>
      <c r="AP78" s="25">
        <v>0.1811969</v>
      </c>
      <c r="AQ78" s="29">
        <f t="shared" si="32"/>
        <v>0.543590765</v>
      </c>
      <c r="AR78" s="25">
        <v>0.07617667</v>
      </c>
      <c r="AS78" s="25">
        <v>0.01516138</v>
      </c>
      <c r="AT78" s="25">
        <v>0</v>
      </c>
      <c r="AU78" s="25">
        <v>0.004437476</v>
      </c>
      <c r="AV78" s="25">
        <v>0</v>
      </c>
      <c r="AW78" s="25">
        <v>0</v>
      </c>
      <c r="AX78" s="25">
        <v>0</v>
      </c>
      <c r="AY78" s="30">
        <f t="shared" si="33"/>
        <v>0.095775526</v>
      </c>
      <c r="AZ78" s="25">
        <f t="shared" si="34"/>
        <v>99.99999830099999</v>
      </c>
    </row>
    <row r="79" spans="1:52" ht="12" customHeight="1">
      <c r="A79" s="2" t="s">
        <v>40</v>
      </c>
      <c r="B79" s="4">
        <v>94</v>
      </c>
      <c r="C79" s="4" t="s">
        <v>40</v>
      </c>
      <c r="D79" s="2" t="s">
        <v>252</v>
      </c>
      <c r="E79" s="21">
        <v>3</v>
      </c>
      <c r="F79" s="44">
        <v>2775.38688</v>
      </c>
      <c r="G79" s="43">
        <v>780.2835616438356</v>
      </c>
      <c r="H79" s="4" t="s">
        <v>514</v>
      </c>
      <c r="I79" s="4" t="s">
        <v>20</v>
      </c>
      <c r="J79" s="24">
        <v>19</v>
      </c>
      <c r="K79" s="4" t="s">
        <v>330</v>
      </c>
      <c r="L79" s="12" t="s">
        <v>201</v>
      </c>
      <c r="M79" s="59" t="s">
        <v>233</v>
      </c>
      <c r="N79" s="70" t="s">
        <v>237</v>
      </c>
      <c r="O79" s="73" t="s">
        <v>237</v>
      </c>
      <c r="P79" s="2"/>
      <c r="Q79" s="2" t="s">
        <v>20</v>
      </c>
      <c r="R79" s="2" t="s">
        <v>20</v>
      </c>
      <c r="S79" s="2" t="s">
        <v>20</v>
      </c>
      <c r="T79" s="2" t="s">
        <v>20</v>
      </c>
      <c r="U79" s="25">
        <v>0.4789295</v>
      </c>
      <c r="V79" s="25">
        <v>0.2033562</v>
      </c>
      <c r="W79" s="25">
        <v>0.2646127</v>
      </c>
      <c r="X79" s="25">
        <v>0.3525251</v>
      </c>
      <c r="Y79" s="25">
        <v>0.08288604</v>
      </c>
      <c r="Z79" s="25">
        <v>0.1631454</v>
      </c>
      <c r="AA79" s="26">
        <f t="shared" si="28"/>
        <v>1.54545494</v>
      </c>
      <c r="AB79" s="25">
        <v>82.24134</v>
      </c>
      <c r="AC79" s="25">
        <v>0.06064041</v>
      </c>
      <c r="AD79" s="25">
        <v>0</v>
      </c>
      <c r="AE79" s="25">
        <v>0</v>
      </c>
      <c r="AF79" s="25">
        <v>0</v>
      </c>
      <c r="AG79" s="27">
        <f t="shared" si="29"/>
        <v>82.30198041</v>
      </c>
      <c r="AH79" s="25">
        <v>9.913735</v>
      </c>
      <c r="AI79" s="47">
        <f t="shared" si="30"/>
        <v>92.21571541</v>
      </c>
      <c r="AJ79" s="25">
        <v>0.1074989</v>
      </c>
      <c r="AK79" s="25">
        <v>0</v>
      </c>
      <c r="AL79" s="28">
        <f t="shared" si="31"/>
        <v>0.1074989</v>
      </c>
      <c r="AM79" s="25">
        <v>4.781967</v>
      </c>
      <c r="AN79" s="25">
        <v>0.06978512</v>
      </c>
      <c r="AO79" s="25">
        <v>0.0004864204</v>
      </c>
      <c r="AP79" s="25">
        <v>0.8137814</v>
      </c>
      <c r="AQ79" s="29">
        <f t="shared" si="32"/>
        <v>5.666019940399999</v>
      </c>
      <c r="AR79" s="25">
        <v>0.3862178</v>
      </c>
      <c r="AS79" s="25">
        <v>0.06115926</v>
      </c>
      <c r="AT79" s="25">
        <v>0</v>
      </c>
      <c r="AU79" s="25">
        <v>0.01699229</v>
      </c>
      <c r="AV79" s="25">
        <v>0</v>
      </c>
      <c r="AW79" s="25">
        <v>0.0009404129</v>
      </c>
      <c r="AX79" s="25">
        <v>0</v>
      </c>
      <c r="AY79" s="30">
        <f t="shared" si="33"/>
        <v>0.46530976290000003</v>
      </c>
      <c r="AZ79" s="25">
        <f t="shared" si="34"/>
        <v>99.99999895330001</v>
      </c>
    </row>
    <row r="80" spans="1:52" ht="12" customHeight="1">
      <c r="A80" s="2" t="s">
        <v>40</v>
      </c>
      <c r="B80" s="4">
        <v>94</v>
      </c>
      <c r="C80" s="4" t="s">
        <v>40</v>
      </c>
      <c r="D80" s="2" t="s">
        <v>252</v>
      </c>
      <c r="E80" s="21">
        <v>3</v>
      </c>
      <c r="F80" s="44">
        <v>163.658496</v>
      </c>
      <c r="G80" s="43">
        <v>62.75506849315066</v>
      </c>
      <c r="H80" s="4" t="s">
        <v>125</v>
      </c>
      <c r="I80" s="4" t="s">
        <v>20</v>
      </c>
      <c r="J80" s="24">
        <v>19</v>
      </c>
      <c r="K80" s="4" t="s">
        <v>331</v>
      </c>
      <c r="L80" s="12" t="s">
        <v>202</v>
      </c>
      <c r="M80" s="59" t="s">
        <v>233</v>
      </c>
      <c r="N80" s="70" t="s">
        <v>237</v>
      </c>
      <c r="O80" s="73" t="s">
        <v>237</v>
      </c>
      <c r="P80" s="2"/>
      <c r="Q80" s="2" t="s">
        <v>20</v>
      </c>
      <c r="R80" s="2" t="s">
        <v>20</v>
      </c>
      <c r="S80" s="2" t="s">
        <v>20</v>
      </c>
      <c r="T80" s="2"/>
      <c r="U80" s="25">
        <v>0.4740431</v>
      </c>
      <c r="V80" s="25">
        <v>0.09348878</v>
      </c>
      <c r="W80" s="25">
        <v>0.2804663</v>
      </c>
      <c r="X80" s="25">
        <v>0.05114386</v>
      </c>
      <c r="Y80" s="25">
        <v>0.04344479</v>
      </c>
      <c r="Z80" s="25">
        <v>1.190057</v>
      </c>
      <c r="AA80" s="26">
        <f t="shared" si="28"/>
        <v>2.13264383</v>
      </c>
      <c r="AB80" s="25">
        <v>82.55334</v>
      </c>
      <c r="AC80" s="25">
        <v>0.01759789</v>
      </c>
      <c r="AD80" s="25">
        <v>0</v>
      </c>
      <c r="AE80" s="25">
        <v>0</v>
      </c>
      <c r="AF80" s="25">
        <v>0</v>
      </c>
      <c r="AG80" s="27">
        <f t="shared" si="29"/>
        <v>82.57093789000001</v>
      </c>
      <c r="AH80" s="25">
        <v>11.99076</v>
      </c>
      <c r="AI80" s="47">
        <f t="shared" si="30"/>
        <v>94.56169789</v>
      </c>
      <c r="AJ80" s="25">
        <v>0.01429828</v>
      </c>
      <c r="AK80" s="25">
        <v>0</v>
      </c>
      <c r="AL80" s="28">
        <f t="shared" si="31"/>
        <v>0.01429828</v>
      </c>
      <c r="AM80" s="25">
        <v>2.907501</v>
      </c>
      <c r="AN80" s="25">
        <v>0.02804663</v>
      </c>
      <c r="AO80" s="25">
        <v>0.00549934</v>
      </c>
      <c r="AP80" s="25">
        <v>0.307963</v>
      </c>
      <c r="AQ80" s="29">
        <f t="shared" si="32"/>
        <v>3.24900997</v>
      </c>
      <c r="AR80" s="25">
        <v>0.01154861</v>
      </c>
      <c r="AS80" s="25">
        <v>0.02199736</v>
      </c>
      <c r="AT80" s="25">
        <v>0</v>
      </c>
      <c r="AU80" s="25">
        <v>0.008798944</v>
      </c>
      <c r="AV80" s="25">
        <v>0</v>
      </c>
      <c r="AW80" s="25">
        <v>0</v>
      </c>
      <c r="AX80" s="25">
        <v>0</v>
      </c>
      <c r="AY80" s="30">
        <f t="shared" si="33"/>
        <v>0.042344914</v>
      </c>
      <c r="AZ80" s="25">
        <f t="shared" si="34"/>
        <v>99.99999488400002</v>
      </c>
    </row>
    <row r="81" spans="1:52" ht="12" customHeight="1">
      <c r="A81" s="2" t="s">
        <v>40</v>
      </c>
      <c r="B81" s="4">
        <v>94</v>
      </c>
      <c r="C81" s="4" t="s">
        <v>40</v>
      </c>
      <c r="D81" s="2" t="s">
        <v>252</v>
      </c>
      <c r="E81" s="21">
        <v>3</v>
      </c>
      <c r="F81" s="44">
        <v>1426.45722</v>
      </c>
      <c r="G81" s="43">
        <v>525.4591780821918</v>
      </c>
      <c r="H81" s="4" t="s">
        <v>125</v>
      </c>
      <c r="I81" s="4" t="s">
        <v>20</v>
      </c>
      <c r="J81" s="24">
        <v>18</v>
      </c>
      <c r="K81" s="4" t="s">
        <v>332</v>
      </c>
      <c r="L81" s="12" t="s">
        <v>73</v>
      </c>
      <c r="M81" s="60" t="s">
        <v>233</v>
      </c>
      <c r="N81" s="70" t="s">
        <v>237</v>
      </c>
      <c r="O81" s="74" t="s">
        <v>237</v>
      </c>
      <c r="P81" s="2" t="s">
        <v>20</v>
      </c>
      <c r="Q81" s="2" t="s">
        <v>20</v>
      </c>
      <c r="R81" s="2" t="s">
        <v>20</v>
      </c>
      <c r="S81" s="2" t="s">
        <v>20</v>
      </c>
      <c r="T81" s="2" t="s">
        <v>20</v>
      </c>
      <c r="U81" s="25">
        <v>0.5299852</v>
      </c>
      <c r="V81" s="25">
        <v>0.1712988</v>
      </c>
      <c r="W81" s="25">
        <v>0.3121234</v>
      </c>
      <c r="X81" s="25">
        <v>0.5043692</v>
      </c>
      <c r="Y81" s="25">
        <v>0.07659548</v>
      </c>
      <c r="Z81" s="25">
        <v>0.2262532</v>
      </c>
      <c r="AA81" s="26">
        <f t="shared" si="28"/>
        <v>1.8206252799999998</v>
      </c>
      <c r="AB81" s="25">
        <v>88.32556</v>
      </c>
      <c r="AC81" s="25">
        <v>0.01842329</v>
      </c>
      <c r="AD81" s="25">
        <v>0</v>
      </c>
      <c r="AE81" s="25">
        <v>0</v>
      </c>
      <c r="AF81" s="25">
        <v>0.007129563</v>
      </c>
      <c r="AG81" s="27">
        <f t="shared" si="29"/>
        <v>88.351112853</v>
      </c>
      <c r="AH81" s="25">
        <v>6.668349</v>
      </c>
      <c r="AI81" s="47">
        <f t="shared" si="30"/>
        <v>95.01946185300001</v>
      </c>
      <c r="AJ81" s="25">
        <v>0.1693429</v>
      </c>
      <c r="AK81" s="25">
        <v>0</v>
      </c>
      <c r="AL81" s="28">
        <f t="shared" si="31"/>
        <v>0.1693429</v>
      </c>
      <c r="AM81" s="25">
        <v>1.414997</v>
      </c>
      <c r="AN81" s="25">
        <v>0.04504874</v>
      </c>
      <c r="AO81" s="25">
        <v>0.0003785608</v>
      </c>
      <c r="AP81" s="25">
        <v>1.233414</v>
      </c>
      <c r="AQ81" s="29">
        <f t="shared" si="32"/>
        <v>2.6938383008</v>
      </c>
      <c r="AR81" s="25">
        <v>0.2113</v>
      </c>
      <c r="AS81" s="25">
        <v>0.06195779</v>
      </c>
      <c r="AT81" s="25">
        <v>0</v>
      </c>
      <c r="AU81" s="25">
        <v>0.006940282</v>
      </c>
      <c r="AV81" s="25">
        <v>0</v>
      </c>
      <c r="AW81" s="25">
        <v>0.01653049</v>
      </c>
      <c r="AX81" s="25">
        <v>0</v>
      </c>
      <c r="AY81" s="30">
        <f t="shared" si="33"/>
        <v>0.29672856200000003</v>
      </c>
      <c r="AZ81" s="25">
        <f t="shared" si="34"/>
        <v>99.99999689580001</v>
      </c>
    </row>
    <row r="82" spans="1:52" ht="12" customHeight="1">
      <c r="A82" s="2" t="s">
        <v>40</v>
      </c>
      <c r="B82" s="4">
        <v>94</v>
      </c>
      <c r="C82" s="4" t="s">
        <v>40</v>
      </c>
      <c r="D82" s="2" t="s">
        <v>252</v>
      </c>
      <c r="E82" s="21">
        <v>3</v>
      </c>
      <c r="F82" s="44">
        <v>13263.8269</v>
      </c>
      <c r="G82" s="43">
        <v>3968.4068493150685</v>
      </c>
      <c r="H82" s="4" t="s">
        <v>514</v>
      </c>
      <c r="I82" s="4" t="s">
        <v>20</v>
      </c>
      <c r="J82" s="24">
        <v>42</v>
      </c>
      <c r="K82" s="4" t="s">
        <v>333</v>
      </c>
      <c r="L82" s="12" t="s">
        <v>203</v>
      </c>
      <c r="M82" s="59" t="s">
        <v>233</v>
      </c>
      <c r="N82" s="70" t="s">
        <v>237</v>
      </c>
      <c r="O82" s="73" t="s">
        <v>237</v>
      </c>
      <c r="P82" s="2"/>
      <c r="Q82" s="2" t="s">
        <v>20</v>
      </c>
      <c r="R82" s="2" t="s">
        <v>20</v>
      </c>
      <c r="S82" s="2" t="s">
        <v>20</v>
      </c>
      <c r="T82" s="2" t="s">
        <v>20</v>
      </c>
      <c r="U82" s="25">
        <v>0.9237168</v>
      </c>
      <c r="V82" s="25">
        <v>0.7063549</v>
      </c>
      <c r="W82" s="25">
        <v>0.6188171</v>
      </c>
      <c r="X82" s="25">
        <v>0.3731332</v>
      </c>
      <c r="Y82" s="25">
        <v>0.09867255</v>
      </c>
      <c r="Z82" s="25">
        <v>0.7604138</v>
      </c>
      <c r="AA82" s="26">
        <f t="shared" si="28"/>
        <v>3.4811083499999995</v>
      </c>
      <c r="AB82" s="25">
        <v>80.3072</v>
      </c>
      <c r="AC82" s="25">
        <v>0.1541631</v>
      </c>
      <c r="AD82" s="25">
        <v>0</v>
      </c>
      <c r="AE82" s="25">
        <v>0</v>
      </c>
      <c r="AF82" s="25">
        <v>0.002781993</v>
      </c>
      <c r="AG82" s="27">
        <f t="shared" si="29"/>
        <v>80.464145093</v>
      </c>
      <c r="AH82" s="25">
        <v>10.21916</v>
      </c>
      <c r="AI82" s="47">
        <f t="shared" si="30"/>
        <v>90.683305093</v>
      </c>
      <c r="AJ82" s="25">
        <v>0.1661461</v>
      </c>
      <c r="AK82" s="25">
        <v>0</v>
      </c>
      <c r="AL82" s="28">
        <f t="shared" si="31"/>
        <v>0.1661461</v>
      </c>
      <c r="AM82" s="25">
        <v>3.440009</v>
      </c>
      <c r="AN82" s="25">
        <v>0.08913914</v>
      </c>
      <c r="AO82" s="25">
        <v>0.001994893</v>
      </c>
      <c r="AP82" s="25">
        <v>1.268806</v>
      </c>
      <c r="AQ82" s="29">
        <f t="shared" si="32"/>
        <v>4.799949033</v>
      </c>
      <c r="AR82" s="25">
        <v>0.7482273</v>
      </c>
      <c r="AS82" s="25">
        <v>0.07534453</v>
      </c>
      <c r="AT82" s="25">
        <v>0</v>
      </c>
      <c r="AU82" s="25">
        <v>0.01300752</v>
      </c>
      <c r="AV82" s="25">
        <v>0</v>
      </c>
      <c r="AW82" s="25">
        <v>0.03290895</v>
      </c>
      <c r="AX82" s="25">
        <v>0</v>
      </c>
      <c r="AY82" s="30">
        <f t="shared" si="33"/>
        <v>0.8694883000000001</v>
      </c>
      <c r="AZ82" s="25">
        <f t="shared" si="34"/>
        <v>99.99999687600001</v>
      </c>
    </row>
    <row r="83" spans="1:52" ht="12" customHeight="1">
      <c r="A83" s="2" t="s">
        <v>40</v>
      </c>
      <c r="B83" s="4">
        <v>94</v>
      </c>
      <c r="C83" s="4" t="s">
        <v>40</v>
      </c>
      <c r="D83" s="2" t="s">
        <v>252</v>
      </c>
      <c r="E83" s="21">
        <v>3</v>
      </c>
      <c r="F83" s="44">
        <v>1695.6713</v>
      </c>
      <c r="G83" s="43">
        <v>567.9641095890411</v>
      </c>
      <c r="H83" s="4" t="s">
        <v>125</v>
      </c>
      <c r="I83" s="4" t="s">
        <v>20</v>
      </c>
      <c r="J83" s="24">
        <v>14</v>
      </c>
      <c r="K83" s="4" t="s">
        <v>334</v>
      </c>
      <c r="L83" s="12" t="s">
        <v>204</v>
      </c>
      <c r="M83" s="60" t="s">
        <v>233</v>
      </c>
      <c r="N83" s="70" t="s">
        <v>237</v>
      </c>
      <c r="O83" s="74" t="s">
        <v>237</v>
      </c>
      <c r="P83" s="2" t="s">
        <v>20</v>
      </c>
      <c r="Q83" s="2" t="s">
        <v>20</v>
      </c>
      <c r="R83" s="2" t="s">
        <v>20</v>
      </c>
      <c r="S83" s="2" t="s">
        <v>20</v>
      </c>
      <c r="T83" s="2" t="s">
        <v>20</v>
      </c>
      <c r="U83" s="25">
        <v>0.5542667</v>
      </c>
      <c r="V83" s="25">
        <v>0.1614555</v>
      </c>
      <c r="W83" s="25">
        <v>0.8160878</v>
      </c>
      <c r="X83" s="25">
        <v>0.0311022</v>
      </c>
      <c r="Y83" s="25">
        <v>0.02000944</v>
      </c>
      <c r="Z83" s="25">
        <v>0.4835702</v>
      </c>
      <c r="AA83" s="26">
        <f t="shared" si="28"/>
        <v>2.0664918400000003</v>
      </c>
      <c r="AB83" s="25">
        <v>64.62518</v>
      </c>
      <c r="AC83" s="25">
        <v>0.03858584</v>
      </c>
      <c r="AD83" s="25">
        <v>0</v>
      </c>
      <c r="AE83" s="25">
        <v>0</v>
      </c>
      <c r="AF83" s="25">
        <v>0</v>
      </c>
      <c r="AG83" s="27">
        <f t="shared" si="29"/>
        <v>64.66376584</v>
      </c>
      <c r="AH83" s="25">
        <v>14.9945</v>
      </c>
      <c r="AI83" s="47">
        <f t="shared" si="30"/>
        <v>79.65826584</v>
      </c>
      <c r="AJ83" s="25">
        <v>0.04453028</v>
      </c>
      <c r="AK83" s="25">
        <v>0</v>
      </c>
      <c r="AL83" s="28">
        <f t="shared" si="31"/>
        <v>0.04453028</v>
      </c>
      <c r="AM83" s="25">
        <v>16.37398</v>
      </c>
      <c r="AN83" s="25">
        <v>0.08354072</v>
      </c>
      <c r="AO83" s="25">
        <v>0.06384974</v>
      </c>
      <c r="AP83" s="25">
        <v>1.370408</v>
      </c>
      <c r="AQ83" s="29">
        <f t="shared" si="32"/>
        <v>17.891778459999998</v>
      </c>
      <c r="AR83" s="25">
        <v>0.1830041</v>
      </c>
      <c r="AS83" s="25">
        <v>0.1519549</v>
      </c>
      <c r="AT83" s="25">
        <v>0</v>
      </c>
      <c r="AU83" s="25">
        <v>0.003821431</v>
      </c>
      <c r="AV83" s="25">
        <v>0</v>
      </c>
      <c r="AW83" s="25">
        <v>0.0001592263</v>
      </c>
      <c r="AX83" s="25">
        <v>0</v>
      </c>
      <c r="AY83" s="30">
        <f t="shared" si="33"/>
        <v>0.3389396573</v>
      </c>
      <c r="AZ83" s="25">
        <f t="shared" si="34"/>
        <v>100.0000060773</v>
      </c>
    </row>
    <row r="84" spans="1:52" ht="12" customHeight="1">
      <c r="A84" s="2" t="s">
        <v>398</v>
      </c>
      <c r="B84" s="4">
        <v>91</v>
      </c>
      <c r="C84" s="4" t="s">
        <v>398</v>
      </c>
      <c r="D84" s="2" t="s">
        <v>251</v>
      </c>
      <c r="E84" s="21">
        <v>4</v>
      </c>
      <c r="F84" s="44">
        <v>1477.8871</v>
      </c>
      <c r="G84" s="43">
        <v>13.756712328767122</v>
      </c>
      <c r="H84" s="4" t="s">
        <v>513</v>
      </c>
      <c r="I84" s="4" t="s">
        <v>20</v>
      </c>
      <c r="J84" s="24">
        <v>2</v>
      </c>
      <c r="K84" s="4" t="s">
        <v>288</v>
      </c>
      <c r="L84" s="12" t="s">
        <v>132</v>
      </c>
      <c r="M84" s="60" t="s">
        <v>233</v>
      </c>
      <c r="N84" s="70" t="s">
        <v>169</v>
      </c>
      <c r="O84" s="74" t="s">
        <v>237</v>
      </c>
      <c r="P84" s="2" t="s">
        <v>20</v>
      </c>
      <c r="Q84" s="2" t="s">
        <v>20</v>
      </c>
      <c r="R84" s="2" t="s">
        <v>20</v>
      </c>
      <c r="S84" s="2" t="s">
        <v>20</v>
      </c>
      <c r="T84" s="2" t="s">
        <v>20</v>
      </c>
      <c r="U84" s="25">
        <v>0.07468675</v>
      </c>
      <c r="V84" s="25">
        <v>0.0007334215</v>
      </c>
      <c r="W84" s="25">
        <v>0.9206884</v>
      </c>
      <c r="X84" s="25">
        <v>0.03165936</v>
      </c>
      <c r="Y84" s="25">
        <v>0</v>
      </c>
      <c r="Z84" s="25">
        <v>0.008495465</v>
      </c>
      <c r="AA84" s="26">
        <f t="shared" si="28"/>
        <v>1.0362633964999999</v>
      </c>
      <c r="AB84" s="25">
        <v>8.127715</v>
      </c>
      <c r="AC84" s="25">
        <v>6.115329</v>
      </c>
      <c r="AD84" s="25">
        <v>5.329529</v>
      </c>
      <c r="AE84" s="25">
        <v>0</v>
      </c>
      <c r="AF84" s="25">
        <v>0</v>
      </c>
      <c r="AG84" s="27">
        <f t="shared" si="29"/>
        <v>19.572573000000002</v>
      </c>
      <c r="AH84" s="25">
        <v>3.100295</v>
      </c>
      <c r="AI84" s="47">
        <f t="shared" si="30"/>
        <v>22.672868</v>
      </c>
      <c r="AJ84" s="25">
        <v>71.1615</v>
      </c>
      <c r="AK84" s="25">
        <v>3.781338</v>
      </c>
      <c r="AL84" s="28">
        <f t="shared" si="31"/>
        <v>74.94283800000001</v>
      </c>
      <c r="AM84" s="25">
        <v>0.005195069</v>
      </c>
      <c r="AN84" s="25">
        <v>0.193501</v>
      </c>
      <c r="AO84" s="25">
        <v>0</v>
      </c>
      <c r="AP84" s="25">
        <v>0.168198</v>
      </c>
      <c r="AQ84" s="29">
        <f t="shared" si="32"/>
        <v>0.366894069</v>
      </c>
      <c r="AR84" s="25">
        <v>0.2113476</v>
      </c>
      <c r="AS84" s="25">
        <v>0.06808596</v>
      </c>
      <c r="AT84" s="25">
        <v>0</v>
      </c>
      <c r="AU84" s="25">
        <v>0.661485</v>
      </c>
      <c r="AV84" s="25">
        <v>0</v>
      </c>
      <c r="AW84" s="25">
        <v>0.04021594</v>
      </c>
      <c r="AX84" s="25">
        <v>0</v>
      </c>
      <c r="AY84" s="30">
        <f t="shared" si="33"/>
        <v>0.9811344999999999</v>
      </c>
      <c r="AZ84" s="25">
        <f t="shared" si="34"/>
        <v>99.9999979655</v>
      </c>
    </row>
    <row r="85" spans="1:52" ht="12" customHeight="1">
      <c r="A85" s="2" t="s">
        <v>389</v>
      </c>
      <c r="B85" s="4">
        <v>91</v>
      </c>
      <c r="C85" s="4" t="s">
        <v>389</v>
      </c>
      <c r="D85" s="2" t="s">
        <v>251</v>
      </c>
      <c r="E85" s="21">
        <v>4</v>
      </c>
      <c r="F85" s="44">
        <v>363.772608</v>
      </c>
      <c r="G85" s="43">
        <v>6.1665205479452085</v>
      </c>
      <c r="H85" s="4" t="s">
        <v>125</v>
      </c>
      <c r="I85" s="4" t="s">
        <v>20</v>
      </c>
      <c r="J85" s="24">
        <v>4</v>
      </c>
      <c r="K85" s="4" t="s">
        <v>36</v>
      </c>
      <c r="L85" s="12" t="s">
        <v>128</v>
      </c>
      <c r="M85" s="60" t="s">
        <v>233</v>
      </c>
      <c r="N85" s="70" t="s">
        <v>237</v>
      </c>
      <c r="O85" s="74" t="s">
        <v>237</v>
      </c>
      <c r="P85" s="2" t="s">
        <v>20</v>
      </c>
      <c r="Q85" s="2" t="s">
        <v>20</v>
      </c>
      <c r="R85" s="2" t="s">
        <v>20</v>
      </c>
      <c r="S85" s="2" t="s">
        <v>20</v>
      </c>
      <c r="T85" s="2" t="s">
        <v>20</v>
      </c>
      <c r="U85" s="25">
        <v>0.1259299</v>
      </c>
      <c r="V85" s="25">
        <v>0</v>
      </c>
      <c r="W85" s="25">
        <v>0.4243023</v>
      </c>
      <c r="X85" s="25">
        <v>0.07521159</v>
      </c>
      <c r="Y85" s="25">
        <v>0.001237033</v>
      </c>
      <c r="Z85" s="25">
        <v>0</v>
      </c>
      <c r="AA85" s="26">
        <f t="shared" si="28"/>
        <v>0.626680823</v>
      </c>
      <c r="AB85" s="25">
        <v>61.86079</v>
      </c>
      <c r="AC85" s="25">
        <v>2.493858</v>
      </c>
      <c r="AD85" s="25">
        <v>0</v>
      </c>
      <c r="AE85" s="25">
        <v>0</v>
      </c>
      <c r="AF85" s="25">
        <v>0</v>
      </c>
      <c r="AG85" s="27">
        <f t="shared" si="29"/>
        <v>64.354648</v>
      </c>
      <c r="AH85" s="25">
        <v>7.253466</v>
      </c>
      <c r="AI85" s="47">
        <f t="shared" si="30"/>
        <v>71.608114</v>
      </c>
      <c r="AJ85" s="25">
        <v>24.92918</v>
      </c>
      <c r="AK85" s="25">
        <v>0</v>
      </c>
      <c r="AL85" s="28">
        <f t="shared" si="31"/>
        <v>24.92918</v>
      </c>
      <c r="AM85" s="25">
        <v>2.421863</v>
      </c>
      <c r="AN85" s="25">
        <v>0.07273753</v>
      </c>
      <c r="AO85" s="25">
        <v>0</v>
      </c>
      <c r="AP85" s="25">
        <v>0</v>
      </c>
      <c r="AQ85" s="29">
        <f t="shared" si="32"/>
        <v>2.49460053</v>
      </c>
      <c r="AR85" s="25">
        <v>0.2187074</v>
      </c>
      <c r="AS85" s="25">
        <v>0.1024263</v>
      </c>
      <c r="AT85" s="25">
        <v>0</v>
      </c>
      <c r="AU85" s="25">
        <v>0.02028734</v>
      </c>
      <c r="AV85" s="25">
        <v>0</v>
      </c>
      <c r="AW85" s="25">
        <v>0</v>
      </c>
      <c r="AX85" s="25">
        <v>0</v>
      </c>
      <c r="AY85" s="30">
        <f t="shared" si="33"/>
        <v>0.34142103999999995</v>
      </c>
      <c r="AZ85" s="25">
        <f t="shared" si="34"/>
        <v>99.999996393</v>
      </c>
    </row>
    <row r="86" spans="1:52" ht="12" customHeight="1">
      <c r="A86" s="2" t="s">
        <v>389</v>
      </c>
      <c r="B86" s="4">
        <v>91</v>
      </c>
      <c r="C86" s="4" t="s">
        <v>389</v>
      </c>
      <c r="D86" s="2" t="s">
        <v>251</v>
      </c>
      <c r="E86" s="21">
        <v>4</v>
      </c>
      <c r="F86" s="44">
        <v>761.722368</v>
      </c>
      <c r="G86" s="43">
        <v>64.78493150684932</v>
      </c>
      <c r="H86" s="4" t="s">
        <v>513</v>
      </c>
      <c r="I86" s="4" t="s">
        <v>20</v>
      </c>
      <c r="J86" s="24">
        <v>5</v>
      </c>
      <c r="K86" s="4" t="s">
        <v>348</v>
      </c>
      <c r="L86" s="12" t="s">
        <v>443</v>
      </c>
      <c r="M86" s="60" t="s">
        <v>233</v>
      </c>
      <c r="N86" s="70" t="s">
        <v>237</v>
      </c>
      <c r="O86" s="74" t="s">
        <v>237</v>
      </c>
      <c r="P86" s="2" t="s">
        <v>20</v>
      </c>
      <c r="Q86" s="2" t="s">
        <v>20</v>
      </c>
      <c r="R86" s="2" t="s">
        <v>20</v>
      </c>
      <c r="S86" s="2" t="s">
        <v>20</v>
      </c>
      <c r="T86" s="2" t="s">
        <v>20</v>
      </c>
      <c r="U86" s="25">
        <v>0.1563551</v>
      </c>
      <c r="V86" s="25">
        <v>0</v>
      </c>
      <c r="W86" s="25">
        <v>0.1791642</v>
      </c>
      <c r="X86" s="25">
        <v>0.1051822</v>
      </c>
      <c r="Y86" s="25">
        <v>0.001181822</v>
      </c>
      <c r="Z86" s="25">
        <v>0.01985461</v>
      </c>
      <c r="AA86" s="26">
        <f t="shared" si="28"/>
        <v>0.46173793199999996</v>
      </c>
      <c r="AB86" s="25">
        <v>84.33199</v>
      </c>
      <c r="AC86" s="25">
        <v>0.1843643</v>
      </c>
      <c r="AD86" s="25">
        <v>0</v>
      </c>
      <c r="AE86" s="25">
        <v>0</v>
      </c>
      <c r="AF86" s="25">
        <v>0</v>
      </c>
      <c r="AG86" s="27">
        <f t="shared" si="29"/>
        <v>84.5163543</v>
      </c>
      <c r="AH86" s="25">
        <v>10.23529</v>
      </c>
      <c r="AI86" s="47">
        <f t="shared" si="30"/>
        <v>94.75164430000001</v>
      </c>
      <c r="AJ86" s="25">
        <v>2.608045</v>
      </c>
      <c r="AK86" s="25">
        <v>0</v>
      </c>
      <c r="AL86" s="28">
        <f t="shared" si="31"/>
        <v>2.608045</v>
      </c>
      <c r="AM86" s="25">
        <v>1.379541</v>
      </c>
      <c r="AN86" s="25">
        <v>0.02245462</v>
      </c>
      <c r="AO86" s="25">
        <v>0</v>
      </c>
      <c r="AP86" s="25">
        <v>0.001890915</v>
      </c>
      <c r="AQ86" s="29">
        <f t="shared" si="32"/>
        <v>1.4038865349999998</v>
      </c>
      <c r="AR86" s="25">
        <v>0.3135374</v>
      </c>
      <c r="AS86" s="25">
        <v>0.4568925</v>
      </c>
      <c r="AT86" s="25">
        <v>0</v>
      </c>
      <c r="AU86" s="25">
        <v>0.00425456</v>
      </c>
      <c r="AV86" s="25">
        <v>0</v>
      </c>
      <c r="AW86" s="25">
        <v>0</v>
      </c>
      <c r="AX86" s="25">
        <v>0</v>
      </c>
      <c r="AY86" s="30">
        <f t="shared" si="33"/>
        <v>0.77468446</v>
      </c>
      <c r="AZ86" s="25">
        <f t="shared" si="34"/>
        <v>99.99999822700002</v>
      </c>
    </row>
    <row r="87" spans="1:52" ht="12" customHeight="1">
      <c r="A87" s="2" t="s">
        <v>389</v>
      </c>
      <c r="B87" s="4">
        <v>91</v>
      </c>
      <c r="C87" s="4" t="s">
        <v>389</v>
      </c>
      <c r="D87" s="2" t="s">
        <v>251</v>
      </c>
      <c r="E87" s="21">
        <v>4</v>
      </c>
      <c r="F87" s="44">
        <v>953.904192</v>
      </c>
      <c r="G87" s="43">
        <v>115.74657534246575</v>
      </c>
      <c r="H87" s="4" t="s">
        <v>513</v>
      </c>
      <c r="I87" s="4" t="s">
        <v>20</v>
      </c>
      <c r="J87" s="24">
        <v>4</v>
      </c>
      <c r="K87" s="4" t="s">
        <v>349</v>
      </c>
      <c r="L87" s="12" t="s">
        <v>507</v>
      </c>
      <c r="M87" s="60" t="s">
        <v>233</v>
      </c>
      <c r="N87" s="70" t="s">
        <v>237</v>
      </c>
      <c r="O87" s="74" t="s">
        <v>237</v>
      </c>
      <c r="P87" s="2" t="s">
        <v>20</v>
      </c>
      <c r="Q87" s="2" t="s">
        <v>20</v>
      </c>
      <c r="R87" s="2" t="s">
        <v>20</v>
      </c>
      <c r="S87" s="2" t="s">
        <v>20</v>
      </c>
      <c r="T87" s="2" t="s">
        <v>20</v>
      </c>
      <c r="U87" s="25">
        <v>0.2098718</v>
      </c>
      <c r="V87" s="25">
        <v>0</v>
      </c>
      <c r="W87" s="25">
        <v>0.1425847</v>
      </c>
      <c r="X87" s="25">
        <v>0.02233481</v>
      </c>
      <c r="Y87" s="25">
        <v>0</v>
      </c>
      <c r="Z87" s="25">
        <v>0.05286847</v>
      </c>
      <c r="AA87" s="26">
        <f t="shared" si="28"/>
        <v>0.42765978</v>
      </c>
      <c r="AB87" s="25">
        <v>80.7833</v>
      </c>
      <c r="AC87" s="25">
        <v>0.2293794</v>
      </c>
      <c r="AD87" s="25">
        <v>0</v>
      </c>
      <c r="AE87" s="25">
        <v>0</v>
      </c>
      <c r="AF87" s="25">
        <v>0</v>
      </c>
      <c r="AG87" s="27">
        <f t="shared" si="29"/>
        <v>81.0126794</v>
      </c>
      <c r="AH87" s="25">
        <v>15.65378</v>
      </c>
      <c r="AI87" s="47">
        <f t="shared" si="30"/>
        <v>96.6664594</v>
      </c>
      <c r="AJ87" s="25">
        <v>1.352717</v>
      </c>
      <c r="AK87" s="25">
        <v>0</v>
      </c>
      <c r="AL87" s="28">
        <f t="shared" si="31"/>
        <v>1.352717</v>
      </c>
      <c r="AM87" s="25">
        <v>1.008647</v>
      </c>
      <c r="AN87" s="25">
        <v>0.0246908</v>
      </c>
      <c r="AO87" s="25">
        <v>0.009612449</v>
      </c>
      <c r="AP87" s="25">
        <v>0.02827191</v>
      </c>
      <c r="AQ87" s="29">
        <f t="shared" si="32"/>
        <v>1.071222159</v>
      </c>
      <c r="AR87" s="25">
        <v>0.2613267</v>
      </c>
      <c r="AS87" s="25">
        <v>0.2206151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30">
        <f t="shared" si="33"/>
        <v>0.48194180000000003</v>
      </c>
      <c r="AZ87" s="25">
        <f t="shared" si="34"/>
        <v>100.000000139</v>
      </c>
    </row>
    <row r="88" spans="1:52" ht="12" customHeight="1">
      <c r="A88" s="2" t="s">
        <v>389</v>
      </c>
      <c r="B88" s="4">
        <v>91</v>
      </c>
      <c r="C88" s="4" t="s">
        <v>389</v>
      </c>
      <c r="D88" s="2" t="s">
        <v>251</v>
      </c>
      <c r="E88" s="21">
        <v>4</v>
      </c>
      <c r="F88" s="44">
        <v>17988.6981</v>
      </c>
      <c r="G88" s="43">
        <v>2470.230136986301</v>
      </c>
      <c r="H88" s="4" t="s">
        <v>514</v>
      </c>
      <c r="I88" s="4" t="s">
        <v>20</v>
      </c>
      <c r="J88" s="24">
        <v>8</v>
      </c>
      <c r="K88" s="4" t="s">
        <v>350</v>
      </c>
      <c r="L88" s="12" t="s">
        <v>508</v>
      </c>
      <c r="M88" s="59" t="s">
        <v>233</v>
      </c>
      <c r="N88" s="70" t="s">
        <v>237</v>
      </c>
      <c r="O88" s="73" t="s">
        <v>237</v>
      </c>
      <c r="P88" s="2"/>
      <c r="Q88" s="2" t="s">
        <v>20</v>
      </c>
      <c r="R88" s="2" t="s">
        <v>20</v>
      </c>
      <c r="S88" s="2" t="s">
        <v>20</v>
      </c>
      <c r="T88" s="2" t="s">
        <v>20</v>
      </c>
      <c r="U88" s="25">
        <v>0.2876489</v>
      </c>
      <c r="V88" s="25">
        <v>0</v>
      </c>
      <c r="W88" s="25">
        <v>0.3443791</v>
      </c>
      <c r="X88" s="25">
        <v>0.07813358</v>
      </c>
      <c r="Y88" s="25">
        <v>0.005048139</v>
      </c>
      <c r="Z88" s="25">
        <v>0.1133905</v>
      </c>
      <c r="AA88" s="26">
        <f t="shared" si="28"/>
        <v>0.8286002190000001</v>
      </c>
      <c r="AB88" s="25">
        <v>55.79042</v>
      </c>
      <c r="AC88" s="25">
        <v>0.2811448</v>
      </c>
      <c r="AD88" s="25">
        <v>0.008650379</v>
      </c>
      <c r="AE88" s="25">
        <v>0</v>
      </c>
      <c r="AF88" s="25">
        <v>0.005833627</v>
      </c>
      <c r="AG88" s="27">
        <f t="shared" si="29"/>
        <v>56.086048806</v>
      </c>
      <c r="AH88" s="25">
        <v>11.69622</v>
      </c>
      <c r="AI88" s="47">
        <f t="shared" si="30"/>
        <v>67.782268806</v>
      </c>
      <c r="AJ88" s="25">
        <v>21.57457</v>
      </c>
      <c r="AK88" s="25">
        <v>0</v>
      </c>
      <c r="AL88" s="28">
        <f t="shared" si="31"/>
        <v>21.57457</v>
      </c>
      <c r="AM88" s="25">
        <v>1.602441</v>
      </c>
      <c r="AN88" s="25">
        <v>0.0927927</v>
      </c>
      <c r="AO88" s="25">
        <v>0.007529682</v>
      </c>
      <c r="AP88" s="25">
        <v>0.1018133</v>
      </c>
      <c r="AQ88" s="29">
        <f t="shared" si="32"/>
        <v>1.804576682</v>
      </c>
      <c r="AR88" s="25">
        <v>0.775152</v>
      </c>
      <c r="AS88" s="25">
        <v>7.14883</v>
      </c>
      <c r="AT88" s="25">
        <v>0</v>
      </c>
      <c r="AU88" s="25">
        <v>0.07545192</v>
      </c>
      <c r="AV88" s="25">
        <v>0</v>
      </c>
      <c r="AW88" s="25">
        <v>0.01054656</v>
      </c>
      <c r="AX88" s="25">
        <v>0</v>
      </c>
      <c r="AY88" s="30">
        <f t="shared" si="33"/>
        <v>8.009980480000001</v>
      </c>
      <c r="AZ88" s="25">
        <f t="shared" si="34"/>
        <v>99.999996187</v>
      </c>
    </row>
    <row r="89" spans="1:52" ht="12" customHeight="1">
      <c r="A89" s="2" t="s">
        <v>46</v>
      </c>
      <c r="B89" s="4">
        <v>91</v>
      </c>
      <c r="C89" s="4" t="s">
        <v>46</v>
      </c>
      <c r="D89" s="2" t="s">
        <v>252</v>
      </c>
      <c r="E89" s="21">
        <v>4</v>
      </c>
      <c r="F89" s="44">
        <v>105.53604</v>
      </c>
      <c r="G89" s="43">
        <v>47.04289041095888</v>
      </c>
      <c r="H89" s="4" t="s">
        <v>179</v>
      </c>
      <c r="I89" s="4" t="s">
        <v>20</v>
      </c>
      <c r="J89" s="24">
        <v>7</v>
      </c>
      <c r="K89" s="4" t="s">
        <v>497</v>
      </c>
      <c r="L89" s="12" t="s">
        <v>166</v>
      </c>
      <c r="M89" s="60" t="s">
        <v>233</v>
      </c>
      <c r="N89" s="70" t="s">
        <v>237</v>
      </c>
      <c r="O89" s="74" t="s">
        <v>237</v>
      </c>
      <c r="P89" s="2" t="s">
        <v>20</v>
      </c>
      <c r="Q89" s="2" t="s">
        <v>20</v>
      </c>
      <c r="R89" s="2" t="s">
        <v>20</v>
      </c>
      <c r="S89" s="2" t="s">
        <v>20</v>
      </c>
      <c r="T89" s="2" t="s">
        <v>20</v>
      </c>
      <c r="U89" s="25">
        <v>0.2976038</v>
      </c>
      <c r="V89" s="25">
        <v>0.06736591</v>
      </c>
      <c r="W89" s="25">
        <v>0.2788437</v>
      </c>
      <c r="X89" s="25">
        <v>0.04263665</v>
      </c>
      <c r="Y89" s="25">
        <v>0.003410932</v>
      </c>
      <c r="Z89" s="25">
        <v>0.03581479</v>
      </c>
      <c r="AA89" s="26">
        <f t="shared" si="28"/>
        <v>0.725675782</v>
      </c>
      <c r="AB89" s="25">
        <v>1.340496</v>
      </c>
      <c r="AC89" s="25">
        <v>0.2796964</v>
      </c>
      <c r="AD89" s="25">
        <v>0</v>
      </c>
      <c r="AE89" s="25">
        <v>0</v>
      </c>
      <c r="AF89" s="25">
        <v>0</v>
      </c>
      <c r="AG89" s="27">
        <f t="shared" si="29"/>
        <v>1.6201923999999999</v>
      </c>
      <c r="AH89" s="25">
        <v>50.64381</v>
      </c>
      <c r="AI89" s="47">
        <f t="shared" si="30"/>
        <v>52.2640024</v>
      </c>
      <c r="AJ89" s="25">
        <v>1.624456</v>
      </c>
      <c r="AK89" s="25">
        <v>0.06224951</v>
      </c>
      <c r="AL89" s="28">
        <f t="shared" si="31"/>
        <v>1.68670551</v>
      </c>
      <c r="AM89" s="25">
        <v>41.30042</v>
      </c>
      <c r="AN89" s="25">
        <v>1.598022</v>
      </c>
      <c r="AO89" s="25">
        <v>1.767716</v>
      </c>
      <c r="AP89" s="25">
        <v>0.1466701</v>
      </c>
      <c r="AQ89" s="29">
        <f t="shared" si="32"/>
        <v>44.812828100000004</v>
      </c>
      <c r="AR89" s="25">
        <v>0.3555897</v>
      </c>
      <c r="AS89" s="25">
        <v>0.01108553</v>
      </c>
      <c r="AT89" s="25">
        <v>0</v>
      </c>
      <c r="AU89" s="25">
        <v>0</v>
      </c>
      <c r="AV89" s="25">
        <v>0</v>
      </c>
      <c r="AW89" s="25">
        <v>0</v>
      </c>
      <c r="AX89" s="25">
        <v>0.1441119</v>
      </c>
      <c r="AY89" s="30">
        <f t="shared" si="33"/>
        <v>0.51078713</v>
      </c>
      <c r="AZ89" s="25">
        <f t="shared" si="34"/>
        <v>99.99999892200002</v>
      </c>
    </row>
    <row r="90" spans="1:52" ht="12" customHeight="1">
      <c r="A90" s="2" t="s">
        <v>46</v>
      </c>
      <c r="B90" s="4">
        <v>91</v>
      </c>
      <c r="C90" s="4" t="s">
        <v>46</v>
      </c>
      <c r="D90" s="2" t="s">
        <v>252</v>
      </c>
      <c r="E90" s="21">
        <v>4</v>
      </c>
      <c r="F90" s="44">
        <v>873.22816</v>
      </c>
      <c r="G90" s="43">
        <v>487.3164383561644</v>
      </c>
      <c r="H90" s="4" t="s">
        <v>179</v>
      </c>
      <c r="I90" s="4" t="s">
        <v>20</v>
      </c>
      <c r="J90" s="24">
        <v>14</v>
      </c>
      <c r="K90" s="4" t="s">
        <v>498</v>
      </c>
      <c r="L90" s="12" t="s">
        <v>167</v>
      </c>
      <c r="M90" s="59" t="s">
        <v>233</v>
      </c>
      <c r="N90" s="70" t="s">
        <v>237</v>
      </c>
      <c r="O90" s="73" t="s">
        <v>237</v>
      </c>
      <c r="P90" s="2"/>
      <c r="Q90" s="2" t="s">
        <v>20</v>
      </c>
      <c r="R90" s="2" t="s">
        <v>20</v>
      </c>
      <c r="S90" s="2" t="s">
        <v>20</v>
      </c>
      <c r="T90" s="2" t="s">
        <v>20</v>
      </c>
      <c r="U90" s="25">
        <v>0.5713974</v>
      </c>
      <c r="V90" s="25">
        <v>0.1399635</v>
      </c>
      <c r="W90" s="25">
        <v>0.3012616</v>
      </c>
      <c r="X90" s="25">
        <v>0.08265885</v>
      </c>
      <c r="Y90" s="25">
        <v>0.0223653</v>
      </c>
      <c r="Z90" s="25">
        <v>0.1693373</v>
      </c>
      <c r="AA90" s="26">
        <f aca="true" t="shared" si="35" ref="AA90:AA105">SUM(U90:Z90)</f>
        <v>1.28698395</v>
      </c>
      <c r="AB90" s="25">
        <v>1.281315</v>
      </c>
      <c r="AC90" s="25">
        <v>0.1667606</v>
      </c>
      <c r="AD90" s="25">
        <v>0</v>
      </c>
      <c r="AE90" s="25">
        <v>0</v>
      </c>
      <c r="AF90" s="25">
        <v>0.02143771</v>
      </c>
      <c r="AG90" s="27">
        <f aca="true" t="shared" si="36" ref="AG90:AG105">SUM(AB90:AF90)</f>
        <v>1.46951331</v>
      </c>
      <c r="AH90" s="25">
        <v>52.11002</v>
      </c>
      <c r="AI90" s="47">
        <f aca="true" t="shared" si="37" ref="AI90:AI105">AG90+AH90</f>
        <v>53.57953331</v>
      </c>
      <c r="AJ90" s="25">
        <v>1.179898</v>
      </c>
      <c r="AK90" s="25">
        <v>0.05678931</v>
      </c>
      <c r="AL90" s="28">
        <f aca="true" t="shared" si="38" ref="AL90:AL105">SUM(AJ90:AK90)</f>
        <v>1.23668731</v>
      </c>
      <c r="AM90" s="25">
        <v>37.86837</v>
      </c>
      <c r="AN90" s="25">
        <v>2.309398</v>
      </c>
      <c r="AO90" s="25">
        <v>2.40092</v>
      </c>
      <c r="AP90" s="25">
        <v>0.5554221</v>
      </c>
      <c r="AQ90" s="29">
        <f aca="true" t="shared" si="39" ref="AQ90:AQ105">SUM(AM90:AP90)</f>
        <v>43.1341101</v>
      </c>
      <c r="AR90" s="25">
        <v>0.608295</v>
      </c>
      <c r="AS90" s="25">
        <v>0.03617613</v>
      </c>
      <c r="AT90" s="25">
        <v>0</v>
      </c>
      <c r="AU90" s="25">
        <v>0.005153295</v>
      </c>
      <c r="AV90" s="25">
        <v>0</v>
      </c>
      <c r="AW90" s="25">
        <v>0.006802349</v>
      </c>
      <c r="AX90" s="25">
        <v>0.1062609</v>
      </c>
      <c r="AY90" s="30">
        <f aca="true" t="shared" si="40" ref="AY90:AY105">SUM(AR90:AX90)</f>
        <v>0.7626876739999999</v>
      </c>
      <c r="AZ90" s="25">
        <f aca="true" t="shared" si="41" ref="AZ90:AZ105">AA90+AI90+AL90+AQ90+AY90</f>
        <v>100.00000234400001</v>
      </c>
    </row>
    <row r="91" spans="1:52" ht="12" customHeight="1">
      <c r="A91" s="2" t="s">
        <v>44</v>
      </c>
      <c r="B91" s="4">
        <v>94</v>
      </c>
      <c r="C91" s="4" t="s">
        <v>44</v>
      </c>
      <c r="D91" s="2" t="s">
        <v>252</v>
      </c>
      <c r="E91" s="21">
        <v>5</v>
      </c>
      <c r="F91" s="44">
        <v>1143.8441</v>
      </c>
      <c r="G91" s="43">
        <v>667.3342465753425</v>
      </c>
      <c r="H91" s="4" t="s">
        <v>125</v>
      </c>
      <c r="I91" s="4" t="s">
        <v>20</v>
      </c>
      <c r="J91" s="24">
        <v>11</v>
      </c>
      <c r="K91" s="4" t="s">
        <v>422</v>
      </c>
      <c r="L91" s="12" t="s">
        <v>205</v>
      </c>
      <c r="M91" s="60" t="s">
        <v>233</v>
      </c>
      <c r="N91" s="70" t="s">
        <v>237</v>
      </c>
      <c r="O91" s="74" t="s">
        <v>237</v>
      </c>
      <c r="P91" s="2" t="s">
        <v>20</v>
      </c>
      <c r="Q91" s="2" t="s">
        <v>20</v>
      </c>
      <c r="R91" s="2" t="s">
        <v>20</v>
      </c>
      <c r="S91" s="2" t="s">
        <v>20</v>
      </c>
      <c r="T91" s="2" t="s">
        <v>20</v>
      </c>
      <c r="U91" s="25">
        <v>0.3221974</v>
      </c>
      <c r="V91" s="25">
        <v>0.07041921</v>
      </c>
      <c r="W91" s="25">
        <v>0.1992982</v>
      </c>
      <c r="X91" s="25">
        <v>0.1362749</v>
      </c>
      <c r="Y91" s="25">
        <v>0.01487065</v>
      </c>
      <c r="Z91" s="25">
        <v>0.1304526</v>
      </c>
      <c r="AA91" s="26">
        <f t="shared" si="35"/>
        <v>0.87351296</v>
      </c>
      <c r="AB91" s="25">
        <v>64.15135</v>
      </c>
      <c r="AC91" s="25">
        <v>1.080601</v>
      </c>
      <c r="AD91" s="25">
        <v>0</v>
      </c>
      <c r="AE91" s="25">
        <v>0</v>
      </c>
      <c r="AF91" s="25">
        <v>0</v>
      </c>
      <c r="AG91" s="27">
        <f t="shared" si="36"/>
        <v>65.231951</v>
      </c>
      <c r="AH91" s="25">
        <v>19.01075</v>
      </c>
      <c r="AI91" s="47">
        <f t="shared" si="37"/>
        <v>84.242701</v>
      </c>
      <c r="AJ91" s="25">
        <v>0.355558</v>
      </c>
      <c r="AK91" s="25">
        <v>0</v>
      </c>
      <c r="AL91" s="28">
        <f t="shared" si="38"/>
        <v>0.355558</v>
      </c>
      <c r="AM91" s="25">
        <v>10.13509</v>
      </c>
      <c r="AN91" s="25">
        <v>0.2277806</v>
      </c>
      <c r="AO91" s="25">
        <v>1.777554</v>
      </c>
      <c r="AP91" s="25">
        <v>1.81658</v>
      </c>
      <c r="AQ91" s="29">
        <f t="shared" si="39"/>
        <v>13.957004600000001</v>
      </c>
      <c r="AR91" s="25">
        <v>0.3660225</v>
      </c>
      <c r="AS91" s="25">
        <v>0.1893057</v>
      </c>
      <c r="AT91" s="25">
        <v>0</v>
      </c>
      <c r="AU91" s="25">
        <v>0.005979732</v>
      </c>
      <c r="AV91" s="25">
        <v>0</v>
      </c>
      <c r="AW91" s="25">
        <v>0</v>
      </c>
      <c r="AX91" s="25">
        <v>0.009913766</v>
      </c>
      <c r="AY91" s="30">
        <f t="shared" si="40"/>
        <v>0.571221698</v>
      </c>
      <c r="AZ91" s="25">
        <f t="shared" si="41"/>
        <v>99.999998258</v>
      </c>
    </row>
    <row r="92" spans="1:52" ht="12" customHeight="1">
      <c r="A92" s="2" t="s">
        <v>46</v>
      </c>
      <c r="B92" s="4">
        <v>91</v>
      </c>
      <c r="C92" s="4" t="s">
        <v>46</v>
      </c>
      <c r="D92" s="2" t="s">
        <v>252</v>
      </c>
      <c r="E92" s="21">
        <v>4</v>
      </c>
      <c r="F92" s="44">
        <v>134.046792</v>
      </c>
      <c r="G92" s="43">
        <v>57.78986301369862</v>
      </c>
      <c r="H92" s="4" t="s">
        <v>179</v>
      </c>
      <c r="I92" s="4" t="s">
        <v>20</v>
      </c>
      <c r="J92" s="24">
        <v>16</v>
      </c>
      <c r="K92" s="4" t="s">
        <v>460</v>
      </c>
      <c r="L92" s="12" t="s">
        <v>118</v>
      </c>
      <c r="M92" s="60" t="s">
        <v>233</v>
      </c>
      <c r="N92" s="70" t="s">
        <v>237</v>
      </c>
      <c r="O92" s="74" t="s">
        <v>237</v>
      </c>
      <c r="P92" s="2" t="s">
        <v>20</v>
      </c>
      <c r="Q92" s="2" t="s">
        <v>20</v>
      </c>
      <c r="R92" s="2" t="s">
        <v>20</v>
      </c>
      <c r="S92" s="2" t="s">
        <v>20</v>
      </c>
      <c r="T92" s="2" t="s">
        <v>20</v>
      </c>
      <c r="U92" s="25">
        <v>0.7023198</v>
      </c>
      <c r="V92" s="25">
        <v>0.2430591</v>
      </c>
      <c r="W92" s="25">
        <v>0.2504448</v>
      </c>
      <c r="X92" s="25">
        <v>0.4136032</v>
      </c>
      <c r="Y92" s="25">
        <v>0.07251485</v>
      </c>
      <c r="Z92" s="25">
        <v>0.1376439</v>
      </c>
      <c r="AA92" s="26">
        <f t="shared" si="35"/>
        <v>1.81958565</v>
      </c>
      <c r="AB92" s="25">
        <v>2.59912</v>
      </c>
      <c r="AC92" s="25">
        <v>0.05640044</v>
      </c>
      <c r="AD92" s="25">
        <v>0</v>
      </c>
      <c r="AE92" s="25">
        <v>0</v>
      </c>
      <c r="AF92" s="25">
        <v>0</v>
      </c>
      <c r="AG92" s="27">
        <f t="shared" si="36"/>
        <v>2.65552044</v>
      </c>
      <c r="AH92" s="25">
        <v>68.60711</v>
      </c>
      <c r="AI92" s="47">
        <f t="shared" si="37"/>
        <v>71.26263044000001</v>
      </c>
      <c r="AJ92" s="25">
        <v>0.01611441</v>
      </c>
      <c r="AK92" s="25">
        <v>0.2873737</v>
      </c>
      <c r="AL92" s="28">
        <f t="shared" si="38"/>
        <v>0.30348811000000003</v>
      </c>
      <c r="AM92" s="25">
        <v>20.235</v>
      </c>
      <c r="AN92" s="25">
        <v>1.886729</v>
      </c>
      <c r="AO92" s="25">
        <v>3.514285</v>
      </c>
      <c r="AP92" s="25">
        <v>0.2356733</v>
      </c>
      <c r="AQ92" s="29">
        <f t="shared" si="39"/>
        <v>25.871687299999998</v>
      </c>
      <c r="AR92" s="25">
        <v>0.4451606</v>
      </c>
      <c r="AS92" s="25">
        <v>0.05438614</v>
      </c>
      <c r="AT92" s="25">
        <v>0</v>
      </c>
      <c r="AU92" s="25">
        <v>0.03021452</v>
      </c>
      <c r="AV92" s="25">
        <v>0</v>
      </c>
      <c r="AW92" s="25">
        <v>0.006042905</v>
      </c>
      <c r="AX92" s="25">
        <v>0.2068016</v>
      </c>
      <c r="AY92" s="30">
        <f t="shared" si="40"/>
        <v>0.7426057650000001</v>
      </c>
      <c r="AZ92" s="25">
        <f t="shared" si="41"/>
        <v>99.999997265</v>
      </c>
    </row>
    <row r="93" spans="1:52" ht="12" customHeight="1">
      <c r="A93" s="2" t="s">
        <v>44</v>
      </c>
      <c r="B93" s="4">
        <v>94</v>
      </c>
      <c r="C93" s="4" t="s">
        <v>44</v>
      </c>
      <c r="D93" s="2" t="s">
        <v>252</v>
      </c>
      <c r="E93" s="21">
        <v>5</v>
      </c>
      <c r="F93" s="44">
        <v>1792.3575</v>
      </c>
      <c r="G93" s="43">
        <v>1064.8674794520548</v>
      </c>
      <c r="H93" s="4" t="s">
        <v>125</v>
      </c>
      <c r="I93" s="4" t="s">
        <v>20</v>
      </c>
      <c r="J93" s="24">
        <v>7</v>
      </c>
      <c r="K93" s="4" t="s">
        <v>423</v>
      </c>
      <c r="L93" s="12" t="s">
        <v>206</v>
      </c>
      <c r="M93" s="59" t="s">
        <v>233</v>
      </c>
      <c r="N93" s="70" t="s">
        <v>237</v>
      </c>
      <c r="O93" s="73" t="s">
        <v>237</v>
      </c>
      <c r="P93" s="2"/>
      <c r="Q93" s="2" t="s">
        <v>20</v>
      </c>
      <c r="R93" s="2" t="s">
        <v>20</v>
      </c>
      <c r="S93" s="2" t="s">
        <v>20</v>
      </c>
      <c r="T93" s="2" t="s">
        <v>20</v>
      </c>
      <c r="U93" s="25">
        <v>0.1424534</v>
      </c>
      <c r="V93" s="25">
        <v>0.04403654</v>
      </c>
      <c r="W93" s="25">
        <v>0.1967836</v>
      </c>
      <c r="X93" s="25">
        <v>0.1636934</v>
      </c>
      <c r="Y93" s="25">
        <v>0.05176929</v>
      </c>
      <c r="Z93" s="25">
        <v>0.007582118</v>
      </c>
      <c r="AA93" s="26">
        <f t="shared" si="35"/>
        <v>0.606318348</v>
      </c>
      <c r="AB93" s="25">
        <v>73.97014</v>
      </c>
      <c r="AC93" s="25">
        <v>2.968776</v>
      </c>
      <c r="AD93" s="25">
        <v>0</v>
      </c>
      <c r="AE93" s="25">
        <v>0</v>
      </c>
      <c r="AF93" s="25">
        <v>0</v>
      </c>
      <c r="AG93" s="27">
        <f t="shared" si="36"/>
        <v>76.938916</v>
      </c>
      <c r="AH93" s="25">
        <v>4.007275</v>
      </c>
      <c r="AI93" s="47">
        <f t="shared" si="37"/>
        <v>80.946191</v>
      </c>
      <c r="AJ93" s="25">
        <v>0</v>
      </c>
      <c r="AK93" s="25">
        <v>0</v>
      </c>
      <c r="AL93" s="28">
        <f t="shared" si="38"/>
        <v>0</v>
      </c>
      <c r="AM93" s="25">
        <v>13.3613</v>
      </c>
      <c r="AN93" s="25">
        <v>0.52643</v>
      </c>
      <c r="AO93" s="25">
        <v>3.282957</v>
      </c>
      <c r="AP93" s="25">
        <v>0.6907761</v>
      </c>
      <c r="AQ93" s="29">
        <f t="shared" si="39"/>
        <v>17.8614631</v>
      </c>
      <c r="AR93" s="25">
        <v>0.3920608</v>
      </c>
      <c r="AS93" s="25">
        <v>0.01360764</v>
      </c>
      <c r="AT93" s="25">
        <v>0</v>
      </c>
      <c r="AU93" s="25">
        <v>0.02922379</v>
      </c>
      <c r="AV93" s="25">
        <v>0</v>
      </c>
      <c r="AW93" s="25">
        <v>0.009239137</v>
      </c>
      <c r="AX93" s="25">
        <v>0.1419011</v>
      </c>
      <c r="AY93" s="30">
        <f t="shared" si="40"/>
        <v>0.586032467</v>
      </c>
      <c r="AZ93" s="25">
        <f t="shared" si="41"/>
        <v>100.000004915</v>
      </c>
    </row>
    <row r="94" spans="1:52" ht="12" customHeight="1">
      <c r="A94" s="2" t="s">
        <v>44</v>
      </c>
      <c r="B94" s="4">
        <v>94</v>
      </c>
      <c r="C94" s="4" t="s">
        <v>44</v>
      </c>
      <c r="D94" s="2" t="s">
        <v>252</v>
      </c>
      <c r="E94" s="21">
        <v>5</v>
      </c>
      <c r="F94" s="44">
        <v>2995.5223</v>
      </c>
      <c r="G94" s="43">
        <v>1711.6561643835616</v>
      </c>
      <c r="H94" s="4" t="s">
        <v>514</v>
      </c>
      <c r="I94" s="4" t="s">
        <v>20</v>
      </c>
      <c r="J94" s="24">
        <v>6</v>
      </c>
      <c r="K94" s="4" t="s">
        <v>424</v>
      </c>
      <c r="L94" s="12" t="s">
        <v>207</v>
      </c>
      <c r="M94" s="59" t="s">
        <v>233</v>
      </c>
      <c r="N94" s="70" t="s">
        <v>237</v>
      </c>
      <c r="O94" s="73" t="s">
        <v>237</v>
      </c>
      <c r="P94" s="2"/>
      <c r="Q94" s="2" t="s">
        <v>20</v>
      </c>
      <c r="R94" s="2" t="s">
        <v>20</v>
      </c>
      <c r="S94" s="2" t="s">
        <v>20</v>
      </c>
      <c r="T94" s="2" t="s">
        <v>20</v>
      </c>
      <c r="U94" s="25">
        <v>0.1324689</v>
      </c>
      <c r="V94" s="25">
        <v>0.04987488</v>
      </c>
      <c r="W94" s="25">
        <v>0.1702055</v>
      </c>
      <c r="X94" s="25">
        <v>0.121232</v>
      </c>
      <c r="Y94" s="25">
        <v>0.03310971</v>
      </c>
      <c r="Z94" s="25">
        <v>0.05534309</v>
      </c>
      <c r="AA94" s="26">
        <f t="shared" si="35"/>
        <v>0.5622340800000001</v>
      </c>
      <c r="AB94" s="25">
        <v>74.31008</v>
      </c>
      <c r="AC94" s="25">
        <v>3.605834</v>
      </c>
      <c r="AD94" s="25">
        <v>0</v>
      </c>
      <c r="AE94" s="25">
        <v>0</v>
      </c>
      <c r="AF94" s="25">
        <v>0</v>
      </c>
      <c r="AG94" s="27">
        <f t="shared" si="36"/>
        <v>77.915914</v>
      </c>
      <c r="AH94" s="25">
        <v>3.636029</v>
      </c>
      <c r="AI94" s="47">
        <f t="shared" si="37"/>
        <v>81.551943</v>
      </c>
      <c r="AJ94" s="25">
        <v>0</v>
      </c>
      <c r="AK94" s="25">
        <v>0</v>
      </c>
      <c r="AL94" s="28">
        <f t="shared" si="38"/>
        <v>0</v>
      </c>
      <c r="AM94" s="25">
        <v>8.489936</v>
      </c>
      <c r="AN94" s="25">
        <v>0.3421537</v>
      </c>
      <c r="AO94" s="25">
        <v>2.21796</v>
      </c>
      <c r="AP94" s="25">
        <v>5.930183</v>
      </c>
      <c r="AQ94" s="29">
        <f t="shared" si="39"/>
        <v>16.980232700000002</v>
      </c>
      <c r="AR94" s="25">
        <v>0.6445577</v>
      </c>
      <c r="AS94" s="25">
        <v>0.1489035</v>
      </c>
      <c r="AT94" s="25">
        <v>0</v>
      </c>
      <c r="AU94" s="25">
        <v>0.01790688</v>
      </c>
      <c r="AV94" s="25">
        <v>0</v>
      </c>
      <c r="AW94" s="25">
        <v>0.005888841</v>
      </c>
      <c r="AX94" s="25">
        <v>0.08833262</v>
      </c>
      <c r="AY94" s="30">
        <f t="shared" si="40"/>
        <v>0.9055895409999999</v>
      </c>
      <c r="AZ94" s="25">
        <f t="shared" si="41"/>
        <v>99.99999932099999</v>
      </c>
    </row>
    <row r="95" spans="1:52" ht="12" customHeight="1">
      <c r="A95" s="2" t="s">
        <v>46</v>
      </c>
      <c r="B95" s="4">
        <v>91</v>
      </c>
      <c r="C95" s="4" t="s">
        <v>46</v>
      </c>
      <c r="D95" s="2" t="s">
        <v>252</v>
      </c>
      <c r="E95" s="21">
        <v>4</v>
      </c>
      <c r="F95" s="44">
        <v>762.669568</v>
      </c>
      <c r="G95" s="43">
        <v>417.97123287671235</v>
      </c>
      <c r="H95" s="4" t="s">
        <v>3</v>
      </c>
      <c r="I95" s="4" t="s">
        <v>20</v>
      </c>
      <c r="J95" s="24">
        <v>36</v>
      </c>
      <c r="K95" s="4" t="s">
        <v>461</v>
      </c>
      <c r="L95" s="12" t="s">
        <v>302</v>
      </c>
      <c r="M95" s="59" t="s">
        <v>233</v>
      </c>
      <c r="N95" s="70" t="s">
        <v>237</v>
      </c>
      <c r="O95" s="73" t="s">
        <v>237</v>
      </c>
      <c r="P95" s="2"/>
      <c r="Q95" s="2" t="s">
        <v>20</v>
      </c>
      <c r="R95" s="2" t="s">
        <v>20</v>
      </c>
      <c r="S95" s="2" t="s">
        <v>20</v>
      </c>
      <c r="T95" s="2"/>
      <c r="U95" s="25">
        <v>1.327858</v>
      </c>
      <c r="V95" s="25">
        <v>0.9097453</v>
      </c>
      <c r="W95" s="25">
        <v>1.142345</v>
      </c>
      <c r="X95" s="25">
        <v>0.3975784</v>
      </c>
      <c r="Y95" s="25">
        <v>0.120607</v>
      </c>
      <c r="Z95" s="25">
        <v>0.8088461</v>
      </c>
      <c r="AA95" s="26">
        <f t="shared" si="35"/>
        <v>4.7069798</v>
      </c>
      <c r="AB95" s="25">
        <v>8.09625</v>
      </c>
      <c r="AC95" s="25">
        <v>1.405863</v>
      </c>
      <c r="AD95" s="25">
        <v>0</v>
      </c>
      <c r="AE95" s="25">
        <v>0</v>
      </c>
      <c r="AF95" s="25">
        <v>0.01793764</v>
      </c>
      <c r="AG95" s="27">
        <f t="shared" si="36"/>
        <v>9.52005064</v>
      </c>
      <c r="AH95" s="25">
        <v>60.89275</v>
      </c>
      <c r="AI95" s="47">
        <f t="shared" si="37"/>
        <v>70.41280064</v>
      </c>
      <c r="AJ95" s="25">
        <v>3.791923</v>
      </c>
      <c r="AK95" s="25">
        <v>0.3552125</v>
      </c>
      <c r="AL95" s="28">
        <f t="shared" si="38"/>
        <v>4.1471355</v>
      </c>
      <c r="AM95" s="25">
        <v>14.90264</v>
      </c>
      <c r="AN95" s="25">
        <v>0.2571456</v>
      </c>
      <c r="AO95" s="25">
        <v>2.234181</v>
      </c>
      <c r="AP95" s="25">
        <v>1.201822</v>
      </c>
      <c r="AQ95" s="29">
        <f t="shared" si="39"/>
        <v>18.5957886</v>
      </c>
      <c r="AR95" s="25">
        <v>0.4356959</v>
      </c>
      <c r="AS95" s="25">
        <v>0.272605</v>
      </c>
      <c r="AT95" s="25">
        <v>0</v>
      </c>
      <c r="AU95" s="25">
        <v>1.189785</v>
      </c>
      <c r="AV95" s="25">
        <v>0</v>
      </c>
      <c r="AW95" s="25">
        <v>0.1501098</v>
      </c>
      <c r="AX95" s="25">
        <v>0.08909816</v>
      </c>
      <c r="AY95" s="30">
        <f t="shared" si="40"/>
        <v>2.1372938599999998</v>
      </c>
      <c r="AZ95" s="25">
        <f t="shared" si="41"/>
        <v>99.99999840000001</v>
      </c>
    </row>
    <row r="96" spans="1:52" ht="12" customHeight="1">
      <c r="A96" s="2" t="s">
        <v>44</v>
      </c>
      <c r="B96" s="4">
        <v>94</v>
      </c>
      <c r="C96" s="4" t="s">
        <v>44</v>
      </c>
      <c r="D96" s="2" t="s">
        <v>252</v>
      </c>
      <c r="E96" s="21">
        <v>5</v>
      </c>
      <c r="F96" s="44">
        <v>668.81984</v>
      </c>
      <c r="G96" s="43">
        <v>559.7931506849316</v>
      </c>
      <c r="H96" s="4" t="s">
        <v>125</v>
      </c>
      <c r="I96" s="4" t="s">
        <v>20</v>
      </c>
      <c r="J96" s="24">
        <v>11</v>
      </c>
      <c r="K96" s="4" t="s">
        <v>271</v>
      </c>
      <c r="L96" s="12" t="s">
        <v>208</v>
      </c>
      <c r="M96" s="59" t="s">
        <v>233</v>
      </c>
      <c r="N96" s="70" t="s">
        <v>237</v>
      </c>
      <c r="O96" s="73" t="s">
        <v>237</v>
      </c>
      <c r="P96" s="2"/>
      <c r="Q96" s="2" t="s">
        <v>20</v>
      </c>
      <c r="R96" s="2" t="s">
        <v>20</v>
      </c>
      <c r="S96" s="2" t="s">
        <v>20</v>
      </c>
      <c r="T96" s="2" t="s">
        <v>20</v>
      </c>
      <c r="U96" s="25">
        <v>0.347717</v>
      </c>
      <c r="V96" s="25">
        <v>0.03162287</v>
      </c>
      <c r="W96" s="25">
        <v>0.09042796</v>
      </c>
      <c r="X96" s="25">
        <v>0.04467572</v>
      </c>
      <c r="Y96" s="25">
        <v>0.02610569</v>
      </c>
      <c r="Z96" s="25">
        <v>0.00148022</v>
      </c>
      <c r="AA96" s="26">
        <f t="shared" si="35"/>
        <v>0.54202946</v>
      </c>
      <c r="AB96" s="25">
        <v>18.87589</v>
      </c>
      <c r="AC96" s="25">
        <v>0</v>
      </c>
      <c r="AD96" s="25">
        <v>0</v>
      </c>
      <c r="AE96" s="25">
        <v>0</v>
      </c>
      <c r="AF96" s="25">
        <v>0</v>
      </c>
      <c r="AG96" s="27">
        <f t="shared" si="36"/>
        <v>18.87589</v>
      </c>
      <c r="AH96" s="25">
        <v>31.82445</v>
      </c>
      <c r="AI96" s="47">
        <f t="shared" si="37"/>
        <v>50.70034</v>
      </c>
      <c r="AJ96" s="25">
        <v>0</v>
      </c>
      <c r="AK96" s="25">
        <v>0</v>
      </c>
      <c r="AL96" s="28">
        <f t="shared" si="38"/>
        <v>0</v>
      </c>
      <c r="AM96" s="25">
        <v>26.8824</v>
      </c>
      <c r="AN96" s="25">
        <v>11.97013</v>
      </c>
      <c r="AO96" s="25">
        <v>7.407423</v>
      </c>
      <c r="AP96" s="25">
        <v>0.1169373</v>
      </c>
      <c r="AQ96" s="29">
        <f t="shared" si="39"/>
        <v>46.3768903</v>
      </c>
      <c r="AR96" s="25">
        <v>0.8225984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1.558133</v>
      </c>
      <c r="AY96" s="30">
        <f t="shared" si="40"/>
        <v>2.3807314</v>
      </c>
      <c r="AZ96" s="25">
        <f t="shared" si="41"/>
        <v>99.99999116000001</v>
      </c>
    </row>
    <row r="97" spans="1:52" ht="12" customHeight="1">
      <c r="A97" s="2" t="s">
        <v>44</v>
      </c>
      <c r="B97" s="4">
        <v>94</v>
      </c>
      <c r="C97" s="4" t="s">
        <v>44</v>
      </c>
      <c r="D97" s="2" t="s">
        <v>252</v>
      </c>
      <c r="E97" s="21">
        <v>5</v>
      </c>
      <c r="F97" s="44">
        <v>1301.3376</v>
      </c>
      <c r="G97" s="43">
        <v>800.9287671232877</v>
      </c>
      <c r="H97" s="4" t="s">
        <v>125</v>
      </c>
      <c r="I97" s="4" t="s">
        <v>20</v>
      </c>
      <c r="J97" s="24">
        <v>12</v>
      </c>
      <c r="K97" s="4" t="s">
        <v>272</v>
      </c>
      <c r="L97" s="12" t="s">
        <v>116</v>
      </c>
      <c r="M97" s="60" t="s">
        <v>233</v>
      </c>
      <c r="N97" s="70" t="s">
        <v>237</v>
      </c>
      <c r="O97" s="74" t="s">
        <v>237</v>
      </c>
      <c r="P97" s="2" t="s">
        <v>20</v>
      </c>
      <c r="Q97" s="2" t="s">
        <v>20</v>
      </c>
      <c r="R97" s="2" t="s">
        <v>20</v>
      </c>
      <c r="S97" s="2" t="s">
        <v>20</v>
      </c>
      <c r="T97" s="2" t="s">
        <v>20</v>
      </c>
      <c r="U97" s="25">
        <v>0.3998877</v>
      </c>
      <c r="V97" s="25">
        <v>0.06687848</v>
      </c>
      <c r="W97" s="25">
        <v>0.2097647</v>
      </c>
      <c r="X97" s="25">
        <v>0.1069226</v>
      </c>
      <c r="Y97" s="25">
        <v>0.02137068</v>
      </c>
      <c r="Z97" s="25">
        <v>0.2824527</v>
      </c>
      <c r="AA97" s="26">
        <f t="shared" si="35"/>
        <v>1.08727686</v>
      </c>
      <c r="AB97" s="25">
        <v>71.17365</v>
      </c>
      <c r="AC97" s="25">
        <v>9.233311</v>
      </c>
      <c r="AD97" s="25">
        <v>0</v>
      </c>
      <c r="AE97" s="25">
        <v>0</v>
      </c>
      <c r="AF97" s="25">
        <v>0.1299531</v>
      </c>
      <c r="AG97" s="27">
        <f t="shared" si="36"/>
        <v>80.53691409999999</v>
      </c>
      <c r="AH97" s="25">
        <v>5.459484</v>
      </c>
      <c r="AI97" s="47">
        <f t="shared" si="37"/>
        <v>85.9963981</v>
      </c>
      <c r="AJ97" s="25">
        <v>0</v>
      </c>
      <c r="AK97" s="25">
        <v>0</v>
      </c>
      <c r="AL97" s="28">
        <f t="shared" si="38"/>
        <v>0</v>
      </c>
      <c r="AM97" s="25">
        <v>0.7338651</v>
      </c>
      <c r="AN97" s="25">
        <v>0.1373533</v>
      </c>
      <c r="AO97" s="25">
        <v>0.3922108</v>
      </c>
      <c r="AP97" s="25">
        <v>10.38816</v>
      </c>
      <c r="AQ97" s="29">
        <f t="shared" si="39"/>
        <v>11.6515892</v>
      </c>
      <c r="AR97" s="25">
        <v>1.25762</v>
      </c>
      <c r="AS97" s="25">
        <v>0.005809506</v>
      </c>
      <c r="AT97" s="25">
        <v>0</v>
      </c>
      <c r="AU97" s="25">
        <v>0</v>
      </c>
      <c r="AV97" s="25">
        <v>0</v>
      </c>
      <c r="AW97" s="25">
        <v>0</v>
      </c>
      <c r="AX97" s="25">
        <v>0.001314055</v>
      </c>
      <c r="AY97" s="30">
        <f t="shared" si="40"/>
        <v>1.264743561</v>
      </c>
      <c r="AZ97" s="25">
        <f t="shared" si="41"/>
        <v>100.000007721</v>
      </c>
    </row>
    <row r="98" spans="1:52" ht="12" customHeight="1">
      <c r="A98" s="2" t="s">
        <v>44</v>
      </c>
      <c r="B98" s="4">
        <v>94</v>
      </c>
      <c r="C98" s="4" t="s">
        <v>44</v>
      </c>
      <c r="D98" s="2" t="s">
        <v>252</v>
      </c>
      <c r="E98" s="21">
        <v>5</v>
      </c>
      <c r="F98" s="44">
        <v>34849.9804</v>
      </c>
      <c r="G98" s="43">
        <v>21795.527397260274</v>
      </c>
      <c r="H98" s="4" t="s">
        <v>514</v>
      </c>
      <c r="I98" s="4" t="s">
        <v>20</v>
      </c>
      <c r="J98" s="24">
        <v>16</v>
      </c>
      <c r="K98" s="4" t="s">
        <v>273</v>
      </c>
      <c r="L98" s="12" t="s">
        <v>117</v>
      </c>
      <c r="M98" s="60" t="s">
        <v>233</v>
      </c>
      <c r="N98" s="70" t="s">
        <v>237</v>
      </c>
      <c r="O98" s="74" t="s">
        <v>237</v>
      </c>
      <c r="P98" s="2" t="s">
        <v>20</v>
      </c>
      <c r="Q98" s="2" t="s">
        <v>20</v>
      </c>
      <c r="R98" s="2" t="s">
        <v>20</v>
      </c>
      <c r="S98" s="2" t="s">
        <v>20</v>
      </c>
      <c r="T98" s="2" t="s">
        <v>20</v>
      </c>
      <c r="U98" s="25">
        <v>0.5994827</v>
      </c>
      <c r="V98" s="25">
        <v>0.09638136</v>
      </c>
      <c r="W98" s="25">
        <v>0.2263403</v>
      </c>
      <c r="X98" s="25">
        <v>0.1302585</v>
      </c>
      <c r="Y98" s="25">
        <v>0.07003214</v>
      </c>
      <c r="Z98" s="25">
        <v>0.1622505</v>
      </c>
      <c r="AA98" s="26">
        <f t="shared" si="35"/>
        <v>1.2847455</v>
      </c>
      <c r="AB98" s="25">
        <v>36.67492</v>
      </c>
      <c r="AC98" s="25">
        <v>4.575094</v>
      </c>
      <c r="AD98" s="25">
        <v>0</v>
      </c>
      <c r="AE98" s="25">
        <v>0</v>
      </c>
      <c r="AF98" s="25">
        <v>0.07788294</v>
      </c>
      <c r="AG98" s="27">
        <f t="shared" si="36"/>
        <v>41.32789694</v>
      </c>
      <c r="AH98" s="25">
        <v>14.31472</v>
      </c>
      <c r="AI98" s="47">
        <f t="shared" si="37"/>
        <v>55.64261694</v>
      </c>
      <c r="AJ98" s="25">
        <v>0</v>
      </c>
      <c r="AK98" s="25">
        <v>0</v>
      </c>
      <c r="AL98" s="28">
        <f t="shared" si="38"/>
        <v>0</v>
      </c>
      <c r="AM98" s="25">
        <v>15.91719</v>
      </c>
      <c r="AN98" s="25">
        <v>6.842849</v>
      </c>
      <c r="AO98" s="25">
        <v>6.271221</v>
      </c>
      <c r="AP98" s="25">
        <v>9.914318</v>
      </c>
      <c r="AQ98" s="29">
        <f t="shared" si="39"/>
        <v>38.945578</v>
      </c>
      <c r="AR98" s="25">
        <v>3.529044</v>
      </c>
      <c r="AS98" s="25">
        <v>0.1346178</v>
      </c>
      <c r="AT98" s="25">
        <v>0</v>
      </c>
      <c r="AU98" s="25">
        <v>0.006921091</v>
      </c>
      <c r="AV98" s="25">
        <v>0</v>
      </c>
      <c r="AW98" s="25">
        <v>0.02366858</v>
      </c>
      <c r="AX98" s="25">
        <v>0.432798</v>
      </c>
      <c r="AY98" s="30">
        <f t="shared" si="40"/>
        <v>4.127049470999999</v>
      </c>
      <c r="AZ98" s="25">
        <f t="shared" si="41"/>
        <v>99.999989911</v>
      </c>
    </row>
    <row r="99" spans="1:52" ht="12" customHeight="1">
      <c r="A99" s="2" t="s">
        <v>44</v>
      </c>
      <c r="B99" s="4">
        <v>94</v>
      </c>
      <c r="C99" s="4" t="s">
        <v>44</v>
      </c>
      <c r="D99" s="2" t="s">
        <v>252</v>
      </c>
      <c r="E99" s="21">
        <v>5</v>
      </c>
      <c r="F99" s="44">
        <v>720.964672</v>
      </c>
      <c r="G99" s="43">
        <v>441.23493150684914</v>
      </c>
      <c r="H99" s="4" t="s">
        <v>125</v>
      </c>
      <c r="I99" s="4" t="s">
        <v>20</v>
      </c>
      <c r="J99" s="24">
        <v>13</v>
      </c>
      <c r="K99" s="4" t="s">
        <v>274</v>
      </c>
      <c r="L99" s="12" t="s">
        <v>210</v>
      </c>
      <c r="M99" s="60" t="s">
        <v>233</v>
      </c>
      <c r="N99" s="70" t="s">
        <v>237</v>
      </c>
      <c r="O99" s="74" t="s">
        <v>237</v>
      </c>
      <c r="P99" s="2" t="s">
        <v>20</v>
      </c>
      <c r="Q99" s="2" t="s">
        <v>20</v>
      </c>
      <c r="R99" s="2" t="s">
        <v>20</v>
      </c>
      <c r="S99" s="2" t="s">
        <v>20</v>
      </c>
      <c r="T99" s="2" t="s">
        <v>20</v>
      </c>
      <c r="U99" s="25">
        <v>0.5498806</v>
      </c>
      <c r="V99" s="25">
        <v>0.05118071</v>
      </c>
      <c r="W99" s="25">
        <v>0.1037346</v>
      </c>
      <c r="X99" s="25">
        <v>0.07839388</v>
      </c>
      <c r="Y99" s="25">
        <v>0.02421722</v>
      </c>
      <c r="Z99" s="25">
        <v>0.5264124</v>
      </c>
      <c r="AA99" s="26">
        <f t="shared" si="35"/>
        <v>1.3338194100000003</v>
      </c>
      <c r="AB99" s="25">
        <v>58.04193</v>
      </c>
      <c r="AC99" s="25">
        <v>15.24661</v>
      </c>
      <c r="AD99" s="25">
        <v>0</v>
      </c>
      <c r="AE99" s="25">
        <v>0</v>
      </c>
      <c r="AF99" s="25">
        <v>0.4193074</v>
      </c>
      <c r="AG99" s="27">
        <f t="shared" si="36"/>
        <v>73.70784739999999</v>
      </c>
      <c r="AH99" s="25">
        <v>12.38311</v>
      </c>
      <c r="AI99" s="47">
        <f t="shared" si="37"/>
        <v>86.0909574</v>
      </c>
      <c r="AJ99" s="25">
        <v>0</v>
      </c>
      <c r="AK99" s="25">
        <v>0</v>
      </c>
      <c r="AL99" s="28">
        <f t="shared" si="38"/>
        <v>0</v>
      </c>
      <c r="AM99" s="25">
        <v>1.430439</v>
      </c>
      <c r="AN99" s="25">
        <v>1.273276</v>
      </c>
      <c r="AO99" s="25">
        <v>1.96147</v>
      </c>
      <c r="AP99" s="25">
        <v>6.712663</v>
      </c>
      <c r="AQ99" s="29">
        <f t="shared" si="39"/>
        <v>11.377848</v>
      </c>
      <c r="AR99" s="25">
        <v>1.170166</v>
      </c>
      <c r="AS99" s="25">
        <v>0.001997296</v>
      </c>
      <c r="AT99" s="25">
        <v>0</v>
      </c>
      <c r="AU99" s="25">
        <v>0</v>
      </c>
      <c r="AV99" s="25">
        <v>0</v>
      </c>
      <c r="AW99" s="25">
        <v>0</v>
      </c>
      <c r="AX99" s="25">
        <v>0.02521586</v>
      </c>
      <c r="AY99" s="30">
        <f t="shared" si="40"/>
        <v>1.1973791560000002</v>
      </c>
      <c r="AZ99" s="25">
        <f t="shared" si="41"/>
        <v>100.000003966</v>
      </c>
    </row>
    <row r="100" spans="1:52" ht="12" customHeight="1">
      <c r="A100" s="2" t="s">
        <v>385</v>
      </c>
      <c r="B100" s="4">
        <v>97</v>
      </c>
      <c r="C100" s="4" t="s">
        <v>385</v>
      </c>
      <c r="D100" s="2" t="s">
        <v>253</v>
      </c>
      <c r="E100" s="21">
        <v>5</v>
      </c>
      <c r="F100" s="44">
        <v>368.831136</v>
      </c>
      <c r="G100" s="43">
        <v>200.48169630642946</v>
      </c>
      <c r="H100" s="4" t="s">
        <v>125</v>
      </c>
      <c r="I100" s="4" t="s">
        <v>20</v>
      </c>
      <c r="J100" s="24">
        <v>53</v>
      </c>
      <c r="K100" s="4" t="s">
        <v>499</v>
      </c>
      <c r="L100" s="12" t="s">
        <v>222</v>
      </c>
      <c r="M100" s="58" t="s">
        <v>233</v>
      </c>
      <c r="N100" s="70" t="s">
        <v>237</v>
      </c>
      <c r="O100" s="72" t="s">
        <v>237</v>
      </c>
      <c r="P100" s="21" t="s">
        <v>20</v>
      </c>
      <c r="Q100" s="21" t="s">
        <v>20</v>
      </c>
      <c r="R100" s="21" t="s">
        <v>20</v>
      </c>
      <c r="S100" s="21" t="s">
        <v>20</v>
      </c>
      <c r="T100" s="21" t="s">
        <v>20</v>
      </c>
      <c r="U100" s="25">
        <v>1.710255</v>
      </c>
      <c r="V100" s="25">
        <v>0.3604004</v>
      </c>
      <c r="W100" s="25">
        <v>1.367667</v>
      </c>
      <c r="X100" s="25">
        <v>1.124879</v>
      </c>
      <c r="Y100" s="25">
        <v>0.1083397</v>
      </c>
      <c r="Z100" s="25">
        <v>0.2157034</v>
      </c>
      <c r="AA100" s="26">
        <f t="shared" si="35"/>
        <v>4.8872445</v>
      </c>
      <c r="AB100" s="25">
        <v>11.17583</v>
      </c>
      <c r="AC100" s="25">
        <v>59.50266</v>
      </c>
      <c r="AD100" s="25">
        <v>0</v>
      </c>
      <c r="AE100" s="25">
        <v>0</v>
      </c>
      <c r="AF100" s="25">
        <v>0</v>
      </c>
      <c r="AG100" s="27">
        <f t="shared" si="36"/>
        <v>70.67849</v>
      </c>
      <c r="AH100" s="25">
        <v>13.12741</v>
      </c>
      <c r="AI100" s="47">
        <f t="shared" si="37"/>
        <v>83.8059</v>
      </c>
      <c r="AJ100" s="25">
        <v>0.757646</v>
      </c>
      <c r="AK100" s="25">
        <v>0</v>
      </c>
      <c r="AL100" s="28">
        <f t="shared" si="38"/>
        <v>0.757646</v>
      </c>
      <c r="AM100" s="25">
        <v>4.232081</v>
      </c>
      <c r="AN100" s="25">
        <v>2.633826</v>
      </c>
      <c r="AO100" s="25">
        <v>0.3669886</v>
      </c>
      <c r="AP100" s="25">
        <v>2.187291</v>
      </c>
      <c r="AQ100" s="29">
        <f t="shared" si="39"/>
        <v>9.420186600000001</v>
      </c>
      <c r="AR100" s="25">
        <v>0.1878864</v>
      </c>
      <c r="AS100" s="25">
        <v>0.7808268</v>
      </c>
      <c r="AT100" s="25">
        <v>0</v>
      </c>
      <c r="AU100" s="25">
        <v>0.01268844</v>
      </c>
      <c r="AV100" s="25">
        <v>0</v>
      </c>
      <c r="AW100" s="25">
        <v>0.003904134</v>
      </c>
      <c r="AX100" s="25">
        <v>0.1437209</v>
      </c>
      <c r="AY100" s="30">
        <f t="shared" si="40"/>
        <v>1.1290266740000001</v>
      </c>
      <c r="AZ100" s="25">
        <f t="shared" si="41"/>
        <v>100.00000377399998</v>
      </c>
    </row>
    <row r="101" spans="1:52" ht="12" customHeight="1">
      <c r="A101" s="2" t="s">
        <v>385</v>
      </c>
      <c r="B101" s="4">
        <v>97</v>
      </c>
      <c r="C101" s="4" t="s">
        <v>385</v>
      </c>
      <c r="D101" s="2" t="s">
        <v>253</v>
      </c>
      <c r="E101" s="21">
        <v>5</v>
      </c>
      <c r="F101" s="44">
        <v>3576.31514</v>
      </c>
      <c r="G101" s="43">
        <v>31.964016393442627</v>
      </c>
      <c r="H101" s="4" t="s">
        <v>514</v>
      </c>
      <c r="I101" s="4" t="s">
        <v>20</v>
      </c>
      <c r="J101" s="24">
        <v>32</v>
      </c>
      <c r="K101" s="4" t="s">
        <v>500</v>
      </c>
      <c r="L101" s="12" t="s">
        <v>418</v>
      </c>
      <c r="M101" s="58" t="s">
        <v>233</v>
      </c>
      <c r="N101" s="70" t="s">
        <v>237</v>
      </c>
      <c r="O101" s="72" t="s">
        <v>237</v>
      </c>
      <c r="P101" s="21" t="s">
        <v>20</v>
      </c>
      <c r="Q101" s="21" t="s">
        <v>20</v>
      </c>
      <c r="R101" s="21" t="s">
        <v>20</v>
      </c>
      <c r="S101" s="21" t="s">
        <v>20</v>
      </c>
      <c r="T101" s="21" t="s">
        <v>20</v>
      </c>
      <c r="U101" s="25">
        <v>1.261688</v>
      </c>
      <c r="V101" s="25">
        <v>0.1896495</v>
      </c>
      <c r="W101" s="25">
        <v>1.022235</v>
      </c>
      <c r="X101" s="25">
        <v>0.4107059</v>
      </c>
      <c r="Y101" s="25">
        <v>0.09439693</v>
      </c>
      <c r="Z101" s="25">
        <v>0.2485375</v>
      </c>
      <c r="AA101" s="26">
        <f t="shared" si="35"/>
        <v>3.2272128299999996</v>
      </c>
      <c r="AB101" s="25">
        <v>9.75872</v>
      </c>
      <c r="AC101" s="25">
        <v>44.45479</v>
      </c>
      <c r="AD101" s="25">
        <v>0</v>
      </c>
      <c r="AE101" s="25">
        <v>0</v>
      </c>
      <c r="AF101" s="25">
        <v>0.009638503</v>
      </c>
      <c r="AG101" s="27">
        <f t="shared" si="36"/>
        <v>54.223148503</v>
      </c>
      <c r="AH101" s="25">
        <v>9.427387</v>
      </c>
      <c r="AI101" s="47">
        <f t="shared" si="37"/>
        <v>63.650535503</v>
      </c>
      <c r="AJ101" s="25">
        <v>0.9117068</v>
      </c>
      <c r="AK101" s="25">
        <v>0.0003019897</v>
      </c>
      <c r="AL101" s="28">
        <f t="shared" si="38"/>
        <v>0.9120087897</v>
      </c>
      <c r="AM101" s="25">
        <v>5.852811</v>
      </c>
      <c r="AN101" s="25">
        <v>11.32851</v>
      </c>
      <c r="AO101" s="25">
        <v>3.727509</v>
      </c>
      <c r="AP101" s="25">
        <v>8.617351</v>
      </c>
      <c r="AQ101" s="29">
        <f t="shared" si="39"/>
        <v>29.526181</v>
      </c>
      <c r="AR101" s="25">
        <v>0.6103714</v>
      </c>
      <c r="AS101" s="25">
        <v>1.430752</v>
      </c>
      <c r="AT101" s="25">
        <v>0</v>
      </c>
      <c r="AU101" s="25">
        <v>0.07678087</v>
      </c>
      <c r="AV101" s="25">
        <v>0</v>
      </c>
      <c r="AW101" s="25">
        <v>0.001962933</v>
      </c>
      <c r="AX101" s="25">
        <v>0.5641922</v>
      </c>
      <c r="AY101" s="30">
        <f t="shared" si="40"/>
        <v>2.684059403</v>
      </c>
      <c r="AZ101" s="25">
        <f t="shared" si="41"/>
        <v>99.99999752570001</v>
      </c>
    </row>
    <row r="102" spans="1:52" ht="12" customHeight="1">
      <c r="A102" s="2" t="s">
        <v>385</v>
      </c>
      <c r="B102" s="4">
        <v>97</v>
      </c>
      <c r="C102" s="4" t="s">
        <v>385</v>
      </c>
      <c r="D102" s="2" t="s">
        <v>253</v>
      </c>
      <c r="E102" s="21">
        <v>5</v>
      </c>
      <c r="F102" s="44">
        <v>766.591488</v>
      </c>
      <c r="G102" s="43">
        <v>601.9629315068494</v>
      </c>
      <c r="H102" s="4" t="s">
        <v>125</v>
      </c>
      <c r="I102" s="4" t="s">
        <v>20</v>
      </c>
      <c r="J102" s="24">
        <v>18</v>
      </c>
      <c r="K102" s="4" t="s">
        <v>501</v>
      </c>
      <c r="L102" s="12" t="s">
        <v>419</v>
      </c>
      <c r="M102" s="58" t="s">
        <v>233</v>
      </c>
      <c r="N102" s="70" t="s">
        <v>237</v>
      </c>
      <c r="O102" s="72" t="s">
        <v>237</v>
      </c>
      <c r="P102" s="21" t="s">
        <v>20</v>
      </c>
      <c r="Q102" s="21" t="s">
        <v>20</v>
      </c>
      <c r="R102" s="21" t="s">
        <v>20</v>
      </c>
      <c r="S102" s="21" t="s">
        <v>20</v>
      </c>
      <c r="T102" s="21" t="s">
        <v>20</v>
      </c>
      <c r="U102" s="25">
        <v>0.7915217</v>
      </c>
      <c r="V102" s="25">
        <v>0.06210546</v>
      </c>
      <c r="W102" s="25">
        <v>0.784595</v>
      </c>
      <c r="X102" s="25">
        <v>0.2817639</v>
      </c>
      <c r="Y102" s="25">
        <v>0.06374908</v>
      </c>
      <c r="Z102" s="25">
        <v>0.2568747</v>
      </c>
      <c r="AA102" s="26">
        <f t="shared" si="35"/>
        <v>2.2406098400000003</v>
      </c>
      <c r="AB102" s="25">
        <v>6.739205</v>
      </c>
      <c r="AC102" s="25">
        <v>79.83076</v>
      </c>
      <c r="AD102" s="25">
        <v>0</v>
      </c>
      <c r="AE102" s="25">
        <v>0</v>
      </c>
      <c r="AF102" s="25">
        <v>0.04003395</v>
      </c>
      <c r="AG102" s="27">
        <f t="shared" si="36"/>
        <v>86.60999894999999</v>
      </c>
      <c r="AH102" s="25">
        <v>0.9907523</v>
      </c>
      <c r="AI102" s="47">
        <f t="shared" si="37"/>
        <v>87.60075124999999</v>
      </c>
      <c r="AJ102" s="25">
        <v>0.1815029</v>
      </c>
      <c r="AK102" s="25">
        <v>0</v>
      </c>
      <c r="AL102" s="28">
        <f t="shared" si="38"/>
        <v>0.1815029</v>
      </c>
      <c r="AM102" s="25">
        <v>2.310464</v>
      </c>
      <c r="AN102" s="25">
        <v>0.5490874</v>
      </c>
      <c r="AO102" s="25">
        <v>0.04449521</v>
      </c>
      <c r="AP102" s="25">
        <v>4.75817</v>
      </c>
      <c r="AQ102" s="29">
        <f t="shared" si="39"/>
        <v>7.66221661</v>
      </c>
      <c r="AR102" s="25">
        <v>0.404566</v>
      </c>
      <c r="AS102" s="25">
        <v>1.903785</v>
      </c>
      <c r="AT102" s="25">
        <v>0</v>
      </c>
      <c r="AU102" s="25">
        <v>0</v>
      </c>
      <c r="AV102" s="25">
        <v>0</v>
      </c>
      <c r="AW102" s="25">
        <v>0</v>
      </c>
      <c r="AX102" s="25">
        <v>0.006574491</v>
      </c>
      <c r="AY102" s="30">
        <f t="shared" si="40"/>
        <v>2.314925491</v>
      </c>
      <c r="AZ102" s="25">
        <f t="shared" si="41"/>
        <v>100.00000609099999</v>
      </c>
    </row>
    <row r="103" spans="1:52" ht="12" customHeight="1">
      <c r="A103" s="2" t="s">
        <v>399</v>
      </c>
      <c r="B103" s="4">
        <v>91</v>
      </c>
      <c r="C103" s="4" t="s">
        <v>399</v>
      </c>
      <c r="D103" s="2" t="s">
        <v>251</v>
      </c>
      <c r="E103" s="21">
        <v>5</v>
      </c>
      <c r="F103" s="44">
        <v>435.278592</v>
      </c>
      <c r="G103" s="43">
        <v>228.0266301369864</v>
      </c>
      <c r="H103" s="4" t="s">
        <v>513</v>
      </c>
      <c r="I103" s="4" t="s">
        <v>20</v>
      </c>
      <c r="J103" s="24">
        <v>16</v>
      </c>
      <c r="K103" s="4" t="s">
        <v>326</v>
      </c>
      <c r="L103" s="12" t="s">
        <v>133</v>
      </c>
      <c r="M103" s="59" t="s">
        <v>233</v>
      </c>
      <c r="N103" s="70" t="s">
        <v>237</v>
      </c>
      <c r="O103" s="73" t="s">
        <v>237</v>
      </c>
      <c r="P103" s="2"/>
      <c r="Q103" s="2" t="s">
        <v>20</v>
      </c>
      <c r="R103" s="2" t="s">
        <v>20</v>
      </c>
      <c r="S103" s="2" t="s">
        <v>20</v>
      </c>
      <c r="T103" s="2" t="s">
        <v>20</v>
      </c>
      <c r="U103" s="25">
        <v>0.8373252</v>
      </c>
      <c r="V103" s="25">
        <v>0.03811799</v>
      </c>
      <c r="W103" s="25">
        <v>0.2865202</v>
      </c>
      <c r="X103" s="25">
        <v>0.2253197</v>
      </c>
      <c r="Y103" s="25">
        <v>0.03091792</v>
      </c>
      <c r="Z103" s="25">
        <v>0.04552982</v>
      </c>
      <c r="AA103" s="26">
        <f t="shared" si="35"/>
        <v>1.46373083</v>
      </c>
      <c r="AB103" s="25">
        <v>18.75109</v>
      </c>
      <c r="AC103" s="25">
        <v>8.834056</v>
      </c>
      <c r="AD103" s="25">
        <v>0</v>
      </c>
      <c r="AE103" s="25">
        <v>0</v>
      </c>
      <c r="AF103" s="25">
        <v>0</v>
      </c>
      <c r="AG103" s="27">
        <f t="shared" si="36"/>
        <v>27.585146</v>
      </c>
      <c r="AH103" s="25">
        <v>38.14742</v>
      </c>
      <c r="AI103" s="47">
        <f t="shared" si="37"/>
        <v>65.73256599999999</v>
      </c>
      <c r="AJ103" s="25">
        <v>14.66378</v>
      </c>
      <c r="AK103" s="25">
        <v>0.2420492</v>
      </c>
      <c r="AL103" s="28">
        <f t="shared" si="38"/>
        <v>14.9058292</v>
      </c>
      <c r="AM103" s="25">
        <v>7.783905</v>
      </c>
      <c r="AN103" s="25">
        <v>6.956533</v>
      </c>
      <c r="AO103" s="25">
        <v>2.052442</v>
      </c>
      <c r="AP103" s="25">
        <v>0</v>
      </c>
      <c r="AQ103" s="29">
        <f t="shared" si="39"/>
        <v>16.79288</v>
      </c>
      <c r="AR103" s="25">
        <v>1.049939</v>
      </c>
      <c r="AS103" s="25">
        <v>0.04150625</v>
      </c>
      <c r="AT103" s="25">
        <v>0</v>
      </c>
      <c r="AU103" s="25">
        <v>0.01355306</v>
      </c>
      <c r="AV103" s="25">
        <v>0</v>
      </c>
      <c r="AW103" s="25">
        <v>0</v>
      </c>
      <c r="AX103" s="25">
        <v>0</v>
      </c>
      <c r="AY103" s="30">
        <f t="shared" si="40"/>
        <v>1.10499831</v>
      </c>
      <c r="AZ103" s="25">
        <f t="shared" si="41"/>
        <v>100.00000433999999</v>
      </c>
    </row>
    <row r="104" spans="1:52" ht="12" customHeight="1">
      <c r="A104" s="2" t="s">
        <v>399</v>
      </c>
      <c r="B104" s="4">
        <v>91</v>
      </c>
      <c r="C104" s="4" t="s">
        <v>399</v>
      </c>
      <c r="D104" s="2" t="s">
        <v>251</v>
      </c>
      <c r="E104" s="21">
        <v>5</v>
      </c>
      <c r="F104" s="44">
        <v>2135.63763</v>
      </c>
      <c r="G104" s="43">
        <v>712.4906575342465</v>
      </c>
      <c r="H104" s="4" t="s">
        <v>513</v>
      </c>
      <c r="I104" s="4" t="s">
        <v>20</v>
      </c>
      <c r="J104" s="24">
        <v>30</v>
      </c>
      <c r="K104" s="4" t="s">
        <v>327</v>
      </c>
      <c r="L104" s="12" t="s">
        <v>134</v>
      </c>
      <c r="M104" s="60" t="s">
        <v>233</v>
      </c>
      <c r="N104" s="70" t="s">
        <v>237</v>
      </c>
      <c r="O104" s="74" t="s">
        <v>237</v>
      </c>
      <c r="P104" s="2" t="s">
        <v>20</v>
      </c>
      <c r="Q104" s="2" t="s">
        <v>20</v>
      </c>
      <c r="R104" s="2" t="s">
        <v>20</v>
      </c>
      <c r="S104" s="2" t="s">
        <v>17</v>
      </c>
      <c r="T104" s="2" t="s">
        <v>20</v>
      </c>
      <c r="U104" s="25">
        <v>0.9234247</v>
      </c>
      <c r="V104" s="25">
        <v>0.3209964</v>
      </c>
      <c r="W104" s="25">
        <v>1.003014</v>
      </c>
      <c r="X104" s="25">
        <v>0.160561</v>
      </c>
      <c r="Y104" s="25">
        <v>0.06539669</v>
      </c>
      <c r="Z104" s="25">
        <v>0.1310865</v>
      </c>
      <c r="AA104" s="26">
        <f t="shared" si="35"/>
        <v>2.60447929</v>
      </c>
      <c r="AB104" s="25">
        <v>27.50496</v>
      </c>
      <c r="AC104" s="25">
        <v>0.2298932</v>
      </c>
      <c r="AD104" s="25">
        <v>0</v>
      </c>
      <c r="AE104" s="25">
        <v>0.0001674691</v>
      </c>
      <c r="AF104" s="25">
        <v>0.01528156</v>
      </c>
      <c r="AG104" s="27">
        <f t="shared" si="36"/>
        <v>27.750302229099997</v>
      </c>
      <c r="AH104" s="25">
        <v>49.40594</v>
      </c>
      <c r="AI104" s="47">
        <f t="shared" si="37"/>
        <v>77.1562422291</v>
      </c>
      <c r="AJ104" s="25">
        <v>5.186895</v>
      </c>
      <c r="AK104" s="25">
        <v>0.271928</v>
      </c>
      <c r="AL104" s="28">
        <f t="shared" si="38"/>
        <v>5.458823</v>
      </c>
      <c r="AM104" s="25">
        <v>10.29186</v>
      </c>
      <c r="AN104" s="25">
        <v>1.735943</v>
      </c>
      <c r="AO104" s="25">
        <v>0.2099644</v>
      </c>
      <c r="AP104" s="25">
        <v>0.03550345</v>
      </c>
      <c r="AQ104" s="29">
        <f t="shared" si="39"/>
        <v>12.273270850000001</v>
      </c>
      <c r="AR104" s="25">
        <v>2.237262</v>
      </c>
      <c r="AS104" s="25">
        <v>0.058991</v>
      </c>
      <c r="AT104" s="25">
        <v>0</v>
      </c>
      <c r="AU104" s="25">
        <v>0.1454888</v>
      </c>
      <c r="AV104" s="25">
        <v>0</v>
      </c>
      <c r="AW104" s="25">
        <v>0.05827925</v>
      </c>
      <c r="AX104" s="25">
        <v>0.007159305</v>
      </c>
      <c r="AY104" s="30">
        <f t="shared" si="40"/>
        <v>2.5071803549999996</v>
      </c>
      <c r="AZ104" s="25">
        <f t="shared" si="41"/>
        <v>99.9999957241</v>
      </c>
    </row>
    <row r="105" spans="1:52" ht="12" customHeight="1">
      <c r="A105" s="2" t="s">
        <v>399</v>
      </c>
      <c r="B105" s="4">
        <v>91</v>
      </c>
      <c r="C105" s="4" t="s">
        <v>399</v>
      </c>
      <c r="D105" s="2" t="s">
        <v>251</v>
      </c>
      <c r="E105" s="21">
        <v>5</v>
      </c>
      <c r="F105" s="44">
        <v>856.063872</v>
      </c>
      <c r="G105" s="43">
        <v>205.55290410958895</v>
      </c>
      <c r="H105" s="4" t="s">
        <v>513</v>
      </c>
      <c r="I105" s="4" t="s">
        <v>20</v>
      </c>
      <c r="J105" s="24">
        <v>9</v>
      </c>
      <c r="K105" s="4" t="s">
        <v>328</v>
      </c>
      <c r="L105" s="12" t="s">
        <v>361</v>
      </c>
      <c r="M105" s="59" t="s">
        <v>233</v>
      </c>
      <c r="N105" s="70" t="s">
        <v>237</v>
      </c>
      <c r="O105" s="73" t="s">
        <v>237</v>
      </c>
      <c r="P105" s="2"/>
      <c r="Q105" s="2" t="s">
        <v>20</v>
      </c>
      <c r="R105" s="2" t="s">
        <v>20</v>
      </c>
      <c r="S105" s="2" t="s">
        <v>20</v>
      </c>
      <c r="T105" s="2" t="s">
        <v>20</v>
      </c>
      <c r="U105" s="25">
        <v>0.4515982</v>
      </c>
      <c r="V105" s="25">
        <v>0.07121679</v>
      </c>
      <c r="W105" s="25">
        <v>0.8345979</v>
      </c>
      <c r="X105" s="25">
        <v>0.3083268</v>
      </c>
      <c r="Y105" s="25">
        <v>0.04702403</v>
      </c>
      <c r="Z105" s="25">
        <v>0.1108049</v>
      </c>
      <c r="AA105" s="26">
        <f t="shared" si="35"/>
        <v>1.82356862</v>
      </c>
      <c r="AB105" s="25">
        <v>0.9633119</v>
      </c>
      <c r="AC105" s="25">
        <v>0</v>
      </c>
      <c r="AD105" s="25">
        <v>0</v>
      </c>
      <c r="AE105" s="25">
        <v>0</v>
      </c>
      <c r="AF105" s="25">
        <v>0</v>
      </c>
      <c r="AG105" s="27">
        <f t="shared" si="36"/>
        <v>0.9633119</v>
      </c>
      <c r="AH105" s="25">
        <v>74.80643</v>
      </c>
      <c r="AI105" s="47">
        <f t="shared" si="37"/>
        <v>75.7697419</v>
      </c>
      <c r="AJ105" s="25">
        <v>0</v>
      </c>
      <c r="AK105" s="25">
        <v>0</v>
      </c>
      <c r="AL105" s="28">
        <f t="shared" si="38"/>
        <v>0</v>
      </c>
      <c r="AM105" s="25">
        <v>7.792164</v>
      </c>
      <c r="AN105" s="25">
        <v>0.6120455</v>
      </c>
      <c r="AO105" s="25">
        <v>3.991282</v>
      </c>
      <c r="AP105" s="25">
        <v>7.384344</v>
      </c>
      <c r="AQ105" s="29">
        <f t="shared" si="39"/>
        <v>19.7798355</v>
      </c>
      <c r="AR105" s="25">
        <v>0.2639211</v>
      </c>
      <c r="AS105" s="25">
        <v>2.139855</v>
      </c>
      <c r="AT105" s="25">
        <v>0</v>
      </c>
      <c r="AU105" s="25">
        <v>0.2230761</v>
      </c>
      <c r="AV105" s="25">
        <v>0</v>
      </c>
      <c r="AW105" s="25">
        <v>0</v>
      </c>
      <c r="AX105" s="25">
        <v>0</v>
      </c>
      <c r="AY105" s="30">
        <f t="shared" si="40"/>
        <v>2.6268522</v>
      </c>
      <c r="AZ105" s="25">
        <f t="shared" si="41"/>
        <v>99.99999822000001</v>
      </c>
    </row>
    <row r="106" spans="1:52" ht="12" customHeight="1">
      <c r="A106" s="2" t="s">
        <v>400</v>
      </c>
      <c r="B106" s="4">
        <v>94</v>
      </c>
      <c r="C106" s="4" t="s">
        <v>400</v>
      </c>
      <c r="D106" s="2" t="s">
        <v>253</v>
      </c>
      <c r="E106" s="21">
        <v>6</v>
      </c>
      <c r="F106" s="44">
        <v>447.9548697656</v>
      </c>
      <c r="G106" s="43">
        <v>80.84383561643835</v>
      </c>
      <c r="H106" s="4" t="s">
        <v>513</v>
      </c>
      <c r="I106" s="4" t="s">
        <v>20</v>
      </c>
      <c r="J106" s="24">
        <v>3</v>
      </c>
      <c r="K106" s="4" t="s">
        <v>470</v>
      </c>
      <c r="L106" s="12" t="s">
        <v>218</v>
      </c>
      <c r="M106" s="60" t="s">
        <v>233</v>
      </c>
      <c r="N106" s="70" t="s">
        <v>169</v>
      </c>
      <c r="O106" s="74" t="s">
        <v>237</v>
      </c>
      <c r="P106" s="2" t="s">
        <v>20</v>
      </c>
      <c r="Q106" s="2" t="s">
        <v>20</v>
      </c>
      <c r="R106" s="2" t="s">
        <v>20</v>
      </c>
      <c r="S106" s="2" t="s">
        <v>20</v>
      </c>
      <c r="T106" s="2" t="s">
        <v>20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6">
        <f aca="true" t="shared" si="42" ref="AA106:AA114">SUM(U106:Z106)</f>
        <v>0</v>
      </c>
      <c r="AB106" s="25">
        <v>6.50581</v>
      </c>
      <c r="AC106" s="25">
        <v>0</v>
      </c>
      <c r="AD106" s="25">
        <v>0</v>
      </c>
      <c r="AE106" s="25">
        <v>0</v>
      </c>
      <c r="AF106" s="25">
        <v>0.1623439</v>
      </c>
      <c r="AG106" s="27">
        <f aca="true" t="shared" si="43" ref="AG106:AG114">SUM(AB106:AF106)</f>
        <v>6.6681539</v>
      </c>
      <c r="AH106" s="25">
        <v>5.87512</v>
      </c>
      <c r="AI106" s="47">
        <f aca="true" t="shared" si="44" ref="AI106:AI114">AG106+AH106</f>
        <v>12.543273899999999</v>
      </c>
      <c r="AJ106" s="25">
        <v>11.89591</v>
      </c>
      <c r="AK106" s="25">
        <v>41.33922</v>
      </c>
      <c r="AL106" s="28">
        <f aca="true" t="shared" si="45" ref="AL106:AL114">SUM(AJ106:AK106)</f>
        <v>53.23513</v>
      </c>
      <c r="AM106" s="25">
        <v>11.77355</v>
      </c>
      <c r="AN106" s="25">
        <v>21.00404</v>
      </c>
      <c r="AO106" s="25">
        <v>1.344561</v>
      </c>
      <c r="AP106" s="25">
        <v>0</v>
      </c>
      <c r="AQ106" s="29">
        <f aca="true" t="shared" si="46" ref="AQ106:AQ114">SUM(AM106:AP106)</f>
        <v>34.122151</v>
      </c>
      <c r="AR106" s="25">
        <v>0.008840507</v>
      </c>
      <c r="AS106" s="25">
        <v>0</v>
      </c>
      <c r="AT106" s="25">
        <v>0</v>
      </c>
      <c r="AU106" s="25">
        <v>0.09041428</v>
      </c>
      <c r="AV106" s="25">
        <v>0</v>
      </c>
      <c r="AW106" s="25">
        <v>0</v>
      </c>
      <c r="AX106" s="25">
        <v>0.0002009206</v>
      </c>
      <c r="AY106" s="30">
        <f aca="true" t="shared" si="47" ref="AY106:AY114">SUM(AR106:AX106)</f>
        <v>0.0994557076</v>
      </c>
      <c r="AZ106" s="25">
        <f aca="true" t="shared" si="48" ref="AZ106:AZ114">AA106+AI106+AL106+AQ106+AY106</f>
        <v>100.0000106076</v>
      </c>
    </row>
    <row r="107" spans="1:52" ht="12" customHeight="1">
      <c r="A107" s="2" t="s">
        <v>37</v>
      </c>
      <c r="B107" s="4">
        <v>97</v>
      </c>
      <c r="C107" s="4" t="s">
        <v>37</v>
      </c>
      <c r="D107" s="2" t="s">
        <v>253</v>
      </c>
      <c r="E107" s="21">
        <v>6</v>
      </c>
      <c r="F107" s="44">
        <v>576.672768</v>
      </c>
      <c r="G107" s="43">
        <v>128.4183310533516</v>
      </c>
      <c r="H107" s="4" t="s">
        <v>513</v>
      </c>
      <c r="I107" s="4" t="s">
        <v>20</v>
      </c>
      <c r="J107" s="24">
        <v>11</v>
      </c>
      <c r="K107" s="4" t="s">
        <v>172</v>
      </c>
      <c r="L107" s="12" t="s">
        <v>243</v>
      </c>
      <c r="M107" s="58" t="s">
        <v>233</v>
      </c>
      <c r="N107" s="70" t="s">
        <v>236</v>
      </c>
      <c r="O107" s="72" t="s">
        <v>237</v>
      </c>
      <c r="P107" s="21" t="s">
        <v>20</v>
      </c>
      <c r="Q107" s="21" t="s">
        <v>20</v>
      </c>
      <c r="R107" s="21" t="s">
        <v>20</v>
      </c>
      <c r="S107" s="21" t="s">
        <v>20</v>
      </c>
      <c r="T107" s="21" t="s">
        <v>20</v>
      </c>
      <c r="U107" s="25">
        <v>0.2814039</v>
      </c>
      <c r="V107" s="25">
        <v>0.008896297</v>
      </c>
      <c r="W107" s="25">
        <v>0.103478</v>
      </c>
      <c r="X107" s="25">
        <v>0.5116152</v>
      </c>
      <c r="Y107" s="25">
        <v>0.00608694</v>
      </c>
      <c r="Z107" s="25">
        <v>0.09333308</v>
      </c>
      <c r="AA107" s="26">
        <f t="shared" si="42"/>
        <v>1.004813417</v>
      </c>
      <c r="AB107" s="25">
        <v>2.865856</v>
      </c>
      <c r="AC107" s="25">
        <v>17.1068</v>
      </c>
      <c r="AD107" s="25">
        <v>0</v>
      </c>
      <c r="AE107" s="25">
        <v>0</v>
      </c>
      <c r="AF107" s="25">
        <v>0</v>
      </c>
      <c r="AG107" s="27">
        <f t="shared" si="43"/>
        <v>19.972656</v>
      </c>
      <c r="AH107" s="25">
        <v>13.93706</v>
      </c>
      <c r="AI107" s="47">
        <f t="shared" si="44"/>
        <v>33.909716</v>
      </c>
      <c r="AJ107" s="25">
        <v>14.76239</v>
      </c>
      <c r="AK107" s="25">
        <v>27.48956</v>
      </c>
      <c r="AL107" s="28">
        <f t="shared" si="45"/>
        <v>42.25195</v>
      </c>
      <c r="AM107" s="25">
        <v>7.349746</v>
      </c>
      <c r="AN107" s="25">
        <v>13.46634</v>
      </c>
      <c r="AO107" s="25">
        <v>0.9002429</v>
      </c>
      <c r="AP107" s="25">
        <v>0.5960519</v>
      </c>
      <c r="AQ107" s="29">
        <f t="shared" si="46"/>
        <v>22.312380799999996</v>
      </c>
      <c r="AR107" s="25">
        <v>0.3352499</v>
      </c>
      <c r="AS107" s="25">
        <v>0.1020733</v>
      </c>
      <c r="AT107" s="25">
        <v>0</v>
      </c>
      <c r="AU107" s="25">
        <v>0.07163861</v>
      </c>
      <c r="AV107" s="25">
        <v>0.01217388</v>
      </c>
      <c r="AW107" s="25">
        <v>0</v>
      </c>
      <c r="AX107" s="25">
        <v>0</v>
      </c>
      <c r="AY107" s="30">
        <f t="shared" si="47"/>
        <v>0.52113569</v>
      </c>
      <c r="AZ107" s="25">
        <f t="shared" si="48"/>
        <v>99.999995907</v>
      </c>
    </row>
    <row r="108" spans="1:52" ht="12" customHeight="1">
      <c r="A108" s="2" t="s">
        <v>50</v>
      </c>
      <c r="B108" s="4">
        <v>91</v>
      </c>
      <c r="C108" s="4" t="s">
        <v>50</v>
      </c>
      <c r="D108" s="2" t="s">
        <v>251</v>
      </c>
      <c r="E108" s="21">
        <v>8</v>
      </c>
      <c r="F108" s="44">
        <v>1274.05286</v>
      </c>
      <c r="G108" s="43">
        <v>308.26778082191777</v>
      </c>
      <c r="H108" s="4" t="s">
        <v>513</v>
      </c>
      <c r="I108" s="4" t="s">
        <v>20</v>
      </c>
      <c r="J108" s="24">
        <v>20</v>
      </c>
      <c r="K108" s="4" t="s">
        <v>89</v>
      </c>
      <c r="L108" s="12" t="s">
        <v>2</v>
      </c>
      <c r="M108" s="60" t="s">
        <v>233</v>
      </c>
      <c r="N108" s="70" t="s">
        <v>237</v>
      </c>
      <c r="O108" s="74" t="s">
        <v>237</v>
      </c>
      <c r="P108" s="2" t="s">
        <v>20</v>
      </c>
      <c r="Q108" s="2" t="s">
        <v>20</v>
      </c>
      <c r="R108" s="2" t="s">
        <v>20</v>
      </c>
      <c r="S108" s="2" t="s">
        <v>20</v>
      </c>
      <c r="T108" s="2" t="s">
        <v>20</v>
      </c>
      <c r="U108" s="25">
        <v>0.8237438</v>
      </c>
      <c r="V108" s="25">
        <v>0.001059614</v>
      </c>
      <c r="W108" s="25">
        <v>0.8010681</v>
      </c>
      <c r="X108" s="25">
        <v>0.1673484</v>
      </c>
      <c r="Y108" s="25">
        <v>0.01010165</v>
      </c>
      <c r="Z108" s="25">
        <v>0.0006357683</v>
      </c>
      <c r="AA108" s="26">
        <f t="shared" si="42"/>
        <v>1.8039573323</v>
      </c>
      <c r="AB108" s="25">
        <v>45.72347</v>
      </c>
      <c r="AC108" s="25">
        <v>12.40674</v>
      </c>
      <c r="AD108" s="25">
        <v>0</v>
      </c>
      <c r="AE108" s="25">
        <v>5.685394</v>
      </c>
      <c r="AF108" s="25">
        <v>0</v>
      </c>
      <c r="AG108" s="27">
        <f t="shared" si="43"/>
        <v>63.815604</v>
      </c>
      <c r="AH108" s="25">
        <v>11.31823</v>
      </c>
      <c r="AI108" s="47">
        <f t="shared" si="44"/>
        <v>75.13383400000001</v>
      </c>
      <c r="AJ108" s="25">
        <v>10.10928</v>
      </c>
      <c r="AK108" s="25">
        <v>0.7575533</v>
      </c>
      <c r="AL108" s="28">
        <f t="shared" si="45"/>
        <v>10.8668333</v>
      </c>
      <c r="AM108" s="25">
        <v>0.03517918</v>
      </c>
      <c r="AN108" s="25">
        <v>0.01342178</v>
      </c>
      <c r="AO108" s="25">
        <v>0.00614576</v>
      </c>
      <c r="AP108" s="25">
        <v>0.6600688</v>
      </c>
      <c r="AQ108" s="29">
        <f t="shared" si="46"/>
        <v>0.71481552</v>
      </c>
      <c r="AR108" s="25">
        <v>1.543999</v>
      </c>
      <c r="AS108" s="25">
        <v>9.528754</v>
      </c>
      <c r="AT108" s="25">
        <v>0</v>
      </c>
      <c r="AU108" s="25">
        <v>0.3981323</v>
      </c>
      <c r="AV108" s="25">
        <v>0</v>
      </c>
      <c r="AW108" s="25">
        <v>0.009677807</v>
      </c>
      <c r="AX108" s="25">
        <v>0</v>
      </c>
      <c r="AY108" s="30">
        <f t="shared" si="47"/>
        <v>11.480563106999998</v>
      </c>
      <c r="AZ108" s="25">
        <f t="shared" si="48"/>
        <v>100.0000032593</v>
      </c>
    </row>
    <row r="109" spans="1:52" ht="12" customHeight="1">
      <c r="A109" s="2" t="s">
        <v>50</v>
      </c>
      <c r="B109" s="4">
        <v>91</v>
      </c>
      <c r="C109" s="4" t="s">
        <v>50</v>
      </c>
      <c r="D109" s="2" t="s">
        <v>251</v>
      </c>
      <c r="E109" s="21">
        <v>8</v>
      </c>
      <c r="F109" s="44">
        <v>3621.08902</v>
      </c>
      <c r="G109" s="43">
        <v>901.1616438356165</v>
      </c>
      <c r="H109" s="4" t="s">
        <v>85</v>
      </c>
      <c r="I109" s="4" t="s">
        <v>20</v>
      </c>
      <c r="J109" s="24">
        <v>12</v>
      </c>
      <c r="K109" s="4" t="s">
        <v>336</v>
      </c>
      <c r="L109" s="12" t="s">
        <v>130</v>
      </c>
      <c r="M109" s="60" t="s">
        <v>233</v>
      </c>
      <c r="N109" s="70" t="s">
        <v>169</v>
      </c>
      <c r="O109" s="74" t="s">
        <v>237</v>
      </c>
      <c r="P109" s="2" t="s">
        <v>20</v>
      </c>
      <c r="Q109" s="2" t="s">
        <v>20</v>
      </c>
      <c r="R109" s="2" t="s">
        <v>20</v>
      </c>
      <c r="S109" s="2" t="s">
        <v>20</v>
      </c>
      <c r="T109" s="2" t="s">
        <v>20</v>
      </c>
      <c r="U109" s="25">
        <v>0.6099586</v>
      </c>
      <c r="V109" s="25">
        <v>0.002088815</v>
      </c>
      <c r="W109" s="25">
        <v>0.2486186</v>
      </c>
      <c r="X109" s="25">
        <v>0.1805581</v>
      </c>
      <c r="Y109" s="25">
        <v>0.153503</v>
      </c>
      <c r="Z109" s="25">
        <v>0.007111916</v>
      </c>
      <c r="AA109" s="26">
        <f t="shared" si="42"/>
        <v>1.201839031</v>
      </c>
      <c r="AB109" s="25">
        <v>1.182667</v>
      </c>
      <c r="AC109" s="25">
        <v>0.3638267</v>
      </c>
      <c r="AD109" s="25">
        <v>0</v>
      </c>
      <c r="AE109" s="25">
        <v>8.98772</v>
      </c>
      <c r="AF109" s="25">
        <v>0</v>
      </c>
      <c r="AG109" s="27">
        <f t="shared" si="43"/>
        <v>10.534213699999999</v>
      </c>
      <c r="AH109" s="25">
        <v>3.111811</v>
      </c>
      <c r="AI109" s="47">
        <f t="shared" si="44"/>
        <v>13.646024699999998</v>
      </c>
      <c r="AJ109" s="25">
        <v>15.4345</v>
      </c>
      <c r="AK109" s="25">
        <v>17.55183</v>
      </c>
      <c r="AL109" s="28">
        <f t="shared" si="45"/>
        <v>32.986329999999995</v>
      </c>
      <c r="AM109" s="25">
        <v>3.694814</v>
      </c>
      <c r="AN109" s="25">
        <v>39.32745</v>
      </c>
      <c r="AO109" s="25">
        <v>4.801985</v>
      </c>
      <c r="AP109" s="25">
        <v>0.04600365</v>
      </c>
      <c r="AQ109" s="29">
        <f t="shared" si="46"/>
        <v>47.870252650000005</v>
      </c>
      <c r="AR109" s="25">
        <v>0.5751451</v>
      </c>
      <c r="AS109" s="25">
        <v>0.1803343</v>
      </c>
      <c r="AT109" s="25">
        <v>0.7910887</v>
      </c>
      <c r="AU109" s="25">
        <v>2.726922</v>
      </c>
      <c r="AV109" s="25">
        <v>0.002959154</v>
      </c>
      <c r="AW109" s="25">
        <v>0.001740679</v>
      </c>
      <c r="AX109" s="25">
        <v>0.01735705</v>
      </c>
      <c r="AY109" s="30">
        <f t="shared" si="47"/>
        <v>4.295546983</v>
      </c>
      <c r="AZ109" s="25">
        <f t="shared" si="48"/>
        <v>99.99999336399999</v>
      </c>
    </row>
    <row r="110" spans="1:52" ht="12" customHeight="1">
      <c r="A110" s="2" t="s">
        <v>50</v>
      </c>
      <c r="B110" s="4">
        <v>91</v>
      </c>
      <c r="C110" s="4" t="s">
        <v>50</v>
      </c>
      <c r="D110" s="2" t="s">
        <v>251</v>
      </c>
      <c r="E110" s="21">
        <v>8</v>
      </c>
      <c r="F110" s="44">
        <v>27.941042</v>
      </c>
      <c r="G110" s="43">
        <v>36.37026027397261</v>
      </c>
      <c r="H110" s="4" t="s">
        <v>513</v>
      </c>
      <c r="I110" s="4" t="s">
        <v>20</v>
      </c>
      <c r="J110" s="24">
        <v>7</v>
      </c>
      <c r="K110" s="4" t="s">
        <v>329</v>
      </c>
      <c r="L110" s="12" t="s">
        <v>131</v>
      </c>
      <c r="M110" s="60" t="s">
        <v>233</v>
      </c>
      <c r="N110" s="70" t="s">
        <v>237</v>
      </c>
      <c r="O110" s="74" t="s">
        <v>237</v>
      </c>
      <c r="P110" s="2" t="s">
        <v>20</v>
      </c>
      <c r="Q110" s="2" t="s">
        <v>20</v>
      </c>
      <c r="R110" s="2" t="s">
        <v>20</v>
      </c>
      <c r="S110" s="2" t="s">
        <v>20</v>
      </c>
      <c r="T110" s="2" t="s">
        <v>20</v>
      </c>
      <c r="U110" s="25">
        <v>0.003221546</v>
      </c>
      <c r="V110" s="25">
        <v>0</v>
      </c>
      <c r="W110" s="25">
        <v>0.2609452</v>
      </c>
      <c r="X110" s="25">
        <v>0</v>
      </c>
      <c r="Y110" s="25">
        <v>0</v>
      </c>
      <c r="Z110" s="25">
        <v>0</v>
      </c>
      <c r="AA110" s="26">
        <f t="shared" si="42"/>
        <v>0.264166746</v>
      </c>
      <c r="AB110" s="25">
        <v>49.21878</v>
      </c>
      <c r="AC110" s="25">
        <v>6.381882</v>
      </c>
      <c r="AD110" s="25">
        <v>0</v>
      </c>
      <c r="AE110" s="25">
        <v>31.73223</v>
      </c>
      <c r="AF110" s="25">
        <v>0</v>
      </c>
      <c r="AG110" s="27">
        <f t="shared" si="43"/>
        <v>87.332892</v>
      </c>
      <c r="AH110" s="25">
        <v>7.892787</v>
      </c>
      <c r="AI110" s="47">
        <f t="shared" si="44"/>
        <v>95.225679</v>
      </c>
      <c r="AJ110" s="25">
        <v>3.23121</v>
      </c>
      <c r="AK110" s="25">
        <v>0.2416159</v>
      </c>
      <c r="AL110" s="28">
        <f t="shared" si="45"/>
        <v>3.4728259</v>
      </c>
      <c r="AM110" s="25">
        <v>0.006443091</v>
      </c>
      <c r="AN110" s="25">
        <v>0.01932927</v>
      </c>
      <c r="AO110" s="25">
        <v>0</v>
      </c>
      <c r="AP110" s="25">
        <v>0.006443091</v>
      </c>
      <c r="AQ110" s="29">
        <f t="shared" si="46"/>
        <v>0.032215452</v>
      </c>
      <c r="AR110" s="25">
        <v>0.3350407</v>
      </c>
      <c r="AS110" s="25">
        <v>0.035437</v>
      </c>
      <c r="AT110" s="25">
        <v>0</v>
      </c>
      <c r="AU110" s="25">
        <v>0.05476628</v>
      </c>
      <c r="AV110" s="25">
        <v>0</v>
      </c>
      <c r="AW110" s="25">
        <v>0.5798782</v>
      </c>
      <c r="AX110" s="25">
        <v>0</v>
      </c>
      <c r="AY110" s="30">
        <f t="shared" si="47"/>
        <v>1.00512218</v>
      </c>
      <c r="AZ110" s="25">
        <f t="shared" si="48"/>
        <v>100.00000927800001</v>
      </c>
    </row>
    <row r="111" spans="1:52" ht="12" customHeight="1">
      <c r="A111" s="2" t="s">
        <v>50</v>
      </c>
      <c r="B111" s="4">
        <v>91</v>
      </c>
      <c r="C111" s="4" t="s">
        <v>50</v>
      </c>
      <c r="D111" s="2" t="s">
        <v>251</v>
      </c>
      <c r="E111" s="21">
        <v>8</v>
      </c>
      <c r="F111" s="44">
        <v>56.195492</v>
      </c>
      <c r="G111" s="43">
        <v>12.302684931506846</v>
      </c>
      <c r="H111" s="4" t="s">
        <v>513</v>
      </c>
      <c r="I111" s="4" t="s">
        <v>20</v>
      </c>
      <c r="J111" s="24">
        <v>22</v>
      </c>
      <c r="K111" s="4" t="s">
        <v>28</v>
      </c>
      <c r="L111" s="12" t="s">
        <v>450</v>
      </c>
      <c r="M111" s="59" t="s">
        <v>233</v>
      </c>
      <c r="N111" s="70" t="s">
        <v>237</v>
      </c>
      <c r="O111" s="73" t="s">
        <v>237</v>
      </c>
      <c r="P111" s="2"/>
      <c r="Q111" s="2" t="s">
        <v>20</v>
      </c>
      <c r="R111" s="2" t="s">
        <v>20</v>
      </c>
      <c r="S111" s="2" t="s">
        <v>20</v>
      </c>
      <c r="T111" s="2" t="s">
        <v>20</v>
      </c>
      <c r="U111" s="25">
        <v>0.1569406</v>
      </c>
      <c r="V111" s="25">
        <v>0</v>
      </c>
      <c r="W111" s="25">
        <v>2.675998</v>
      </c>
      <c r="X111" s="25">
        <v>0.02562296</v>
      </c>
      <c r="Y111" s="25">
        <v>0.02242009</v>
      </c>
      <c r="Z111" s="25">
        <v>0</v>
      </c>
      <c r="AA111" s="26">
        <f t="shared" si="42"/>
        <v>2.88098165</v>
      </c>
      <c r="AB111" s="25">
        <v>55.04932</v>
      </c>
      <c r="AC111" s="25">
        <v>4.7995</v>
      </c>
      <c r="AD111" s="25">
        <v>0</v>
      </c>
      <c r="AE111" s="25">
        <v>14.88854</v>
      </c>
      <c r="AF111" s="25">
        <v>0</v>
      </c>
      <c r="AG111" s="27">
        <f t="shared" si="43"/>
        <v>74.73736000000001</v>
      </c>
      <c r="AH111" s="25">
        <v>21.75069</v>
      </c>
      <c r="AI111" s="47">
        <f t="shared" si="44"/>
        <v>96.48805000000002</v>
      </c>
      <c r="AJ111" s="25">
        <v>0.3266927</v>
      </c>
      <c r="AK111" s="25">
        <v>0.05605022</v>
      </c>
      <c r="AL111" s="28">
        <f t="shared" si="45"/>
        <v>0.38274292</v>
      </c>
      <c r="AM111" s="25">
        <v>0</v>
      </c>
      <c r="AN111" s="25">
        <v>0.05925309</v>
      </c>
      <c r="AO111" s="25">
        <v>0.008007174</v>
      </c>
      <c r="AP111" s="25">
        <v>0</v>
      </c>
      <c r="AQ111" s="29">
        <f t="shared" si="46"/>
        <v>0.067260264</v>
      </c>
      <c r="AR111" s="25">
        <v>0.1537378</v>
      </c>
      <c r="AS111" s="25">
        <v>0.00640574</v>
      </c>
      <c r="AT111" s="25">
        <v>0</v>
      </c>
      <c r="AU111" s="25">
        <v>0.02081865</v>
      </c>
      <c r="AV111" s="25">
        <v>0</v>
      </c>
      <c r="AW111" s="25">
        <v>0</v>
      </c>
      <c r="AX111" s="25">
        <v>0</v>
      </c>
      <c r="AY111" s="30">
        <f t="shared" si="47"/>
        <v>0.18096219</v>
      </c>
      <c r="AZ111" s="25">
        <f t="shared" si="48"/>
        <v>99.99999702400001</v>
      </c>
    </row>
    <row r="112" spans="1:52" ht="12" customHeight="1">
      <c r="A112" s="2" t="s">
        <v>49</v>
      </c>
      <c r="B112" s="4">
        <v>94</v>
      </c>
      <c r="C112" s="4" t="s">
        <v>49</v>
      </c>
      <c r="D112" s="2" t="s">
        <v>252</v>
      </c>
      <c r="E112" s="21">
        <v>8</v>
      </c>
      <c r="F112" s="44">
        <v>4257.54778</v>
      </c>
      <c r="G112" s="43">
        <v>1145.8383561643836</v>
      </c>
      <c r="H112" s="4" t="s">
        <v>125</v>
      </c>
      <c r="I112" s="4" t="s">
        <v>20</v>
      </c>
      <c r="J112" s="24">
        <v>8</v>
      </c>
      <c r="K112" s="4" t="s">
        <v>58</v>
      </c>
      <c r="L112" s="12" t="s">
        <v>212</v>
      </c>
      <c r="M112" s="60" t="s">
        <v>233</v>
      </c>
      <c r="N112" s="70" t="s">
        <v>237</v>
      </c>
      <c r="O112" s="74" t="s">
        <v>237</v>
      </c>
      <c r="P112" s="2" t="s">
        <v>20</v>
      </c>
      <c r="Q112" s="2" t="s">
        <v>20</v>
      </c>
      <c r="R112" s="2" t="s">
        <v>20</v>
      </c>
      <c r="S112" s="2" t="s">
        <v>20</v>
      </c>
      <c r="T112" s="2" t="s">
        <v>20</v>
      </c>
      <c r="U112" s="25">
        <v>0.3636575</v>
      </c>
      <c r="V112" s="25">
        <v>0.0002536703</v>
      </c>
      <c r="W112" s="25">
        <v>0.4311549</v>
      </c>
      <c r="X112" s="25">
        <v>0.1272368</v>
      </c>
      <c r="Y112" s="25">
        <v>0.002050502</v>
      </c>
      <c r="Z112" s="25">
        <v>0.0209278</v>
      </c>
      <c r="AA112" s="26">
        <f t="shared" si="42"/>
        <v>0.9452811723000002</v>
      </c>
      <c r="AB112" s="25">
        <v>12.13669</v>
      </c>
      <c r="AC112" s="25">
        <v>31.51177</v>
      </c>
      <c r="AD112" s="25">
        <v>0</v>
      </c>
      <c r="AE112" s="25">
        <v>5.944658</v>
      </c>
      <c r="AF112" s="25">
        <v>0</v>
      </c>
      <c r="AG112" s="27">
        <f t="shared" si="43"/>
        <v>49.593118000000004</v>
      </c>
      <c r="AH112" s="25">
        <v>7.060638</v>
      </c>
      <c r="AI112" s="47">
        <f t="shared" si="44"/>
        <v>56.653756</v>
      </c>
      <c r="AJ112" s="25">
        <v>29.99582</v>
      </c>
      <c r="AK112" s="25">
        <v>2.69326</v>
      </c>
      <c r="AL112" s="28">
        <f t="shared" si="45"/>
        <v>32.68908</v>
      </c>
      <c r="AM112" s="25">
        <v>2.955259</v>
      </c>
      <c r="AN112" s="25">
        <v>0.4997939</v>
      </c>
      <c r="AO112" s="25">
        <v>3.432772</v>
      </c>
      <c r="AP112" s="25">
        <v>0.2506897</v>
      </c>
      <c r="AQ112" s="29">
        <f t="shared" si="46"/>
        <v>7.1385146</v>
      </c>
      <c r="AR112" s="25">
        <v>0.9900118</v>
      </c>
      <c r="AS112" s="25">
        <v>1.497035</v>
      </c>
      <c r="AT112" s="25">
        <v>0</v>
      </c>
      <c r="AU112" s="25">
        <v>0.07375464</v>
      </c>
      <c r="AV112" s="25">
        <v>0</v>
      </c>
      <c r="AW112" s="25">
        <v>0.01257782</v>
      </c>
      <c r="AX112" s="25">
        <v>0</v>
      </c>
      <c r="AY112" s="30">
        <f t="shared" si="47"/>
        <v>2.5733792600000003</v>
      </c>
      <c r="AZ112" s="25">
        <f t="shared" si="48"/>
        <v>100.00001103229998</v>
      </c>
    </row>
    <row r="113" spans="1:63" ht="12" customHeight="1">
      <c r="A113" s="2" t="s">
        <v>49</v>
      </c>
      <c r="B113" s="4">
        <v>94</v>
      </c>
      <c r="C113" s="4" t="s">
        <v>49</v>
      </c>
      <c r="D113" s="2" t="s">
        <v>252</v>
      </c>
      <c r="E113" s="21">
        <v>8</v>
      </c>
      <c r="F113" s="44">
        <v>3399.55533</v>
      </c>
      <c r="G113" s="43">
        <v>2132.3078082191782</v>
      </c>
      <c r="H113" s="4" t="s">
        <v>125</v>
      </c>
      <c r="I113" s="4" t="s">
        <v>20</v>
      </c>
      <c r="J113" s="24">
        <v>43</v>
      </c>
      <c r="K113" s="4" t="s">
        <v>59</v>
      </c>
      <c r="L113" s="12" t="s">
        <v>119</v>
      </c>
      <c r="M113" s="59" t="s">
        <v>233</v>
      </c>
      <c r="N113" s="70" t="s">
        <v>237</v>
      </c>
      <c r="O113" s="73" t="s">
        <v>237</v>
      </c>
      <c r="P113" s="2"/>
      <c r="Q113" s="2" t="s">
        <v>20</v>
      </c>
      <c r="R113" s="2" t="s">
        <v>20</v>
      </c>
      <c r="S113" s="2" t="s">
        <v>20</v>
      </c>
      <c r="T113" s="2" t="s">
        <v>20</v>
      </c>
      <c r="U113" s="25">
        <v>2.091734</v>
      </c>
      <c r="V113" s="25">
        <v>0.004633002</v>
      </c>
      <c r="W113" s="25">
        <v>0.4329076</v>
      </c>
      <c r="X113" s="25">
        <v>0.3052486</v>
      </c>
      <c r="Y113" s="25">
        <v>0.6198162</v>
      </c>
      <c r="Z113" s="25">
        <v>0.005930242</v>
      </c>
      <c r="AA113" s="26">
        <f t="shared" si="42"/>
        <v>3.4602696440000003</v>
      </c>
      <c r="AB113" s="25">
        <v>6.350839</v>
      </c>
      <c r="AC113" s="25">
        <v>36.01672</v>
      </c>
      <c r="AD113" s="25">
        <v>0</v>
      </c>
      <c r="AE113" s="25">
        <v>15.13128</v>
      </c>
      <c r="AF113" s="25">
        <v>0</v>
      </c>
      <c r="AG113" s="27">
        <f t="shared" si="43"/>
        <v>57.498839000000004</v>
      </c>
      <c r="AH113" s="25">
        <v>3.312649</v>
      </c>
      <c r="AI113" s="47">
        <f t="shared" si="44"/>
        <v>60.811488000000004</v>
      </c>
      <c r="AJ113" s="25">
        <v>13.32549</v>
      </c>
      <c r="AK113" s="25">
        <v>1.840361</v>
      </c>
      <c r="AL113" s="28">
        <f t="shared" si="45"/>
        <v>15.165851</v>
      </c>
      <c r="AM113" s="25">
        <v>2.118182</v>
      </c>
      <c r="AN113" s="25">
        <v>9.508799</v>
      </c>
      <c r="AO113" s="25">
        <v>3.310822</v>
      </c>
      <c r="AP113" s="25">
        <v>0.470607</v>
      </c>
      <c r="AQ113" s="29">
        <f t="shared" si="46"/>
        <v>15.40841</v>
      </c>
      <c r="AR113" s="25">
        <v>1.217923</v>
      </c>
      <c r="AS113" s="25">
        <v>3.656179</v>
      </c>
      <c r="AT113" s="25">
        <v>0</v>
      </c>
      <c r="AU113" s="25">
        <v>0.1049176</v>
      </c>
      <c r="AV113" s="25">
        <v>0</v>
      </c>
      <c r="AW113" s="25">
        <v>0.1423787</v>
      </c>
      <c r="AX113" s="25">
        <v>0.03258986</v>
      </c>
      <c r="AY113" s="30">
        <f t="shared" si="47"/>
        <v>5.15398816</v>
      </c>
      <c r="AZ113" s="25">
        <f t="shared" si="48"/>
        <v>100.00000680400001</v>
      </c>
      <c r="BK113" s="10"/>
    </row>
    <row r="114" spans="1:52" ht="12" customHeight="1">
      <c r="A114" s="2" t="s">
        <v>47</v>
      </c>
      <c r="B114" s="4">
        <v>94</v>
      </c>
      <c r="C114" s="4" t="s">
        <v>47</v>
      </c>
      <c r="D114" s="2" t="s">
        <v>252</v>
      </c>
      <c r="E114" s="21">
        <v>7</v>
      </c>
      <c r="F114" s="44">
        <v>98.59124</v>
      </c>
      <c r="G114" s="43">
        <v>89.65712328767123</v>
      </c>
      <c r="H114" s="4" t="s">
        <v>513</v>
      </c>
      <c r="I114" s="4" t="s">
        <v>20</v>
      </c>
      <c r="J114" s="24">
        <v>49</v>
      </c>
      <c r="K114" s="4" t="s">
        <v>25</v>
      </c>
      <c r="L114" s="12" t="s">
        <v>211</v>
      </c>
      <c r="M114" s="60" t="s">
        <v>233</v>
      </c>
      <c r="N114" s="4" t="s">
        <v>238</v>
      </c>
      <c r="O114" s="74" t="s">
        <v>237</v>
      </c>
      <c r="P114" s="2" t="s">
        <v>20</v>
      </c>
      <c r="Q114" s="2" t="s">
        <v>20</v>
      </c>
      <c r="R114" s="2" t="s">
        <v>20</v>
      </c>
      <c r="S114" s="2" t="s">
        <v>20</v>
      </c>
      <c r="T114" s="2" t="s">
        <v>20</v>
      </c>
      <c r="U114" s="25">
        <v>1.904701</v>
      </c>
      <c r="V114" s="25">
        <v>0</v>
      </c>
      <c r="W114" s="25">
        <v>0.461801</v>
      </c>
      <c r="X114" s="25">
        <v>0.5567166</v>
      </c>
      <c r="Y114" s="25">
        <v>0.5028703</v>
      </c>
      <c r="Z114" s="25">
        <v>0.1651897</v>
      </c>
      <c r="AA114" s="26">
        <f t="shared" si="42"/>
        <v>3.5912786000000003</v>
      </c>
      <c r="AB114" s="25">
        <v>3.40236</v>
      </c>
      <c r="AC114" s="25">
        <v>1.573409</v>
      </c>
      <c r="AD114" s="25">
        <v>0.04198191</v>
      </c>
      <c r="AE114" s="25">
        <v>0.6689726</v>
      </c>
      <c r="AF114" s="25">
        <v>0</v>
      </c>
      <c r="AG114" s="27">
        <f t="shared" si="43"/>
        <v>5.686723509999999</v>
      </c>
      <c r="AH114" s="25">
        <v>26.99254</v>
      </c>
      <c r="AI114" s="47">
        <f t="shared" si="44"/>
        <v>32.67926351</v>
      </c>
      <c r="AJ114" s="25">
        <v>0.3075631</v>
      </c>
      <c r="AK114" s="25">
        <v>0.1934818</v>
      </c>
      <c r="AL114" s="28">
        <f t="shared" si="45"/>
        <v>0.5010449</v>
      </c>
      <c r="AM114" s="25">
        <v>0.8405509</v>
      </c>
      <c r="AN114" s="25">
        <v>0.2655812</v>
      </c>
      <c r="AO114" s="25">
        <v>0.5256866</v>
      </c>
      <c r="AP114" s="25">
        <v>0.06206022</v>
      </c>
      <c r="AQ114" s="29">
        <f t="shared" si="46"/>
        <v>1.69387892</v>
      </c>
      <c r="AR114" s="25">
        <v>0.2555421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0.001825301</v>
      </c>
      <c r="AY114" s="30">
        <f t="shared" si="47"/>
        <v>0.257367401</v>
      </c>
      <c r="AZ114" s="25">
        <f t="shared" si="48"/>
        <v>38.722833331000004</v>
      </c>
    </row>
    <row r="115" spans="1:52" ht="12" customHeight="1">
      <c r="A115" s="2" t="s">
        <v>261</v>
      </c>
      <c r="B115" s="4">
        <v>91</v>
      </c>
      <c r="C115" s="4" t="s">
        <v>388</v>
      </c>
      <c r="D115" s="2" t="s">
        <v>251</v>
      </c>
      <c r="E115" s="21">
        <v>7</v>
      </c>
      <c r="F115" s="44">
        <v>120.721792</v>
      </c>
      <c r="G115" s="43">
        <v>57.40232876712329</v>
      </c>
      <c r="H115" s="4" t="s">
        <v>513</v>
      </c>
      <c r="I115" s="4" t="s">
        <v>20</v>
      </c>
      <c r="J115" s="24">
        <v>3</v>
      </c>
      <c r="K115" s="4" t="s">
        <v>285</v>
      </c>
      <c r="L115" s="12" t="s">
        <v>368</v>
      </c>
      <c r="M115" s="59" t="s">
        <v>233</v>
      </c>
      <c r="N115" s="70" t="s">
        <v>237</v>
      </c>
      <c r="O115" s="73" t="s">
        <v>237</v>
      </c>
      <c r="P115" s="2"/>
      <c r="Q115" s="2" t="s">
        <v>20</v>
      </c>
      <c r="R115" s="2" t="s">
        <v>20</v>
      </c>
      <c r="S115" s="2" t="s">
        <v>20</v>
      </c>
      <c r="T115" s="2" t="s">
        <v>20</v>
      </c>
      <c r="U115" s="25">
        <v>0.1217308</v>
      </c>
      <c r="V115" s="25">
        <v>0</v>
      </c>
      <c r="W115" s="25">
        <v>0.8498753</v>
      </c>
      <c r="X115" s="25">
        <v>0</v>
      </c>
      <c r="Y115" s="25">
        <v>0</v>
      </c>
      <c r="Z115" s="25">
        <v>0</v>
      </c>
      <c r="AA115" s="26">
        <f aca="true" t="shared" si="49" ref="AA115:AA129">SUM(U115:Z115)</f>
        <v>0.9716061</v>
      </c>
      <c r="AB115" s="25">
        <v>36.47369</v>
      </c>
      <c r="AC115" s="25">
        <v>4.5018</v>
      </c>
      <c r="AD115" s="25">
        <v>0.6445012</v>
      </c>
      <c r="AE115" s="25">
        <v>0</v>
      </c>
      <c r="AF115" s="25">
        <v>0</v>
      </c>
      <c r="AG115" s="27">
        <f aca="true" t="shared" si="50" ref="AG115:AG129">SUM(AB115:AF115)</f>
        <v>41.6199912</v>
      </c>
      <c r="AH115" s="25">
        <v>43.8343</v>
      </c>
      <c r="AI115" s="47">
        <f aca="true" t="shared" si="51" ref="AI115:AI129">AG115+AH115</f>
        <v>85.4542912</v>
      </c>
      <c r="AJ115" s="25">
        <v>5.458469</v>
      </c>
      <c r="AK115" s="25">
        <v>8.052157</v>
      </c>
      <c r="AL115" s="28">
        <f aca="true" t="shared" si="52" ref="AL115:AL129">SUM(AJ115:AK115)</f>
        <v>13.510625999999998</v>
      </c>
      <c r="AM115" s="25">
        <v>0.02688533</v>
      </c>
      <c r="AN115" s="25">
        <v>0.01194904</v>
      </c>
      <c r="AO115" s="25">
        <v>0</v>
      </c>
      <c r="AP115" s="25">
        <v>0.0007468148</v>
      </c>
      <c r="AQ115" s="29">
        <f aca="true" t="shared" si="53" ref="AQ115:AQ129">SUM(AM115:AP115)</f>
        <v>0.0395811848</v>
      </c>
      <c r="AR115" s="25">
        <v>0.01194904</v>
      </c>
      <c r="AS115" s="25">
        <v>0</v>
      </c>
      <c r="AT115" s="25">
        <v>0</v>
      </c>
      <c r="AU115" s="25">
        <v>0.01194904</v>
      </c>
      <c r="AV115" s="25">
        <v>0</v>
      </c>
      <c r="AW115" s="25">
        <v>0</v>
      </c>
      <c r="AX115" s="25">
        <v>0</v>
      </c>
      <c r="AY115" s="30">
        <f aca="true" t="shared" si="54" ref="AY115:AY129">SUM(AR115:AX115)</f>
        <v>0.02389808</v>
      </c>
      <c r="AZ115" s="25">
        <f aca="true" t="shared" si="55" ref="AZ115:AZ129">AA115+AI115+AL115+AQ115+AY115</f>
        <v>100.0000025648</v>
      </c>
    </row>
    <row r="116" spans="1:52" ht="12" customHeight="1">
      <c r="A116" s="2" t="s">
        <v>261</v>
      </c>
      <c r="B116" s="4">
        <v>91</v>
      </c>
      <c r="C116" s="4" t="s">
        <v>388</v>
      </c>
      <c r="D116" s="2" t="s">
        <v>251</v>
      </c>
      <c r="E116" s="21">
        <v>7</v>
      </c>
      <c r="F116" s="44">
        <v>1188.17549</v>
      </c>
      <c r="G116" s="43">
        <v>43.163698630137</v>
      </c>
      <c r="H116" s="4" t="s">
        <v>513</v>
      </c>
      <c r="I116" s="4" t="s">
        <v>20</v>
      </c>
      <c r="J116" s="24">
        <v>4</v>
      </c>
      <c r="K116" s="4" t="s">
        <v>286</v>
      </c>
      <c r="L116" s="12" t="s">
        <v>504</v>
      </c>
      <c r="M116" s="60" t="s">
        <v>233</v>
      </c>
      <c r="N116" s="70" t="s">
        <v>237</v>
      </c>
      <c r="O116" s="74" t="s">
        <v>237</v>
      </c>
      <c r="P116" s="2" t="s">
        <v>20</v>
      </c>
      <c r="Q116" s="2" t="s">
        <v>20</v>
      </c>
      <c r="R116" s="2" t="s">
        <v>20</v>
      </c>
      <c r="S116" s="2" t="s">
        <v>20</v>
      </c>
      <c r="T116" s="2" t="s">
        <v>20</v>
      </c>
      <c r="U116" s="25">
        <v>0.1932025</v>
      </c>
      <c r="V116" s="25">
        <v>0</v>
      </c>
      <c r="W116" s="25">
        <v>0.957375</v>
      </c>
      <c r="X116" s="25">
        <v>0.02750294</v>
      </c>
      <c r="Y116" s="25">
        <v>0.01333476</v>
      </c>
      <c r="Z116" s="25">
        <v>0</v>
      </c>
      <c r="AA116" s="26">
        <f t="shared" si="49"/>
        <v>1.1914152</v>
      </c>
      <c r="AB116" s="25">
        <v>0</v>
      </c>
      <c r="AC116" s="25">
        <v>22.91214</v>
      </c>
      <c r="AD116" s="25">
        <v>42.80745</v>
      </c>
      <c r="AE116" s="25">
        <v>0</v>
      </c>
      <c r="AF116" s="25">
        <v>0</v>
      </c>
      <c r="AG116" s="27">
        <f t="shared" si="50"/>
        <v>65.71959000000001</v>
      </c>
      <c r="AH116" s="25">
        <v>0.9047936</v>
      </c>
      <c r="AI116" s="47">
        <f t="shared" si="51"/>
        <v>66.62438360000002</v>
      </c>
      <c r="AJ116" s="25">
        <v>2.356085</v>
      </c>
      <c r="AK116" s="25">
        <v>25.02896</v>
      </c>
      <c r="AL116" s="28">
        <f t="shared" si="52"/>
        <v>27.385045</v>
      </c>
      <c r="AM116" s="25">
        <v>0.09804077</v>
      </c>
      <c r="AN116" s="25">
        <v>3.785632</v>
      </c>
      <c r="AO116" s="25">
        <v>0.1508494</v>
      </c>
      <c r="AP116" s="25">
        <v>0.09372213</v>
      </c>
      <c r="AQ116" s="29">
        <f t="shared" si="53"/>
        <v>4.1282442999999995</v>
      </c>
      <c r="AR116" s="25">
        <v>0.3967091</v>
      </c>
      <c r="AS116" s="25">
        <v>0.246693</v>
      </c>
      <c r="AT116" s="25">
        <v>0</v>
      </c>
      <c r="AU116" s="25">
        <v>0.02613916</v>
      </c>
      <c r="AV116" s="25">
        <v>0</v>
      </c>
      <c r="AW116" s="25">
        <v>0</v>
      </c>
      <c r="AX116" s="25">
        <v>0.001363782</v>
      </c>
      <c r="AY116" s="30">
        <f t="shared" si="54"/>
        <v>0.670905042</v>
      </c>
      <c r="AZ116" s="25">
        <f t="shared" si="55"/>
        <v>99.99999314200002</v>
      </c>
    </row>
    <row r="117" spans="1:52" ht="12" customHeight="1">
      <c r="A117" s="2" t="s">
        <v>261</v>
      </c>
      <c r="B117" s="4">
        <v>91</v>
      </c>
      <c r="C117" s="4" t="s">
        <v>388</v>
      </c>
      <c r="D117" s="2" t="s">
        <v>251</v>
      </c>
      <c r="E117" s="21">
        <v>7</v>
      </c>
      <c r="F117" s="44">
        <v>523.41824</v>
      </c>
      <c r="G117" s="43">
        <v>363.2219178082192</v>
      </c>
      <c r="H117" s="4" t="s">
        <v>513</v>
      </c>
      <c r="I117" s="4" t="s">
        <v>20</v>
      </c>
      <c r="J117" s="24">
        <v>4</v>
      </c>
      <c r="K117" s="4" t="s">
        <v>287</v>
      </c>
      <c r="L117" s="12" t="s">
        <v>369</v>
      </c>
      <c r="M117" s="59" t="s">
        <v>233</v>
      </c>
      <c r="N117" s="70" t="s">
        <v>237</v>
      </c>
      <c r="O117" s="73" t="s">
        <v>237</v>
      </c>
      <c r="P117" s="2"/>
      <c r="Q117" s="2" t="s">
        <v>20</v>
      </c>
      <c r="R117" s="2" t="s">
        <v>20</v>
      </c>
      <c r="S117" s="2" t="s">
        <v>20</v>
      </c>
      <c r="T117" s="2" t="s">
        <v>20</v>
      </c>
      <c r="U117" s="25">
        <v>0.2052964</v>
      </c>
      <c r="V117" s="25">
        <v>0</v>
      </c>
      <c r="W117" s="25">
        <v>1.953927</v>
      </c>
      <c r="X117" s="25">
        <v>0.02665071</v>
      </c>
      <c r="Y117" s="25">
        <v>0</v>
      </c>
      <c r="Z117" s="25">
        <v>0</v>
      </c>
      <c r="AA117" s="26">
        <f t="shared" si="49"/>
        <v>2.1858741100000003</v>
      </c>
      <c r="AB117" s="25">
        <v>4.204794</v>
      </c>
      <c r="AC117" s="25">
        <v>10.22321</v>
      </c>
      <c r="AD117" s="25">
        <v>21.41531</v>
      </c>
      <c r="AE117" s="25">
        <v>0.370015</v>
      </c>
      <c r="AF117" s="25">
        <v>0</v>
      </c>
      <c r="AG117" s="27">
        <f t="shared" si="50"/>
        <v>36.213329</v>
      </c>
      <c r="AH117" s="25">
        <v>30.56665</v>
      </c>
      <c r="AI117" s="47">
        <f t="shared" si="51"/>
        <v>66.779979</v>
      </c>
      <c r="AJ117" s="25">
        <v>5.290424</v>
      </c>
      <c r="AK117" s="25">
        <v>23.503</v>
      </c>
      <c r="AL117" s="28">
        <f t="shared" si="52"/>
        <v>28.793424</v>
      </c>
      <c r="AM117" s="25">
        <v>0.02596295</v>
      </c>
      <c r="AN117" s="25">
        <v>0.1260321</v>
      </c>
      <c r="AO117" s="25">
        <v>0.0003438802</v>
      </c>
      <c r="AP117" s="25">
        <v>0.1177789</v>
      </c>
      <c r="AQ117" s="29">
        <f t="shared" si="53"/>
        <v>0.2701178302</v>
      </c>
      <c r="AR117" s="25">
        <v>1.046599</v>
      </c>
      <c r="AS117" s="25">
        <v>0.8688132</v>
      </c>
      <c r="AT117" s="25">
        <v>0</v>
      </c>
      <c r="AU117" s="25">
        <v>0.05433306</v>
      </c>
      <c r="AV117" s="25">
        <v>0</v>
      </c>
      <c r="AW117" s="25">
        <v>0.0008597003</v>
      </c>
      <c r="AX117" s="25">
        <v>0</v>
      </c>
      <c r="AY117" s="30">
        <f t="shared" si="54"/>
        <v>1.9706049603</v>
      </c>
      <c r="AZ117" s="25">
        <f t="shared" si="55"/>
        <v>99.99999990049999</v>
      </c>
    </row>
    <row r="118" spans="1:52" ht="12" customHeight="1">
      <c r="A118" s="2" t="s">
        <v>261</v>
      </c>
      <c r="B118" s="4">
        <v>91</v>
      </c>
      <c r="C118" s="4" t="s">
        <v>388</v>
      </c>
      <c r="D118" s="2" t="s">
        <v>251</v>
      </c>
      <c r="E118" s="21">
        <v>7</v>
      </c>
      <c r="F118" s="44">
        <v>1840.87488</v>
      </c>
      <c r="G118" s="43">
        <v>236.41780821917808</v>
      </c>
      <c r="H118" s="4" t="s">
        <v>514</v>
      </c>
      <c r="I118" s="4" t="s">
        <v>20</v>
      </c>
      <c r="J118" s="24">
        <v>2</v>
      </c>
      <c r="K118" s="4" t="s">
        <v>344</v>
      </c>
      <c r="L118" s="12" t="s">
        <v>370</v>
      </c>
      <c r="M118" s="59" t="s">
        <v>233</v>
      </c>
      <c r="N118" s="70" t="s">
        <v>237</v>
      </c>
      <c r="O118" s="73" t="s">
        <v>237</v>
      </c>
      <c r="P118" s="2"/>
      <c r="Q118" s="2" t="s">
        <v>20</v>
      </c>
      <c r="R118" s="2" t="s">
        <v>20</v>
      </c>
      <c r="S118" s="2" t="s">
        <v>20</v>
      </c>
      <c r="T118" s="2" t="s">
        <v>20</v>
      </c>
      <c r="U118" s="25">
        <v>0.2664469</v>
      </c>
      <c r="V118" s="25">
        <v>0.001384396</v>
      </c>
      <c r="W118" s="25">
        <v>1.771039</v>
      </c>
      <c r="X118" s="25">
        <v>0.0391092</v>
      </c>
      <c r="Y118" s="25">
        <v>9.888546E-05</v>
      </c>
      <c r="Z118" s="25">
        <v>0</v>
      </c>
      <c r="AA118" s="26">
        <f t="shared" si="49"/>
        <v>2.0780783814599997</v>
      </c>
      <c r="AB118" s="25">
        <v>0</v>
      </c>
      <c r="AC118" s="25">
        <v>26.76206</v>
      </c>
      <c r="AD118" s="25">
        <v>35.32293</v>
      </c>
      <c r="AE118" s="25">
        <v>0</v>
      </c>
      <c r="AF118" s="25">
        <v>0</v>
      </c>
      <c r="AG118" s="27">
        <f t="shared" si="50"/>
        <v>62.084990000000005</v>
      </c>
      <c r="AH118" s="25">
        <v>6.840847</v>
      </c>
      <c r="AI118" s="47">
        <f t="shared" si="51"/>
        <v>68.925837</v>
      </c>
      <c r="AJ118" s="25">
        <v>2.475598</v>
      </c>
      <c r="AK118" s="25">
        <v>26.34398</v>
      </c>
      <c r="AL118" s="28">
        <f t="shared" si="52"/>
        <v>28.819578</v>
      </c>
      <c r="AM118" s="25">
        <v>0.004845388</v>
      </c>
      <c r="AN118" s="25">
        <v>0.02966564</v>
      </c>
      <c r="AO118" s="25">
        <v>0.0001977709</v>
      </c>
      <c r="AP118" s="25">
        <v>0.02091428</v>
      </c>
      <c r="AQ118" s="29">
        <f t="shared" si="53"/>
        <v>0.0556230789</v>
      </c>
      <c r="AR118" s="25">
        <v>0.1187614</v>
      </c>
      <c r="AS118" s="25">
        <v>0.0007910837</v>
      </c>
      <c r="AT118" s="25">
        <v>0</v>
      </c>
      <c r="AU118" s="25">
        <v>0.001236068</v>
      </c>
      <c r="AV118" s="25">
        <v>0</v>
      </c>
      <c r="AW118" s="25">
        <v>0</v>
      </c>
      <c r="AX118" s="25">
        <v>9.888546E-05</v>
      </c>
      <c r="AY118" s="30">
        <f t="shared" si="54"/>
        <v>0.12088743716000001</v>
      </c>
      <c r="AZ118" s="25">
        <f t="shared" si="55"/>
        <v>100.00000389751999</v>
      </c>
    </row>
    <row r="119" spans="1:52" ht="12" customHeight="1">
      <c r="A119" s="2" t="s">
        <v>261</v>
      </c>
      <c r="B119" s="4">
        <v>91</v>
      </c>
      <c r="C119" s="4" t="s">
        <v>388</v>
      </c>
      <c r="D119" s="2" t="s">
        <v>251</v>
      </c>
      <c r="E119" s="21">
        <v>7</v>
      </c>
      <c r="F119" s="44">
        <v>83.479376</v>
      </c>
      <c r="G119" s="43">
        <v>40.76712328767125</v>
      </c>
      <c r="H119" s="4" t="s">
        <v>513</v>
      </c>
      <c r="I119" s="4" t="s">
        <v>20</v>
      </c>
      <c r="J119" s="24">
        <v>11</v>
      </c>
      <c r="K119" s="4" t="s">
        <v>511</v>
      </c>
      <c r="L119" s="12" t="s">
        <v>371</v>
      </c>
      <c r="M119" s="60" t="s">
        <v>233</v>
      </c>
      <c r="N119" s="70" t="s">
        <v>237</v>
      </c>
      <c r="O119" s="74" t="s">
        <v>237</v>
      </c>
      <c r="P119" s="2" t="s">
        <v>20</v>
      </c>
      <c r="Q119" s="2" t="s">
        <v>20</v>
      </c>
      <c r="R119" s="2" t="s">
        <v>20</v>
      </c>
      <c r="S119" s="2" t="s">
        <v>20</v>
      </c>
      <c r="T119" s="2" t="s">
        <v>20</v>
      </c>
      <c r="U119" s="25">
        <v>1.037192</v>
      </c>
      <c r="V119" s="25">
        <v>0.006181119</v>
      </c>
      <c r="W119" s="25">
        <v>1.496449</v>
      </c>
      <c r="X119" s="25">
        <v>0.1230043</v>
      </c>
      <c r="Y119" s="25">
        <v>0.001854336</v>
      </c>
      <c r="Z119" s="25">
        <v>0</v>
      </c>
      <c r="AA119" s="26">
        <f t="shared" si="49"/>
        <v>2.664680755</v>
      </c>
      <c r="AB119" s="25">
        <v>37.27029</v>
      </c>
      <c r="AC119" s="25">
        <v>6.497592</v>
      </c>
      <c r="AD119" s="25">
        <v>0.1063152</v>
      </c>
      <c r="AE119" s="25">
        <v>0</v>
      </c>
      <c r="AF119" s="25">
        <v>0</v>
      </c>
      <c r="AG119" s="27">
        <f t="shared" si="50"/>
        <v>43.8741972</v>
      </c>
      <c r="AH119" s="25">
        <v>48.7202</v>
      </c>
      <c r="AI119" s="47">
        <f t="shared" si="51"/>
        <v>92.5943972</v>
      </c>
      <c r="AJ119" s="25">
        <v>1.761619</v>
      </c>
      <c r="AK119" s="25">
        <v>2.869894</v>
      </c>
      <c r="AL119" s="28">
        <f t="shared" si="52"/>
        <v>4.631513</v>
      </c>
      <c r="AM119" s="25">
        <v>0.04450406</v>
      </c>
      <c r="AN119" s="25">
        <v>0.03585049</v>
      </c>
      <c r="AO119" s="25">
        <v>0</v>
      </c>
      <c r="AP119" s="25">
        <v>0.0006181119</v>
      </c>
      <c r="AQ119" s="29">
        <f t="shared" si="53"/>
        <v>0.08097266189999999</v>
      </c>
      <c r="AR119" s="25">
        <v>0.0154528</v>
      </c>
      <c r="AS119" s="25">
        <v>0</v>
      </c>
      <c r="AT119" s="25">
        <v>0</v>
      </c>
      <c r="AU119" s="25">
        <v>0.01298035</v>
      </c>
      <c r="AV119" s="25">
        <v>0</v>
      </c>
      <c r="AW119" s="25">
        <v>0</v>
      </c>
      <c r="AX119" s="25">
        <v>0</v>
      </c>
      <c r="AY119" s="30">
        <f t="shared" si="54"/>
        <v>0.028433149999999997</v>
      </c>
      <c r="AZ119" s="25">
        <f t="shared" si="55"/>
        <v>99.99999676690001</v>
      </c>
    </row>
    <row r="120" spans="1:52" ht="12" customHeight="1">
      <c r="A120" s="2" t="s">
        <v>261</v>
      </c>
      <c r="B120" s="4">
        <v>91</v>
      </c>
      <c r="C120" s="4" t="s">
        <v>388</v>
      </c>
      <c r="D120" s="2" t="s">
        <v>251</v>
      </c>
      <c r="E120" s="21">
        <v>7</v>
      </c>
      <c r="F120" s="44">
        <v>305.316384</v>
      </c>
      <c r="G120" s="43">
        <v>172.0904109589041</v>
      </c>
      <c r="H120" s="4" t="s">
        <v>513</v>
      </c>
      <c r="I120" s="4" t="s">
        <v>20</v>
      </c>
      <c r="J120" s="24">
        <v>11</v>
      </c>
      <c r="K120" s="4" t="s">
        <v>512</v>
      </c>
      <c r="L120" s="12" t="s">
        <v>372</v>
      </c>
      <c r="M120" s="59" t="s">
        <v>233</v>
      </c>
      <c r="N120" s="70" t="s">
        <v>237</v>
      </c>
      <c r="O120" s="73" t="s">
        <v>237</v>
      </c>
      <c r="P120" s="2"/>
      <c r="Q120" s="2" t="s">
        <v>20</v>
      </c>
      <c r="R120" s="2" t="s">
        <v>20</v>
      </c>
      <c r="S120" s="2" t="s">
        <v>20</v>
      </c>
      <c r="T120" s="2" t="s">
        <v>20</v>
      </c>
      <c r="U120" s="25">
        <v>0.7510973</v>
      </c>
      <c r="V120" s="25">
        <v>0</v>
      </c>
      <c r="W120" s="25">
        <v>1.225397</v>
      </c>
      <c r="X120" s="25">
        <v>0.138841</v>
      </c>
      <c r="Y120" s="25">
        <v>0.002063454</v>
      </c>
      <c r="Z120" s="25">
        <v>0</v>
      </c>
      <c r="AA120" s="26">
        <f t="shared" si="49"/>
        <v>2.117398754</v>
      </c>
      <c r="AB120" s="25">
        <v>19.31098</v>
      </c>
      <c r="AC120" s="25">
        <v>0.1456209</v>
      </c>
      <c r="AD120" s="25">
        <v>0.2031028</v>
      </c>
      <c r="AE120" s="25">
        <v>0</v>
      </c>
      <c r="AF120" s="25">
        <v>0</v>
      </c>
      <c r="AG120" s="27">
        <f t="shared" si="50"/>
        <v>19.6597037</v>
      </c>
      <c r="AH120" s="25">
        <v>40.25003</v>
      </c>
      <c r="AI120" s="47">
        <f t="shared" si="51"/>
        <v>59.909733700000004</v>
      </c>
      <c r="AJ120" s="25">
        <v>1.646636</v>
      </c>
      <c r="AK120" s="25">
        <v>32.6297</v>
      </c>
      <c r="AL120" s="28">
        <f t="shared" si="52"/>
        <v>34.276336</v>
      </c>
      <c r="AM120" s="25">
        <v>0.01650763</v>
      </c>
      <c r="AN120" s="25">
        <v>0.09491889</v>
      </c>
      <c r="AO120" s="25">
        <v>0.005895583</v>
      </c>
      <c r="AP120" s="25">
        <v>0.104057</v>
      </c>
      <c r="AQ120" s="29">
        <f t="shared" si="53"/>
        <v>0.221379103</v>
      </c>
      <c r="AR120" s="25">
        <v>2.518593</v>
      </c>
      <c r="AS120" s="25">
        <v>0.9447672</v>
      </c>
      <c r="AT120" s="25">
        <v>0</v>
      </c>
      <c r="AU120" s="25">
        <v>0.01120161</v>
      </c>
      <c r="AV120" s="25">
        <v>0</v>
      </c>
      <c r="AW120" s="25">
        <v>0</v>
      </c>
      <c r="AX120" s="25">
        <v>0.0005895583</v>
      </c>
      <c r="AY120" s="30">
        <f t="shared" si="54"/>
        <v>3.4751513683000006</v>
      </c>
      <c r="AZ120" s="25">
        <f t="shared" si="55"/>
        <v>99.99999892530002</v>
      </c>
    </row>
    <row r="121" spans="1:52" ht="12" customHeight="1">
      <c r="A121" s="2" t="s">
        <v>261</v>
      </c>
      <c r="B121" s="4">
        <v>91</v>
      </c>
      <c r="C121" s="4" t="s">
        <v>388</v>
      </c>
      <c r="D121" s="2" t="s">
        <v>251</v>
      </c>
      <c r="E121" s="21">
        <v>7</v>
      </c>
      <c r="F121" s="44">
        <v>377.299232</v>
      </c>
      <c r="G121" s="43">
        <v>133.3178082191781</v>
      </c>
      <c r="H121" s="4" t="s">
        <v>513</v>
      </c>
      <c r="I121" s="4" t="s">
        <v>20</v>
      </c>
      <c r="J121" s="24">
        <v>17</v>
      </c>
      <c r="K121" s="4" t="s">
        <v>30</v>
      </c>
      <c r="L121" s="12" t="s">
        <v>393</v>
      </c>
      <c r="M121" s="60" t="s">
        <v>233</v>
      </c>
      <c r="N121" s="70" t="s">
        <v>237</v>
      </c>
      <c r="O121" s="74" t="s">
        <v>237</v>
      </c>
      <c r="P121" s="2" t="s">
        <v>20</v>
      </c>
      <c r="Q121" s="2" t="s">
        <v>20</v>
      </c>
      <c r="R121" s="2" t="s">
        <v>20</v>
      </c>
      <c r="S121" s="2" t="s">
        <v>20</v>
      </c>
      <c r="T121" s="2" t="s">
        <v>20</v>
      </c>
      <c r="U121" s="25">
        <v>0.8756948</v>
      </c>
      <c r="V121" s="25">
        <v>0.01455118</v>
      </c>
      <c r="W121" s="25">
        <v>1.775005</v>
      </c>
      <c r="X121" s="25">
        <v>0.1063906</v>
      </c>
      <c r="Y121" s="25">
        <v>0.0004770879</v>
      </c>
      <c r="Z121" s="25">
        <v>0.002385439</v>
      </c>
      <c r="AA121" s="26">
        <f t="shared" si="49"/>
        <v>2.7745041069</v>
      </c>
      <c r="AB121" s="25">
        <v>17.4056</v>
      </c>
      <c r="AC121" s="25">
        <v>6.925884</v>
      </c>
      <c r="AD121" s="25">
        <v>20.91744</v>
      </c>
      <c r="AE121" s="25">
        <v>0</v>
      </c>
      <c r="AF121" s="25">
        <v>0</v>
      </c>
      <c r="AG121" s="27">
        <f t="shared" si="50"/>
        <v>45.248924</v>
      </c>
      <c r="AH121" s="25">
        <v>36.72837</v>
      </c>
      <c r="AI121" s="47">
        <f t="shared" si="51"/>
        <v>81.977294</v>
      </c>
      <c r="AJ121" s="25">
        <v>1.033134</v>
      </c>
      <c r="AK121" s="25">
        <v>13.88731</v>
      </c>
      <c r="AL121" s="28">
        <f t="shared" si="52"/>
        <v>14.920444</v>
      </c>
      <c r="AM121" s="25">
        <v>0.02671692</v>
      </c>
      <c r="AN121" s="25">
        <v>0.04102955</v>
      </c>
      <c r="AO121" s="25">
        <v>0</v>
      </c>
      <c r="AP121" s="25">
        <v>0.00787195</v>
      </c>
      <c r="AQ121" s="29">
        <f t="shared" si="53"/>
        <v>0.07561842</v>
      </c>
      <c r="AR121" s="25">
        <v>0.2378283</v>
      </c>
      <c r="AS121" s="25">
        <v>0.00548651</v>
      </c>
      <c r="AT121" s="25">
        <v>0</v>
      </c>
      <c r="AU121" s="25">
        <v>0.008826125</v>
      </c>
      <c r="AV121" s="25">
        <v>0</v>
      </c>
      <c r="AW121" s="25">
        <v>0</v>
      </c>
      <c r="AX121" s="25">
        <v>0</v>
      </c>
      <c r="AY121" s="30">
        <f t="shared" si="54"/>
        <v>0.252140935</v>
      </c>
      <c r="AZ121" s="25">
        <f t="shared" si="55"/>
        <v>100.0000014619</v>
      </c>
    </row>
    <row r="122" spans="1:52" ht="12" customHeight="1">
      <c r="A122" s="2" t="s">
        <v>262</v>
      </c>
      <c r="B122" s="4">
        <v>97</v>
      </c>
      <c r="C122" s="4" t="s">
        <v>388</v>
      </c>
      <c r="D122" s="2" t="s">
        <v>251</v>
      </c>
      <c r="E122" s="21">
        <v>7</v>
      </c>
      <c r="F122" s="44">
        <v>159.8608016327</v>
      </c>
      <c r="G122" s="43">
        <v>34.0218878248974</v>
      </c>
      <c r="H122" s="20" t="s">
        <v>513</v>
      </c>
      <c r="I122" s="4" t="s">
        <v>20</v>
      </c>
      <c r="J122" s="24">
        <v>21</v>
      </c>
      <c r="K122" s="4" t="s">
        <v>296</v>
      </c>
      <c r="L122" s="12" t="s">
        <v>505</v>
      </c>
      <c r="M122" s="58" t="s">
        <v>233</v>
      </c>
      <c r="N122" s="70" t="s">
        <v>237</v>
      </c>
      <c r="O122" s="72" t="s">
        <v>237</v>
      </c>
      <c r="P122" s="21" t="s">
        <v>20</v>
      </c>
      <c r="Q122" s="21" t="s">
        <v>20</v>
      </c>
      <c r="R122" s="21" t="s">
        <v>20</v>
      </c>
      <c r="S122" s="21" t="s">
        <v>20</v>
      </c>
      <c r="T122" s="21" t="s">
        <v>20</v>
      </c>
      <c r="U122" s="25">
        <v>0.8217574</v>
      </c>
      <c r="V122" s="25">
        <v>0</v>
      </c>
      <c r="W122" s="25">
        <v>2.218182</v>
      </c>
      <c r="X122" s="25">
        <v>0.2448387</v>
      </c>
      <c r="Y122" s="25">
        <v>0.001125695</v>
      </c>
      <c r="Z122" s="25">
        <v>0</v>
      </c>
      <c r="AA122" s="26">
        <f t="shared" si="49"/>
        <v>3.285903795</v>
      </c>
      <c r="AB122" s="25">
        <v>0</v>
      </c>
      <c r="AC122" s="25">
        <v>7.696377</v>
      </c>
      <c r="AD122" s="25">
        <v>16.11039</v>
      </c>
      <c r="AE122" s="25">
        <v>7.915325</v>
      </c>
      <c r="AF122" s="25">
        <v>0</v>
      </c>
      <c r="AG122" s="27">
        <f t="shared" si="50"/>
        <v>31.722092</v>
      </c>
      <c r="AH122" s="25">
        <v>27.51199</v>
      </c>
      <c r="AI122" s="47">
        <f t="shared" si="51"/>
        <v>59.234082</v>
      </c>
      <c r="AJ122" s="25">
        <v>19.27415</v>
      </c>
      <c r="AK122" s="25">
        <v>17.91093</v>
      </c>
      <c r="AL122" s="28">
        <f t="shared" si="52"/>
        <v>37.18508</v>
      </c>
      <c r="AM122" s="25">
        <v>0.04953058</v>
      </c>
      <c r="AN122" s="25">
        <v>0.1035639</v>
      </c>
      <c r="AO122" s="25">
        <v>0.009568408</v>
      </c>
      <c r="AP122" s="25">
        <v>0.005628475</v>
      </c>
      <c r="AQ122" s="29">
        <f t="shared" si="53"/>
        <v>0.168291363</v>
      </c>
      <c r="AR122" s="25">
        <v>0.1013126</v>
      </c>
      <c r="AS122" s="25">
        <v>0</v>
      </c>
      <c r="AT122" s="25">
        <v>0</v>
      </c>
      <c r="AU122" s="25">
        <v>0.02532814</v>
      </c>
      <c r="AV122" s="25">
        <v>0</v>
      </c>
      <c r="AW122" s="25">
        <v>0</v>
      </c>
      <c r="AX122" s="25">
        <v>0</v>
      </c>
      <c r="AY122" s="30">
        <f t="shared" si="54"/>
        <v>0.12664074</v>
      </c>
      <c r="AZ122" s="25">
        <f t="shared" si="55"/>
        <v>99.99999789799999</v>
      </c>
    </row>
    <row r="123" spans="1:52" ht="12" customHeight="1">
      <c r="A123" s="2" t="s">
        <v>261</v>
      </c>
      <c r="B123" s="4">
        <v>91</v>
      </c>
      <c r="C123" s="4" t="s">
        <v>388</v>
      </c>
      <c r="D123" s="2" t="s">
        <v>251</v>
      </c>
      <c r="E123" s="21">
        <v>7</v>
      </c>
      <c r="F123" s="44">
        <v>1229.68064</v>
      </c>
      <c r="G123" s="43">
        <v>91.86027397260274</v>
      </c>
      <c r="H123" s="4" t="s">
        <v>514</v>
      </c>
      <c r="I123" s="4" t="s">
        <v>20</v>
      </c>
      <c r="J123" s="24">
        <v>4</v>
      </c>
      <c r="K123" s="4" t="s">
        <v>31</v>
      </c>
      <c r="L123" s="12" t="s">
        <v>394</v>
      </c>
      <c r="M123" s="59" t="s">
        <v>233</v>
      </c>
      <c r="N123" s="70" t="s">
        <v>237</v>
      </c>
      <c r="O123" s="73" t="s">
        <v>237</v>
      </c>
      <c r="P123" s="2"/>
      <c r="Q123" s="2" t="s">
        <v>20</v>
      </c>
      <c r="R123" s="2" t="s">
        <v>20</v>
      </c>
      <c r="S123" s="2" t="s">
        <v>20</v>
      </c>
      <c r="T123" s="2" t="s">
        <v>20</v>
      </c>
      <c r="U123" s="25">
        <v>0.2096872</v>
      </c>
      <c r="V123" s="25">
        <v>0.001024649</v>
      </c>
      <c r="W123" s="25">
        <v>1.615287</v>
      </c>
      <c r="X123" s="25">
        <v>0.02729959</v>
      </c>
      <c r="Y123" s="25">
        <v>0.0005123247</v>
      </c>
      <c r="Z123" s="25">
        <v>0.0001463785</v>
      </c>
      <c r="AA123" s="26">
        <f t="shared" si="49"/>
        <v>1.8539571421999999</v>
      </c>
      <c r="AB123" s="25">
        <v>9.482691</v>
      </c>
      <c r="AC123" s="25">
        <v>19.42018</v>
      </c>
      <c r="AD123" s="25">
        <v>20.98789</v>
      </c>
      <c r="AE123" s="25">
        <v>0</v>
      </c>
      <c r="AF123" s="25">
        <v>0</v>
      </c>
      <c r="AG123" s="27">
        <f t="shared" si="50"/>
        <v>49.890761</v>
      </c>
      <c r="AH123" s="25">
        <v>16.06892</v>
      </c>
      <c r="AI123" s="47">
        <f t="shared" si="51"/>
        <v>65.95968099999999</v>
      </c>
      <c r="AJ123" s="25">
        <v>0.7407483</v>
      </c>
      <c r="AK123" s="25">
        <v>30.99155</v>
      </c>
      <c r="AL123" s="28">
        <f t="shared" si="52"/>
        <v>31.7322983</v>
      </c>
      <c r="AM123" s="25">
        <v>0.0204198</v>
      </c>
      <c r="AN123" s="25">
        <v>0.0278851</v>
      </c>
      <c r="AO123" s="25">
        <v>0.0004391354</v>
      </c>
      <c r="AP123" s="25">
        <v>0.007026167</v>
      </c>
      <c r="AQ123" s="29">
        <f t="shared" si="53"/>
        <v>0.055770202399999996</v>
      </c>
      <c r="AR123" s="25">
        <v>0.306297</v>
      </c>
      <c r="AS123" s="25">
        <v>0.08943725</v>
      </c>
      <c r="AT123" s="25">
        <v>0</v>
      </c>
      <c r="AU123" s="25">
        <v>0.002561623</v>
      </c>
      <c r="AV123" s="25">
        <v>0</v>
      </c>
      <c r="AW123" s="25">
        <v>0</v>
      </c>
      <c r="AX123" s="25">
        <v>0</v>
      </c>
      <c r="AY123" s="30">
        <f t="shared" si="54"/>
        <v>0.39829587299999997</v>
      </c>
      <c r="AZ123" s="25">
        <f t="shared" si="55"/>
        <v>100.00000251759998</v>
      </c>
    </row>
    <row r="124" spans="1:52" ht="12" customHeight="1">
      <c r="A124" s="2" t="s">
        <v>403</v>
      </c>
      <c r="B124" s="4">
        <v>91</v>
      </c>
      <c r="C124" s="4" t="s">
        <v>403</v>
      </c>
      <c r="D124" s="2" t="s">
        <v>252</v>
      </c>
      <c r="E124" s="21">
        <v>7</v>
      </c>
      <c r="F124" s="44">
        <v>623.355968</v>
      </c>
      <c r="G124" s="43">
        <v>110.77534246575343</v>
      </c>
      <c r="H124" s="4" t="s">
        <v>513</v>
      </c>
      <c r="I124" s="4" t="s">
        <v>20</v>
      </c>
      <c r="J124" s="24">
        <v>13</v>
      </c>
      <c r="K124" s="4" t="s">
        <v>168</v>
      </c>
      <c r="L124" s="12" t="s">
        <v>417</v>
      </c>
      <c r="M124" s="60" t="s">
        <v>233</v>
      </c>
      <c r="N124" s="70" t="s">
        <v>169</v>
      </c>
      <c r="O124" s="74" t="s">
        <v>237</v>
      </c>
      <c r="P124" s="2" t="s">
        <v>20</v>
      </c>
      <c r="Q124" s="2" t="s">
        <v>20</v>
      </c>
      <c r="R124" s="2" t="s">
        <v>20</v>
      </c>
      <c r="S124" s="2" t="s">
        <v>20</v>
      </c>
      <c r="T124" s="2" t="s">
        <v>20</v>
      </c>
      <c r="U124" s="25">
        <v>0.6491228</v>
      </c>
      <c r="V124" s="25">
        <v>0.1048183</v>
      </c>
      <c r="W124" s="25">
        <v>0.4534909</v>
      </c>
      <c r="X124" s="25">
        <v>0.2704197</v>
      </c>
      <c r="Y124" s="25">
        <v>0.001443779</v>
      </c>
      <c r="Z124" s="25">
        <v>0.0795522</v>
      </c>
      <c r="AA124" s="26">
        <f t="shared" si="49"/>
        <v>1.5588476789999999</v>
      </c>
      <c r="AB124" s="25">
        <v>9.125257</v>
      </c>
      <c r="AC124" s="25">
        <v>6.093901</v>
      </c>
      <c r="AD124" s="25">
        <v>0</v>
      </c>
      <c r="AE124" s="25">
        <v>0</v>
      </c>
      <c r="AF124" s="25">
        <v>0</v>
      </c>
      <c r="AG124" s="27">
        <f t="shared" si="50"/>
        <v>15.219158</v>
      </c>
      <c r="AH124" s="25">
        <v>6.537285</v>
      </c>
      <c r="AI124" s="47">
        <f t="shared" si="51"/>
        <v>21.756443</v>
      </c>
      <c r="AJ124" s="25">
        <v>13.73207</v>
      </c>
      <c r="AK124" s="25">
        <v>59.3123</v>
      </c>
      <c r="AL124" s="28">
        <f t="shared" si="52"/>
        <v>73.04437</v>
      </c>
      <c r="AM124" s="25">
        <v>1.556105</v>
      </c>
      <c r="AN124" s="25">
        <v>1.71391</v>
      </c>
      <c r="AO124" s="25">
        <v>0.01155023</v>
      </c>
      <c r="AP124" s="25">
        <v>0.3236952</v>
      </c>
      <c r="AQ124" s="29">
        <f t="shared" si="53"/>
        <v>3.60526043</v>
      </c>
      <c r="AR124" s="25">
        <v>0.02757617</v>
      </c>
      <c r="AS124" s="25">
        <v>0.002310046</v>
      </c>
      <c r="AT124" s="25">
        <v>0</v>
      </c>
      <c r="AU124" s="25">
        <v>0.005197603</v>
      </c>
      <c r="AV124" s="25">
        <v>0</v>
      </c>
      <c r="AW124" s="25">
        <v>0</v>
      </c>
      <c r="AX124" s="25">
        <v>0</v>
      </c>
      <c r="AY124" s="30">
        <f t="shared" si="54"/>
        <v>0.035083819</v>
      </c>
      <c r="AZ124" s="25">
        <f t="shared" si="55"/>
        <v>100.000004928</v>
      </c>
    </row>
    <row r="125" spans="1:52" ht="12" customHeight="1">
      <c r="A125" s="2" t="s">
        <v>261</v>
      </c>
      <c r="B125" s="4">
        <v>91</v>
      </c>
      <c r="C125" s="4" t="s">
        <v>388</v>
      </c>
      <c r="D125" s="2" t="s">
        <v>251</v>
      </c>
      <c r="E125" s="21">
        <v>7</v>
      </c>
      <c r="F125" s="44">
        <v>709.22176</v>
      </c>
      <c r="G125" s="43">
        <v>53.57575342465753</v>
      </c>
      <c r="H125" s="4" t="s">
        <v>514</v>
      </c>
      <c r="I125" s="4" t="s">
        <v>20</v>
      </c>
      <c r="J125" s="24">
        <v>66</v>
      </c>
      <c r="K125" s="4" t="s">
        <v>32</v>
      </c>
      <c r="L125" s="12" t="s">
        <v>318</v>
      </c>
      <c r="M125" s="59" t="s">
        <v>233</v>
      </c>
      <c r="N125" s="70" t="s">
        <v>237</v>
      </c>
      <c r="O125" s="73" t="s">
        <v>237</v>
      </c>
      <c r="P125" s="2"/>
      <c r="Q125" s="2" t="s">
        <v>20</v>
      </c>
      <c r="R125" s="2" t="s">
        <v>20</v>
      </c>
      <c r="S125" s="2" t="s">
        <v>20</v>
      </c>
      <c r="T125" s="2" t="s">
        <v>20</v>
      </c>
      <c r="U125" s="25">
        <v>2.153523</v>
      </c>
      <c r="V125" s="25">
        <v>0.07055739</v>
      </c>
      <c r="W125" s="25">
        <v>1.803782</v>
      </c>
      <c r="X125" s="25">
        <v>0.4271514</v>
      </c>
      <c r="Y125" s="25">
        <v>0.01510131</v>
      </c>
      <c r="Z125" s="25">
        <v>0.04022786</v>
      </c>
      <c r="AA125" s="26">
        <f t="shared" si="49"/>
        <v>4.510342959999999</v>
      </c>
      <c r="AB125" s="25">
        <v>0</v>
      </c>
      <c r="AC125" s="25">
        <v>73.48857</v>
      </c>
      <c r="AD125" s="25">
        <v>14.35399</v>
      </c>
      <c r="AE125" s="25">
        <v>0</v>
      </c>
      <c r="AF125" s="25">
        <v>0</v>
      </c>
      <c r="AG125" s="27">
        <f t="shared" si="50"/>
        <v>87.84255999999999</v>
      </c>
      <c r="AH125" s="25">
        <v>0.005456777</v>
      </c>
      <c r="AI125" s="47">
        <f t="shared" si="51"/>
        <v>87.848016777</v>
      </c>
      <c r="AJ125" s="25">
        <v>0.2204284</v>
      </c>
      <c r="AK125" s="25">
        <v>3.092723</v>
      </c>
      <c r="AL125" s="28">
        <f t="shared" si="52"/>
        <v>3.3131513999999997</v>
      </c>
      <c r="AM125" s="25">
        <v>0.006725795</v>
      </c>
      <c r="AN125" s="25">
        <v>3.606422</v>
      </c>
      <c r="AO125" s="25">
        <v>0.6647115</v>
      </c>
      <c r="AP125" s="25">
        <v>0.001269018</v>
      </c>
      <c r="AQ125" s="29">
        <f t="shared" si="53"/>
        <v>4.279128313</v>
      </c>
      <c r="AR125" s="25">
        <v>0.03274066</v>
      </c>
      <c r="AS125" s="25">
        <v>0.0008883125</v>
      </c>
      <c r="AT125" s="25">
        <v>0</v>
      </c>
      <c r="AU125" s="25">
        <v>0.0003807053</v>
      </c>
      <c r="AV125" s="25">
        <v>0</v>
      </c>
      <c r="AW125" s="25">
        <v>0</v>
      </c>
      <c r="AX125" s="25">
        <v>0.01535512</v>
      </c>
      <c r="AY125" s="30">
        <f t="shared" si="54"/>
        <v>0.0493647978</v>
      </c>
      <c r="AZ125" s="25">
        <f t="shared" si="55"/>
        <v>100.00000424779999</v>
      </c>
    </row>
    <row r="126" spans="1:52" ht="12" customHeight="1">
      <c r="A126" s="2" t="s">
        <v>261</v>
      </c>
      <c r="B126" s="4">
        <v>91</v>
      </c>
      <c r="C126" s="4" t="s">
        <v>388</v>
      </c>
      <c r="D126" s="2" t="s">
        <v>251</v>
      </c>
      <c r="E126" s="21">
        <v>7</v>
      </c>
      <c r="F126" s="44">
        <v>203.644704</v>
      </c>
      <c r="G126" s="43">
        <v>5.372534246575341</v>
      </c>
      <c r="H126" s="4" t="s">
        <v>513</v>
      </c>
      <c r="I126" s="4" t="s">
        <v>20</v>
      </c>
      <c r="J126" s="24">
        <v>5</v>
      </c>
      <c r="K126" s="4" t="s">
        <v>33</v>
      </c>
      <c r="L126" s="12" t="s">
        <v>319</v>
      </c>
      <c r="M126" s="59" t="s">
        <v>233</v>
      </c>
      <c r="N126" s="70" t="s">
        <v>237</v>
      </c>
      <c r="O126" s="73" t="s">
        <v>237</v>
      </c>
      <c r="P126" s="2"/>
      <c r="Q126" s="2" t="s">
        <v>20</v>
      </c>
      <c r="R126" s="2" t="s">
        <v>20</v>
      </c>
      <c r="S126" s="2" t="s">
        <v>20</v>
      </c>
      <c r="T126" s="2" t="s">
        <v>20</v>
      </c>
      <c r="U126" s="25">
        <v>0.1918062</v>
      </c>
      <c r="V126" s="25">
        <v>0</v>
      </c>
      <c r="W126" s="25">
        <v>0.652318</v>
      </c>
      <c r="X126" s="25">
        <v>0.09501922</v>
      </c>
      <c r="Y126" s="25">
        <v>0</v>
      </c>
      <c r="Z126" s="25">
        <v>0.02298139</v>
      </c>
      <c r="AA126" s="26">
        <f t="shared" si="49"/>
        <v>0.9621248099999999</v>
      </c>
      <c r="AB126" s="25">
        <v>0</v>
      </c>
      <c r="AC126" s="25">
        <v>66.0799</v>
      </c>
      <c r="AD126" s="25">
        <v>32.71932</v>
      </c>
      <c r="AE126" s="25">
        <v>0</v>
      </c>
      <c r="AF126" s="25">
        <v>0</v>
      </c>
      <c r="AG126" s="27">
        <f t="shared" si="50"/>
        <v>98.79921999999999</v>
      </c>
      <c r="AH126" s="25">
        <v>0</v>
      </c>
      <c r="AI126" s="47">
        <f t="shared" si="51"/>
        <v>98.79921999999999</v>
      </c>
      <c r="AJ126" s="25">
        <v>0.05568568</v>
      </c>
      <c r="AK126" s="25">
        <v>0.1688249</v>
      </c>
      <c r="AL126" s="28">
        <f t="shared" si="52"/>
        <v>0.22451058000000002</v>
      </c>
      <c r="AM126" s="25">
        <v>0.007071198</v>
      </c>
      <c r="AN126" s="25">
        <v>0.003977549</v>
      </c>
      <c r="AO126" s="25">
        <v>0.0004419499</v>
      </c>
      <c r="AP126" s="25">
        <v>0</v>
      </c>
      <c r="AQ126" s="29">
        <f t="shared" si="53"/>
        <v>0.011490696900000002</v>
      </c>
      <c r="AR126" s="25">
        <v>0.0008838997</v>
      </c>
      <c r="AS126" s="25">
        <v>0</v>
      </c>
      <c r="AT126" s="25">
        <v>0</v>
      </c>
      <c r="AU126" s="25">
        <v>0.001767799</v>
      </c>
      <c r="AV126" s="25">
        <v>0</v>
      </c>
      <c r="AW126" s="25">
        <v>0</v>
      </c>
      <c r="AX126" s="25">
        <v>0</v>
      </c>
      <c r="AY126" s="30">
        <f t="shared" si="54"/>
        <v>0.0026516987</v>
      </c>
      <c r="AZ126" s="25">
        <f t="shared" si="55"/>
        <v>99.9999977856</v>
      </c>
    </row>
    <row r="127" spans="1:52" ht="12" customHeight="1">
      <c r="A127" s="2" t="s">
        <v>261</v>
      </c>
      <c r="B127" s="4">
        <v>91</v>
      </c>
      <c r="C127" s="4" t="s">
        <v>388</v>
      </c>
      <c r="D127" s="2" t="s">
        <v>251</v>
      </c>
      <c r="E127" s="21">
        <v>7</v>
      </c>
      <c r="F127" s="44">
        <v>792.81088</v>
      </c>
      <c r="G127" s="43">
        <v>7.99342465753426</v>
      </c>
      <c r="H127" s="4" t="s">
        <v>513</v>
      </c>
      <c r="I127" s="4" t="s">
        <v>20</v>
      </c>
      <c r="J127" s="24">
        <v>3</v>
      </c>
      <c r="K127" s="4" t="s">
        <v>34</v>
      </c>
      <c r="L127" s="12" t="s">
        <v>127</v>
      </c>
      <c r="M127" s="59" t="s">
        <v>233</v>
      </c>
      <c r="N127" s="70" t="s">
        <v>237</v>
      </c>
      <c r="O127" s="73" t="s">
        <v>237</v>
      </c>
      <c r="P127" s="2"/>
      <c r="Q127" s="2" t="s">
        <v>20</v>
      </c>
      <c r="R127" s="2" t="s">
        <v>20</v>
      </c>
      <c r="S127" s="2" t="s">
        <v>20</v>
      </c>
      <c r="T127" s="2" t="s">
        <v>20</v>
      </c>
      <c r="U127" s="25">
        <v>0.330893</v>
      </c>
      <c r="V127" s="25">
        <v>0</v>
      </c>
      <c r="W127" s="25">
        <v>1.170564</v>
      </c>
      <c r="X127" s="25">
        <v>0.2589894</v>
      </c>
      <c r="Y127" s="25">
        <v>0.00124951</v>
      </c>
      <c r="Z127" s="25">
        <v>0</v>
      </c>
      <c r="AA127" s="26">
        <f t="shared" si="49"/>
        <v>1.7616959099999998</v>
      </c>
      <c r="AB127" s="25">
        <v>0</v>
      </c>
      <c r="AC127" s="25">
        <v>61.83894</v>
      </c>
      <c r="AD127" s="25">
        <v>30.10547</v>
      </c>
      <c r="AE127" s="25">
        <v>0</v>
      </c>
      <c r="AF127" s="25">
        <v>0</v>
      </c>
      <c r="AG127" s="27">
        <f t="shared" si="50"/>
        <v>91.94441</v>
      </c>
      <c r="AH127" s="25">
        <v>0.04895808</v>
      </c>
      <c r="AI127" s="47">
        <f t="shared" si="51"/>
        <v>91.99336808000001</v>
      </c>
      <c r="AJ127" s="25">
        <v>1.489416</v>
      </c>
      <c r="AK127" s="25">
        <v>2.969972</v>
      </c>
      <c r="AL127" s="28">
        <f t="shared" si="52"/>
        <v>4.459388</v>
      </c>
      <c r="AM127" s="25">
        <v>0.009655305</v>
      </c>
      <c r="AN127" s="25">
        <v>1.535194</v>
      </c>
      <c r="AO127" s="25">
        <v>0.2101449</v>
      </c>
      <c r="AP127" s="25">
        <v>0.002158245</v>
      </c>
      <c r="AQ127" s="29">
        <f t="shared" si="53"/>
        <v>1.7571524499999998</v>
      </c>
      <c r="AR127" s="25">
        <v>0.02374069</v>
      </c>
      <c r="AS127" s="25">
        <v>0.002726204</v>
      </c>
      <c r="AT127" s="25">
        <v>0</v>
      </c>
      <c r="AU127" s="25">
        <v>0.001931061</v>
      </c>
      <c r="AV127" s="25">
        <v>0</v>
      </c>
      <c r="AW127" s="25">
        <v>0</v>
      </c>
      <c r="AX127" s="25">
        <v>0</v>
      </c>
      <c r="AY127" s="30">
        <f t="shared" si="54"/>
        <v>0.028397955</v>
      </c>
      <c r="AZ127" s="25">
        <f t="shared" si="55"/>
        <v>100.00000239500002</v>
      </c>
    </row>
    <row r="128" spans="1:52" ht="12" customHeight="1">
      <c r="A128" s="2" t="s">
        <v>261</v>
      </c>
      <c r="B128" s="4">
        <v>91</v>
      </c>
      <c r="C128" s="4" t="s">
        <v>388</v>
      </c>
      <c r="D128" s="2" t="s">
        <v>251</v>
      </c>
      <c r="E128" s="21">
        <v>7</v>
      </c>
      <c r="F128" s="44">
        <v>6378.82522</v>
      </c>
      <c r="G128" s="43">
        <v>378.37632876712325</v>
      </c>
      <c r="H128" s="4" t="s">
        <v>514</v>
      </c>
      <c r="I128" s="4" t="s">
        <v>20</v>
      </c>
      <c r="J128" s="24">
        <v>9</v>
      </c>
      <c r="K128" s="4" t="s">
        <v>35</v>
      </c>
      <c r="L128" s="12" t="s">
        <v>506</v>
      </c>
      <c r="M128" s="60" t="s">
        <v>233</v>
      </c>
      <c r="N128" s="70" t="s">
        <v>237</v>
      </c>
      <c r="O128" s="74" t="s">
        <v>237</v>
      </c>
      <c r="P128" s="2" t="s">
        <v>20</v>
      </c>
      <c r="Q128" s="2" t="s">
        <v>20</v>
      </c>
      <c r="R128" s="2" t="s">
        <v>20</v>
      </c>
      <c r="S128" s="2" t="s">
        <v>20</v>
      </c>
      <c r="T128" s="2" t="s">
        <v>20</v>
      </c>
      <c r="U128" s="25">
        <v>0.462187</v>
      </c>
      <c r="V128" s="25">
        <v>0.008224119</v>
      </c>
      <c r="W128" s="25">
        <v>0.8209024</v>
      </c>
      <c r="X128" s="25">
        <v>0.1536908</v>
      </c>
      <c r="Y128" s="25">
        <v>0.003258613</v>
      </c>
      <c r="Z128" s="25">
        <v>0.01032599</v>
      </c>
      <c r="AA128" s="26">
        <f t="shared" si="49"/>
        <v>1.458588922</v>
      </c>
      <c r="AB128" s="25">
        <v>0</v>
      </c>
      <c r="AC128" s="25">
        <v>49.82711</v>
      </c>
      <c r="AD128" s="25">
        <v>22.28265</v>
      </c>
      <c r="AE128" s="25">
        <v>0</v>
      </c>
      <c r="AF128" s="25">
        <v>0</v>
      </c>
      <c r="AG128" s="27">
        <f t="shared" si="50"/>
        <v>72.10976</v>
      </c>
      <c r="AH128" s="25">
        <v>0.4505067</v>
      </c>
      <c r="AI128" s="47">
        <f t="shared" si="51"/>
        <v>72.5602667</v>
      </c>
      <c r="AJ128" s="25">
        <v>1.835177</v>
      </c>
      <c r="AK128" s="25">
        <v>13.01988</v>
      </c>
      <c r="AL128" s="28">
        <f t="shared" si="52"/>
        <v>14.855057</v>
      </c>
      <c r="AM128" s="25">
        <v>0.05172871</v>
      </c>
      <c r="AN128" s="25">
        <v>9.103436</v>
      </c>
      <c r="AO128" s="25">
        <v>0.448151</v>
      </c>
      <c r="AP128" s="25">
        <v>0.01630717</v>
      </c>
      <c r="AQ128" s="29">
        <f t="shared" si="53"/>
        <v>9.61962288</v>
      </c>
      <c r="AR128" s="25">
        <v>0.4082294</v>
      </c>
      <c r="AS128" s="25">
        <v>0.1011581</v>
      </c>
      <c r="AT128" s="25">
        <v>0</v>
      </c>
      <c r="AU128" s="25">
        <v>0.03504067</v>
      </c>
      <c r="AV128" s="25">
        <v>0</v>
      </c>
      <c r="AW128" s="25">
        <v>0</v>
      </c>
      <c r="AX128" s="25">
        <v>0.9620385</v>
      </c>
      <c r="AY128" s="30">
        <f t="shared" si="54"/>
        <v>1.50646667</v>
      </c>
      <c r="AZ128" s="25">
        <f t="shared" si="55"/>
        <v>100.000002172</v>
      </c>
    </row>
    <row r="129" spans="1:52" ht="12" customHeight="1">
      <c r="A129" s="2" t="s">
        <v>527</v>
      </c>
      <c r="B129" s="4">
        <v>91</v>
      </c>
      <c r="C129" s="4" t="s">
        <v>527</v>
      </c>
      <c r="D129" s="2" t="s">
        <v>251</v>
      </c>
      <c r="E129" s="21">
        <v>7</v>
      </c>
      <c r="F129" s="44">
        <v>38.851404</v>
      </c>
      <c r="G129" s="43">
        <v>20.29153424657533</v>
      </c>
      <c r="H129" s="4" t="s">
        <v>513</v>
      </c>
      <c r="I129" s="4" t="s">
        <v>20</v>
      </c>
      <c r="J129" s="24">
        <v>55</v>
      </c>
      <c r="K129" s="4" t="s">
        <v>87</v>
      </c>
      <c r="L129" s="12" t="s">
        <v>62</v>
      </c>
      <c r="M129" s="60" t="s">
        <v>233</v>
      </c>
      <c r="N129" s="70" t="s">
        <v>237</v>
      </c>
      <c r="O129" s="74" t="s">
        <v>237</v>
      </c>
      <c r="P129" s="2" t="s">
        <v>20</v>
      </c>
      <c r="Q129" s="2" t="s">
        <v>20</v>
      </c>
      <c r="R129" s="2" t="s">
        <v>20</v>
      </c>
      <c r="S129" s="2" t="s">
        <v>20</v>
      </c>
      <c r="T129" s="2" t="s">
        <v>20</v>
      </c>
      <c r="U129" s="25">
        <v>0.3081271</v>
      </c>
      <c r="V129" s="25">
        <v>0</v>
      </c>
      <c r="W129" s="25">
        <v>0.7876934</v>
      </c>
      <c r="X129" s="25">
        <v>0.01158373</v>
      </c>
      <c r="Y129" s="25">
        <v>0.002316745</v>
      </c>
      <c r="Z129" s="25">
        <v>0.002316745</v>
      </c>
      <c r="AA129" s="26">
        <f t="shared" si="49"/>
        <v>1.1120377199999996</v>
      </c>
      <c r="AB129" s="25">
        <v>37.32277</v>
      </c>
      <c r="AC129" s="25">
        <v>6.07219</v>
      </c>
      <c r="AD129" s="25">
        <v>0</v>
      </c>
      <c r="AE129" s="25">
        <v>5.859049</v>
      </c>
      <c r="AF129" s="25">
        <v>0</v>
      </c>
      <c r="AG129" s="27">
        <f t="shared" si="50"/>
        <v>49.254008999999996</v>
      </c>
      <c r="AH129" s="25">
        <v>45.96655</v>
      </c>
      <c r="AI129" s="47">
        <f t="shared" si="51"/>
        <v>95.220559</v>
      </c>
      <c r="AJ129" s="25">
        <v>0.7784265</v>
      </c>
      <c r="AK129" s="25">
        <v>0.03011769</v>
      </c>
      <c r="AL129" s="28">
        <f t="shared" si="52"/>
        <v>0.80854419</v>
      </c>
      <c r="AM129" s="25">
        <v>0.136688</v>
      </c>
      <c r="AN129" s="25">
        <v>1.392364</v>
      </c>
      <c r="AO129" s="25">
        <v>1.024001</v>
      </c>
      <c r="AP129" s="25">
        <v>0.002316745</v>
      </c>
      <c r="AQ129" s="29">
        <f t="shared" si="53"/>
        <v>2.5553697449999997</v>
      </c>
      <c r="AR129" s="25">
        <v>0.1320545</v>
      </c>
      <c r="AS129" s="25">
        <v>0.09730331</v>
      </c>
      <c r="AT129" s="25">
        <v>0</v>
      </c>
      <c r="AU129" s="25">
        <v>0.07413585</v>
      </c>
      <c r="AV129" s="25">
        <v>0</v>
      </c>
      <c r="AW129" s="25">
        <v>0</v>
      </c>
      <c r="AX129" s="25">
        <v>0</v>
      </c>
      <c r="AY129" s="30">
        <f t="shared" si="54"/>
        <v>0.30349366</v>
      </c>
      <c r="AZ129" s="25">
        <f t="shared" si="55"/>
        <v>100.000004315</v>
      </c>
    </row>
    <row r="130" spans="1:52" ht="12" customHeight="1">
      <c r="A130" s="2" t="s">
        <v>527</v>
      </c>
      <c r="B130" s="4">
        <v>91</v>
      </c>
      <c r="C130" s="4" t="s">
        <v>527</v>
      </c>
      <c r="D130" s="2" t="s">
        <v>251</v>
      </c>
      <c r="E130" s="21">
        <v>7</v>
      </c>
      <c r="F130" s="44">
        <v>1261.46906</v>
      </c>
      <c r="G130" s="43">
        <v>1035.8954794520548</v>
      </c>
      <c r="H130" s="4" t="s">
        <v>513</v>
      </c>
      <c r="I130" s="4" t="s">
        <v>20</v>
      </c>
      <c r="J130" s="24">
        <v>50</v>
      </c>
      <c r="K130" s="4" t="s">
        <v>123</v>
      </c>
      <c r="L130" s="12" t="s">
        <v>184</v>
      </c>
      <c r="M130" s="60" t="s">
        <v>233</v>
      </c>
      <c r="N130" s="70" t="s">
        <v>237</v>
      </c>
      <c r="O130" s="74" t="s">
        <v>237</v>
      </c>
      <c r="P130" s="2" t="s">
        <v>20</v>
      </c>
      <c r="Q130" s="2" t="s">
        <v>20</v>
      </c>
      <c r="R130" s="2" t="s">
        <v>20</v>
      </c>
      <c r="S130" s="2" t="s">
        <v>20</v>
      </c>
      <c r="T130" s="2" t="s">
        <v>20</v>
      </c>
      <c r="U130" s="25">
        <v>1.479647</v>
      </c>
      <c r="V130" s="25">
        <v>0</v>
      </c>
      <c r="W130" s="25">
        <v>0.9259299</v>
      </c>
      <c r="X130" s="25">
        <v>1.994481</v>
      </c>
      <c r="Y130" s="25">
        <v>0.2499254</v>
      </c>
      <c r="Z130" s="25">
        <v>0.08347496</v>
      </c>
      <c r="AA130" s="26">
        <f>SUM(U130:Z130)</f>
        <v>4.733458260000001</v>
      </c>
      <c r="AB130" s="25">
        <v>11.21218</v>
      </c>
      <c r="AC130" s="25">
        <v>6.46724</v>
      </c>
      <c r="AD130" s="25">
        <v>0</v>
      </c>
      <c r="AE130" s="25">
        <v>4.625298</v>
      </c>
      <c r="AF130" s="25">
        <v>0</v>
      </c>
      <c r="AG130" s="27">
        <f>SUM(AB130:AF130)</f>
        <v>22.304718</v>
      </c>
      <c r="AH130" s="25">
        <v>34.80934</v>
      </c>
      <c r="AI130" s="47">
        <f>AG130+AH130</f>
        <v>57.114058</v>
      </c>
      <c r="AJ130" s="25">
        <v>2.564964</v>
      </c>
      <c r="AK130" s="25">
        <v>0.4685299</v>
      </c>
      <c r="AL130" s="28">
        <f>SUM(AJ130:AK130)</f>
        <v>3.0334939</v>
      </c>
      <c r="AM130" s="25">
        <v>3.053043</v>
      </c>
      <c r="AN130" s="25">
        <v>24.76374</v>
      </c>
      <c r="AO130" s="25">
        <v>6.224164</v>
      </c>
      <c r="AP130" s="25">
        <v>0.005350959</v>
      </c>
      <c r="AQ130" s="29">
        <f>SUM(AM130:AP130)</f>
        <v>34.04629795899999</v>
      </c>
      <c r="AR130" s="25">
        <v>0.1847864</v>
      </c>
      <c r="AS130" s="25">
        <v>0.2053341</v>
      </c>
      <c r="AT130" s="25">
        <v>0</v>
      </c>
      <c r="AU130" s="25">
        <v>0.04266498</v>
      </c>
      <c r="AV130" s="25">
        <v>0</v>
      </c>
      <c r="AW130" s="25">
        <v>0.01212884</v>
      </c>
      <c r="AX130" s="25">
        <v>0.6277745</v>
      </c>
      <c r="AY130" s="30">
        <f>SUM(AR130:AX130)</f>
        <v>1.07268882</v>
      </c>
      <c r="AZ130" s="25">
        <f>AA130+AI130+AL130+AQ130+AY130</f>
        <v>99.999996939</v>
      </c>
    </row>
    <row r="131" spans="1:52" ht="12" customHeight="1">
      <c r="A131" s="2" t="s">
        <v>528</v>
      </c>
      <c r="B131" s="4">
        <v>91</v>
      </c>
      <c r="C131" s="4" t="s">
        <v>528</v>
      </c>
      <c r="D131" s="2" t="s">
        <v>251</v>
      </c>
      <c r="E131" s="21">
        <v>3</v>
      </c>
      <c r="F131" s="44">
        <v>129.892232</v>
      </c>
      <c r="G131" s="43">
        <v>30.88410958904109</v>
      </c>
      <c r="H131" s="4" t="s">
        <v>121</v>
      </c>
      <c r="I131" s="4" t="s">
        <v>20</v>
      </c>
      <c r="J131" s="24">
        <v>22</v>
      </c>
      <c r="K131" s="4" t="s">
        <v>345</v>
      </c>
      <c r="L131" s="12" t="s">
        <v>189</v>
      </c>
      <c r="M131" s="60" t="s">
        <v>233</v>
      </c>
      <c r="N131" s="70" t="s">
        <v>237</v>
      </c>
      <c r="O131" s="74" t="s">
        <v>237</v>
      </c>
      <c r="P131" s="2" t="s">
        <v>20</v>
      </c>
      <c r="Q131" s="2" t="s">
        <v>20</v>
      </c>
      <c r="R131" s="2" t="s">
        <v>20</v>
      </c>
      <c r="S131" s="2" t="s">
        <v>20</v>
      </c>
      <c r="T131" s="2" t="s">
        <v>20</v>
      </c>
      <c r="U131" s="25">
        <v>0.509263</v>
      </c>
      <c r="V131" s="25">
        <v>0.1356227</v>
      </c>
      <c r="W131" s="25">
        <v>0.04000868</v>
      </c>
      <c r="X131" s="25">
        <v>0.08408604</v>
      </c>
      <c r="Y131" s="25">
        <v>0.0101717</v>
      </c>
      <c r="Z131" s="25">
        <v>0.07052378</v>
      </c>
      <c r="AA131" s="26">
        <f>SUM(U131:Z131)</f>
        <v>0.8496759</v>
      </c>
      <c r="AB131" s="25">
        <v>41.47001</v>
      </c>
      <c r="AC131" s="25">
        <v>0.1525755</v>
      </c>
      <c r="AD131" s="25">
        <v>0</v>
      </c>
      <c r="AE131" s="25">
        <v>0</v>
      </c>
      <c r="AF131" s="25">
        <v>0</v>
      </c>
      <c r="AG131" s="27">
        <f>SUM(AB131:AF131)</f>
        <v>41.6225855</v>
      </c>
      <c r="AH131" s="25">
        <v>36.99582</v>
      </c>
      <c r="AI131" s="47">
        <f>AG131+AH131</f>
        <v>78.6184055</v>
      </c>
      <c r="AJ131" s="25">
        <v>0.8374698</v>
      </c>
      <c r="AK131" s="25">
        <v>0</v>
      </c>
      <c r="AL131" s="28">
        <f>SUM(AJ131:AK131)</f>
        <v>0.8374698</v>
      </c>
      <c r="AM131" s="25">
        <v>13.1676</v>
      </c>
      <c r="AN131" s="25">
        <v>0.7615212</v>
      </c>
      <c r="AO131" s="25">
        <v>0.1817343</v>
      </c>
      <c r="AP131" s="25">
        <v>4.714243</v>
      </c>
      <c r="AQ131" s="29">
        <f>SUM(AM131:AP131)</f>
        <v>18.825098500000003</v>
      </c>
      <c r="AR131" s="25">
        <v>0.5079068</v>
      </c>
      <c r="AS131" s="25">
        <v>0.3132883</v>
      </c>
      <c r="AT131" s="25">
        <v>0</v>
      </c>
      <c r="AU131" s="25">
        <v>0.00203434</v>
      </c>
      <c r="AV131" s="25">
        <v>0</v>
      </c>
      <c r="AW131" s="25">
        <v>0.0461117</v>
      </c>
      <c r="AX131" s="25">
        <v>0</v>
      </c>
      <c r="AY131" s="30">
        <f>SUM(AR131:AX131)</f>
        <v>0.86934114</v>
      </c>
      <c r="AZ131" s="25">
        <f>AA131+AI131+AL131+AQ131+AY131</f>
        <v>99.99999084</v>
      </c>
    </row>
    <row r="132" spans="1:52" ht="12" customHeight="1">
      <c r="A132" s="2" t="s">
        <v>266</v>
      </c>
      <c r="B132" s="4">
        <v>97</v>
      </c>
      <c r="C132" s="4" t="s">
        <v>526</v>
      </c>
      <c r="D132" s="2" t="s">
        <v>253</v>
      </c>
      <c r="E132" s="21">
        <v>2</v>
      </c>
      <c r="F132" s="44">
        <v>75.956528</v>
      </c>
      <c r="G132" s="43">
        <v>31.869493844049234</v>
      </c>
      <c r="H132" s="4" t="s">
        <v>125</v>
      </c>
      <c r="I132" s="4" t="s">
        <v>20</v>
      </c>
      <c r="J132" s="24">
        <v>21</v>
      </c>
      <c r="K132" s="4" t="s">
        <v>293</v>
      </c>
      <c r="L132" s="12" t="s">
        <v>102</v>
      </c>
      <c r="M132" s="58" t="s">
        <v>233</v>
      </c>
      <c r="N132" s="70" t="s">
        <v>237</v>
      </c>
      <c r="O132" s="72" t="s">
        <v>237</v>
      </c>
      <c r="P132" s="21" t="s">
        <v>20</v>
      </c>
      <c r="Q132" s="21" t="s">
        <v>20</v>
      </c>
      <c r="R132" s="21" t="s">
        <v>20</v>
      </c>
      <c r="S132" s="21" t="s">
        <v>20</v>
      </c>
      <c r="T132" s="21" t="s">
        <v>20</v>
      </c>
      <c r="U132" s="25">
        <v>0.5473804</v>
      </c>
      <c r="V132" s="25">
        <v>0.06516434</v>
      </c>
      <c r="W132" s="25">
        <v>0.3127888</v>
      </c>
      <c r="X132" s="25">
        <v>0.4668136</v>
      </c>
      <c r="Y132" s="25">
        <v>0.9300727</v>
      </c>
      <c r="Z132" s="25">
        <v>0.7049596</v>
      </c>
      <c r="AA132" s="26">
        <f>SUM(U132:Z132)</f>
        <v>3.02717944</v>
      </c>
      <c r="AB132" s="25">
        <v>36.09275</v>
      </c>
      <c r="AC132" s="25">
        <v>0</v>
      </c>
      <c r="AD132" s="25">
        <v>0</v>
      </c>
      <c r="AE132" s="25">
        <v>0</v>
      </c>
      <c r="AF132" s="25">
        <v>0</v>
      </c>
      <c r="AG132" s="27">
        <f>SUM(AB132:AF132)</f>
        <v>36.09275</v>
      </c>
      <c r="AH132" s="25">
        <v>29.75877</v>
      </c>
      <c r="AI132" s="47">
        <f>AG132+AH132</f>
        <v>65.85152</v>
      </c>
      <c r="AJ132" s="25">
        <v>0</v>
      </c>
      <c r="AK132" s="25">
        <v>0</v>
      </c>
      <c r="AL132" s="28">
        <f>SUM(AJ132:AK132)</f>
        <v>0</v>
      </c>
      <c r="AM132" s="25">
        <v>20.30876</v>
      </c>
      <c r="AN132" s="25">
        <v>1.111348</v>
      </c>
      <c r="AO132" s="25">
        <v>6.307908</v>
      </c>
      <c r="AP132" s="25">
        <v>3.017701</v>
      </c>
      <c r="AQ132" s="29">
        <f>SUM(AM132:AP132)</f>
        <v>30.745717</v>
      </c>
      <c r="AR132" s="25">
        <v>0.1717969</v>
      </c>
      <c r="AS132" s="25">
        <v>0.1078174</v>
      </c>
      <c r="AT132" s="25">
        <v>0</v>
      </c>
      <c r="AU132" s="25">
        <v>0</v>
      </c>
      <c r="AV132" s="25">
        <v>0</v>
      </c>
      <c r="AW132" s="25">
        <v>0</v>
      </c>
      <c r="AX132" s="25">
        <v>0.09596929</v>
      </c>
      <c r="AY132" s="30">
        <f>SUM(AR132:AX132)</f>
        <v>0.37558358999999997</v>
      </c>
      <c r="AZ132" s="25">
        <f>AA132+AI132+AL132+AQ132+AY132</f>
        <v>100.00000003</v>
      </c>
    </row>
    <row r="133" spans="1:52" ht="12" customHeight="1">
      <c r="A133" s="2" t="s">
        <v>399</v>
      </c>
      <c r="B133" s="4" t="s">
        <v>93</v>
      </c>
      <c r="C133" s="4" t="s">
        <v>399</v>
      </c>
      <c r="D133" s="2" t="s">
        <v>251</v>
      </c>
      <c r="E133" s="65">
        <v>5</v>
      </c>
      <c r="F133" s="44"/>
      <c r="G133" s="66"/>
      <c r="H133" s="4"/>
      <c r="I133" s="4"/>
      <c r="J133" s="24"/>
      <c r="K133" s="76" t="s">
        <v>381</v>
      </c>
      <c r="L133" s="77" t="s">
        <v>378</v>
      </c>
      <c r="M133" s="58" t="s">
        <v>233</v>
      </c>
      <c r="N133" s="70"/>
      <c r="O133" s="72" t="s">
        <v>237</v>
      </c>
      <c r="P133" s="21" t="s">
        <v>20</v>
      </c>
      <c r="U133" s="48">
        <v>0.39</v>
      </c>
      <c r="V133" s="48">
        <v>0.16</v>
      </c>
      <c r="W133" s="48">
        <v>0.39</v>
      </c>
      <c r="X133" s="48">
        <v>0.06</v>
      </c>
      <c r="Y133" s="48">
        <v>0.03</v>
      </c>
      <c r="Z133" s="48">
        <v>0.31</v>
      </c>
      <c r="AA133" s="26">
        <v>1.34</v>
      </c>
      <c r="AB133" s="48">
        <v>22.2</v>
      </c>
      <c r="AC133" s="48">
        <v>5.45</v>
      </c>
      <c r="AD133" s="48">
        <v>0</v>
      </c>
      <c r="AE133" s="48">
        <v>0</v>
      </c>
      <c r="AF133" s="48">
        <v>0</v>
      </c>
      <c r="AG133" s="27">
        <v>27.65</v>
      </c>
      <c r="AH133" s="48">
        <v>18.46</v>
      </c>
      <c r="AI133" s="47">
        <v>46.11</v>
      </c>
      <c r="AJ133" s="48">
        <v>0</v>
      </c>
      <c r="AK133" s="48">
        <v>0.2</v>
      </c>
      <c r="AL133" s="28">
        <v>0.2</v>
      </c>
      <c r="AM133" s="48">
        <v>22.87</v>
      </c>
      <c r="AN133" s="48">
        <v>0.3</v>
      </c>
      <c r="AO133" s="48">
        <v>0.25</v>
      </c>
      <c r="AP133" s="48">
        <v>4.53</v>
      </c>
      <c r="AQ133" s="29">
        <v>27.95</v>
      </c>
      <c r="AR133" s="48">
        <v>15.61</v>
      </c>
      <c r="AS133" s="48">
        <v>8.63</v>
      </c>
      <c r="AT133" s="48">
        <v>0</v>
      </c>
      <c r="AU133" s="48">
        <v>0</v>
      </c>
      <c r="AV133" s="48">
        <v>0</v>
      </c>
      <c r="AW133" s="48">
        <v>0.09</v>
      </c>
      <c r="AX133" s="48">
        <v>0.07</v>
      </c>
      <c r="AY133" s="30">
        <v>24.4</v>
      </c>
      <c r="AZ133" s="25">
        <v>100</v>
      </c>
    </row>
    <row r="134" spans="1:52" ht="12" customHeight="1">
      <c r="A134" s="2" t="s">
        <v>399</v>
      </c>
      <c r="B134" s="4" t="s">
        <v>93</v>
      </c>
      <c r="C134" s="4" t="s">
        <v>399</v>
      </c>
      <c r="D134" s="2" t="s">
        <v>251</v>
      </c>
      <c r="E134" s="65">
        <v>5</v>
      </c>
      <c r="F134" s="44"/>
      <c r="G134" s="66"/>
      <c r="H134" s="4"/>
      <c r="I134" s="4"/>
      <c r="J134" s="24"/>
      <c r="K134" s="76" t="s">
        <v>382</v>
      </c>
      <c r="L134" s="77" t="s">
        <v>379</v>
      </c>
      <c r="M134" s="58" t="s">
        <v>233</v>
      </c>
      <c r="N134" s="70"/>
      <c r="O134" s="72" t="s">
        <v>237</v>
      </c>
      <c r="P134" s="21" t="s">
        <v>20</v>
      </c>
      <c r="U134" s="48">
        <v>0.07</v>
      </c>
      <c r="V134" s="48">
        <v>0.04</v>
      </c>
      <c r="W134" s="48">
        <v>0.35</v>
      </c>
      <c r="X134" s="48">
        <v>0.03</v>
      </c>
      <c r="Y134" s="48">
        <v>0</v>
      </c>
      <c r="Z134" s="48">
        <v>0.06</v>
      </c>
      <c r="AA134" s="26">
        <v>0.55</v>
      </c>
      <c r="AB134" s="48">
        <v>78.69</v>
      </c>
      <c r="AC134" s="48">
        <v>3.04</v>
      </c>
      <c r="AD134" s="48">
        <v>0</v>
      </c>
      <c r="AE134" s="48">
        <v>0</v>
      </c>
      <c r="AF134" s="48">
        <v>0</v>
      </c>
      <c r="AG134" s="27">
        <v>81.73</v>
      </c>
      <c r="AH134" s="48">
        <v>6.77</v>
      </c>
      <c r="AI134" s="47">
        <v>88.5</v>
      </c>
      <c r="AJ134" s="48">
        <v>0.12</v>
      </c>
      <c r="AK134" s="48">
        <v>0</v>
      </c>
      <c r="AL134" s="28">
        <v>0.12</v>
      </c>
      <c r="AM134" s="48">
        <v>1.24</v>
      </c>
      <c r="AN134" s="48">
        <v>0</v>
      </c>
      <c r="AO134" s="48">
        <v>0.01</v>
      </c>
      <c r="AP134" s="48">
        <v>0.23</v>
      </c>
      <c r="AQ134" s="29">
        <v>1.48</v>
      </c>
      <c r="AR134" s="48">
        <v>2.42</v>
      </c>
      <c r="AS134" s="48">
        <v>6.92</v>
      </c>
      <c r="AT134" s="48">
        <v>0</v>
      </c>
      <c r="AU134" s="48">
        <v>0</v>
      </c>
      <c r="AV134" s="48">
        <v>0</v>
      </c>
      <c r="AW134" s="48">
        <v>0.01</v>
      </c>
      <c r="AX134" s="48">
        <v>0</v>
      </c>
      <c r="AY134" s="30">
        <v>9.35</v>
      </c>
      <c r="AZ134" s="25">
        <v>100</v>
      </c>
    </row>
    <row r="135" spans="1:52" ht="12" customHeight="1">
      <c r="A135" s="2" t="s">
        <v>399</v>
      </c>
      <c r="B135" s="4" t="s">
        <v>93</v>
      </c>
      <c r="C135" s="4" t="s">
        <v>399</v>
      </c>
      <c r="D135" s="2" t="s">
        <v>251</v>
      </c>
      <c r="E135" s="65">
        <v>5</v>
      </c>
      <c r="F135" s="44"/>
      <c r="G135" s="66"/>
      <c r="H135" s="4"/>
      <c r="I135" s="4"/>
      <c r="J135" s="24"/>
      <c r="K135" s="76" t="s">
        <v>383</v>
      </c>
      <c r="L135" s="77" t="s">
        <v>380</v>
      </c>
      <c r="M135" s="58" t="s">
        <v>233</v>
      </c>
      <c r="N135" s="70"/>
      <c r="O135" s="72" t="s">
        <v>237</v>
      </c>
      <c r="P135" s="21" t="s">
        <v>20</v>
      </c>
      <c r="U135" s="48">
        <v>0.17</v>
      </c>
      <c r="V135" s="48">
        <v>0.09</v>
      </c>
      <c r="W135" s="48">
        <v>0.35</v>
      </c>
      <c r="X135" s="48">
        <v>0.05</v>
      </c>
      <c r="Y135" s="48">
        <v>0.01</v>
      </c>
      <c r="Z135" s="48">
        <v>0.13</v>
      </c>
      <c r="AA135" s="26">
        <v>0.8</v>
      </c>
      <c r="AB135" s="48">
        <v>61.54</v>
      </c>
      <c r="AC135" s="48">
        <v>3.55</v>
      </c>
      <c r="AD135" s="48">
        <v>0</v>
      </c>
      <c r="AE135" s="48">
        <v>0</v>
      </c>
      <c r="AF135" s="48">
        <v>0</v>
      </c>
      <c r="AG135" s="27">
        <v>65.09</v>
      </c>
      <c r="AH135" s="48">
        <v>11.46</v>
      </c>
      <c r="AI135" s="47">
        <v>76.55</v>
      </c>
      <c r="AJ135" s="48">
        <v>2.27</v>
      </c>
      <c r="AK135" s="48">
        <v>0.05</v>
      </c>
      <c r="AL135" s="28">
        <v>2.32</v>
      </c>
      <c r="AM135" s="48">
        <v>7.25</v>
      </c>
      <c r="AN135" s="48">
        <v>0.08</v>
      </c>
      <c r="AO135" s="48">
        <v>0.07</v>
      </c>
      <c r="AP135" s="48">
        <v>1.28</v>
      </c>
      <c r="AQ135" s="29">
        <v>8.68</v>
      </c>
      <c r="AR135" s="48">
        <v>5.03</v>
      </c>
      <c r="AS135" s="48">
        <v>6.56</v>
      </c>
      <c r="AT135" s="48">
        <v>0</v>
      </c>
      <c r="AU135" s="48">
        <v>0</v>
      </c>
      <c r="AV135" s="48">
        <v>0</v>
      </c>
      <c r="AW135" s="48">
        <v>0.03</v>
      </c>
      <c r="AX135" s="48">
        <v>0.02</v>
      </c>
      <c r="AY135" s="30">
        <v>11.64</v>
      </c>
      <c r="AZ135" s="25">
        <v>99.99</v>
      </c>
    </row>
    <row r="136" spans="1:52" ht="12" customHeight="1">
      <c r="A136" s="2" t="s">
        <v>267</v>
      </c>
      <c r="B136" s="4">
        <v>91</v>
      </c>
      <c r="C136" s="4" t="s">
        <v>43</v>
      </c>
      <c r="D136" s="2" t="s">
        <v>251</v>
      </c>
      <c r="E136" s="21">
        <v>3</v>
      </c>
      <c r="F136" s="44">
        <v>227.6208940998</v>
      </c>
      <c r="G136" s="43">
        <v>118.41735616438358</v>
      </c>
      <c r="H136" s="4" t="s">
        <v>125</v>
      </c>
      <c r="I136" s="4" t="s">
        <v>20</v>
      </c>
      <c r="J136" s="24">
        <v>11</v>
      </c>
      <c r="K136" s="4" t="s">
        <v>79</v>
      </c>
      <c r="L136" s="12" t="s">
        <v>182</v>
      </c>
      <c r="M136" s="60" t="s">
        <v>233</v>
      </c>
      <c r="N136" s="70" t="s">
        <v>237</v>
      </c>
      <c r="O136" s="74" t="s">
        <v>237</v>
      </c>
      <c r="P136" s="2" t="s">
        <v>20</v>
      </c>
      <c r="Q136" s="2" t="s">
        <v>20</v>
      </c>
      <c r="R136" s="2" t="s">
        <v>20</v>
      </c>
      <c r="S136" s="2" t="s">
        <v>20</v>
      </c>
      <c r="T136" s="2" t="s">
        <v>20</v>
      </c>
      <c r="U136" s="25">
        <v>0.2072039</v>
      </c>
      <c r="V136" s="25">
        <v>0.009094828</v>
      </c>
      <c r="W136" s="25">
        <v>0.06880435</v>
      </c>
      <c r="X136" s="25">
        <v>0.2459558</v>
      </c>
      <c r="Y136" s="25">
        <v>0.0260982</v>
      </c>
      <c r="Z136" s="25">
        <v>0.0007908546</v>
      </c>
      <c r="AA136" s="26">
        <f>SUM(U136:Z136)</f>
        <v>0.5579479326</v>
      </c>
      <c r="AB136" s="25">
        <v>75.77177</v>
      </c>
      <c r="AC136" s="25">
        <v>0</v>
      </c>
      <c r="AD136" s="25">
        <v>0</v>
      </c>
      <c r="AE136" s="25">
        <v>0</v>
      </c>
      <c r="AF136" s="25">
        <v>0</v>
      </c>
      <c r="AG136" s="27">
        <f>SUM(AB136:AF136)</f>
        <v>75.77177</v>
      </c>
      <c r="AH136" s="25">
        <v>18.98763</v>
      </c>
      <c r="AI136" s="47">
        <f>AG136+AH136</f>
        <v>94.7594</v>
      </c>
      <c r="AJ136" s="25">
        <v>0</v>
      </c>
      <c r="AK136" s="25">
        <v>0</v>
      </c>
      <c r="AL136" s="28">
        <f>SUM(AJ136:AK136)</f>
        <v>0</v>
      </c>
      <c r="AM136" s="25">
        <v>4.122725</v>
      </c>
      <c r="AN136" s="25">
        <v>0.01621252</v>
      </c>
      <c r="AO136" s="25">
        <v>0.002372564</v>
      </c>
      <c r="AP136" s="25">
        <v>0.4559276</v>
      </c>
      <c r="AQ136" s="29">
        <f>SUM(AM136:AP136)</f>
        <v>4.5972376839999995</v>
      </c>
      <c r="AR136" s="25">
        <v>0.08383058</v>
      </c>
      <c r="AS136" s="25">
        <v>0.001581709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30">
        <f>SUM(AR136:AX136)</f>
        <v>0.085412289</v>
      </c>
      <c r="AZ136" s="25">
        <f>AA136+AI136+AL136+AQ136+AY136</f>
        <v>99.9999979056</v>
      </c>
    </row>
    <row r="137" spans="1:52" ht="12" customHeight="1">
      <c r="A137" s="2" t="s">
        <v>267</v>
      </c>
      <c r="B137" s="4">
        <v>91</v>
      </c>
      <c r="C137" s="4" t="s">
        <v>43</v>
      </c>
      <c r="D137" s="2" t="s">
        <v>251</v>
      </c>
      <c r="E137" s="21">
        <v>3</v>
      </c>
      <c r="F137" s="44">
        <v>824.824892658</v>
      </c>
      <c r="G137" s="43">
        <v>285.7479452054794</v>
      </c>
      <c r="H137" s="4" t="s">
        <v>125</v>
      </c>
      <c r="I137" s="4" t="s">
        <v>20</v>
      </c>
      <c r="J137" s="24">
        <v>24</v>
      </c>
      <c r="K137" s="4" t="s">
        <v>29</v>
      </c>
      <c r="L137" s="12" t="s">
        <v>183</v>
      </c>
      <c r="M137" s="60" t="s">
        <v>233</v>
      </c>
      <c r="N137" s="70" t="s">
        <v>237</v>
      </c>
      <c r="O137" s="74" t="s">
        <v>237</v>
      </c>
      <c r="P137" s="2" t="s">
        <v>20</v>
      </c>
      <c r="Q137" s="2" t="s">
        <v>20</v>
      </c>
      <c r="R137" s="2" t="s">
        <v>20</v>
      </c>
      <c r="S137" s="2" t="s">
        <v>20</v>
      </c>
      <c r="T137" s="2" t="s">
        <v>20</v>
      </c>
      <c r="U137" s="25">
        <v>0.7633846</v>
      </c>
      <c r="V137" s="25">
        <v>0.06776184</v>
      </c>
      <c r="W137" s="25">
        <v>0.3449198</v>
      </c>
      <c r="X137" s="25">
        <v>0.1566924</v>
      </c>
      <c r="Y137" s="25">
        <v>0.01527642</v>
      </c>
      <c r="Z137" s="25">
        <v>0.1466537</v>
      </c>
      <c r="AA137" s="26">
        <f>SUM(U137:Z137)</f>
        <v>1.4946887599999998</v>
      </c>
      <c r="AB137" s="25">
        <v>64.83335</v>
      </c>
      <c r="AC137" s="25">
        <v>0</v>
      </c>
      <c r="AD137" s="25">
        <v>0</v>
      </c>
      <c r="AE137" s="25">
        <v>0</v>
      </c>
      <c r="AF137" s="25">
        <v>0</v>
      </c>
      <c r="AG137" s="27">
        <f>SUM(AB137:AF137)</f>
        <v>64.83335</v>
      </c>
      <c r="AH137" s="25">
        <v>17.49488</v>
      </c>
      <c r="AI137" s="47">
        <f>AG137+AH137</f>
        <v>82.32822999999999</v>
      </c>
      <c r="AJ137" s="25">
        <v>0</v>
      </c>
      <c r="AK137" s="25">
        <v>0</v>
      </c>
      <c r="AL137" s="28">
        <f>SUM(AJ137:AK137)</f>
        <v>0</v>
      </c>
      <c r="AM137" s="25">
        <v>15.37441</v>
      </c>
      <c r="AN137" s="25">
        <v>0.03208049</v>
      </c>
      <c r="AO137" s="25">
        <v>0.001309408</v>
      </c>
      <c r="AP137" s="25">
        <v>0.2891608</v>
      </c>
      <c r="AQ137" s="29">
        <f>SUM(AM137:AP137)</f>
        <v>15.696960697999998</v>
      </c>
      <c r="AR137" s="25">
        <v>0.4666947</v>
      </c>
      <c r="AS137" s="25">
        <v>0.01167555</v>
      </c>
      <c r="AT137" s="25">
        <v>0</v>
      </c>
      <c r="AU137" s="25">
        <v>0</v>
      </c>
      <c r="AV137" s="25">
        <v>0</v>
      </c>
      <c r="AW137" s="25">
        <v>0.001745877</v>
      </c>
      <c r="AX137" s="25">
        <v>0</v>
      </c>
      <c r="AY137" s="30">
        <f>SUM(AR137:AX137)</f>
        <v>0.480116127</v>
      </c>
      <c r="AZ137" s="25">
        <f>AA137+AI137+AL137+AQ137+AY137</f>
        <v>99.999995585</v>
      </c>
    </row>
    <row r="138" spans="1:52" ht="12" customHeight="1">
      <c r="A138" s="2" t="s">
        <v>267</v>
      </c>
      <c r="B138" s="4">
        <v>91</v>
      </c>
      <c r="C138" s="4" t="s">
        <v>43</v>
      </c>
      <c r="D138" s="2" t="s">
        <v>251</v>
      </c>
      <c r="E138" s="21">
        <v>3</v>
      </c>
      <c r="F138" s="44">
        <v>246.2431320175</v>
      </c>
      <c r="G138" s="43">
        <v>98.99438356164387</v>
      </c>
      <c r="H138" s="4" t="s">
        <v>125</v>
      </c>
      <c r="I138" s="4" t="s">
        <v>20</v>
      </c>
      <c r="J138" s="24">
        <v>34</v>
      </c>
      <c r="K138" s="4" t="s">
        <v>362</v>
      </c>
      <c r="L138" s="12" t="s">
        <v>61</v>
      </c>
      <c r="M138" s="60" t="s">
        <v>233</v>
      </c>
      <c r="N138" s="70" t="s">
        <v>237</v>
      </c>
      <c r="O138" s="74" t="s">
        <v>237</v>
      </c>
      <c r="P138" s="2" t="s">
        <v>20</v>
      </c>
      <c r="Q138" s="2" t="s">
        <v>20</v>
      </c>
      <c r="R138" s="2" t="s">
        <v>20</v>
      </c>
      <c r="S138" s="2" t="s">
        <v>20</v>
      </c>
      <c r="T138" s="2" t="s">
        <v>20</v>
      </c>
      <c r="U138" s="25">
        <v>1.418613</v>
      </c>
      <c r="V138" s="25">
        <v>0.05300153</v>
      </c>
      <c r="W138" s="25">
        <v>0.3030226</v>
      </c>
      <c r="X138" s="25">
        <v>1.357936</v>
      </c>
      <c r="Y138" s="25">
        <v>0.1553493</v>
      </c>
      <c r="Z138" s="25">
        <v>0.2116406</v>
      </c>
      <c r="AA138" s="26">
        <f>SUM(U138:Z138)</f>
        <v>3.49956303</v>
      </c>
      <c r="AB138" s="25">
        <v>76.03819</v>
      </c>
      <c r="AC138" s="25">
        <v>0</v>
      </c>
      <c r="AD138" s="25">
        <v>0</v>
      </c>
      <c r="AE138" s="25">
        <v>0</v>
      </c>
      <c r="AF138" s="25">
        <v>0</v>
      </c>
      <c r="AG138" s="27">
        <f>SUM(AB138:AF138)</f>
        <v>76.03819</v>
      </c>
      <c r="AH138" s="25">
        <v>14.97823</v>
      </c>
      <c r="AI138" s="47">
        <f>AG138+AH138</f>
        <v>91.01642</v>
      </c>
      <c r="AJ138" s="25">
        <v>0</v>
      </c>
      <c r="AK138" s="25">
        <v>0</v>
      </c>
      <c r="AL138" s="28">
        <f>SUM(AJ138:AK138)</f>
        <v>0</v>
      </c>
      <c r="AM138" s="25">
        <v>4.548628</v>
      </c>
      <c r="AN138" s="25">
        <v>0.008041612</v>
      </c>
      <c r="AO138" s="25">
        <v>0.001462111</v>
      </c>
      <c r="AP138" s="25">
        <v>0.6762264</v>
      </c>
      <c r="AQ138" s="29">
        <f>SUM(AM138:AP138)</f>
        <v>5.234358123000001</v>
      </c>
      <c r="AR138" s="25">
        <v>0.2339378</v>
      </c>
      <c r="AS138" s="25">
        <v>0.0157177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30">
        <f>SUM(AR138:AX138)</f>
        <v>0.2496555</v>
      </c>
      <c r="AZ138" s="25">
        <f>AA138+AI138+AL138+AQ138+AY138</f>
        <v>99.99999665300001</v>
      </c>
    </row>
    <row r="139" spans="1:52" ht="12" customHeight="1">
      <c r="A139" s="2" t="s">
        <v>268</v>
      </c>
      <c r="B139" s="4">
        <v>97</v>
      </c>
      <c r="C139" s="4" t="s">
        <v>43</v>
      </c>
      <c r="D139" s="2" t="s">
        <v>251</v>
      </c>
      <c r="E139" s="21">
        <v>3</v>
      </c>
      <c r="F139" s="44">
        <v>1672.348468539</v>
      </c>
      <c r="G139" s="43">
        <v>417.65526675786595</v>
      </c>
      <c r="H139" s="4" t="s">
        <v>513</v>
      </c>
      <c r="I139" s="4" t="s">
        <v>20</v>
      </c>
      <c r="J139" s="24">
        <v>49</v>
      </c>
      <c r="K139" s="4" t="s">
        <v>420</v>
      </c>
      <c r="L139" s="12" t="s">
        <v>246</v>
      </c>
      <c r="M139" s="57" t="s">
        <v>233</v>
      </c>
      <c r="N139" s="70" t="s">
        <v>237</v>
      </c>
      <c r="O139" s="71" t="s">
        <v>237</v>
      </c>
      <c r="Q139" s="21" t="s">
        <v>20</v>
      </c>
      <c r="R139" s="21" t="s">
        <v>20</v>
      </c>
      <c r="S139" s="21" t="s">
        <v>20</v>
      </c>
      <c r="T139" s="21" t="s">
        <v>20</v>
      </c>
      <c r="U139" s="25">
        <v>1.0475</v>
      </c>
      <c r="V139" s="25">
        <v>0.219144</v>
      </c>
      <c r="W139" s="25">
        <v>0.3768825</v>
      </c>
      <c r="X139" s="25">
        <v>0.5078737</v>
      </c>
      <c r="Y139" s="25">
        <v>0.1218423</v>
      </c>
      <c r="Z139" s="25">
        <v>0.5634132</v>
      </c>
      <c r="AA139" s="26">
        <f>SUM(U139:Z139)</f>
        <v>2.8366557</v>
      </c>
      <c r="AB139" s="25">
        <v>81.45365</v>
      </c>
      <c r="AC139" s="25">
        <v>0</v>
      </c>
      <c r="AD139" s="25">
        <v>0</v>
      </c>
      <c r="AE139" s="25">
        <v>0</v>
      </c>
      <c r="AF139" s="25">
        <v>0.007695872</v>
      </c>
      <c r="AG139" s="27">
        <f>SUM(AB139:AF139)</f>
        <v>81.461345872</v>
      </c>
      <c r="AH139" s="25">
        <v>9.134731</v>
      </c>
      <c r="AI139" s="47">
        <f>AG139+AH139</f>
        <v>90.596076872</v>
      </c>
      <c r="AJ139" s="25">
        <v>0</v>
      </c>
      <c r="AK139" s="25">
        <v>0</v>
      </c>
      <c r="AL139" s="28">
        <f>SUM(AJ139:AK139)</f>
        <v>0</v>
      </c>
      <c r="AM139" s="25">
        <v>5.952085</v>
      </c>
      <c r="AN139" s="25">
        <v>0.03212892</v>
      </c>
      <c r="AO139" s="25">
        <v>0.003874845</v>
      </c>
      <c r="AP139" s="25">
        <v>0.3068123</v>
      </c>
      <c r="AQ139" s="29">
        <f>SUM(AM139:AP139)</f>
        <v>6.294901065</v>
      </c>
      <c r="AR139" s="25">
        <v>0.2266246</v>
      </c>
      <c r="AS139" s="25">
        <v>0.03589613</v>
      </c>
      <c r="AT139" s="25">
        <v>0</v>
      </c>
      <c r="AU139" s="25">
        <v>0</v>
      </c>
      <c r="AV139" s="25">
        <v>0</v>
      </c>
      <c r="AW139" s="25">
        <v>0.009848564</v>
      </c>
      <c r="AX139" s="25">
        <v>0</v>
      </c>
      <c r="AY139" s="30">
        <f>SUM(AR139:AX139)</f>
        <v>0.272369294</v>
      </c>
      <c r="AZ139" s="25">
        <f>AA139+AI139+AL139+AQ139+AY139</f>
        <v>100.000002931</v>
      </c>
    </row>
    <row r="140" spans="1:52" ht="12" customHeight="1">
      <c r="A140" s="81" t="s">
        <v>268</v>
      </c>
      <c r="B140" s="82">
        <v>97</v>
      </c>
      <c r="C140" s="82" t="s">
        <v>43</v>
      </c>
      <c r="D140" s="81" t="s">
        <v>251</v>
      </c>
      <c r="E140" s="83">
        <v>3</v>
      </c>
      <c r="F140" s="84">
        <v>2958.196118146</v>
      </c>
      <c r="G140" s="85">
        <v>764.8632010943912</v>
      </c>
      <c r="H140" s="82" t="s">
        <v>514</v>
      </c>
      <c r="I140" s="82" t="s">
        <v>20</v>
      </c>
      <c r="J140" s="86">
        <v>57</v>
      </c>
      <c r="K140" s="82" t="s">
        <v>421</v>
      </c>
      <c r="L140" s="87" t="s">
        <v>247</v>
      </c>
      <c r="M140" s="88" t="s">
        <v>233</v>
      </c>
      <c r="N140" s="89" t="s">
        <v>237</v>
      </c>
      <c r="O140" s="90" t="s">
        <v>237</v>
      </c>
      <c r="P140" s="83"/>
      <c r="Q140" s="83" t="s">
        <v>20</v>
      </c>
      <c r="R140" s="83" t="s">
        <v>20</v>
      </c>
      <c r="S140" s="83" t="s">
        <v>20</v>
      </c>
      <c r="T140" s="83" t="s">
        <v>20</v>
      </c>
      <c r="U140" s="91">
        <v>1.656025</v>
      </c>
      <c r="V140" s="91">
        <v>0.3190842</v>
      </c>
      <c r="W140" s="91">
        <v>0.6998069</v>
      </c>
      <c r="X140" s="91">
        <v>0.7140756</v>
      </c>
      <c r="Y140" s="91">
        <v>0.30658</v>
      </c>
      <c r="Z140" s="91">
        <v>0.6131296</v>
      </c>
      <c r="AA140" s="92">
        <f>SUM(U140:Z140)</f>
        <v>4.3087013</v>
      </c>
      <c r="AB140" s="91">
        <v>74.14831</v>
      </c>
      <c r="AC140" s="91">
        <v>0</v>
      </c>
      <c r="AD140" s="91">
        <v>0</v>
      </c>
      <c r="AE140" s="91">
        <v>0</v>
      </c>
      <c r="AF140" s="91">
        <v>0.0302412</v>
      </c>
      <c r="AG140" s="93">
        <f>SUM(AB140:AF140)</f>
        <v>74.1785512</v>
      </c>
      <c r="AH140" s="91">
        <v>11.36926</v>
      </c>
      <c r="AI140" s="94">
        <f>AG140+AH140</f>
        <v>85.5478112</v>
      </c>
      <c r="AJ140" s="91">
        <v>0</v>
      </c>
      <c r="AK140" s="91">
        <v>0</v>
      </c>
      <c r="AL140" s="95">
        <f>SUM(AJ140:AK140)</f>
        <v>0</v>
      </c>
      <c r="AM140" s="91">
        <v>8.564709</v>
      </c>
      <c r="AN140" s="91">
        <v>0.06878807</v>
      </c>
      <c r="AO140" s="91">
        <v>0.01134805</v>
      </c>
      <c r="AP140" s="91">
        <v>0.2447894</v>
      </c>
      <c r="AQ140" s="96">
        <f>SUM(AM140:AP140)</f>
        <v>8.889634520000001</v>
      </c>
      <c r="AR140" s="91">
        <v>1.031091</v>
      </c>
      <c r="AS140" s="91">
        <v>0.1216341</v>
      </c>
      <c r="AT140" s="91">
        <v>0</v>
      </c>
      <c r="AU140" s="91">
        <v>0</v>
      </c>
      <c r="AV140" s="91">
        <v>0</v>
      </c>
      <c r="AW140" s="91">
        <v>0.06273375</v>
      </c>
      <c r="AX140" s="91">
        <v>0.03839476</v>
      </c>
      <c r="AY140" s="97">
        <f>SUM(AR140:AX140)</f>
        <v>1.2538536100000002</v>
      </c>
      <c r="AZ140" s="91">
        <f>AA140+AI140+AL140+AQ140+AY140</f>
        <v>100.00000062999999</v>
      </c>
    </row>
    <row r="141" spans="1:58" ht="12" customHeight="1">
      <c r="A141" s="2"/>
      <c r="B141" s="4"/>
      <c r="C141" s="4"/>
      <c r="D141" s="2"/>
      <c r="E141" s="65"/>
      <c r="F141" s="44"/>
      <c r="G141" s="66"/>
      <c r="H141" s="4"/>
      <c r="I141" s="4"/>
      <c r="J141" s="4"/>
      <c r="L141" s="64"/>
      <c r="M141" s="63">
        <f>COUNTIF(M2:M140,"Agricultural")</f>
        <v>139</v>
      </c>
      <c r="N141" s="79" t="s">
        <v>57</v>
      </c>
      <c r="O141" s="63">
        <f>COUNTIF(O2:O140,"Ag")</f>
        <v>139</v>
      </c>
      <c r="P141" s="63">
        <f>COUNTIF(P2:P140,"Yes")</f>
        <v>83</v>
      </c>
      <c r="Q141" s="63">
        <f>COUNTIF(Q2:Q140,"Yes")</f>
        <v>130</v>
      </c>
      <c r="R141" s="63">
        <f>COUNTIF(R2:R140,"Yes")</f>
        <v>133</v>
      </c>
      <c r="S141" s="63">
        <f>COUNTIF(S2:S140,"Yes")</f>
        <v>132</v>
      </c>
      <c r="T141" s="63">
        <f>COUNTIF(T2:T140,"Yes")</f>
        <v>129</v>
      </c>
      <c r="U141" s="80"/>
      <c r="BC141" s="62"/>
      <c r="BD141" s="62"/>
      <c r="BE141" s="62"/>
      <c r="BF141" s="62"/>
    </row>
    <row r="142" spans="13:20" ht="12" customHeight="1">
      <c r="M142" s="63"/>
      <c r="N142" s="63"/>
      <c r="O142" s="63"/>
      <c r="P142" s="63"/>
      <c r="Q142" s="63"/>
      <c r="R142" s="63"/>
      <c r="S142" s="63"/>
      <c r="T142" s="63"/>
    </row>
    <row r="143" spans="13:20" ht="12" customHeight="1">
      <c r="M143" s="63"/>
      <c r="N143" s="63"/>
      <c r="O143" s="63"/>
      <c r="P143" s="63"/>
      <c r="Q143" s="63"/>
      <c r="R143" s="63"/>
      <c r="S143" s="63"/>
      <c r="T143" s="63"/>
    </row>
    <row r="144" spans="13:20" ht="12" customHeight="1">
      <c r="M144" s="63"/>
      <c r="N144" s="63"/>
      <c r="O144" s="63"/>
      <c r="P144" s="63"/>
      <c r="Q144" s="63"/>
      <c r="R144" s="63"/>
      <c r="S144" s="63"/>
      <c r="T144" s="63"/>
    </row>
    <row r="145" spans="14:20" ht="12" customHeight="1">
      <c r="N145" s="3"/>
      <c r="O145" s="3"/>
      <c r="P145" s="63"/>
      <c r="Q145" s="63"/>
      <c r="R145" s="63"/>
      <c r="S145" s="63"/>
      <c r="T145" s="63"/>
    </row>
    <row r="146" spans="16:20" ht="12" customHeight="1">
      <c r="P146" s="63"/>
      <c r="Q146" s="63"/>
      <c r="R146" s="63"/>
      <c r="S146" s="63"/>
      <c r="T146" s="63"/>
    </row>
    <row r="147" spans="14:20" ht="12" customHeight="1">
      <c r="N147" s="61"/>
      <c r="O147" s="61"/>
      <c r="P147" s="63"/>
      <c r="Q147" s="63"/>
      <c r="R147" s="63"/>
      <c r="S147" s="63"/>
      <c r="T147" s="63"/>
    </row>
    <row r="148" spans="16:20" ht="12" customHeight="1">
      <c r="P148" s="63"/>
      <c r="Q148" s="63"/>
      <c r="R148" s="63"/>
      <c r="S148" s="63"/>
      <c r="T148" s="63"/>
    </row>
    <row r="149" spans="16:20" ht="12" customHeight="1">
      <c r="P149" s="3"/>
      <c r="Q149" s="3"/>
      <c r="R149" s="3"/>
      <c r="S149" s="3"/>
      <c r="T149" s="3"/>
    </row>
    <row r="151" spans="16:20" ht="12" customHeight="1">
      <c r="P151" s="61"/>
      <c r="Q151" s="61"/>
      <c r="R151" s="61"/>
      <c r="S151" s="61"/>
      <c r="T151" s="61"/>
    </row>
    <row r="156" spans="13:15" ht="12" customHeight="1">
      <c r="M156" s="56"/>
      <c r="N156" s="56"/>
      <c r="O156" s="56"/>
    </row>
    <row r="160" spans="16:20" ht="12" customHeight="1">
      <c r="P160" s="56"/>
      <c r="Q160" s="56"/>
      <c r="R160" s="56"/>
      <c r="S160" s="56"/>
      <c r="T16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nakagaki</dc:creator>
  <cp:keywords/>
  <dc:description/>
  <cp:lastModifiedBy>bsfink</cp:lastModifiedBy>
  <cp:lastPrinted>2001-03-28T17:03:46Z</cp:lastPrinted>
  <dcterms:created xsi:type="dcterms:W3CDTF">1999-12-21T23:55:37Z</dcterms:created>
  <dcterms:modified xsi:type="dcterms:W3CDTF">2008-04-03T19:06:15Z</dcterms:modified>
  <cp:category/>
  <cp:version/>
  <cp:contentType/>
  <cp:contentStatus/>
</cp:coreProperties>
</file>