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7655" windowHeight="11985" tabRatio="803" activeTab="0"/>
  </bookViews>
  <sheets>
    <sheet name="Appendix_2" sheetId="1" r:id="rId1"/>
    <sheet name="Read_me" sheetId="2" r:id="rId2"/>
    <sheet name="Doc_NutSyn" sheetId="3" r:id="rId3"/>
    <sheet name="Rev_NutSyn" sheetId="4" r:id="rId4"/>
    <sheet name="All Nutrient Data" sheetId="5" r:id="rId5"/>
    <sheet name="Nitrate_Farmland" sheetId="6" r:id="rId6"/>
    <sheet name="Tnitrogen_Farmland" sheetId="7" r:id="rId7"/>
    <sheet name="Orthophosphate_Farmland" sheetId="8" r:id="rId8"/>
    <sheet name="Tphosphorus_Farmland" sheetId="9" r:id="rId9"/>
  </sheets>
  <definedNames>
    <definedName name="Sheet1">'All Nutrient Data'!$I$3:$BB$502</definedName>
  </definedNames>
  <calcPr fullCalcOnLoad="1"/>
</workbook>
</file>

<file path=xl/sharedStrings.xml><?xml version="1.0" encoding="utf-8"?>
<sst xmlns="http://schemas.openxmlformats.org/spreadsheetml/2006/main" count="9455" uniqueCount="1222">
  <si>
    <t>Cedar Run at Eberlys Mill, PA</t>
  </si>
  <si>
    <t>Bachman Run at Annville, PA</t>
  </si>
  <si>
    <t>Mill Creek near Lyndon, PA</t>
  </si>
  <si>
    <t>Muddy Creek at Muddy Creek Forks, PA</t>
  </si>
  <si>
    <t>01603000</t>
  </si>
  <si>
    <t>North Branch Potomac River near Cumberland, MD</t>
  </si>
  <si>
    <t>South Fork South Branch Potomac River near Moorefield, WV</t>
  </si>
  <si>
    <t>South Branch Potomac River near Springfield, WV</t>
  </si>
  <si>
    <t>Conococheague Creek at Fairview, MD</t>
  </si>
  <si>
    <t>Shenandoah River at Millville, WV</t>
  </si>
  <si>
    <t>Catoctin Creek at Taylorstown, VA</t>
  </si>
  <si>
    <t>Monocacy River at Bridgeport, MD</t>
  </si>
  <si>
    <t>Monocacy River near Frederick, MD</t>
  </si>
  <si>
    <t>Nottoway River near Sebrell, VA</t>
  </si>
  <si>
    <t>Blackwater River near Franklin, VA</t>
  </si>
  <si>
    <t>Devils Cradle Creek near Alert, NC</t>
  </si>
  <si>
    <t>Tar River at Tarboro, NC</t>
  </si>
  <si>
    <t>Model selection corrected for 61 site/comstituent sets (AMLE replaced MLE or vice versa)
Loads, yields and percentiles recalculated</t>
  </si>
  <si>
    <t>Pete Mitchell Swamp near Penny Hill, NC</t>
  </si>
  <si>
    <t>Chicod Cr near Simpson, NC</t>
  </si>
  <si>
    <t>02084540</t>
  </si>
  <si>
    <t>Durham Creek at Edward, NC</t>
  </si>
  <si>
    <t>02084558</t>
  </si>
  <si>
    <t>Albemarle Canal near Swindell, NC</t>
  </si>
  <si>
    <t>Bear Creek at Mays Store, NC</t>
  </si>
  <si>
    <t>Jacob Fork at Ramsey, NC</t>
  </si>
  <si>
    <t>Indian Creek near Laboratory, NC</t>
  </si>
  <si>
    <t>South Fork Catawba River at McAdenville, NC</t>
  </si>
  <si>
    <t>02148000</t>
  </si>
  <si>
    <t>Wateree River near Camden, SC</t>
  </si>
  <si>
    <t>Brushy Creek near Pelham, SC</t>
  </si>
  <si>
    <t>Indian Creek Above Newberry, SC</t>
  </si>
  <si>
    <t>Saluda River near Columbia, SC</t>
  </si>
  <si>
    <t>Congaree River at Columbia, SC</t>
  </si>
  <si>
    <t>Coosawhatchie River near Early Branch, SC</t>
  </si>
  <si>
    <t>Tucsawhatchee Creek near Hawkinsville, GA</t>
  </si>
  <si>
    <t>Turnpike Creek near McRae, GA</t>
  </si>
  <si>
    <t>Altamaha River near Everett City, GA</t>
  </si>
  <si>
    <t>Middle Prong St Marys River at Taylor, FL</t>
  </si>
  <si>
    <t>Kissimmee River near Okeechobee, FL</t>
  </si>
  <si>
    <t>Tamiami Canal near Monroe, FL</t>
  </si>
  <si>
    <t>U.S. Sugar Outflow Canal near Clewiston, FL</t>
  </si>
  <si>
    <t>Caloosahatchee River at Alva, FL</t>
  </si>
  <si>
    <t>Bullfrog Creek near Wimauma, FL</t>
  </si>
  <si>
    <t>Suwannee River at Branford, FL</t>
  </si>
  <si>
    <t>Lafayette Creek near Tallahassee, FL</t>
  </si>
  <si>
    <t>West Fork Little River near Clermont, GA</t>
  </si>
  <si>
    <t>Chattahoochee River near Norcross, GA</t>
  </si>
  <si>
    <t>Peachtree Creek at Atlanta, GA</t>
  </si>
  <si>
    <t>Snake Creek near Whitesburg, GA</t>
  </si>
  <si>
    <t>Aycocks Creek near Boykin, GA</t>
  </si>
  <si>
    <t>Apalachicola River near Sumatra, FL</t>
  </si>
  <si>
    <t>Chattooga River above Gaylesville, AL</t>
  </si>
  <si>
    <t>Three Mile Branch at Montgomery, AL</t>
  </si>
  <si>
    <t>Pintlalla Creek near Pintlalla, AL</t>
  </si>
  <si>
    <t>Cahaba River at Centreville, AL</t>
  </si>
  <si>
    <t>Black Warrior River near Bessemer, AL</t>
  </si>
  <si>
    <t>East Hickory Creek near Queen, PA</t>
  </si>
  <si>
    <t>French Creek at Utica, PA</t>
  </si>
  <si>
    <t>South Branch Plum Creek at Five Points, PA</t>
  </si>
  <si>
    <t>Stonycreek River at Ferndale, PA</t>
  </si>
  <si>
    <t>Allegheny River at New Kensington, PA</t>
  </si>
  <si>
    <t>Deer Creek near Dorseyville, PA</t>
  </si>
  <si>
    <t>Cheat River near Mount Nebo, WV</t>
  </si>
  <si>
    <t>Land use and population density revised for Cherry Creek at Denver</t>
  </si>
  <si>
    <t>1990 Population, in number per square kilometer</t>
  </si>
  <si>
    <t>Dunkard Creek at Shannopin, PA</t>
  </si>
  <si>
    <t>Youghiogheny River at Sutersville, PA</t>
  </si>
  <si>
    <t>Monongahela River at Braddock, PA</t>
  </si>
  <si>
    <t>Reed Creek at Grahams Forge, VA</t>
  </si>
  <si>
    <t>Little River at Graysontown, VA</t>
  </si>
  <si>
    <t>New River at Glen Lyn, VA</t>
  </si>
  <si>
    <t>Bluestone River near Spanishburg, WV</t>
  </si>
  <si>
    <t>Second Creek near Second Creek, WV</t>
  </si>
  <si>
    <t>New River at Thurmond, WV</t>
  </si>
  <si>
    <t>Williams River at Dyer, WV</t>
  </si>
  <si>
    <t>03187500</t>
  </si>
  <si>
    <t>Cranberry River near Richwood, WV</t>
  </si>
  <si>
    <t>Peters Creek near Lockwood, WV</t>
  </si>
  <si>
    <t>Kanawha River at Kanawha Falls, WV</t>
  </si>
  <si>
    <t>Clear Fork at Whitesville, WV</t>
  </si>
  <si>
    <t>Kanawha River at Winfield, WV</t>
  </si>
  <si>
    <t>Little Miami River at Milford, OH</t>
  </si>
  <si>
    <t>East Fork Little Miami River at Williamsburg, OH</t>
  </si>
  <si>
    <t>Great Miami River at Hamilton, OH</t>
  </si>
  <si>
    <t>Whitewater River near Alpine, IN</t>
  </si>
  <si>
    <t>White River near Centerton, IN</t>
  </si>
  <si>
    <t>Kessinger Ditch near Monroe City, IN</t>
  </si>
  <si>
    <t>Muscatatuck River near Deputy, IN</t>
  </si>
  <si>
    <t>East Fork White River at Shoals, IN</t>
  </si>
  <si>
    <t>Lost River near Leipsic, IN</t>
  </si>
  <si>
    <t>French Broad River near Newport, TN</t>
  </si>
  <si>
    <t>03461500</t>
  </si>
  <si>
    <t>Pigeon River at Newport, TN</t>
  </si>
  <si>
    <t>Nolichucky River at Embreeville, TN</t>
  </si>
  <si>
    <t>Middle Fork Holston River at Seven Mile Ford, VA</t>
  </si>
  <si>
    <t>03490500</t>
  </si>
  <si>
    <t>Holston River at Surgoinsville, TN</t>
  </si>
  <si>
    <t>Guest River near Miller Yard, VA</t>
  </si>
  <si>
    <t>Water years (October-September) for which mean constituent concentrations were estimated</t>
  </si>
  <si>
    <t>Indicates the method used to estimate mean constituent concentrations:
     AMLE = adjusted maximum likelihood estimation, using the LOADEST progam
     MLE    = maximum likelihood estimation, using the LOADEST progam
     Mean  = mean sample concentration (computed using a method for censored data, Helsel and Cohn, 1988),
                  or less than the detection limit if concentrations in more than half the samples were censored
     poor fit = No estimates, model failed to converge or standard error on annual load was &gt; 75% of the mean
     Insuf. data = Insufficient data, the site was sampled multiple times during 1993-2001, but not frequently enough during the high intensity phase (HIP)
                        water years, or daily streamflow data were not available for any complete HIP water year</t>
  </si>
  <si>
    <t>Mean annual constituent transport in kilograms (= 893 x mean flow x flow-wtd mean concentration)</t>
  </si>
  <si>
    <r>
      <t>Mean Flow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</si>
  <si>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r>
      <t>Mean Flow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/s)</t>
    </r>
  </si>
  <si>
    <t>Note:  Constituents were censored to the most common reporting level used by the National Water-Quality Laboratory during 1993–2001
     Ammonia -- 0.02
     Nitrite + Nitrate -- 0.05
     Total Nitrogen -- 0.2
     Orthophosphate -- 0.01
     Total Phosphorus -- 0.01</t>
  </si>
  <si>
    <t>Copper Creek near Gate City, VA</t>
  </si>
  <si>
    <t>Clinch River above Tazewell, TN</t>
  </si>
  <si>
    <t>03532000</t>
  </si>
  <si>
    <t>Powell River near Arthur, TN</t>
  </si>
  <si>
    <t>Tennessee River at Chattanooga, TN</t>
  </si>
  <si>
    <t>Flow-weighted mean constituent concentration for the specified water years, in milligrams per liter</t>
  </si>
  <si>
    <r>
      <t>Nutrient Input (kg/km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</si>
  <si>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Nutrient Input (kg/km</t>
    </r>
    <r>
      <rPr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</si>
  <si>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Population density (per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</si>
  <si>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Annual Yield (kg/km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</si>
  <si>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Area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</si>
  <si>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Population density (per 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</si>
  <si>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Annual
yield
(kg/km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</si>
  <si>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Area
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</si>
  <si>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North Fork Creek near Poplins Crossroads, TN</t>
  </si>
  <si>
    <t>Peshekee River near Martins Landing, MI</t>
  </si>
  <si>
    <t>Menominee River near McAllister, WI</t>
  </si>
  <si>
    <t>Pensaukee River near Krakow, WI</t>
  </si>
  <si>
    <t>Agricultural cropland area within the watershed (in the United States), in percent</t>
  </si>
  <si>
    <t>Agricultural pasture land area within the watershed (in the United States), in percent</t>
  </si>
  <si>
    <t>Undeveloped forest area within the watershed (in the United States), in percent</t>
  </si>
  <si>
    <t>Undeveloped rangeland area within the watershed (in the United States), in percent</t>
  </si>
  <si>
    <t>Tomorrow River near Nelsonville, WI</t>
  </si>
  <si>
    <t>East River near De Pere, WI</t>
  </si>
  <si>
    <t>Fox River at Green Bay, WI</t>
  </si>
  <si>
    <t xml:space="preserve">Annual runoff, in inches, computed from the 1951-80 mean streamflow map (based on Gebert and others, 1987) </t>
  </si>
  <si>
    <t>Areas updated to match NAWQA national GIS files (8 sites changed - Yeilds recomputed)
Inputs updated to match final report</t>
  </si>
  <si>
    <t>Site ID</t>
  </si>
  <si>
    <t>SU Year</t>
  </si>
  <si>
    <t>Long-term mean annual runoff
(in)</t>
  </si>
  <si>
    <t>Long-term mean annual runoff (in)</t>
  </si>
  <si>
    <t>BF</t>
  </si>
  <si>
    <t>long term mean runoff and population density added, water years mean runoff deleted</t>
  </si>
  <si>
    <t>"large" site definition added to documentation</t>
  </si>
  <si>
    <t>editorial corrections</t>
  </si>
  <si>
    <t>North Branch Milwaukee River near Random Lake, WI</t>
  </si>
  <si>
    <t>Black River near Jeddo, MI</t>
  </si>
  <si>
    <t>Maumee River at New Haven, IN</t>
  </si>
  <si>
    <t>Cuyahoga River at Cleveland, OH</t>
  </si>
  <si>
    <t>Cattaraugus Creek at Gowanda, NY</t>
  </si>
  <si>
    <t>Otter Tail River near Perham, MN</t>
  </si>
  <si>
    <t>Otter Tail River near Fergus Falls, MN</t>
  </si>
  <si>
    <t>Bois De Sioux River near Doran, MN</t>
  </si>
  <si>
    <t>Red River of the North above Fargo, ND</t>
  </si>
  <si>
    <t>Sheyenne River at Lisbon, ND</t>
  </si>
  <si>
    <t>Sheyenne River near Kindred, ND</t>
  </si>
  <si>
    <t>Wild Rice River at Twin Valley, MN</t>
  </si>
  <si>
    <t>Red River of the North at Halstad, MN</t>
  </si>
  <si>
    <t>Red Lake River at Crookston, MN</t>
  </si>
  <si>
    <t>Red River of the North at Grand Forks, ND</t>
  </si>
  <si>
    <t>Turtle River near Arvilla, ND</t>
  </si>
  <si>
    <t>Snake River above Alvarado, MN</t>
  </si>
  <si>
    <t>Pembina River at Walhalla, ND</t>
  </si>
  <si>
    <t>Ammonia</t>
  </si>
  <si>
    <t>Percentile</t>
  </si>
  <si>
    <t>Flow-wtd</t>
  </si>
  <si>
    <t>Time-wtd</t>
  </si>
  <si>
    <t>Load
(kg/year)</t>
  </si>
  <si>
    <t>Model</t>
  </si>
  <si>
    <t>Water years</t>
  </si>
  <si>
    <t>Total Nitrogen</t>
  </si>
  <si>
    <t>Orthophosphate</t>
  </si>
  <si>
    <t>Total Phosphorus</t>
  </si>
  <si>
    <t>Study Unit</t>
  </si>
  <si>
    <t>1994-95</t>
  </si>
  <si>
    <t>1997-98</t>
  </si>
  <si>
    <t>1996-97</t>
  </si>
  <si>
    <t>2000-01</t>
  </si>
  <si>
    <t>1999 - 2000</t>
  </si>
  <si>
    <t>1997-2001</t>
  </si>
  <si>
    <t>Insuf. Data</t>
  </si>
  <si>
    <t>poor fit</t>
  </si>
  <si>
    <t>AMLE</t>
  </si>
  <si>
    <t>MLE</t>
  </si>
  <si>
    <t>Mean</t>
  </si>
  <si>
    <t>Column</t>
  </si>
  <si>
    <t>A</t>
  </si>
  <si>
    <t>B</t>
  </si>
  <si>
    <t>D</t>
  </si>
  <si>
    <t>E</t>
  </si>
  <si>
    <t>F</t>
  </si>
  <si>
    <t>G</t>
  </si>
  <si>
    <t>C</t>
  </si>
  <si>
    <t>"other developed" land use combined into "other undeveloped"</t>
  </si>
  <si>
    <t>Water Years</t>
  </si>
  <si>
    <t>Item</t>
  </si>
  <si>
    <t>I</t>
  </si>
  <si>
    <t>J to BB</t>
  </si>
  <si>
    <t>BT</t>
  </si>
  <si>
    <t>Landuse for each site. This is the landuse classification used to compile 2007 Heinz Report and EPA Report on the Environment indicators (added by Nancy T. Baker).</t>
  </si>
  <si>
    <t>Added landuse column for 2007 Heinz Center indicator compilations (Nancy T. Baker).</t>
  </si>
  <si>
    <t>Definition</t>
  </si>
  <si>
    <t>Load (kg/year)</t>
  </si>
  <si>
    <t>[Note:  for AMLE and MLE estimated concentrations, Load and Yield were calculated prior to censoring]</t>
  </si>
  <si>
    <t>Mean Concentration (mg/L)</t>
  </si>
  <si>
    <t>&lt; indicates the concentration is censored (less than the value shown)</t>
  </si>
  <si>
    <t>Mean daily concentration for the specified water years</t>
  </si>
  <si>
    <t>Nitrite + Nitrate</t>
  </si>
  <si>
    <t>Ammonia, Nitrite + Nitrate, Total Nitrogen, Orthophosphate, and Total Phosphorus</t>
  </si>
  <si>
    <t>Date</t>
  </si>
  <si>
    <t>File created</t>
  </si>
  <si>
    <t>Revisions</t>
  </si>
  <si>
    <t>Grand River at Harpersfield, OH</t>
  </si>
  <si>
    <t>Forest</t>
  </si>
  <si>
    <t>Pasture</t>
  </si>
  <si>
    <t>Cropland</t>
  </si>
  <si>
    <t>Range</t>
  </si>
  <si>
    <t>Land Use</t>
  </si>
  <si>
    <t>Category</t>
  </si>
  <si>
    <t>Other Undeveloped</t>
  </si>
  <si>
    <t>Total</t>
  </si>
  <si>
    <t>Percent of upstream watershed</t>
  </si>
  <si>
    <t>Farm fertilizer</t>
  </si>
  <si>
    <t>Non-farm fertilizer</t>
  </si>
  <si>
    <t>Manure</t>
  </si>
  <si>
    <t>Atmospheric deposition</t>
  </si>
  <si>
    <t>Nitrogen</t>
  </si>
  <si>
    <t>Phosphorus</t>
  </si>
  <si>
    <t>BC</t>
  </si>
  <si>
    <t>BD</t>
  </si>
  <si>
    <t>BE</t>
  </si>
  <si>
    <t>BG</t>
  </si>
  <si>
    <t>BH</t>
  </si>
  <si>
    <t>BI</t>
  </si>
  <si>
    <t>BJ</t>
  </si>
  <si>
    <t>Urban area within the watershed (in the United States), in percent</t>
  </si>
  <si>
    <t>Other undeveloped areas within the watershed (in the United States), in percent</t>
  </si>
  <si>
    <t>Total classified land use within the watershed (in the United States), in percent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</si>
  <si>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</si>
  <si>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</si>
  <si>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</si>
  <si>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</si>
  <si>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</si>
  <si>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</si>
  <si>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</si>
  <si>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</si>
  <si>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</si>
  <si>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Average annual nitrogen input from atmospheric deposition during HIP years, in kilograms per square kilometer</t>
  </si>
  <si>
    <t>Some definitions revisied</t>
  </si>
  <si>
    <t>load data for Santa Cruz River at Tubac, AZ added
Percentiles recomputed and revised</t>
  </si>
  <si>
    <t>added mean annual runoff</t>
  </si>
  <si>
    <t>H</t>
  </si>
  <si>
    <t>S-Plus variable names added to auto-filter row</t>
  </si>
  <si>
    <t>Farm fertilizer inputs updated</t>
  </si>
  <si>
    <t>Average annual nitrogen input from commercial fertilizer application on farms during HIP years, in kilograms per square kilometer</t>
  </si>
  <si>
    <t>Average annual nitrogen input from non-farm commercial fertilizer application during HIP years, in kilograms per square kilometer</t>
  </si>
  <si>
    <t>Average annual nitrogen input from manure accumulation during HIP years, in kilograms per square kilometer</t>
  </si>
  <si>
    <t>Average annual total nitrogen input during HIP years, in kilograms per square kilometer</t>
  </si>
  <si>
    <t>Average annual phosphorus input from commercial fertilizer application on farms during HIP years, in kilograms per square kilometer</t>
  </si>
  <si>
    <t>Average annual phosphorus input from non-farm commercial fertilizer application during HIP years, in kilograms per square kilometer</t>
  </si>
  <si>
    <t>Average annual phosphorus input from manure accumulation during HIP years, in kilograms per square kilometer</t>
  </si>
  <si>
    <t>Average annual total phosphorus input during HIP years, in kilograms per square kilometer</t>
  </si>
  <si>
    <t>Land use and nutrient input added
4 sites deleted (not Cycle I fixed sites):
     HDSN - Hudson River near Poughkeepsie, NY
     HDSN - Hudson River south of Hastings-On-Hudson, NY
     CAZB - Gila River at Gillespie Dam, AZ
     EIWA - English River at Riverside, IA
     UIRB - Fox River at Dayton, IL</t>
  </si>
  <si>
    <t>Total basin area, in square kilometers</t>
  </si>
  <si>
    <t>Mean flow, in cubic feet per second, for the specified water years</t>
  </si>
  <si>
    <t>Mean annual constituent runoff in kilograms per square kilometer (= load / area)</t>
  </si>
  <si>
    <t>First planning year for the Study Unit during NAWQA Cycle I</t>
  </si>
  <si>
    <t>Study Unit acronym</t>
  </si>
  <si>
    <t>NAWQA sampling site ID (generally the same as the USGS station number)</t>
  </si>
  <si>
    <t>Site Name</t>
  </si>
  <si>
    <t>Percentile of flow-weighted mean concentration, based on ranking concentrations at all sites</t>
  </si>
  <si>
    <t>Percentile of time-weighted mean concentration</t>
  </si>
  <si>
    <t>Red River of the North at Pembina, ND</t>
  </si>
  <si>
    <t>Roseau River near Caribou, MN</t>
  </si>
  <si>
    <t>Mississippi River near Royalton, MN</t>
  </si>
  <si>
    <t>North Fork Crow River above Paynesville, MN</t>
  </si>
  <si>
    <t>Minnesota River near Jordan, MN</t>
  </si>
  <si>
    <t>Nine Mile Creek at Bloomington, MN</t>
  </si>
  <si>
    <t>Namekagon River at Leonards, WI</t>
  </si>
  <si>
    <t>St. Croix River near Danbury, WI</t>
  </si>
  <si>
    <t>St. Croix River at St. Croix Falls, WI</t>
  </si>
  <si>
    <t>Mississippi River at Red Wing, MI</t>
  </si>
  <si>
    <t>Wapsipinicon River near De Witt, IA</t>
  </si>
  <si>
    <t>Iowa River at Marengo, IA</t>
  </si>
  <si>
    <t>Old Mans Creek near Iowa City, IA</t>
  </si>
  <si>
    <t>Flood Creek near Powersville, IA</t>
  </si>
  <si>
    <t>05464020</t>
  </si>
  <si>
    <t>Cedar River at Gilbertville, IA</t>
  </si>
  <si>
    <t>Wolf Creek near Dysart, IA</t>
  </si>
  <si>
    <t>Cedar River near Conesville, IA</t>
  </si>
  <si>
    <t>Skunk River at Augusta, IA</t>
  </si>
  <si>
    <t>Kankakee River at Momence, IL</t>
  </si>
  <si>
    <t xml:space="preserve">Appendix 2. Water-quality data for nitrogen and phosphorus in stream-water samples from agricultural watersheds, 1992-2001.                  
</t>
  </si>
  <si>
    <t>Iroquois River near Chebanse, IL</t>
  </si>
  <si>
    <t>Des Plaines River at Russell, IL</t>
  </si>
  <si>
    <t>Chicago Sanitary and Ship Canal at Romeoville, IL</t>
  </si>
  <si>
    <t>Nippersink Creek above Wonder Lake, IL</t>
  </si>
  <si>
    <t>Panther Creek near El Paso, IL</t>
  </si>
  <si>
    <t>Mackinaw River near Green Valley, IL</t>
  </si>
  <si>
    <t>Indian Creek near Wyoming, IL</t>
  </si>
  <si>
    <t>Sangamon River near Oakford, IL</t>
  </si>
  <si>
    <t>La Moine River at Colmar, IL</t>
  </si>
  <si>
    <t>Soda Butte Creek near Silvergate, MT</t>
  </si>
  <si>
    <t>Yellowstone River at Corwin Springs, MT</t>
  </si>
  <si>
    <t>Clarks Fork Yellowstone River near Edgar, MT</t>
  </si>
  <si>
    <t>Yellowstone River at Billings, MT</t>
  </si>
  <si>
    <t>Bighorn River at Kane, WY</t>
  </si>
  <si>
    <t>Tongue River near Dayton, WY</t>
  </si>
  <si>
    <t>Powder River near Locate, MT</t>
  </si>
  <si>
    <t>South Platte River at Denver, CO</t>
  </si>
  <si>
    <t>Clear Creek at Golden, CO</t>
  </si>
  <si>
    <t>South Platte River at Henderson, CO</t>
  </si>
  <si>
    <t>St. Vrain Creek near Platteville, CO</t>
  </si>
  <si>
    <t>Cache la Poudre River near Ft Collins, CO</t>
  </si>
  <si>
    <t>Lonetree Creek at Carr, CO</t>
  </si>
  <si>
    <t>South Platte River near Balzac, CO</t>
  </si>
  <si>
    <t>South Platte River at North Platte, NE</t>
  </si>
  <si>
    <t>Platte River near Grand Island, NE</t>
  </si>
  <si>
    <t>Prairie Creek near Ovina, NE</t>
  </si>
  <si>
    <t>Loup River near Palmer, NE</t>
  </si>
  <si>
    <t>Shell Creek near Columbus, NE</t>
  </si>
  <si>
    <t>Dousinbury Creek near Wall Street, MO</t>
  </si>
  <si>
    <t>Niangua River at Windyville, MO</t>
  </si>
  <si>
    <t>Paddy Creek above Slabtown Spring, MO</t>
  </si>
  <si>
    <t>Little River Ditch No 1 near Morehouse, MO</t>
  </si>
  <si>
    <t>Kings River near Berryville, AR</t>
  </si>
  <si>
    <t>Buffalo River near St. Joe, AR</t>
  </si>
  <si>
    <t>Black River Below Annapolis, MO</t>
  </si>
  <si>
    <t>Jacks Fork River at Alley Spring, MO</t>
  </si>
  <si>
    <t>07067000</t>
  </si>
  <si>
    <t>Current River at Van Buren, MO</t>
  </si>
  <si>
    <t>Cache River at Egypt, AR</t>
  </si>
  <si>
    <t>Cache River near Cotton Plant, AR</t>
  </si>
  <si>
    <t>Center Creek near Smithfield, MO</t>
  </si>
  <si>
    <t>Elk River near Tiff City, MO</t>
  </si>
  <si>
    <t>Illinois River near Tahlequah, OK</t>
  </si>
  <si>
    <t>Skuna River at Bruce, MS</t>
  </si>
  <si>
    <t>Tensas River at Tendal, LA</t>
  </si>
  <si>
    <t>Tchefuncte River near Covington, LA</t>
  </si>
  <si>
    <t>07379960</t>
  </si>
  <si>
    <t>Dawson Creek at Baton Rouge, LA</t>
  </si>
  <si>
    <t>Bayou Grosse Tete at Rosedale, LA</t>
  </si>
  <si>
    <t>Bayou Boeuf at Amelia, LA</t>
  </si>
  <si>
    <t>Bayou Des Cannes near Eunice, LA</t>
  </si>
  <si>
    <t>Big Sandy Creek near Bridgeport, TX</t>
  </si>
  <si>
    <t>West Fork Trinity River at Fort Worth, TX</t>
  </si>
  <si>
    <t>Rush Creek at Arlington, TX</t>
  </si>
  <si>
    <t>08057200</t>
  </si>
  <si>
    <t>White Rock Creek at Dallas, TX</t>
  </si>
  <si>
    <t>Bedias Creek near Madisonville, TX</t>
  </si>
  <si>
    <t>Menard Creek near Fuqua, TX</t>
  </si>
  <si>
    <t>Trinity River at Romayor, TX</t>
  </si>
  <si>
    <t>Guadalupe River near Spring Branch, TX</t>
  </si>
  <si>
    <t>Comal River at New Braunfels, TX</t>
  </si>
  <si>
    <t>Blanco River at Wimberley, TX</t>
  </si>
  <si>
    <t>Guadalupe River at Gonzales, TX</t>
  </si>
  <si>
    <t>Medina River at La Coste, TX</t>
  </si>
  <si>
    <t>Sabinal River near Sabinal, TX</t>
  </si>
  <si>
    <t>Rio Grande near Del Norte,CO</t>
  </si>
  <si>
    <t>Rio Grande near Lasauses,CO</t>
  </si>
  <si>
    <t>Conejos River near Lasauses, CO</t>
  </si>
  <si>
    <t>Rio Grande near Lobatos, CO</t>
  </si>
  <si>
    <t>Rio Grande near Taos,NM</t>
  </si>
  <si>
    <t>Rio Chama near Chamita, NM</t>
  </si>
  <si>
    <t>Rio Grande at Otowi Bridge, NM</t>
  </si>
  <si>
    <t>Rito de los Frijoles in Bandelier National Monument, NM</t>
  </si>
  <si>
    <t>Santa Fe River above Cochiti Lake, NM</t>
  </si>
  <si>
    <t>08331000</t>
  </si>
  <si>
    <t>Rio Grande near Isleta,NM</t>
  </si>
  <si>
    <t>Rio Puerco near Bernardo, NM</t>
  </si>
  <si>
    <t>Rio Grande at Leasburg Dam, NM</t>
  </si>
  <si>
    <t>Colorado River near Grand Lake, CO</t>
  </si>
  <si>
    <t>French Gulch at Breckenridge, CO</t>
  </si>
  <si>
    <t>Gore Creek near Minturn, CO</t>
  </si>
  <si>
    <t>Colorado River near Dotsero, CO</t>
  </si>
  <si>
    <t>Colorado River near Cameo, CO</t>
  </si>
  <si>
    <t>East River near Crested Butte, CO</t>
  </si>
  <si>
    <t>Gunnison River below Gunnison Tunnel, CO</t>
  </si>
  <si>
    <t>Uncompahgre River near Ridgway, CO</t>
  </si>
  <si>
    <t>Dry Creek near Delta, CO</t>
  </si>
  <si>
    <t>Gunnison River near Grand Junction, CO</t>
  </si>
  <si>
    <t>Reed Wash near Mack, CO</t>
  </si>
  <si>
    <t>Las Vegas Wash below Henderson, NV</t>
  </si>
  <si>
    <t>Gila River at Kelvin, AZ</t>
  </si>
  <si>
    <t>09481740</t>
  </si>
  <si>
    <t>Santa Cruz River at Tubac, AZ</t>
  </si>
  <si>
    <t>Salt River near Roosevelt, AZ</t>
  </si>
  <si>
    <t>Verde River above Horseshoe Dam, AZ</t>
  </si>
  <si>
    <t>Buckeye Canal near Avondale, AZ</t>
  </si>
  <si>
    <t>Hassayampa River near Arlington, AZ</t>
  </si>
  <si>
    <t>Bear River at Pescadero, ID</t>
  </si>
  <si>
    <t>Cub River near Richmond, UT</t>
  </si>
  <si>
    <t>Bear River at Corinne, UT</t>
  </si>
  <si>
    <t>Weber River near Coalville, UT</t>
  </si>
  <si>
    <t>Weber River at Plain City, UT</t>
  </si>
  <si>
    <t>Little Cottonwood Creek at Crestwood Park, UT</t>
  </si>
  <si>
    <t>Red Butte Creek at Fort Douglas, UT</t>
  </si>
  <si>
    <t>Carson River near Carson City, NV</t>
  </si>
  <si>
    <t>Carson River near Fort Churchill, NV</t>
  </si>
  <si>
    <t>Truckee River at Farad, CA</t>
  </si>
  <si>
    <t>Truckee River near Sparks, NV</t>
  </si>
  <si>
    <t>Truckee River near Nixon, NV</t>
  </si>
  <si>
    <t>Cucamonga Creek near Mira Loma, CA</t>
  </si>
  <si>
    <t>Spanish Grant Combined Drain near Patterson, CA</t>
  </si>
  <si>
    <t>Turlock Irr Dist Lateral No. 5 near Patterson, CA</t>
  </si>
  <si>
    <t>ROE 2007 Report</t>
  </si>
  <si>
    <t>Summation and % of (132 total sites) stream sites in each bin</t>
  </si>
  <si>
    <t>Orthophosphate Flow-wtd Concentration (binned data)</t>
  </si>
  <si>
    <t>sum</t>
  </si>
  <si>
    <t>&lt;1 mg/L</t>
  </si>
  <si>
    <t>&gt;=1-2mg/L</t>
  </si>
  <si>
    <t>&gt;=2-6mg/L</t>
  </si>
  <si>
    <t>&gt;=6-&lt;10mg/L</t>
  </si>
  <si>
    <t>&gt;=10mg/L</t>
  </si>
  <si>
    <t>&gt;=.1-&lt;.3mg/L</t>
  </si>
  <si>
    <t>&gt;=.3-&lt;.5mg/L</t>
  </si>
  <si>
    <t>&lt;.1mg/L</t>
  </si>
  <si>
    <t>&gt;=.5mg/L</t>
  </si>
  <si>
    <t>Total Nitorgen Flow-wtd Concentration (binned data)</t>
  </si>
  <si>
    <t>Summation and % of (133 total sites) stream sites in each bin</t>
  </si>
  <si>
    <t>San Joaquin River near Patterson, CA</t>
  </si>
  <si>
    <t>Tuolumne River at Modesto, CA</t>
  </si>
  <si>
    <t>Stanislaus River at Ripon, CA</t>
  </si>
  <si>
    <t>Sacramento River near Red Bluff, CA</t>
  </si>
  <si>
    <t>Sacramento River at Colusa, CA</t>
  </si>
  <si>
    <t>Colusa Basin Drain near Knights Landing, CA</t>
  </si>
  <si>
    <t>Yuba River at Marysville, CA</t>
  </si>
  <si>
    <t>Feather River near Nicolaus, CA</t>
  </si>
  <si>
    <t>Sacramento River at Verona, CA</t>
  </si>
  <si>
    <t>American River at Sacramento, CA</t>
  </si>
  <si>
    <t>Sacramento River at Freeport, CA</t>
  </si>
  <si>
    <t>Cache Creek at Rumsey, CA</t>
  </si>
  <si>
    <t>11453120</t>
  </si>
  <si>
    <t>Yolo Bypass near West Sacramento, CA</t>
  </si>
  <si>
    <t>Skokomish River near Potlatch, WA</t>
  </si>
  <si>
    <t>Green River near Lester, WA</t>
  </si>
  <si>
    <t>Newaukum Creek near Black Diamond, WA</t>
  </si>
  <si>
    <t>Big Soos Creek near Auburn, WA</t>
  </si>
  <si>
    <t>Springbrook Creek at Tukwila, WA</t>
  </si>
  <si>
    <t>Nooksack River at North Cedarville, WA</t>
  </si>
  <si>
    <t>Fishtrap Creek at Lynden, WA</t>
  </si>
  <si>
    <t>Nooksack River at Brennan, WA</t>
  </si>
  <si>
    <t>Clark Fork near Bonner, MT</t>
  </si>
  <si>
    <t>Bitterroot River near Missoula, MT</t>
  </si>
  <si>
    <t>Clark Fork at St. Regis, MT</t>
  </si>
  <si>
    <t>Flathead River at Perma, MT</t>
  </si>
  <si>
    <t>Lightning Creek at Clark Fork, ID</t>
  </si>
  <si>
    <t>North Fork Coeur d' Alene River at Enaville, ID</t>
  </si>
  <si>
    <t>South Fork Coeur d' Alene River near Pinehurst, ID</t>
  </si>
  <si>
    <t>St. Joe River near Red Ives Work Station, ID</t>
  </si>
  <si>
    <t>Spokane River near Post Falls, ID</t>
  </si>
  <si>
    <t>Spokane River near Spokane, WA</t>
  </si>
  <si>
    <t>Sand Hollow near Vantage, WA</t>
  </si>
  <si>
    <t>Frenchman Hills Wasteway near Moses Lake, WA</t>
  </si>
  <si>
    <t>Lind Coulee Wasteway near Warden, WA</t>
  </si>
  <si>
    <t>Crab Creek Lateral near Othello, WA</t>
  </si>
  <si>
    <t>Crab Creek near Beverly, WA</t>
  </si>
  <si>
    <t>Scbid Pe 16.4 Wasteway near Ringold, WA</t>
  </si>
  <si>
    <t>El 68 D Wasteway near Othello, WA</t>
  </si>
  <si>
    <t>12500420</t>
  </si>
  <si>
    <t>Moxee Drain near Union Gap, WA</t>
  </si>
  <si>
    <t>Esquatzel Div Channel near Pasco, WA</t>
  </si>
  <si>
    <t>Salt River near Etna, WY</t>
  </si>
  <si>
    <t>Teton River near St Anthony, ID</t>
  </si>
  <si>
    <t>Henrys Fork near Rexburg, ID</t>
  </si>
  <si>
    <t>Snake River near Blackfoot, ID</t>
  </si>
  <si>
    <t>Portneuf River at Topaz, ID</t>
  </si>
  <si>
    <t>Snake River near Minidoka, ID</t>
  </si>
  <si>
    <t>Snake River near Buhl, ID</t>
  </si>
  <si>
    <t>Big Lost River near Chilly, ID</t>
  </si>
  <si>
    <t>Malad River near Gooding, ID</t>
  </si>
  <si>
    <t>Palouse River near Colfax, WA</t>
  </si>
  <si>
    <t>South Fork Palouse River at Colfax, WA</t>
  </si>
  <si>
    <t>Rebel Flat Creek at Winona, WA</t>
  </si>
  <si>
    <t>Pine Creek at Pine City, WA</t>
  </si>
  <si>
    <t>Pudding River at Aurora, OR</t>
  </si>
  <si>
    <t>Gales Creek near Glenwood, Or</t>
  </si>
  <si>
    <t>Tualatin River at West Linn, OR</t>
  </si>
  <si>
    <t>Ninilchik River near Ninilchik, AK</t>
  </si>
  <si>
    <t>Kenai River below Skilak Lake, AK</t>
  </si>
  <si>
    <t>Kenai River at Soldotna, AK</t>
  </si>
  <si>
    <t>South Fork Campbell Creek near Anchorage, AK</t>
  </si>
  <si>
    <t>Chester Creek in Anchorage, AK</t>
  </si>
  <si>
    <t>Deshka River near Willow, AK</t>
  </si>
  <si>
    <t>Waikele Stream at Waipahu, HI</t>
  </si>
  <si>
    <t>Manoa Stream at Kanewai Park, HI</t>
  </si>
  <si>
    <t>Waihee Stream near Oahu, HI</t>
  </si>
  <si>
    <t>372214105491210</t>
  </si>
  <si>
    <t>La Jara Creek near Alamosa, CO</t>
  </si>
  <si>
    <t>374752105300801</t>
  </si>
  <si>
    <t>Medano Creek near Mosca, CO</t>
  </si>
  <si>
    <t>Gunnison River below Gunnison, CO</t>
  </si>
  <si>
    <t>White River near Elnora, IN</t>
  </si>
  <si>
    <t>Clifty Creek near Hartsville, IN</t>
  </si>
  <si>
    <t>Big Walnut Creek at Reelsville, IN</t>
  </si>
  <si>
    <t>Stillwater River at Martindale Road, OH</t>
  </si>
  <si>
    <t>Great Miami River near Vandalia, OH</t>
  </si>
  <si>
    <t>402114105350101</t>
  </si>
  <si>
    <t>Big Thompson near Estes Park, CO</t>
  </si>
  <si>
    <t>Salt &amp; Mud Sloughs near Stevinson &amp; Gustine, CA</t>
  </si>
  <si>
    <t>ACFB</t>
  </si>
  <si>
    <t>02332830</t>
  </si>
  <si>
    <t>02335000</t>
  </si>
  <si>
    <t>&lt;</t>
  </si>
  <si>
    <t>02335870</t>
  </si>
  <si>
    <t>Sope Creek near Marietta, GA</t>
  </si>
  <si>
    <t>02336300</t>
  </si>
  <si>
    <t>02337500</t>
  </si>
  <si>
    <t>02338000</t>
  </si>
  <si>
    <t>Chattahoochee River near Whitesburg, GA</t>
  </si>
  <si>
    <t>02350080</t>
  </si>
  <si>
    <t>Lime Creek near Cobb, GA</t>
  </si>
  <si>
    <t>02356980</t>
  </si>
  <si>
    <t>02359170</t>
  </si>
  <si>
    <t>ALBE</t>
  </si>
  <si>
    <t>02047000</t>
  </si>
  <si>
    <t>02049500</t>
  </si>
  <si>
    <t>02082731</t>
  </si>
  <si>
    <t>02083500</t>
  </si>
  <si>
    <t>02083833</t>
  </si>
  <si>
    <t>02084160</t>
  </si>
  <si>
    <t>02084557</t>
  </si>
  <si>
    <t>Van Swamp near Hoke, NC</t>
  </si>
  <si>
    <t>0208925200</t>
  </si>
  <si>
    <t>02089500</t>
  </si>
  <si>
    <t>Neuse River at Kinston, NC</t>
  </si>
  <si>
    <t>02091500</t>
  </si>
  <si>
    <t>Contentnea Creek at Hookerton, NC</t>
  </si>
  <si>
    <t>CCPT</t>
  </si>
  <si>
    <t>12464606</t>
  </si>
  <si>
    <t>12464770</t>
  </si>
  <si>
    <t>Crab Creek near Ritzville, WA</t>
  </si>
  <si>
    <t>12471090</t>
  </si>
  <si>
    <t>12471400</t>
  </si>
  <si>
    <t>12472380</t>
  </si>
  <si>
    <t>12472600</t>
  </si>
  <si>
    <t>12473508</t>
  </si>
  <si>
    <t>12473740</t>
  </si>
  <si>
    <t>12513650</t>
  </si>
  <si>
    <t>13346000</t>
  </si>
  <si>
    <t>13349200</t>
  </si>
  <si>
    <t>13349320</t>
  </si>
  <si>
    <t>13349410</t>
  </si>
  <si>
    <t>13351000</t>
  </si>
  <si>
    <t>Palouse River at Hooper, WA</t>
  </si>
  <si>
    <t>CNBR</t>
  </si>
  <si>
    <t>06770500</t>
  </si>
  <si>
    <t>06773050</t>
  </si>
  <si>
    <t>06775900</t>
  </si>
  <si>
    <t>Dismal River near Thedford, NE</t>
  </si>
  <si>
    <t xml:space="preserve">Documentation for Nutrient Synthesis data (All Nutrient Data) </t>
  </si>
  <si>
    <t>06791150</t>
  </si>
  <si>
    <t>06795500</t>
  </si>
  <si>
    <t>06800000</t>
  </si>
  <si>
    <t>Maple Creek near Nickerson, NE</t>
  </si>
  <si>
    <t>06800500</t>
  </si>
  <si>
    <t>Elkhorn River at Waterloo, NE</t>
  </si>
  <si>
    <t>06805500</t>
  </si>
  <si>
    <t>Platte River at Louisville, NE</t>
  </si>
  <si>
    <t>CONN</t>
  </si>
  <si>
    <t>01135300</t>
  </si>
  <si>
    <t>01137500</t>
  </si>
  <si>
    <t>01144000</t>
  </si>
  <si>
    <t>01170100</t>
  </si>
  <si>
    <t>Green River near Colrain, MA</t>
  </si>
  <si>
    <t>01184000</t>
  </si>
  <si>
    <t>Connecticut River at Thompsonville, CT</t>
  </si>
  <si>
    <t>01184490</t>
  </si>
  <si>
    <t>01189000</t>
  </si>
  <si>
    <t>01192500</t>
  </si>
  <si>
    <t>01199900</t>
  </si>
  <si>
    <t>01200600</t>
  </si>
  <si>
    <t>01208873</t>
  </si>
  <si>
    <t>01209710</t>
  </si>
  <si>
    <t>Norwalk River at Winnipauk,CT</t>
  </si>
  <si>
    <t>GAFL</t>
  </si>
  <si>
    <t>02215100</t>
  </si>
  <si>
    <t>02216180</t>
  </si>
  <si>
    <t>02226160</t>
  </si>
  <si>
    <t>02229000</t>
  </si>
  <si>
    <t>02300700</t>
  </si>
  <si>
    <t>02317797</t>
  </si>
  <si>
    <t>Little River near Tifton, GA</t>
  </si>
  <si>
    <t>02318500</t>
  </si>
  <si>
    <t>Withlacoochee River near Quitman, GA</t>
  </si>
  <si>
    <t>02320500</t>
  </si>
  <si>
    <t>02326838</t>
  </si>
  <si>
    <t>HDSN</t>
  </si>
  <si>
    <t>01325010</t>
  </si>
  <si>
    <t>01334500</t>
  </si>
  <si>
    <t>01335770</t>
  </si>
  <si>
    <t>01349150</t>
  </si>
  <si>
    <t>Canajoharie Creek near Canajoharie, NY</t>
  </si>
  <si>
    <t>01351450</t>
  </si>
  <si>
    <t>01356190</t>
  </si>
  <si>
    <t>Lisha Kill northwest of Niskayuna, NY</t>
  </si>
  <si>
    <t>01357500</t>
  </si>
  <si>
    <t>Mohawk River at Cohoes, NY</t>
  </si>
  <si>
    <t>01361200</t>
  </si>
  <si>
    <t>01362200</t>
  </si>
  <si>
    <t>Esopus Creek at Allaben, NY</t>
  </si>
  <si>
    <t>01371500</t>
  </si>
  <si>
    <t>01372051</t>
  </si>
  <si>
    <t>01376500</t>
  </si>
  <si>
    <t>LSUS</t>
  </si>
  <si>
    <t>01555400</t>
  </si>
  <si>
    <t>01559795</t>
  </si>
  <si>
    <t>01564997</t>
  </si>
  <si>
    <t>01571490</t>
  </si>
  <si>
    <t>01573095</t>
  </si>
  <si>
    <t>01576540</t>
  </si>
  <si>
    <t>01577300</t>
  </si>
  <si>
    <t>01578310</t>
  </si>
  <si>
    <t>Susquehanna River at Conowingo, MD</t>
  </si>
  <si>
    <t>NVBR</t>
  </si>
  <si>
    <t>094196783</t>
  </si>
  <si>
    <t>Las Vegas Wash near Las Vegas, NV</t>
  </si>
  <si>
    <t>09419790</t>
  </si>
  <si>
    <t>10309010</t>
  </si>
  <si>
    <t>East Fork Carson River near Dresslerville, NV</t>
  </si>
  <si>
    <t>10311400</t>
  </si>
  <si>
    <t>10312000</t>
  </si>
  <si>
    <t>10346000</t>
  </si>
  <si>
    <t>10348200</t>
  </si>
  <si>
    <t>10350500</t>
  </si>
  <si>
    <t>Truckee River at Clark, NV</t>
  </si>
  <si>
    <t>10351690</t>
  </si>
  <si>
    <t>OZRK</t>
  </si>
  <si>
    <t>06923150</t>
  </si>
  <si>
    <t>06923250</t>
  </si>
  <si>
    <t>06929315</t>
  </si>
  <si>
    <t>07050500</t>
  </si>
  <si>
    <t>07053250</t>
  </si>
  <si>
    <t>Yocum Creek near Oak Grove, AR</t>
  </si>
  <si>
    <t>07055646</t>
  </si>
  <si>
    <t>Buffalo River near Boxley, AR</t>
  </si>
  <si>
    <t>07056000</t>
  </si>
  <si>
    <t>07060710</t>
  </si>
  <si>
    <t>North Sylamore Creek near Fifty Six, AR</t>
  </si>
  <si>
    <t>07061600</t>
  </si>
  <si>
    <t>07065495</t>
  </si>
  <si>
    <t>07186480</t>
  </si>
  <si>
    <t>07189000</t>
  </si>
  <si>
    <t>07196500</t>
  </si>
  <si>
    <t>POTO</t>
  </si>
  <si>
    <t>01608000</t>
  </si>
  <si>
    <t>01608500</t>
  </si>
  <si>
    <t>01614500</t>
  </si>
  <si>
    <t>01621050</t>
  </si>
  <si>
    <t>Muddy Creek at Mount Clinton, VA</t>
  </si>
  <si>
    <t>01636500</t>
  </si>
  <si>
    <t>01638480</t>
  </si>
  <si>
    <t>01639000</t>
  </si>
  <si>
    <t>01643020</t>
  </si>
  <si>
    <t>01646580</t>
  </si>
  <si>
    <t>Potomac River at Washington, DC</t>
  </si>
  <si>
    <t>01654000</t>
  </si>
  <si>
    <t>Accotink Creek near Annandale, VA</t>
  </si>
  <si>
    <t>REDN</t>
  </si>
  <si>
    <t>05030150</t>
  </si>
  <si>
    <t>05046000</t>
  </si>
  <si>
    <t>05051300</t>
  </si>
  <si>
    <t>05053800</t>
  </si>
  <si>
    <t>05058700</t>
  </si>
  <si>
    <t>05059000</t>
  </si>
  <si>
    <t>05062500</t>
  </si>
  <si>
    <t>05064500</t>
  </si>
  <si>
    <t>05079000</t>
  </si>
  <si>
    <t>05082500</t>
  </si>
  <si>
    <t>05082625</t>
  </si>
  <si>
    <t>05085900</t>
  </si>
  <si>
    <t>05099600</t>
  </si>
  <si>
    <t>05102490</t>
  </si>
  <si>
    <t>05112000</t>
  </si>
  <si>
    <t>RIOG</t>
  </si>
  <si>
    <t>08220000</t>
  </si>
  <si>
    <t>08227000</t>
  </si>
  <si>
    <t>Saguache Creek near Saguache, CO</t>
  </si>
  <si>
    <t>08240000</t>
  </si>
  <si>
    <t>08249000</t>
  </si>
  <si>
    <t>08251500</t>
  </si>
  <si>
    <t>08276500</t>
  </si>
  <si>
    <t>08290000</t>
  </si>
  <si>
    <t>08313000</t>
  </si>
  <si>
    <t>08313350</t>
  </si>
  <si>
    <t>08317200</t>
  </si>
  <si>
    <t>08353000</t>
  </si>
  <si>
    <t>08358400</t>
  </si>
  <si>
    <t>Rio Grande at San Marcial, NM</t>
  </si>
  <si>
    <t>08363500</t>
  </si>
  <si>
    <t>08364000</t>
  </si>
  <si>
    <t>Rio Grande at El Paso, TX</t>
  </si>
  <si>
    <t>SANJ</t>
  </si>
  <si>
    <t>11261100</t>
  </si>
  <si>
    <t>11273500</t>
  </si>
  <si>
    <t>Merced River near Newman, CA</t>
  </si>
  <si>
    <t>11274538</t>
  </si>
  <si>
    <t>Orestimba Creek near Crows Landing, CA</t>
  </si>
  <si>
    <t>11274554</t>
  </si>
  <si>
    <t>11274560</t>
  </si>
  <si>
    <t>11274570</t>
  </si>
  <si>
    <t>11290000</t>
  </si>
  <si>
    <t>11303000</t>
  </si>
  <si>
    <t>11303500</t>
  </si>
  <si>
    <t>San Joaquin River near Vernalis, CA</t>
  </si>
  <si>
    <t>SPLT</t>
  </si>
  <si>
    <t>06713500</t>
  </si>
  <si>
    <t>Cherry Creek at Denver, CO</t>
  </si>
  <si>
    <t>06714000</t>
  </si>
  <si>
    <t>06719505</t>
  </si>
  <si>
    <t>06720500</t>
  </si>
  <si>
    <t>06731000</t>
  </si>
  <si>
    <t>06752000</t>
  </si>
  <si>
    <t>06753400</t>
  </si>
  <si>
    <t>06753990</t>
  </si>
  <si>
    <t>Lonetree Creek near Greeley, CO</t>
  </si>
  <si>
    <t>06754000</t>
  </si>
  <si>
    <t>South Platte River near Kersey, CO</t>
  </si>
  <si>
    <t>06759910</t>
  </si>
  <si>
    <t>06765500</t>
  </si>
  <si>
    <t>TRIN</t>
  </si>
  <si>
    <t>08044000</t>
  </si>
  <si>
    <t>08048543</t>
  </si>
  <si>
    <t>08049240</t>
  </si>
  <si>
    <t>08051500</t>
  </si>
  <si>
    <t>Clear Creek near Sanger, TX</t>
  </si>
  <si>
    <t>08057410</t>
  </si>
  <si>
    <t>Trinity River below Dallas, TX</t>
  </si>
  <si>
    <t>08058900</t>
  </si>
  <si>
    <t>East Fork Trinity River at McKinney, TX</t>
  </si>
  <si>
    <t>08064100</t>
  </si>
  <si>
    <t>Chambers Creek near Rice, TX</t>
  </si>
  <si>
    <t>08065800</t>
  </si>
  <si>
    <t>08066295</t>
  </si>
  <si>
    <t>08066500</t>
  </si>
  <si>
    <t>USNK</t>
  </si>
  <si>
    <t>13010065</t>
  </si>
  <si>
    <t>Snake River at Flagg Ranch, WY</t>
  </si>
  <si>
    <t>13027500</t>
  </si>
  <si>
    <t>13055000</t>
  </si>
  <si>
    <t>13056500</t>
  </si>
  <si>
    <t>13069500</t>
  </si>
  <si>
    <t>13073000</t>
  </si>
  <si>
    <t>13081500</t>
  </si>
  <si>
    <t>13092747</t>
  </si>
  <si>
    <t>Rock Creek at Twin Falls, ID</t>
  </si>
  <si>
    <t>13094000</t>
  </si>
  <si>
    <t>13120500</t>
  </si>
  <si>
    <t>13152500</t>
  </si>
  <si>
    <t>13154500</t>
  </si>
  <si>
    <t>Snake River at King Hill, ID</t>
  </si>
  <si>
    <t>WHIT</t>
  </si>
  <si>
    <t>03353637</t>
  </si>
  <si>
    <t>Little Buck Creek near Indianapolis, IN</t>
  </si>
  <si>
    <t>03354000</t>
  </si>
  <si>
    <t>03360895</t>
  </si>
  <si>
    <t>03366500</t>
  </si>
  <si>
    <t>03373500</t>
  </si>
  <si>
    <t>03373530</t>
  </si>
  <si>
    <t>03374100</t>
  </si>
  <si>
    <t>White River at Hazleton, IN</t>
  </si>
  <si>
    <t>385234087071801</t>
  </si>
  <si>
    <t>391732085414401</t>
  </si>
  <si>
    <t>393306086585201</t>
  </si>
  <si>
    <t>394340085524601</t>
  </si>
  <si>
    <t>Sugar Creek at New Palestine, IN</t>
  </si>
  <si>
    <t>WILL</t>
  </si>
  <si>
    <t>14200400</t>
  </si>
  <si>
    <t>Little Abiqua Creek near Scotts Mills, OR</t>
  </si>
  <si>
    <t>14201300</t>
  </si>
  <si>
    <t>Zollner Creek near Mt. Angel, OR</t>
  </si>
  <si>
    <t>14202000</t>
  </si>
  <si>
    <t>14203750</t>
  </si>
  <si>
    <t>14206950</t>
  </si>
  <si>
    <t>Fanno Creek at Durham, OR</t>
  </si>
  <si>
    <t>14207500</t>
  </si>
  <si>
    <t>14211720</t>
  </si>
  <si>
    <t>Willamette River at Portland, OR</t>
  </si>
  <si>
    <t>WMIC</t>
  </si>
  <si>
    <t>04062085</t>
  </si>
  <si>
    <t>04063700</t>
  </si>
  <si>
    <t>Popple River near Fence, WI</t>
  </si>
  <si>
    <t>04067500</t>
  </si>
  <si>
    <t>04071795</t>
  </si>
  <si>
    <t>04072050</t>
  </si>
  <si>
    <t>Duck Creek near Howard, WI</t>
  </si>
  <si>
    <t>04080798</t>
  </si>
  <si>
    <t>04085109</t>
  </si>
  <si>
    <t>04085139</t>
  </si>
  <si>
    <t>040863075</t>
  </si>
  <si>
    <t>040869415</t>
  </si>
  <si>
    <t>Lincoln Creek at Milwaukee, WI</t>
  </si>
  <si>
    <t>04087000</t>
  </si>
  <si>
    <t>Milwaukee River at Milwaukee, WI</t>
  </si>
  <si>
    <t>ALMN</t>
  </si>
  <si>
    <t>03015795</t>
  </si>
  <si>
    <t>03024000</t>
  </si>
  <si>
    <t>03037350</t>
  </si>
  <si>
    <t>03040000</t>
  </si>
  <si>
    <t>03049625</t>
  </si>
  <si>
    <t>03049646</t>
  </si>
  <si>
    <t>03070350</t>
  </si>
  <si>
    <t>03072000</t>
  </si>
  <si>
    <t>03083500</t>
  </si>
  <si>
    <t>03085000</t>
  </si>
  <si>
    <t>CAZB</t>
  </si>
  <si>
    <t>09471000</t>
  </si>
  <si>
    <t>San Pedro River at Charleston, AZ</t>
  </si>
  <si>
    <t>09474000</t>
  </si>
  <si>
    <t>09498500</t>
  </si>
  <si>
    <t>09505800</t>
  </si>
  <si>
    <t>West Clear Creek near Camp Verde, AZ</t>
  </si>
  <si>
    <t>09508500</t>
  </si>
  <si>
    <t>09514000</t>
  </si>
  <si>
    <t>09517000</t>
  </si>
  <si>
    <t>EIWA</t>
  </si>
  <si>
    <t>05420680</t>
  </si>
  <si>
    <t>Wapsipinicon River near Tripoli, IA</t>
  </si>
  <si>
    <t>05422000</t>
  </si>
  <si>
    <t>05449500</t>
  </si>
  <si>
    <t>Iowa River near Rowan, IA</t>
  </si>
  <si>
    <t>05451210</t>
  </si>
  <si>
    <t>South Fork Iowa River near New Providence, IA</t>
  </si>
  <si>
    <t>05453100</t>
  </si>
  <si>
    <t>05455100</t>
  </si>
  <si>
    <t>05461390</t>
  </si>
  <si>
    <t>05464220</t>
  </si>
  <si>
    <t>05465000</t>
  </si>
  <si>
    <t>05465500</t>
  </si>
  <si>
    <t>Iowa River at Wapello, IA</t>
  </si>
  <si>
    <t>05474000</t>
  </si>
  <si>
    <t>KANA</t>
  </si>
  <si>
    <t>03167000</t>
  </si>
  <si>
    <t>03170000</t>
  </si>
  <si>
    <t>03176500</t>
  </si>
  <si>
    <t>03178000</t>
  </si>
  <si>
    <t>03183000</t>
  </si>
  <si>
    <t>03185400</t>
  </si>
  <si>
    <t>03186500</t>
  </si>
  <si>
    <t>03191500</t>
  </si>
  <si>
    <t>03193000</t>
  </si>
  <si>
    <t>03198350</t>
  </si>
  <si>
    <t>03201300</t>
  </si>
  <si>
    <t>LERI</t>
  </si>
  <si>
    <t>04159492</t>
  </si>
  <si>
    <t>04161820</t>
  </si>
  <si>
    <t>Clinton River at Sterling Heights, MI</t>
  </si>
  <si>
    <t>04175600</t>
  </si>
  <si>
    <t>River Raisin near Manchester, MI</t>
  </si>
  <si>
    <t>04178000</t>
  </si>
  <si>
    <t>St. Joseph River near Newville, IN</t>
  </si>
  <si>
    <t>04183000</t>
  </si>
  <si>
    <t>04186500</t>
  </si>
  <si>
    <t>Auglaize River near Fort Jennings, OH</t>
  </si>
  <si>
    <t>04193500</t>
  </si>
  <si>
    <t>Maumee River at Waterville, OH</t>
  </si>
  <si>
    <t>04208504</t>
  </si>
  <si>
    <t>04211820</t>
  </si>
  <si>
    <t>04213500</t>
  </si>
  <si>
    <t>LINJ</t>
  </si>
  <si>
    <t>01382000</t>
  </si>
  <si>
    <t>01390500</t>
  </si>
  <si>
    <t>01398000</t>
  </si>
  <si>
    <t>01401000</t>
  </si>
  <si>
    <t>01403300</t>
  </si>
  <si>
    <t>Raritan River at Bound Brook, NJ</t>
  </si>
  <si>
    <t>01403900</t>
  </si>
  <si>
    <t>Bound Brook at Middlesex, NJ</t>
  </si>
  <si>
    <t>01410784</t>
  </si>
  <si>
    <t>LIRB</t>
  </si>
  <si>
    <t>05567000</t>
  </si>
  <si>
    <t>05568000</t>
  </si>
  <si>
    <t>05568800</t>
  </si>
  <si>
    <t>05572000</t>
  </si>
  <si>
    <t>Sangamon River at Monticello, IL</t>
  </si>
  <si>
    <t>05583000</t>
  </si>
  <si>
    <t>05584500</t>
  </si>
  <si>
    <t>05586100</t>
  </si>
  <si>
    <t>Illinois River at Valley City, IL</t>
  </si>
  <si>
    <t>MISE</t>
  </si>
  <si>
    <t>07030392</t>
  </si>
  <si>
    <t>Wolf River at Lagrange, TN</t>
  </si>
  <si>
    <t>07031692</t>
  </si>
  <si>
    <t>Fletcher Creek at Memphis, TN</t>
  </si>
  <si>
    <t>07043500</t>
  </si>
  <si>
    <t>07077380</t>
  </si>
  <si>
    <t>07077555</t>
  </si>
  <si>
    <t>07283000</t>
  </si>
  <si>
    <t>07288650</t>
  </si>
  <si>
    <t>Bogue Phalia near Leland, MS</t>
  </si>
  <si>
    <t>07288955</t>
  </si>
  <si>
    <t>Yazoo River near Long Lake, MS</t>
  </si>
  <si>
    <t>07369500</t>
  </si>
  <si>
    <t>PUGT</t>
  </si>
  <si>
    <t>12056500</t>
  </si>
  <si>
    <t>North Fork Skokomish River near Hdsprt, WA</t>
  </si>
  <si>
    <t>12061500</t>
  </si>
  <si>
    <t>12103380</t>
  </si>
  <si>
    <t>12108500</t>
  </si>
  <si>
    <t>12112600</t>
  </si>
  <si>
    <t>12113375</t>
  </si>
  <si>
    <t>12113390</t>
  </si>
  <si>
    <t>Duwamish River at Tukwila, WA</t>
  </si>
  <si>
    <t>12128000</t>
  </si>
  <si>
    <t>Thornton Creek near Seattle, WA</t>
  </si>
  <si>
    <t>12210700</t>
  </si>
  <si>
    <t>12212100</t>
  </si>
  <si>
    <t>12213140</t>
  </si>
  <si>
    <t>SACR</t>
  </si>
  <si>
    <t>11377100</t>
  </si>
  <si>
    <t>11389500</t>
  </si>
  <si>
    <t>11390890</t>
  </si>
  <si>
    <t>11391100</t>
  </si>
  <si>
    <t>Sacramento Slough near Knights Landing, CA</t>
  </si>
  <si>
    <t>11421500</t>
  </si>
  <si>
    <t>11425000</t>
  </si>
  <si>
    <t>11425500</t>
  </si>
  <si>
    <t>11447000</t>
  </si>
  <si>
    <t>11447360</t>
  </si>
  <si>
    <t>Arcade Creek near Del Paso Heights, CA</t>
  </si>
  <si>
    <t>11447650</t>
  </si>
  <si>
    <t>11451800</t>
  </si>
  <si>
    <t>SANT</t>
  </si>
  <si>
    <t>02143040</t>
  </si>
  <si>
    <t>02143500</t>
  </si>
  <si>
    <t>02145112</t>
  </si>
  <si>
    <t>021603257</t>
  </si>
  <si>
    <t>021607224</t>
  </si>
  <si>
    <t>02169000</t>
  </si>
  <si>
    <t>02169500</t>
  </si>
  <si>
    <t>02169570</t>
  </si>
  <si>
    <t>Gills Creek at Columbia, SC</t>
  </si>
  <si>
    <t>02172300</t>
  </si>
  <si>
    <t>McTier Creek near Monetta, SC</t>
  </si>
  <si>
    <t>02174250</t>
  </si>
  <si>
    <t>Cow Castle Creek near Bowman, SC</t>
  </si>
  <si>
    <t>02175000</t>
  </si>
  <si>
    <t>Edisto River near Givhans, SC</t>
  </si>
  <si>
    <t>02176517</t>
  </si>
  <si>
    <t>SCTX</t>
  </si>
  <si>
    <t>08167500</t>
  </si>
  <si>
    <t>08169000</t>
  </si>
  <si>
    <t>08171000</t>
  </si>
  <si>
    <t>08173900</t>
  </si>
  <si>
    <t>08178800</t>
  </si>
  <si>
    <t>Salado Creek at San Antonio, TX</t>
  </si>
  <si>
    <t>08180640</t>
  </si>
  <si>
    <t>08181800</t>
  </si>
  <si>
    <t>San Antonio River near Elmendorf, TX</t>
  </si>
  <si>
    <t>08195000</t>
  </si>
  <si>
    <t>Frio River at Concan, TX</t>
  </si>
  <si>
    <t>08198000</t>
  </si>
  <si>
    <t>SOFL</t>
  </si>
  <si>
    <t>02273000</t>
  </si>
  <si>
    <t>02281200</t>
  </si>
  <si>
    <t>Hillsboro Canal near Shawano, FL</t>
  </si>
  <si>
    <t>02288798</t>
  </si>
  <si>
    <t>02289034</t>
  </si>
  <si>
    <t>02292795</t>
  </si>
  <si>
    <t>02296750</t>
  </si>
  <si>
    <t>Peace River at Arcadia, FL</t>
  </si>
  <si>
    <t>252414080333200</t>
  </si>
  <si>
    <t>C-111 Canal near Homestead, FL</t>
  </si>
  <si>
    <t>UCOL</t>
  </si>
  <si>
    <t>09010500</t>
  </si>
  <si>
    <t>09046530</t>
  </si>
  <si>
    <t>09066510</t>
  </si>
  <si>
    <t>09070500</t>
  </si>
  <si>
    <t>09095300</t>
  </si>
  <si>
    <t>Dry Fork near De Beque, CO</t>
  </si>
  <si>
    <t>09095500</t>
  </si>
  <si>
    <t>09112200</t>
  </si>
  <si>
    <t>09128000</t>
  </si>
  <si>
    <t>09146200</t>
  </si>
  <si>
    <t>09149480</t>
  </si>
  <si>
    <t>09152500</t>
  </si>
  <si>
    <t>09153290</t>
  </si>
  <si>
    <t>09163500</t>
  </si>
  <si>
    <t>Colorado River near Colorado-Utah state line</t>
  </si>
  <si>
    <t>383103106594200</t>
  </si>
  <si>
    <t>UMIS</t>
  </si>
  <si>
    <t>05267000</t>
  </si>
  <si>
    <t>05276005</t>
  </si>
  <si>
    <t>05288705</t>
  </si>
  <si>
    <t>Shingle Creek at Minneapolis, MN</t>
  </si>
  <si>
    <t>05320270</t>
  </si>
  <si>
    <t>Little Cobb River near Beauford, MN</t>
  </si>
  <si>
    <t>05330000</t>
  </si>
  <si>
    <t>05330902</t>
  </si>
  <si>
    <t>05331580</t>
  </si>
  <si>
    <t>Mississippi River at Hastings, MN</t>
  </si>
  <si>
    <t>05331833</t>
  </si>
  <si>
    <t>05333500</t>
  </si>
  <si>
    <t>05340500</t>
  </si>
  <si>
    <t>05355250</t>
  </si>
  <si>
    <t>UTEN</t>
  </si>
  <si>
    <t>03455000</t>
  </si>
  <si>
    <t>03465500</t>
  </si>
  <si>
    <t>03466208</t>
  </si>
  <si>
    <t>Big Limestone Creek near Limestone, TN</t>
  </si>
  <si>
    <t>03467609</t>
  </si>
  <si>
    <t>Nolichucky River near Lowland, TN</t>
  </si>
  <si>
    <t>03474000</t>
  </si>
  <si>
    <t>03524550</t>
  </si>
  <si>
    <t>03526000</t>
  </si>
  <si>
    <t>03528000</t>
  </si>
  <si>
    <t>03539778</t>
  </si>
  <si>
    <t>Clear Creek near Lancing, TN</t>
  </si>
  <si>
    <t>ACAD</t>
  </si>
  <si>
    <t>07375050</t>
  </si>
  <si>
    <t>07381440</t>
  </si>
  <si>
    <t>073814675</t>
  </si>
  <si>
    <t>08010000</t>
  </si>
  <si>
    <t>08012150</t>
  </si>
  <si>
    <t>Mermentau River at Mermentau, LA</t>
  </si>
  <si>
    <t>08012470</t>
  </si>
  <si>
    <t>Bayou Lacassine near Hayes, LA</t>
  </si>
  <si>
    <t>08014500</t>
  </si>
  <si>
    <t>Whisky Chitto Creek near Oberlin, LA</t>
  </si>
  <si>
    <t>COOK</t>
  </si>
  <si>
    <t>15241600</t>
  </si>
  <si>
    <t>15266110</t>
  </si>
  <si>
    <t>15266300</t>
  </si>
  <si>
    <t>15274000</t>
  </si>
  <si>
    <t>15275100</t>
  </si>
  <si>
    <t>15294100</t>
  </si>
  <si>
    <t>DELR</t>
  </si>
  <si>
    <t>01434000</t>
  </si>
  <si>
    <t>01451800</t>
  </si>
  <si>
    <t>01454700</t>
  </si>
  <si>
    <t>01463500</t>
  </si>
  <si>
    <t>Delaware River at Trenton, NJ</t>
  </si>
  <si>
    <t>01464907</t>
  </si>
  <si>
    <t>Little Neshaminy Creek near Warminster, PA</t>
  </si>
  <si>
    <t>01467150</t>
  </si>
  <si>
    <t>01470779</t>
  </si>
  <si>
    <t>01472157</t>
  </si>
  <si>
    <t>01474500</t>
  </si>
  <si>
    <t>Schuylkill River at Philadelphia, PA</t>
  </si>
  <si>
    <t>01477120</t>
  </si>
  <si>
    <t>DLMV</t>
  </si>
  <si>
    <t>01485000</t>
  </si>
  <si>
    <t>01493112</t>
  </si>
  <si>
    <t>GRSL</t>
  </si>
  <si>
    <t>10038000</t>
  </si>
  <si>
    <t>Bear River below Smith's Fork, WY</t>
  </si>
  <si>
    <t>10068500</t>
  </si>
  <si>
    <t>10102200</t>
  </si>
  <si>
    <t>10126000</t>
  </si>
  <si>
    <t>10130500</t>
  </si>
  <si>
    <t>10141000</t>
  </si>
  <si>
    <t>10167800</t>
  </si>
  <si>
    <t>10168000</t>
  </si>
  <si>
    <t>Little Cottonwood Creek at Salt Lake City, UT</t>
  </si>
  <si>
    <t>10171000</t>
  </si>
  <si>
    <t>Jordan River at Salt Lake City, UT</t>
  </si>
  <si>
    <t>10172200</t>
  </si>
  <si>
    <t>LTEN</t>
  </si>
  <si>
    <t>03568000</t>
  </si>
  <si>
    <t>03573182</t>
  </si>
  <si>
    <t>Scarham Creek near McVille, AL</t>
  </si>
  <si>
    <t>0357479650</t>
  </si>
  <si>
    <t>Hester Creek near Plevna, AL</t>
  </si>
  <si>
    <t>03575100</t>
  </si>
  <si>
    <t>Flint River near Brownsboro, AL</t>
  </si>
  <si>
    <t>035825882</t>
  </si>
  <si>
    <t>Cane Creek near Howell, TN</t>
  </si>
  <si>
    <t>03584600</t>
  </si>
  <si>
    <t>Elk River at Prospect, TN</t>
  </si>
  <si>
    <t>03598250</t>
  </si>
  <si>
    <t>03603000</t>
  </si>
  <si>
    <t>Duck River above Hurricane Mills, TN</t>
  </si>
  <si>
    <t>MIAM</t>
  </si>
  <si>
    <t>03245500</t>
  </si>
  <si>
    <t>03246400</t>
  </si>
  <si>
    <t>03267900</t>
  </si>
  <si>
    <t>Mad River near Eagle City, OH</t>
  </si>
  <si>
    <t>03274000</t>
  </si>
  <si>
    <t>03275000</t>
  </si>
  <si>
    <t>393944084120700</t>
  </si>
  <si>
    <t>Holes Creek at Kettering, OH</t>
  </si>
  <si>
    <t>395355084173600</t>
  </si>
  <si>
    <t>395457084095100</t>
  </si>
  <si>
    <t>MOBL</t>
  </si>
  <si>
    <t>02398300</t>
  </si>
  <si>
    <t>02419977</t>
  </si>
  <si>
    <t>02421115</t>
  </si>
  <si>
    <t>0242354750</t>
  </si>
  <si>
    <t>Cahaba Valley Creek at Pelham, AL</t>
  </si>
  <si>
    <t>02424000</t>
  </si>
  <si>
    <t>02429500</t>
  </si>
  <si>
    <t>Alabama River at Claiborne, AL</t>
  </si>
  <si>
    <t>02444490</t>
  </si>
  <si>
    <t>Bogue Chitto near Memphis, AL</t>
  </si>
  <si>
    <t>02462501</t>
  </si>
  <si>
    <t>02469762</t>
  </si>
  <si>
    <t>Tombigbee River near Coffeeville, AL</t>
  </si>
  <si>
    <t>NECB</t>
  </si>
  <si>
    <t>01049265</t>
  </si>
  <si>
    <t>Kennebec River at North Sidney, ME</t>
  </si>
  <si>
    <t>01095220</t>
  </si>
  <si>
    <t>Stillwater River near Sterling, MA</t>
  </si>
  <si>
    <t>01100000</t>
  </si>
  <si>
    <t>Merrimack River at Lowell, MA</t>
  </si>
  <si>
    <t>01101500</t>
  </si>
  <si>
    <t>Ipswich River at South Middleton, MA</t>
  </si>
  <si>
    <t>01102345</t>
  </si>
  <si>
    <t>01102500</t>
  </si>
  <si>
    <t>Aberjona River at Winchester, MA</t>
  </si>
  <si>
    <t>01104615</t>
  </si>
  <si>
    <t>Charles River near Watertown, MA</t>
  </si>
  <si>
    <t>01105000</t>
  </si>
  <si>
    <t>Neponset River at Norwood, MA</t>
  </si>
  <si>
    <t>01109000</t>
  </si>
  <si>
    <t>Wading River near Norton, MA</t>
  </si>
  <si>
    <t>01112900</t>
  </si>
  <si>
    <t>Blackstone River at Manville, RI</t>
  </si>
  <si>
    <t>NROK</t>
  </si>
  <si>
    <t>12334550</t>
  </si>
  <si>
    <t>12352500</t>
  </si>
  <si>
    <t>12354500</t>
  </si>
  <si>
    <t>12388700</t>
  </si>
  <si>
    <t>12392155</t>
  </si>
  <si>
    <t>12413000</t>
  </si>
  <si>
    <t>12413470</t>
  </si>
  <si>
    <t>12413875</t>
  </si>
  <si>
    <t>12419000</t>
  </si>
  <si>
    <t>12424500</t>
  </si>
  <si>
    <t>OAHU</t>
  </si>
  <si>
    <t>16213000</t>
  </si>
  <si>
    <t>16242500</t>
  </si>
  <si>
    <t>16284200</t>
  </si>
  <si>
    <t>SANA</t>
  </si>
  <si>
    <t>Santa Ana River near Mentone, CA</t>
  </si>
  <si>
    <t>11060400</t>
  </si>
  <si>
    <t>Warm Creek near San Bernardino, CA</t>
  </si>
  <si>
    <t>11066460</t>
  </si>
  <si>
    <t>Santa Ana River at MWD Crossing, CA</t>
  </si>
  <si>
    <t>11073495</t>
  </si>
  <si>
    <t>11074000</t>
  </si>
  <si>
    <t xml:space="preserve"> </t>
  </si>
  <si>
    <t>Sum</t>
  </si>
  <si>
    <t>%</t>
  </si>
  <si>
    <t>Total Phosphorus Flow-wtd Concentration (binned data)</t>
  </si>
  <si>
    <t>Nitrite + Nitrate Flow-wtd Concentration (binned data)</t>
  </si>
  <si>
    <t>Summation and % of (130 total sites) stream sites in each bin</t>
  </si>
  <si>
    <t>Summation and % of (129 total sites) stream sites in each bin</t>
  </si>
  <si>
    <t>Santa Ana River below Prado Dam, CA</t>
  </si>
  <si>
    <t>11075610</t>
  </si>
  <si>
    <t>Santa Ana River near Anaheim, CA</t>
  </si>
  <si>
    <t>UIRB</t>
  </si>
  <si>
    <t>05520500</t>
  </si>
  <si>
    <t>05525500</t>
  </si>
  <si>
    <t>Sugar Creek at Milford, IL</t>
  </si>
  <si>
    <t>05526000</t>
  </si>
  <si>
    <t>05527800</t>
  </si>
  <si>
    <t>05531500</t>
  </si>
  <si>
    <t>Salt Creek at Western Springs, IL</t>
  </si>
  <si>
    <t>05532500</t>
  </si>
  <si>
    <t>Des Plaines River at Riverside, IL</t>
  </si>
  <si>
    <t>05536995</t>
  </si>
  <si>
    <t>05548105</t>
  </si>
  <si>
    <t>05553500</t>
  </si>
  <si>
    <t>Illinois River at Ottawa, IL</t>
  </si>
  <si>
    <t>YAKI</t>
  </si>
  <si>
    <t>12505450</t>
  </si>
  <si>
    <t>Granger Drain at Granger, WA</t>
  </si>
  <si>
    <t>12510500</t>
  </si>
  <si>
    <t>Yakima River at Kiona, WA</t>
  </si>
  <si>
    <t>YELL</t>
  </si>
  <si>
    <t>06187915</t>
  </si>
  <si>
    <t>06191500</t>
  </si>
  <si>
    <t>06208500</t>
  </si>
  <si>
    <t>06214500</t>
  </si>
  <si>
    <t>06279500</t>
  </si>
  <si>
    <t>06295000</t>
  </si>
  <si>
    <t>Yellowstone River at Forsyth, MT</t>
  </si>
  <si>
    <t>06298000</t>
  </si>
  <si>
    <t>06324970</t>
  </si>
  <si>
    <t>Little Powder River near Weston, WY</t>
  </si>
  <si>
    <t>06326500</t>
  </si>
  <si>
    <t>06329500</t>
  </si>
  <si>
    <t>Yellowstone River near Sidney, MT</t>
  </si>
  <si>
    <t>Mixed</t>
  </si>
  <si>
    <t>Large</t>
  </si>
  <si>
    <t>Urban</t>
  </si>
  <si>
    <t>Heinz 2007 Landuse</t>
  </si>
  <si>
    <t>Farmland</t>
  </si>
  <si>
    <t>Undev</t>
  </si>
  <si>
    <t>Ag</t>
  </si>
  <si>
    <t>Partial</t>
  </si>
  <si>
    <t>Saugus River at Saugus, MA</t>
  </si>
  <si>
    <t>Sleepers River near St. Johnsbury, VT</t>
  </si>
  <si>
    <t>Ammonoosuc River at Bethlehem Junction, NH</t>
  </si>
  <si>
    <t>White River at West Hartford, VT</t>
  </si>
  <si>
    <t>Broad Brook at Broad Brook, CT</t>
  </si>
  <si>
    <t>Pequabuck River at Forestville, CT</t>
  </si>
  <si>
    <t>Hockanum River near East Hartford, CT</t>
  </si>
  <si>
    <t>Tenmile River near Wingdale, NY</t>
  </si>
  <si>
    <t>Housatonic River near New Milford, CT</t>
  </si>
  <si>
    <t>Rooster River at Fairfield, CT</t>
  </si>
  <si>
    <t>Hudson River South Of Lake Luzerne, NY</t>
  </si>
  <si>
    <t>Hoosic River near Eagle Bridge, NY</t>
  </si>
  <si>
    <t>Hudson River at Waterford, NY</t>
  </si>
  <si>
    <t>Schoharie Creek at Esperance, NY</t>
  </si>
  <si>
    <t>Claverack Creek at Claverack, NY</t>
  </si>
  <si>
    <t>Wallkill River at Gardiner, NY</t>
  </si>
  <si>
    <t>Fall Kill at Poughkeepsie, NY</t>
  </si>
  <si>
    <t>Saw Mill River at Yonkers, NY</t>
  </si>
  <si>
    <t>Passaic River at Two Bridges, NJ</t>
  </si>
  <si>
    <r>
      <t>Nutrient National Synthesis team classification of land use in the basin (see Ancillary Data section):
     Ag = predominantly agricultural (more than 50 percent agricultural (cropland plus pasture) and less than 5 percent urban)
     Urban = predominantly urban (more than 25 percent urban and less than 25 percent agricultural)
     Undev = mostly undeveloped (less than 25 percent agricultural and less than 5 percent urban)
     Mixed = mix of ag (greater than 25 %) and urban (greater than 5 %) areas 
     Partial = mix of undevloped areas with some ag (25 to 50%) or some urban (5 to 25%)
     Large = large integrator sites (mean flow &gt; 3,000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/s, or area &gt; 5,000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and mean flow &gt; 2000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/s, or area &gt; 25,000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and mean flow &gt; 500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/s)</t>
    </r>
  </si>
  <si>
    <t>Saddle River at Ridgewood, NJ</t>
  </si>
  <si>
    <t>Neshanic River at Reaville, NJ</t>
  </si>
  <si>
    <t>Stony Brook at Princeton, NJ</t>
  </si>
  <si>
    <t>Great Egg Harbor River near Sicklerville, NJ</t>
  </si>
  <si>
    <t>Delaware River at Port Jervis, NY</t>
  </si>
  <si>
    <t>Jordon Creek near Schnecksville, PA</t>
  </si>
  <si>
    <t>Lehigh River at Easton, PA</t>
  </si>
  <si>
    <t>Cooper River at Haddonfield, NJ</t>
  </si>
  <si>
    <t>Tulpehocken Creek near Bernville, PA</t>
  </si>
  <si>
    <t>French Creek near Phoenixville, PA</t>
  </si>
  <si>
    <t>Racoon Creek near Swedesboro, NJ</t>
  </si>
  <si>
    <t>Pocomoke River at Willards, MD</t>
  </si>
  <si>
    <t>Chesterville Branch near Crumpton, MD</t>
  </si>
  <si>
    <t>East Mahantango Creek at Klingerstown, PA</t>
  </si>
  <si>
    <t>Bobs Creek near Pavia, PA</t>
  </si>
  <si>
    <t>Kishacoquillas Creek at Lumber City, PA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</si>
</sst>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#,##0.0"/>
    <numFmt numFmtId="167" formatCode="0.000"/>
    <numFmt numFmtId="168" formatCode="#,##0.0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8"/>
      <name val="MS Sans Serif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167" fontId="6" fillId="34" borderId="10" xfId="0" applyNumberFormat="1" applyFont="1" applyFill="1" applyBorder="1" applyAlignment="1">
      <alignment horizontal="center" vertical="center" wrapText="1"/>
    </xf>
    <xf numFmtId="167" fontId="6" fillId="34" borderId="11" xfId="0" applyNumberFormat="1" applyFont="1" applyFill="1" applyBorder="1" applyAlignment="1">
      <alignment horizontal="center" vertical="center" wrapText="1"/>
    </xf>
    <xf numFmtId="167" fontId="6" fillId="35" borderId="10" xfId="0" applyNumberFormat="1" applyFont="1" applyFill="1" applyBorder="1" applyAlignment="1">
      <alignment horizontal="center" vertical="center" wrapText="1"/>
    </xf>
    <xf numFmtId="164" fontId="6" fillId="35" borderId="10" xfId="0" applyNumberFormat="1" applyFont="1" applyFill="1" applyBorder="1" applyAlignment="1">
      <alignment horizontal="center" vertical="center" wrapText="1"/>
    </xf>
    <xf numFmtId="164" fontId="6" fillId="35" borderId="11" xfId="0" applyNumberFormat="1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164" fontId="6" fillId="34" borderId="11" xfId="0" applyNumberFormat="1" applyFont="1" applyFill="1" applyBorder="1" applyAlignment="1">
      <alignment horizontal="center" vertical="center" wrapText="1"/>
    </xf>
    <xf numFmtId="167" fontId="6" fillId="35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quotePrefix="1">
      <alignment vertical="center"/>
    </xf>
    <xf numFmtId="3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 quotePrefix="1">
      <alignment horizontal="right" vertical="center"/>
    </xf>
    <xf numFmtId="0" fontId="8" fillId="0" borderId="0" xfId="0" applyNumberFormat="1" applyFont="1" applyFill="1" applyBorder="1" applyAlignment="1" quotePrefix="1">
      <alignment horizontal="right" vertical="center"/>
    </xf>
    <xf numFmtId="2" fontId="8" fillId="0" borderId="0" xfId="0" applyNumberFormat="1" applyFont="1" applyFill="1" applyBorder="1" applyAlignment="1" quotePrefix="1">
      <alignment horizontal="right" vertical="center"/>
    </xf>
    <xf numFmtId="166" fontId="8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 quotePrefix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9" fillId="36" borderId="12" xfId="0" applyNumberFormat="1" applyFont="1" applyFill="1" applyBorder="1" applyAlignment="1">
      <alignment horizontal="center" vertical="center" wrapText="1"/>
    </xf>
    <xf numFmtId="164" fontId="9" fillId="36" borderId="13" xfId="0" applyNumberFormat="1" applyFont="1" applyFill="1" applyBorder="1" applyAlignment="1" quotePrefix="1">
      <alignment horizontal="center" vertical="center" wrapText="1"/>
    </xf>
    <xf numFmtId="3" fontId="9" fillId="33" borderId="14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164" fontId="7" fillId="0" borderId="16" xfId="0" applyNumberFormat="1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wrapText="1" indent="1"/>
    </xf>
    <xf numFmtId="0" fontId="7" fillId="0" borderId="15" xfId="0" applyFont="1" applyBorder="1" applyAlignment="1">
      <alignment vertical="center" wrapText="1"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quotePrefix="1">
      <alignment horizontal="center"/>
    </xf>
    <xf numFmtId="0" fontId="7" fillId="0" borderId="0" xfId="0" applyFont="1" applyFill="1" applyAlignment="1">
      <alignment vertical="center"/>
    </xf>
    <xf numFmtId="164" fontId="7" fillId="0" borderId="0" xfId="0" applyNumberFormat="1" applyFont="1" applyFill="1" applyAlignment="1" quotePrefix="1">
      <alignment vertical="center"/>
    </xf>
    <xf numFmtId="0" fontId="7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 quotePrefix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 quotePrefix="1">
      <alignment vertical="center"/>
    </xf>
    <xf numFmtId="3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>
      <alignment horizontal="right"/>
    </xf>
    <xf numFmtId="2" fontId="7" fillId="0" borderId="0" xfId="0" applyNumberFormat="1" applyFont="1" applyFill="1" applyAlignment="1" quotePrefix="1">
      <alignment/>
    </xf>
    <xf numFmtId="0" fontId="7" fillId="0" borderId="0" xfId="0" applyNumberFormat="1" applyFont="1" applyFill="1" applyAlignment="1" quotePrefix="1">
      <alignment horizontal="right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 quotePrefix="1">
      <alignment horizontal="right"/>
    </xf>
    <xf numFmtId="4" fontId="7" fillId="0" borderId="0" xfId="0" applyNumberFormat="1" applyFont="1" applyFill="1" applyAlignment="1" quotePrefix="1">
      <alignment horizontal="center"/>
    </xf>
    <xf numFmtId="166" fontId="9" fillId="33" borderId="12" xfId="0" applyNumberFormat="1" applyFont="1" applyFill="1" applyBorder="1" applyAlignment="1">
      <alignment horizontal="center" vertical="center" wrapText="1"/>
    </xf>
    <xf numFmtId="166" fontId="9" fillId="33" borderId="13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Alignment="1">
      <alignment horizontal="right" vertical="center"/>
    </xf>
    <xf numFmtId="166" fontId="7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167" fontId="7" fillId="0" borderId="0" xfId="0" applyNumberFormat="1" applyFont="1" applyFill="1" applyBorder="1" applyAlignment="1">
      <alignment horizontal="right" vertical="top" wrapText="1"/>
    </xf>
    <xf numFmtId="2" fontId="7" fillId="0" borderId="0" xfId="0" applyNumberFormat="1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166" fontId="7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center" vertical="top"/>
    </xf>
    <xf numFmtId="166" fontId="7" fillId="0" borderId="0" xfId="0" applyNumberFormat="1" applyFont="1" applyFill="1" applyBorder="1" applyAlignment="1">
      <alignment horizontal="center" vertical="top"/>
    </xf>
    <xf numFmtId="49" fontId="8" fillId="37" borderId="0" xfId="0" applyNumberFormat="1" applyFont="1" applyFill="1" applyBorder="1" applyAlignment="1">
      <alignment horizontal="left" vertical="center"/>
    </xf>
    <xf numFmtId="49" fontId="12" fillId="35" borderId="0" xfId="0" applyNumberFormat="1" applyFont="1" applyFill="1" applyBorder="1" applyAlignment="1">
      <alignment horizontal="left" vertical="center"/>
    </xf>
    <xf numFmtId="49" fontId="12" fillId="34" borderId="0" xfId="0" applyNumberFormat="1" applyFont="1" applyFill="1" applyBorder="1" applyAlignment="1">
      <alignment horizontal="left" vertical="center"/>
    </xf>
    <xf numFmtId="0" fontId="8" fillId="37" borderId="0" xfId="0" applyNumberFormat="1" applyFont="1" applyFill="1" applyBorder="1" applyAlignment="1" quotePrefix="1">
      <alignment vertical="center"/>
    </xf>
    <xf numFmtId="0" fontId="12" fillId="35" borderId="0" xfId="0" applyNumberFormat="1" applyFont="1" applyFill="1" applyBorder="1" applyAlignment="1" quotePrefix="1">
      <alignment vertical="center"/>
    </xf>
    <xf numFmtId="0" fontId="12" fillId="34" borderId="0" xfId="0" applyNumberFormat="1" applyFont="1" applyFill="1" applyBorder="1" applyAlignment="1" quotePrefix="1">
      <alignment vertical="center"/>
    </xf>
    <xf numFmtId="0" fontId="6" fillId="35" borderId="17" xfId="57" applyFont="1" applyFill="1" applyBorder="1">
      <alignment/>
      <protection/>
    </xf>
    <xf numFmtId="164" fontId="8" fillId="0" borderId="0" xfId="0" applyNumberFormat="1" applyFont="1" applyFill="1" applyBorder="1" applyAlignment="1">
      <alignment vertical="center"/>
    </xf>
    <xf numFmtId="0" fontId="6" fillId="35" borderId="17" xfId="58" applyFont="1" applyFill="1" applyBorder="1">
      <alignment/>
      <protection/>
    </xf>
    <xf numFmtId="0" fontId="6" fillId="35" borderId="12" xfId="58" applyFont="1" applyFill="1" applyBorder="1">
      <alignment/>
      <protection/>
    </xf>
    <xf numFmtId="0" fontId="6" fillId="0" borderId="0" xfId="58" applyFont="1" applyAlignment="1">
      <alignment horizontal="center"/>
      <protection/>
    </xf>
    <xf numFmtId="0" fontId="7" fillId="0" borderId="0" xfId="58">
      <alignment/>
      <protection/>
    </xf>
    <xf numFmtId="164" fontId="7" fillId="0" borderId="0" xfId="58" applyNumberFormat="1">
      <alignment/>
      <protection/>
    </xf>
    <xf numFmtId="0" fontId="7" fillId="0" borderId="0" xfId="58" applyFill="1" applyBorder="1">
      <alignment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164" fontId="7" fillId="0" borderId="0" xfId="58" applyNumberFormat="1" applyFill="1" applyBorder="1">
      <alignment/>
      <protection/>
    </xf>
    <xf numFmtId="0" fontId="7" fillId="0" borderId="0" xfId="57" applyFill="1" applyBorder="1">
      <alignment/>
      <protection/>
    </xf>
    <xf numFmtId="0" fontId="6" fillId="0" borderId="0" xfId="57" applyFont="1" applyFill="1" applyBorder="1">
      <alignment/>
      <protection/>
    </xf>
    <xf numFmtId="0" fontId="6" fillId="0" borderId="0" xfId="57" applyFont="1" applyFill="1" applyBorder="1" applyAlignment="1">
      <alignment horizontal="center"/>
      <protection/>
    </xf>
    <xf numFmtId="164" fontId="7" fillId="0" borderId="0" xfId="57" applyNumberFormat="1" applyFill="1" applyBorder="1">
      <alignment/>
      <protection/>
    </xf>
    <xf numFmtId="0" fontId="6" fillId="35" borderId="13" xfId="57" applyFont="1" applyFill="1" applyBorder="1">
      <alignment/>
      <protection/>
    </xf>
    <xf numFmtId="0" fontId="6" fillId="35" borderId="18" xfId="57" applyFont="1" applyFill="1" applyBorder="1">
      <alignment/>
      <protection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4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 indent="1"/>
    </xf>
    <xf numFmtId="0" fontId="7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 horizontal="center" vertical="center" wrapText="1"/>
    </xf>
    <xf numFmtId="166" fontId="6" fillId="33" borderId="15" xfId="0" applyNumberFormat="1" applyFont="1" applyFill="1" applyBorder="1" applyAlignment="1">
      <alignment horizontal="center" vertical="center" wrapText="1"/>
    </xf>
    <xf numFmtId="166" fontId="6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 wrapText="1"/>
    </xf>
    <xf numFmtId="3" fontId="6" fillId="33" borderId="21" xfId="0" applyNumberFormat="1" applyFont="1" applyFill="1" applyBorder="1" applyAlignment="1">
      <alignment horizontal="center" vertical="center" wrapText="1"/>
    </xf>
    <xf numFmtId="49" fontId="6" fillId="36" borderId="23" xfId="0" applyNumberFormat="1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49" fontId="6" fillId="36" borderId="22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49" fontId="6" fillId="36" borderId="21" xfId="0" applyNumberFormat="1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 wrapText="1"/>
    </xf>
    <xf numFmtId="0" fontId="6" fillId="36" borderId="26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 quotePrefix="1">
      <alignment horizontal="center" vertical="center" wrapText="1"/>
    </xf>
    <xf numFmtId="2" fontId="6" fillId="33" borderId="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67" fontId="6" fillId="33" borderId="10" xfId="0" applyNumberFormat="1" applyFont="1" applyFill="1" applyBorder="1" applyAlignment="1">
      <alignment horizontal="center" vertical="center" wrapText="1"/>
    </xf>
    <xf numFmtId="2" fontId="6" fillId="35" borderId="15" xfId="0" applyNumberFormat="1" applyFont="1" applyFill="1" applyBorder="1" applyAlignment="1">
      <alignment horizontal="center" vertical="center" wrapText="1"/>
    </xf>
    <xf numFmtId="2" fontId="6" fillId="35" borderId="21" xfId="0" applyNumberFormat="1" applyFont="1" applyFill="1" applyBorder="1" applyAlignment="1">
      <alignment horizontal="center" vertical="center" wrapText="1"/>
    </xf>
    <xf numFmtId="164" fontId="6" fillId="33" borderId="15" xfId="0" applyNumberFormat="1" applyFont="1" applyFill="1" applyBorder="1" applyAlignment="1">
      <alignment horizontal="center" vertical="center" wrapText="1"/>
    </xf>
    <xf numFmtId="164" fontId="6" fillId="33" borderId="21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2" fontId="6" fillId="34" borderId="15" xfId="0" applyNumberFormat="1" applyFont="1" applyFill="1" applyBorder="1" applyAlignment="1">
      <alignment horizontal="center" vertical="center" wrapText="1"/>
    </xf>
    <xf numFmtId="2" fontId="6" fillId="34" borderId="21" xfId="0" applyNumberFormat="1" applyFont="1" applyFill="1" applyBorder="1" applyAlignment="1">
      <alignment horizontal="center" vertical="center" wrapText="1"/>
    </xf>
    <xf numFmtId="167" fontId="6" fillId="34" borderId="10" xfId="0" applyNumberFormat="1" applyFont="1" applyFill="1" applyBorder="1" applyAlignment="1">
      <alignment horizontal="center" vertical="center" wrapText="1"/>
    </xf>
    <xf numFmtId="167" fontId="6" fillId="34" borderId="12" xfId="0" applyNumberFormat="1" applyFont="1" applyFill="1" applyBorder="1" applyAlignment="1">
      <alignment horizontal="center" vertical="center" wrapText="1"/>
    </xf>
    <xf numFmtId="167" fontId="6" fillId="35" borderId="10" xfId="0" applyNumberFormat="1" applyFont="1" applyFill="1" applyBorder="1" applyAlignment="1">
      <alignment horizontal="center" vertical="center" wrapText="1"/>
    </xf>
    <xf numFmtId="2" fontId="6" fillId="34" borderId="24" xfId="0" applyNumberFormat="1" applyFont="1" applyFill="1" applyBorder="1" applyAlignment="1">
      <alignment horizontal="center" vertical="center" wrapText="1"/>
    </xf>
    <xf numFmtId="2" fontId="6" fillId="35" borderId="24" xfId="0" applyNumberFormat="1" applyFont="1" applyFill="1" applyBorder="1" applyAlignment="1">
      <alignment horizontal="center"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1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 quotePrefix="1">
      <alignment horizontal="center" vertical="center" wrapText="1"/>
    </xf>
    <xf numFmtId="2" fontId="6" fillId="34" borderId="22" xfId="0" applyNumberFormat="1" applyFont="1" applyFill="1" applyBorder="1" applyAlignment="1">
      <alignment horizontal="center" vertical="center" wrapText="1"/>
    </xf>
    <xf numFmtId="0" fontId="6" fillId="34" borderId="27" xfId="0" applyNumberFormat="1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 quotePrefix="1">
      <alignment horizontal="center" vertical="center" wrapText="1"/>
    </xf>
    <xf numFmtId="166" fontId="6" fillId="34" borderId="0" xfId="0" applyNumberFormat="1" applyFont="1" applyFill="1" applyBorder="1" applyAlignment="1">
      <alignment horizontal="center" vertical="center" wrapText="1"/>
    </xf>
    <xf numFmtId="166" fontId="6" fillId="34" borderId="10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167" fontId="6" fillId="33" borderId="12" xfId="0" applyNumberFormat="1" applyFont="1" applyFill="1" applyBorder="1" applyAlignment="1">
      <alignment horizontal="center" vertical="center" wrapText="1"/>
    </xf>
    <xf numFmtId="2" fontId="6" fillId="35" borderId="2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quotePrefix="1">
      <alignment horizontal="center" vertical="center" wrapText="1"/>
    </xf>
    <xf numFmtId="3" fontId="6" fillId="0" borderId="10" xfId="0" applyNumberFormat="1" applyFont="1" applyFill="1" applyBorder="1" applyAlignment="1" quotePrefix="1">
      <alignment horizontal="center" vertical="center" wrapText="1"/>
    </xf>
    <xf numFmtId="0" fontId="6" fillId="35" borderId="27" xfId="0" applyNumberFormat="1" applyFont="1" applyFill="1" applyBorder="1" applyAlignment="1">
      <alignment horizontal="center" vertical="center" wrapText="1"/>
    </xf>
    <xf numFmtId="0" fontId="6" fillId="35" borderId="14" xfId="0" applyNumberFormat="1" applyFont="1" applyFill="1" applyBorder="1" applyAlignment="1" quotePrefix="1">
      <alignment horizontal="center" vertical="center" wrapText="1"/>
    </xf>
    <xf numFmtId="2" fontId="6" fillId="35" borderId="0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167" fontId="6" fillId="35" borderId="12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3" fontId="6" fillId="35" borderId="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 wrapText="1"/>
    </xf>
    <xf numFmtId="0" fontId="6" fillId="0" borderId="0" xfId="57" applyFont="1" applyFill="1" applyBorder="1" applyAlignment="1">
      <alignment horizontal="center" wrapText="1"/>
      <protection/>
    </xf>
    <xf numFmtId="0" fontId="7" fillId="0" borderId="0" xfId="57" applyFill="1" applyBorder="1" applyAlignment="1">
      <alignment horizontal="center" wrapText="1"/>
      <protection/>
    </xf>
    <xf numFmtId="0" fontId="6" fillId="35" borderId="27" xfId="57" applyFont="1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6" fillId="35" borderId="0" xfId="57" applyFont="1" applyFill="1" applyBorder="1" applyAlignment="1">
      <alignment horizontal="center" wrapText="1"/>
      <protection/>
    </xf>
    <xf numFmtId="0" fontId="6" fillId="35" borderId="15" xfId="58" applyFont="1" applyFill="1" applyBorder="1" applyAlignment="1">
      <alignment horizontal="center" wrapText="1"/>
      <protection/>
    </xf>
    <xf numFmtId="0" fontId="7" fillId="0" borderId="15" xfId="58" applyBorder="1" applyAlignment="1">
      <alignment horizontal="center" wrapText="1"/>
      <protection/>
    </xf>
    <xf numFmtId="0" fontId="6" fillId="35" borderId="27" xfId="58" applyFont="1" applyFill="1" applyBorder="1" applyAlignment="1">
      <alignment horizontal="center" wrapText="1"/>
      <protection/>
    </xf>
    <xf numFmtId="0" fontId="6" fillId="35" borderId="0" xfId="58" applyFont="1" applyFill="1" applyBorder="1" applyAlignment="1">
      <alignment horizontal="center" wrapText="1"/>
      <protection/>
    </xf>
    <xf numFmtId="0" fontId="6" fillId="35" borderId="22" xfId="58" applyFont="1" applyFill="1" applyBorder="1" applyAlignment="1">
      <alignment horizontal="center" wrapText="1"/>
      <protection/>
    </xf>
    <xf numFmtId="0" fontId="6" fillId="0" borderId="0" xfId="58" applyFont="1" applyFill="1" applyBorder="1" applyAlignment="1">
      <alignment horizontal="center" wrapText="1"/>
      <protection/>
    </xf>
    <xf numFmtId="0" fontId="7" fillId="0" borderId="0" xfId="58" applyFill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itrate_Farmland" xfId="57"/>
    <cellStyle name="Normal_Tphosphorus_Farmlan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Nitrate (as N)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3925"/>
          <c:w val="0.727"/>
          <c:h val="0.77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Nitrate_Farmland!$AD$3</c:f>
              <c:strCache>
                <c:ptCount val="1"/>
                <c:pt idx="0">
                  <c:v>&gt;=10mg/L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Nitrate_Farmland!$AG$8</c:f>
              <c:numCache/>
            </c:numRef>
          </c:cat>
          <c:val>
            <c:numRef>
              <c:f>Nitrate_Farmland!$AD$5</c:f>
              <c:numCache/>
            </c:numRef>
          </c:val>
        </c:ser>
        <c:ser>
          <c:idx val="1"/>
          <c:order val="1"/>
          <c:tx>
            <c:strRef>
              <c:f>Nitrate_Farmland!$AC$3</c:f>
              <c:strCache>
                <c:ptCount val="1"/>
                <c:pt idx="0">
                  <c:v>&gt;=6-&lt;10mg/L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Nitrate_Farmland!$AG$8</c:f>
              <c:numCache/>
            </c:numRef>
          </c:cat>
          <c:val>
            <c:numRef>
              <c:f>Nitrate_Farmland!$AC$5</c:f>
              <c:numCache/>
            </c:numRef>
          </c:val>
        </c:ser>
        <c:ser>
          <c:idx val="2"/>
          <c:order val="2"/>
          <c:tx>
            <c:strRef>
              <c:f>Nitrate_Farmland!$AB$3</c:f>
              <c:strCache>
                <c:ptCount val="1"/>
                <c:pt idx="0">
                  <c:v>&gt;=2-6mg/L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Nitrate_Farmland!$AG$8</c:f>
              <c:numCache/>
            </c:numRef>
          </c:cat>
          <c:val>
            <c:numRef>
              <c:f>Nitrate_Farmland!$AB$5</c:f>
              <c:numCache/>
            </c:numRef>
          </c:val>
        </c:ser>
        <c:ser>
          <c:idx val="3"/>
          <c:order val="3"/>
          <c:tx>
            <c:strRef>
              <c:f>Nitrate_Farmland!$AA$3</c:f>
              <c:strCache>
                <c:ptCount val="1"/>
                <c:pt idx="0">
                  <c:v>&gt;=1-2mg/L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Nitrate_Farmland!$AG$8</c:f>
              <c:numCache/>
            </c:numRef>
          </c:cat>
          <c:val>
            <c:numRef>
              <c:f>Nitrate_Farmland!$AA$5</c:f>
              <c:numCache/>
            </c:numRef>
          </c:val>
        </c:ser>
        <c:ser>
          <c:idx val="4"/>
          <c:order val="4"/>
          <c:tx>
            <c:strRef>
              <c:f>Nitrate_Farmland!$Z$3</c:f>
              <c:strCache>
                <c:ptCount val="1"/>
                <c:pt idx="0">
                  <c:v>&lt;1 mg/L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Nitrate_Farmland!$AG$8</c:f>
              <c:numCache/>
            </c:numRef>
          </c:cat>
          <c:val>
            <c:numRef>
              <c:f>Nitrate_Farmland!$Z$5</c:f>
              <c:numCache/>
            </c:numRef>
          </c:val>
        </c:ser>
        <c:overlap val="100"/>
        <c:axId val="4015021"/>
        <c:axId val="36135190"/>
      </c:barChart>
      <c:catAx>
        <c:axId val="401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n= 130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35190"/>
        <c:crosses val="autoZero"/>
        <c:auto val="1"/>
        <c:lblOffset val="100"/>
        <c:tickLblSkip val="1"/>
        <c:noMultiLvlLbl val="0"/>
      </c:catAx>
      <c:valAx>
        <c:axId val="36135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STREAM SITES WITH INDICATED MEAN CONCENTRATION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502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38975"/>
          <c:w val="0.16375"/>
          <c:h val="0.2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Nitrogen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3925"/>
          <c:w val="0.727"/>
          <c:h val="0.77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Tnitrogen_Farmland!$AD$3</c:f>
              <c:strCache>
                <c:ptCount val="1"/>
                <c:pt idx="0">
                  <c:v>&gt;=10mg/L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Tnitrogen_Farmland!$AE$18</c:f>
              <c:numCache/>
            </c:numRef>
          </c:cat>
          <c:val>
            <c:numRef>
              <c:f>Tnitrogen_Farmland!$AD$5</c:f>
              <c:numCache/>
            </c:numRef>
          </c:val>
        </c:ser>
        <c:ser>
          <c:idx val="1"/>
          <c:order val="1"/>
          <c:tx>
            <c:strRef>
              <c:f>Tnitrogen_Farmland!$AC$3</c:f>
              <c:strCache>
                <c:ptCount val="1"/>
                <c:pt idx="0">
                  <c:v>&gt;=6-&lt;10mg/L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Tnitrogen_Farmland!$AC$5</c:f>
              <c:numCache/>
            </c:numRef>
          </c:val>
        </c:ser>
        <c:ser>
          <c:idx val="2"/>
          <c:order val="2"/>
          <c:tx>
            <c:strRef>
              <c:f>Tnitrogen_Farmland!$AB$3</c:f>
              <c:strCache>
                <c:ptCount val="1"/>
                <c:pt idx="0">
                  <c:v>&gt;=2-6mg/L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Tnitrogen_Farmland!$AB$5</c:f>
              <c:numCache/>
            </c:numRef>
          </c:val>
        </c:ser>
        <c:ser>
          <c:idx val="3"/>
          <c:order val="3"/>
          <c:tx>
            <c:strRef>
              <c:f>Tnitrogen_Farmland!$AA$3</c:f>
              <c:strCache>
                <c:ptCount val="1"/>
                <c:pt idx="0">
                  <c:v>&gt;=1-2mg/L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Tnitrogen_Farmland!$AA$5</c:f>
              <c:numCache/>
            </c:numRef>
          </c:val>
        </c:ser>
        <c:ser>
          <c:idx val="4"/>
          <c:order val="4"/>
          <c:tx>
            <c:strRef>
              <c:f>Tnitrogen_Farmland!$Z$3</c:f>
              <c:strCache>
                <c:ptCount val="1"/>
                <c:pt idx="0">
                  <c:v>&lt;1 mg/L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Tnitrogen_Farmland!$Z$5</c:f>
              <c:numCache/>
            </c:numRef>
          </c:val>
        </c:ser>
        <c:overlap val="100"/>
        <c:axId val="56781255"/>
        <c:axId val="41269248"/>
      </c:barChart>
      <c:catAx>
        <c:axId val="5678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 = 133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69248"/>
        <c:crosses val="autoZero"/>
        <c:auto val="1"/>
        <c:lblOffset val="100"/>
        <c:tickLblSkip val="1"/>
        <c:noMultiLvlLbl val="0"/>
      </c:catAx>
      <c:valAx>
        <c:axId val="41269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STREAM SITES WITH INDICATED MEAN CONCENTRATION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81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38975"/>
          <c:w val="0.16375"/>
          <c:h val="0.2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Orthophosphate (as P)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3925"/>
          <c:w val="0.72525"/>
          <c:h val="0.77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Orthophosphate_Farmland!$AB$3</c:f>
              <c:strCache>
                <c:ptCount val="1"/>
                <c:pt idx="0">
                  <c:v>&gt;=.5mg/L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Orthophosphate_Farmland!$AC$13</c:f>
              <c:numCache/>
            </c:numRef>
          </c:cat>
          <c:val>
            <c:numRef>
              <c:f>Orthophosphate_Farmland!$AB$5</c:f>
              <c:numCache/>
            </c:numRef>
          </c:val>
        </c:ser>
        <c:ser>
          <c:idx val="1"/>
          <c:order val="1"/>
          <c:tx>
            <c:strRef>
              <c:f>Orthophosphate_Farmland!$AA$3</c:f>
              <c:strCache>
                <c:ptCount val="1"/>
                <c:pt idx="0">
                  <c:v>&gt;=.3-&lt;.5mg/L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Orthophosphate_Farmland!$AA$5</c:f>
              <c:numCache/>
            </c:numRef>
          </c:val>
        </c:ser>
        <c:ser>
          <c:idx val="2"/>
          <c:order val="2"/>
          <c:tx>
            <c:strRef>
              <c:f>Orthophosphate_Farmland!$Z$3</c:f>
              <c:strCache>
                <c:ptCount val="1"/>
                <c:pt idx="0">
                  <c:v>&gt;=.1-&lt;.3mg/L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Orthophosphate_Farmland!$Z$5</c:f>
              <c:numCache/>
            </c:numRef>
          </c:val>
        </c:ser>
        <c:ser>
          <c:idx val="3"/>
          <c:order val="3"/>
          <c:tx>
            <c:strRef>
              <c:f>Orthophosphate_Farmland!$Y$3</c:f>
              <c:strCache>
                <c:ptCount val="1"/>
                <c:pt idx="0">
                  <c:v>&lt;.1mg/L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Orthophosphate_Farmland!$Y$5</c:f>
              <c:numCache/>
            </c:numRef>
          </c:val>
        </c:ser>
        <c:overlap val="100"/>
        <c:axId val="35878913"/>
        <c:axId val="54474762"/>
      </c:barChart>
      <c:catAx>
        <c:axId val="35878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 = 132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4762"/>
        <c:crosses val="autoZero"/>
        <c:auto val="1"/>
        <c:lblOffset val="100"/>
        <c:tickLblSkip val="1"/>
        <c:noMultiLvlLbl val="0"/>
      </c:catAx>
      <c:valAx>
        <c:axId val="54474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STREAM SITES WITH INDICATED MEAN CONCENTRATION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78913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41525"/>
          <c:w val="0.163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Phosphorus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3925"/>
          <c:w val="0.72525"/>
          <c:h val="0.77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Tphosphorus_Farmland!$AB$3</c:f>
              <c:strCache>
                <c:ptCount val="1"/>
                <c:pt idx="0">
                  <c:v>&gt;=.5mg/L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Tphosphorus_Farmland!$AD$11</c:f>
              <c:numCache/>
            </c:numRef>
          </c:cat>
          <c:val>
            <c:numRef>
              <c:f>Tphosphorus_Farmland!$AB$5</c:f>
              <c:numCache/>
            </c:numRef>
          </c:val>
        </c:ser>
        <c:ser>
          <c:idx val="1"/>
          <c:order val="1"/>
          <c:tx>
            <c:strRef>
              <c:f>Tphosphorus_Farmland!$AA$3</c:f>
              <c:strCache>
                <c:ptCount val="1"/>
                <c:pt idx="0">
                  <c:v>&gt;=.3-&lt;.5mg/L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Tphosphorus_Farmland!$AA$5</c:f>
              <c:numCache/>
            </c:numRef>
          </c:val>
        </c:ser>
        <c:ser>
          <c:idx val="2"/>
          <c:order val="2"/>
          <c:tx>
            <c:strRef>
              <c:f>Tphosphorus_Farmland!$Z$3</c:f>
              <c:strCache>
                <c:ptCount val="1"/>
                <c:pt idx="0">
                  <c:v>&gt;=.1-&lt;.3mg/L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Tphosphorus_Farmland!$Z$5</c:f>
              <c:numCache/>
            </c:numRef>
          </c:val>
        </c:ser>
        <c:ser>
          <c:idx val="3"/>
          <c:order val="3"/>
          <c:tx>
            <c:strRef>
              <c:f>Tphosphorus_Farmland!$Y$3</c:f>
              <c:strCache>
                <c:ptCount val="1"/>
                <c:pt idx="0">
                  <c:v>&lt;.1mg/L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Tphosphorus_Farmland!$Y$5</c:f>
              <c:numCache/>
            </c:numRef>
          </c:val>
        </c:ser>
        <c:overlap val="100"/>
        <c:axId val="20510811"/>
        <c:axId val="50379572"/>
      </c:barChart>
      <c:catAx>
        <c:axId val="20510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n=129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79572"/>
        <c:crosses val="autoZero"/>
        <c:auto val="1"/>
        <c:lblOffset val="100"/>
        <c:tickLblSkip val="1"/>
        <c:noMultiLvlLbl val="0"/>
      </c:catAx>
      <c:valAx>
        <c:axId val="50379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STREAM SITES WITH INDICATED MEAN CONCENTRATION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1081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41525"/>
          <c:w val="0.16375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600075</xdr:colOff>
      <xdr:row>10</xdr:row>
      <xdr:rowOff>28575</xdr:rowOff>
    </xdr:from>
    <xdr:to>
      <xdr:col>33</xdr:col>
      <xdr:colOff>352425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5039975" y="1971675"/>
        <a:ext cx="58483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8</xdr:row>
      <xdr:rowOff>28575</xdr:rowOff>
    </xdr:from>
    <xdr:to>
      <xdr:col>34</xdr:col>
      <xdr:colOff>371475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7602200" y="1647825"/>
        <a:ext cx="58483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581025</xdr:colOff>
      <xdr:row>9</xdr:row>
      <xdr:rowOff>9525</xdr:rowOff>
    </xdr:from>
    <xdr:to>
      <xdr:col>31</xdr:col>
      <xdr:colOff>314325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16344900" y="1790700"/>
        <a:ext cx="58483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9</xdr:row>
      <xdr:rowOff>9525</xdr:rowOff>
    </xdr:from>
    <xdr:to>
      <xdr:col>31</xdr:col>
      <xdr:colOff>514350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14878050" y="1790700"/>
        <a:ext cx="58483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"/>
  <sheetViews>
    <sheetView tabSelected="1" zoomScalePageLayoutView="0" workbookViewId="0" topLeftCell="A1">
      <selection activeCell="D5" sqref="D5"/>
    </sheetView>
  </sheetViews>
  <sheetFormatPr defaultColWidth="9.140625" defaultRowHeight="12.75"/>
  <sheetData>
    <row r="1" spans="1:18" ht="12.75">
      <c r="A1" s="144" t="s">
        <v>287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</sheetData>
  <sheetProtection sheet="1" objects="1" scenarios="1"/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legacyDrawing r:id="rId3"/>
  <oleObjects>
    <oleObject progId="Word.Document.8" shapeId="75937064" r:id="rId1"/>
    <oleObject progId="Word.Document.8" shapeId="7595824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7.7109375" style="3" customWidth="1"/>
    <col min="2" max="2" width="28.8515625" style="4" customWidth="1"/>
    <col min="3" max="3" width="142.57421875" style="4" bestFit="1" customWidth="1"/>
    <col min="4" max="16384" width="9.140625" style="4" customWidth="1"/>
  </cols>
  <sheetData>
    <row r="1" spans="1:3" ht="12.75">
      <c r="A1" s="153" t="s">
        <v>545</v>
      </c>
      <c r="B1" s="154"/>
      <c r="C1" s="154"/>
    </row>
    <row r="2" spans="1:3" s="2" customFormat="1" ht="13.5" customHeight="1" thickBot="1">
      <c r="A2" s="1" t="s">
        <v>180</v>
      </c>
      <c r="B2" s="1" t="s">
        <v>190</v>
      </c>
      <c r="C2" s="1" t="s">
        <v>196</v>
      </c>
    </row>
    <row r="3" spans="1:3" ht="13.5" customHeight="1" thickTop="1">
      <c r="A3" s="3" t="s">
        <v>181</v>
      </c>
      <c r="B3" s="4" t="s">
        <v>133</v>
      </c>
      <c r="C3" s="4" t="s">
        <v>261</v>
      </c>
    </row>
    <row r="4" spans="1:3" ht="13.5" customHeight="1">
      <c r="A4" s="3" t="s">
        <v>182</v>
      </c>
      <c r="B4" s="4" t="s">
        <v>168</v>
      </c>
      <c r="C4" s="4" t="s">
        <v>262</v>
      </c>
    </row>
    <row r="5" spans="1:3" ht="13.5" customHeight="1">
      <c r="A5" s="3" t="s">
        <v>187</v>
      </c>
      <c r="B5" s="4" t="s">
        <v>132</v>
      </c>
      <c r="C5" s="4" t="s">
        <v>263</v>
      </c>
    </row>
    <row r="6" spans="1:3" ht="13.5" customHeight="1">
      <c r="A6" s="3" t="s">
        <v>183</v>
      </c>
      <c r="B6" s="4" t="s">
        <v>264</v>
      </c>
      <c r="C6" s="4" t="s">
        <v>264</v>
      </c>
    </row>
    <row r="7" spans="1:3" ht="13.5" customHeight="1">
      <c r="A7" s="135" t="s">
        <v>184</v>
      </c>
      <c r="B7" s="136" t="s">
        <v>1181</v>
      </c>
      <c r="C7" s="136" t="s">
        <v>194</v>
      </c>
    </row>
    <row r="8" spans="1:3" ht="13.5" customHeight="1">
      <c r="A8" s="3" t="s">
        <v>185</v>
      </c>
      <c r="B8" s="4" t="s">
        <v>115</v>
      </c>
      <c r="C8" s="4" t="s">
        <v>258</v>
      </c>
    </row>
    <row r="9" spans="1:3" ht="13.5" customHeight="1">
      <c r="A9" s="3" t="s">
        <v>186</v>
      </c>
      <c r="B9" s="4" t="s">
        <v>135</v>
      </c>
      <c r="C9" s="4" t="s">
        <v>130</v>
      </c>
    </row>
    <row r="10" spans="1:3" ht="13.5" customHeight="1">
      <c r="A10" s="3" t="s">
        <v>246</v>
      </c>
      <c r="B10" s="4" t="s">
        <v>189</v>
      </c>
      <c r="C10" s="4" t="s">
        <v>99</v>
      </c>
    </row>
    <row r="11" spans="1:3" ht="13.5" customHeight="1" thickBot="1">
      <c r="A11" s="72" t="s">
        <v>191</v>
      </c>
      <c r="B11" s="73" t="s">
        <v>103</v>
      </c>
      <c r="C11" s="73" t="s">
        <v>259</v>
      </c>
    </row>
    <row r="12" spans="1:3" ht="13.5" customHeight="1">
      <c r="A12" s="150" t="s">
        <v>192</v>
      </c>
      <c r="B12" s="148" t="s">
        <v>203</v>
      </c>
      <c r="C12" s="148"/>
    </row>
    <row r="13" spans="1:3" ht="114" customHeight="1">
      <c r="A13" s="151"/>
      <c r="B13" s="4" t="s">
        <v>163</v>
      </c>
      <c r="C13" s="5" t="s">
        <v>100</v>
      </c>
    </row>
    <row r="14" spans="1:3" ht="13.5" customHeight="1">
      <c r="A14" s="151"/>
      <c r="B14" s="4" t="s">
        <v>197</v>
      </c>
      <c r="C14" s="4" t="s">
        <v>101</v>
      </c>
    </row>
    <row r="15" spans="1:3" ht="13.5" customHeight="1">
      <c r="A15" s="151"/>
      <c r="B15" s="4" t="s">
        <v>114</v>
      </c>
      <c r="C15" s="4" t="s">
        <v>260</v>
      </c>
    </row>
    <row r="16" spans="1:3" ht="13.5" customHeight="1">
      <c r="A16" s="151"/>
      <c r="B16" s="58"/>
      <c r="C16" s="58" t="s">
        <v>198</v>
      </c>
    </row>
    <row r="17" spans="1:3" ht="13.5" customHeight="1">
      <c r="A17" s="151"/>
      <c r="B17" s="149" t="s">
        <v>199</v>
      </c>
      <c r="C17" s="149"/>
    </row>
    <row r="18" spans="1:3" ht="13.5" customHeight="1">
      <c r="A18" s="151"/>
      <c r="B18" s="153" t="s">
        <v>160</v>
      </c>
      <c r="C18" s="4" t="s">
        <v>200</v>
      </c>
    </row>
    <row r="19" spans="1:3" ht="13.5" customHeight="1">
      <c r="A19" s="151"/>
      <c r="B19" s="153"/>
      <c r="C19" s="4" t="s">
        <v>110</v>
      </c>
    </row>
    <row r="20" spans="1:3" ht="13.5" customHeight="1">
      <c r="A20" s="151"/>
      <c r="B20" s="153" t="s">
        <v>161</v>
      </c>
      <c r="C20" s="4" t="s">
        <v>200</v>
      </c>
    </row>
    <row r="21" spans="1:3" ht="13.5" customHeight="1">
      <c r="A21" s="151"/>
      <c r="B21" s="153"/>
      <c r="C21" s="4" t="s">
        <v>201</v>
      </c>
    </row>
    <row r="22" spans="1:3" ht="78" customHeight="1">
      <c r="A22" s="151"/>
      <c r="B22" s="61"/>
      <c r="C22" s="69" t="s">
        <v>104</v>
      </c>
    </row>
    <row r="23" spans="1:3" ht="13.5" customHeight="1">
      <c r="A23" s="151"/>
      <c r="B23" s="149" t="s">
        <v>159</v>
      </c>
      <c r="C23" s="149"/>
    </row>
    <row r="24" spans="1:3" ht="13.5" customHeight="1">
      <c r="A24" s="151"/>
      <c r="B24" s="4" t="s">
        <v>160</v>
      </c>
      <c r="C24" s="4" t="s">
        <v>265</v>
      </c>
    </row>
    <row r="25" spans="1:3" ht="13.5" customHeight="1" thickBot="1">
      <c r="A25" s="152"/>
      <c r="B25" s="60" t="s">
        <v>161</v>
      </c>
      <c r="C25" s="60" t="s">
        <v>266</v>
      </c>
    </row>
    <row r="26" spans="1:3" ht="12.75">
      <c r="A26" s="146" t="s">
        <v>212</v>
      </c>
      <c r="B26" s="146"/>
      <c r="C26" s="146"/>
    </row>
    <row r="27" spans="1:3" ht="90.75">
      <c r="A27" s="3" t="s">
        <v>223</v>
      </c>
      <c r="B27" s="4" t="s">
        <v>213</v>
      </c>
      <c r="C27" s="5" t="s">
        <v>1205</v>
      </c>
    </row>
    <row r="28" spans="1:3" ht="14.25">
      <c r="A28" s="3" t="s">
        <v>224</v>
      </c>
      <c r="B28" s="4" t="s">
        <v>113</v>
      </c>
      <c r="C28" s="4" t="s">
        <v>65</v>
      </c>
    </row>
    <row r="29" spans="1:2" ht="12.75">
      <c r="A29" s="146" t="s">
        <v>216</v>
      </c>
      <c r="B29" s="147"/>
    </row>
    <row r="30" spans="1:3" ht="12.75">
      <c r="A30" s="3" t="s">
        <v>225</v>
      </c>
      <c r="B30" s="57" t="s">
        <v>1180</v>
      </c>
      <c r="C30" s="4" t="s">
        <v>230</v>
      </c>
    </row>
    <row r="31" spans="1:3" ht="12.75">
      <c r="A31" s="3" t="s">
        <v>136</v>
      </c>
      <c r="B31" s="57" t="s">
        <v>210</v>
      </c>
      <c r="C31" s="4" t="s">
        <v>123</v>
      </c>
    </row>
    <row r="32" spans="1:3" ht="12.75">
      <c r="A32" s="3" t="s">
        <v>226</v>
      </c>
      <c r="B32" s="57" t="s">
        <v>209</v>
      </c>
      <c r="C32" s="4" t="s">
        <v>124</v>
      </c>
    </row>
    <row r="33" spans="1:3" ht="12.75">
      <c r="A33" s="3" t="s">
        <v>227</v>
      </c>
      <c r="B33" s="57" t="s">
        <v>208</v>
      </c>
      <c r="C33" s="4" t="s">
        <v>125</v>
      </c>
    </row>
    <row r="34" spans="1:3" ht="12.75">
      <c r="A34" s="3" t="s">
        <v>228</v>
      </c>
      <c r="B34" s="57" t="s">
        <v>211</v>
      </c>
      <c r="C34" s="4" t="s">
        <v>126</v>
      </c>
    </row>
    <row r="35" spans="1:3" ht="12.75">
      <c r="A35" s="3" t="s">
        <v>229</v>
      </c>
      <c r="B35" s="57" t="s">
        <v>214</v>
      </c>
      <c r="C35" s="4" t="s">
        <v>231</v>
      </c>
    </row>
    <row r="36" spans="1:3" ht="13.5" thickBot="1">
      <c r="A36" s="59" t="s">
        <v>233</v>
      </c>
      <c r="B36" s="62" t="s">
        <v>215</v>
      </c>
      <c r="C36" s="60" t="s">
        <v>232</v>
      </c>
    </row>
    <row r="37" spans="1:3" ht="14.25">
      <c r="A37" s="146" t="s">
        <v>112</v>
      </c>
      <c r="B37" s="146"/>
      <c r="C37" s="146"/>
    </row>
    <row r="38" spans="1:2" ht="12.75">
      <c r="A38" s="146" t="s">
        <v>221</v>
      </c>
      <c r="B38" s="146"/>
    </row>
    <row r="39" spans="1:3" ht="12.75">
      <c r="A39" s="3" t="s">
        <v>234</v>
      </c>
      <c r="B39" s="4" t="s">
        <v>220</v>
      </c>
      <c r="C39" s="4" t="s">
        <v>242</v>
      </c>
    </row>
    <row r="40" spans="1:3" ht="12.75">
      <c r="A40" s="3" t="s">
        <v>235</v>
      </c>
      <c r="B40" s="4" t="s">
        <v>217</v>
      </c>
      <c r="C40" s="4" t="s">
        <v>249</v>
      </c>
    </row>
    <row r="41" spans="1:3" ht="12.75">
      <c r="A41" s="3" t="s">
        <v>236</v>
      </c>
      <c r="B41" s="4" t="s">
        <v>218</v>
      </c>
      <c r="C41" s="4" t="s">
        <v>250</v>
      </c>
    </row>
    <row r="42" spans="1:3" ht="12.75">
      <c r="A42" s="3" t="s">
        <v>237</v>
      </c>
      <c r="B42" s="4" t="s">
        <v>219</v>
      </c>
      <c r="C42" s="4" t="s">
        <v>251</v>
      </c>
    </row>
    <row r="43" spans="1:3" ht="12.75">
      <c r="A43" s="3" t="s">
        <v>238</v>
      </c>
      <c r="B43" s="73" t="s">
        <v>215</v>
      </c>
      <c r="C43" s="4" t="s">
        <v>252</v>
      </c>
    </row>
    <row r="44" spans="1:2" ht="12.75">
      <c r="A44" s="146" t="s">
        <v>222</v>
      </c>
      <c r="B44" s="146"/>
    </row>
    <row r="45" spans="1:3" ht="12.75">
      <c r="A45" s="3" t="s">
        <v>239</v>
      </c>
      <c r="B45" s="4" t="s">
        <v>217</v>
      </c>
      <c r="C45" s="4" t="s">
        <v>253</v>
      </c>
    </row>
    <row r="46" spans="1:3" ht="12.75">
      <c r="A46" s="3" t="s">
        <v>240</v>
      </c>
      <c r="B46" s="4" t="s">
        <v>218</v>
      </c>
      <c r="C46" s="4" t="s">
        <v>254</v>
      </c>
    </row>
    <row r="47" spans="1:3" ht="12.75">
      <c r="A47" s="3" t="s">
        <v>241</v>
      </c>
      <c r="B47" s="4" t="s">
        <v>219</v>
      </c>
      <c r="C47" s="4" t="s">
        <v>255</v>
      </c>
    </row>
    <row r="48" spans="1:3" ht="13.5" thickBot="1">
      <c r="A48" s="59" t="s">
        <v>193</v>
      </c>
      <c r="B48" s="60" t="s">
        <v>215</v>
      </c>
      <c r="C48" s="60" t="s">
        <v>256</v>
      </c>
    </row>
  </sheetData>
  <sheetProtection/>
  <mergeCells count="12">
    <mergeCell ref="A1:C1"/>
    <mergeCell ref="A26:C26"/>
    <mergeCell ref="A37:C37"/>
    <mergeCell ref="A38:B38"/>
    <mergeCell ref="A44:B44"/>
    <mergeCell ref="A29:B29"/>
    <mergeCell ref="B12:C12"/>
    <mergeCell ref="B17:C17"/>
    <mergeCell ref="B23:C23"/>
    <mergeCell ref="A12:A25"/>
    <mergeCell ref="B18:B19"/>
    <mergeCell ref="B20:B21"/>
  </mergeCells>
  <printOptions/>
  <pageMargins left="0.49" right="0.2" top="0.51" bottom="0.58" header="0.5" footer="0.5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0.00390625" style="4" customWidth="1"/>
    <col min="2" max="2" width="82.28125" style="67" customWidth="1"/>
    <col min="3" max="16384" width="9.140625" style="4" customWidth="1"/>
  </cols>
  <sheetData>
    <row r="1" spans="1:2" s="65" customFormat="1" ht="13.5" thickBot="1">
      <c r="A1" s="63" t="s">
        <v>204</v>
      </c>
      <c r="B1" s="64" t="s">
        <v>206</v>
      </c>
    </row>
    <row r="2" spans="1:2" ht="13.5" thickTop="1">
      <c r="A2" s="66">
        <v>38196</v>
      </c>
      <c r="B2" s="67" t="s">
        <v>205</v>
      </c>
    </row>
    <row r="3" spans="1:2" ht="89.25">
      <c r="A3" s="66">
        <v>38215</v>
      </c>
      <c r="B3" s="68" t="s">
        <v>257</v>
      </c>
    </row>
    <row r="4" spans="1:2" ht="12.75">
      <c r="A4" s="66">
        <v>38246</v>
      </c>
      <c r="B4" s="67" t="s">
        <v>243</v>
      </c>
    </row>
    <row r="5" spans="1:2" ht="25.5">
      <c r="A5" s="66">
        <v>38255</v>
      </c>
      <c r="B5" s="68" t="s">
        <v>244</v>
      </c>
    </row>
    <row r="6" spans="1:2" ht="12.75">
      <c r="A6" s="66">
        <v>38259</v>
      </c>
      <c r="B6" s="67" t="s">
        <v>248</v>
      </c>
    </row>
    <row r="7" spans="1:2" ht="12.75">
      <c r="A7" s="66">
        <v>38412</v>
      </c>
      <c r="B7" s="67" t="s">
        <v>247</v>
      </c>
    </row>
    <row r="8" spans="1:2" ht="12.75">
      <c r="A8" s="66">
        <v>38415</v>
      </c>
      <c r="B8" s="67" t="s">
        <v>245</v>
      </c>
    </row>
    <row r="9" spans="1:2" ht="12.75">
      <c r="A9" s="66">
        <v>38474</v>
      </c>
      <c r="B9" s="67" t="s">
        <v>188</v>
      </c>
    </row>
    <row r="10" spans="1:2" ht="12.75">
      <c r="A10" s="66">
        <v>38478</v>
      </c>
      <c r="B10" s="67" t="s">
        <v>139</v>
      </c>
    </row>
    <row r="11" spans="1:2" ht="12.75">
      <c r="A11" s="66">
        <v>38483</v>
      </c>
      <c r="B11" s="67" t="s">
        <v>138</v>
      </c>
    </row>
    <row r="12" spans="1:2" ht="12.75">
      <c r="A12" s="66">
        <v>38489</v>
      </c>
      <c r="B12" s="67" t="s">
        <v>137</v>
      </c>
    </row>
    <row r="13" spans="1:2" ht="25.5">
      <c r="A13" s="66">
        <v>38644</v>
      </c>
      <c r="B13" s="68" t="s">
        <v>131</v>
      </c>
    </row>
    <row r="14" spans="1:2" ht="12.75">
      <c r="A14" s="66">
        <v>38646</v>
      </c>
      <c r="B14" s="67" t="s">
        <v>64</v>
      </c>
    </row>
    <row r="15" spans="1:2" ht="25.5">
      <c r="A15" s="66">
        <v>38678</v>
      </c>
      <c r="B15" s="68" t="s">
        <v>17</v>
      </c>
    </row>
    <row r="17" spans="1:2" ht="12.75">
      <c r="A17" s="137">
        <v>38982</v>
      </c>
      <c r="B17" s="138" t="s">
        <v>195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503"/>
  <sheetViews>
    <sheetView zoomScalePageLayoutView="0" workbookViewId="0" topLeftCell="A1">
      <selection activeCell="D26" sqref="D26"/>
    </sheetView>
  </sheetViews>
  <sheetFormatPr defaultColWidth="9.140625" defaultRowHeight="12" customHeight="1"/>
  <cols>
    <col min="1" max="1" width="5.28125" style="6" customWidth="1"/>
    <col min="2" max="2" width="6.57421875" style="42" customWidth="1"/>
    <col min="3" max="3" width="15.8515625" style="40" customWidth="1"/>
    <col min="4" max="4" width="52.00390625" style="19" customWidth="1"/>
    <col min="5" max="5" width="15.7109375" style="19" customWidth="1"/>
    <col min="6" max="6" width="7.57421875" style="43" customWidth="1"/>
    <col min="7" max="7" width="11.28125" style="74" bestFit="1" customWidth="1"/>
    <col min="8" max="8" width="10.57421875" style="44" customWidth="1"/>
    <col min="9" max="9" width="6.8515625" style="43" customWidth="1"/>
    <col min="10" max="10" width="9.57421875" style="6" customWidth="1"/>
    <col min="11" max="11" width="10.8515625" style="45" customWidth="1"/>
    <col min="12" max="12" width="9.140625" style="85" customWidth="1"/>
    <col min="13" max="13" width="3.421875" style="46" customWidth="1"/>
    <col min="14" max="14" width="6.7109375" style="46" customWidth="1"/>
    <col min="15" max="15" width="3.421875" style="46" customWidth="1"/>
    <col min="16" max="16" width="6.7109375" style="46" customWidth="1"/>
    <col min="17" max="18" width="9.140625" style="47" customWidth="1"/>
    <col min="19" max="19" width="9.57421875" style="6" customWidth="1"/>
    <col min="20" max="20" width="10.8515625" style="45" customWidth="1"/>
    <col min="21" max="21" width="9.140625" style="49" customWidth="1"/>
    <col min="22" max="22" width="3.421875" style="46" customWidth="1"/>
    <col min="23" max="23" width="6.7109375" style="46" customWidth="1"/>
    <col min="24" max="24" width="3.421875" style="46" customWidth="1"/>
    <col min="25" max="25" width="6.7109375" style="46" customWidth="1"/>
    <col min="26" max="27" width="9.140625" style="3" customWidth="1"/>
    <col min="28" max="28" width="9.57421875" style="6" customWidth="1"/>
    <col min="29" max="29" width="10.8515625" style="45" customWidth="1"/>
    <col min="30" max="30" width="9.140625" style="48" customWidth="1"/>
    <col min="31" max="31" width="3.421875" style="46" customWidth="1"/>
    <col min="32" max="32" width="6.7109375" style="46" customWidth="1"/>
    <col min="33" max="33" width="3.421875" style="46" customWidth="1"/>
    <col min="34" max="34" width="6.7109375" style="46" customWidth="1"/>
    <col min="35" max="36" width="9.140625" style="47" customWidth="1"/>
    <col min="37" max="37" width="9.57421875" style="6" customWidth="1"/>
    <col min="38" max="38" width="10.8515625" style="45" customWidth="1"/>
    <col min="39" max="39" width="9.140625" style="85" customWidth="1"/>
    <col min="40" max="40" width="3.421875" style="46" customWidth="1"/>
    <col min="41" max="41" width="6.7109375" style="46" customWidth="1"/>
    <col min="42" max="42" width="3.421875" style="46" customWidth="1"/>
    <col min="43" max="43" width="6.7109375" style="46" customWidth="1"/>
    <col min="44" max="45" width="9.140625" style="47" customWidth="1"/>
    <col min="46" max="46" width="9.57421875" style="6" customWidth="1"/>
    <col min="47" max="47" width="10.8515625" style="45" customWidth="1"/>
    <col min="48" max="48" width="9.140625" style="85" customWidth="1"/>
    <col min="49" max="49" width="3.421875" style="46" customWidth="1"/>
    <col min="50" max="50" width="6.7109375" style="46" customWidth="1"/>
    <col min="51" max="51" width="3.421875" style="46" customWidth="1"/>
    <col min="52" max="52" width="6.7109375" style="46" customWidth="1"/>
    <col min="53" max="54" width="9.140625" style="3" customWidth="1"/>
    <col min="55" max="55" width="9.28125" style="42" customWidth="1"/>
    <col min="56" max="56" width="10.57421875" style="4" customWidth="1"/>
    <col min="57" max="57" width="7.57421875" style="51" customWidth="1"/>
    <col min="58" max="58" width="8.421875" style="51" customWidth="1"/>
    <col min="59" max="61" width="7.57421875" style="51" customWidth="1"/>
    <col min="62" max="62" width="11.00390625" style="51" customWidth="1"/>
    <col min="63" max="63" width="7.8515625" style="51" customWidth="1"/>
    <col min="64" max="64" width="11.140625" style="70" customWidth="1"/>
    <col min="65" max="68" width="9.140625" style="70" customWidth="1"/>
    <col min="69" max="72" width="9.140625" style="97" customWidth="1"/>
    <col min="73" max="16384" width="9.140625" style="44" customWidth="1"/>
  </cols>
  <sheetData>
    <row r="1" spans="1:72" s="50" customFormat="1" ht="14.25" customHeight="1" thickBot="1">
      <c r="A1" s="155" t="s">
        <v>133</v>
      </c>
      <c r="B1" s="204" t="s">
        <v>168</v>
      </c>
      <c r="C1" s="155" t="s">
        <v>132</v>
      </c>
      <c r="D1" s="155" t="s">
        <v>264</v>
      </c>
      <c r="E1" s="155" t="s">
        <v>1181</v>
      </c>
      <c r="F1" s="202" t="s">
        <v>118</v>
      </c>
      <c r="G1" s="215" t="s">
        <v>134</v>
      </c>
      <c r="H1" s="204" t="s">
        <v>164</v>
      </c>
      <c r="I1" s="202" t="s">
        <v>102</v>
      </c>
      <c r="J1" s="189" t="s">
        <v>158</v>
      </c>
      <c r="K1" s="190"/>
      <c r="L1" s="176"/>
      <c r="M1" s="190"/>
      <c r="N1" s="190"/>
      <c r="O1" s="190"/>
      <c r="P1" s="190"/>
      <c r="Q1" s="190"/>
      <c r="R1" s="191"/>
      <c r="S1" s="194" t="s">
        <v>202</v>
      </c>
      <c r="T1" s="182"/>
      <c r="U1" s="182"/>
      <c r="V1" s="182"/>
      <c r="W1" s="182"/>
      <c r="X1" s="182"/>
      <c r="Y1" s="182"/>
      <c r="Z1" s="182"/>
      <c r="AA1" s="183"/>
      <c r="AB1" s="201" t="s">
        <v>165</v>
      </c>
      <c r="AC1" s="174"/>
      <c r="AD1" s="174"/>
      <c r="AE1" s="174"/>
      <c r="AF1" s="174"/>
      <c r="AG1" s="174"/>
      <c r="AH1" s="174"/>
      <c r="AI1" s="174"/>
      <c r="AJ1" s="175"/>
      <c r="AK1" s="194" t="s">
        <v>166</v>
      </c>
      <c r="AL1" s="182"/>
      <c r="AM1" s="182"/>
      <c r="AN1" s="182"/>
      <c r="AO1" s="182"/>
      <c r="AP1" s="182"/>
      <c r="AQ1" s="182"/>
      <c r="AR1" s="182"/>
      <c r="AS1" s="183"/>
      <c r="AT1" s="201" t="s">
        <v>167</v>
      </c>
      <c r="AU1" s="174"/>
      <c r="AV1" s="174"/>
      <c r="AW1" s="174"/>
      <c r="AX1" s="174"/>
      <c r="AY1" s="174"/>
      <c r="AZ1" s="174"/>
      <c r="BA1" s="174"/>
      <c r="BB1" s="175"/>
      <c r="BC1" s="164" t="s">
        <v>212</v>
      </c>
      <c r="BD1" s="165"/>
      <c r="BE1" s="165"/>
      <c r="BF1" s="165"/>
      <c r="BG1" s="165"/>
      <c r="BH1" s="165"/>
      <c r="BI1" s="165"/>
      <c r="BJ1" s="165"/>
      <c r="BK1" s="166"/>
      <c r="BL1" s="160" t="s">
        <v>111</v>
      </c>
      <c r="BM1" s="157"/>
      <c r="BN1" s="157"/>
      <c r="BO1" s="157"/>
      <c r="BP1" s="157"/>
      <c r="BQ1" s="157"/>
      <c r="BR1" s="157"/>
      <c r="BS1" s="157"/>
      <c r="BT1" s="161"/>
    </row>
    <row r="2" spans="1:72" s="50" customFormat="1" ht="25.5" customHeight="1" thickBot="1" thickTop="1">
      <c r="A2" s="155"/>
      <c r="B2" s="216"/>
      <c r="C2" s="155"/>
      <c r="D2" s="155"/>
      <c r="E2" s="155"/>
      <c r="F2" s="202"/>
      <c r="G2" s="215"/>
      <c r="H2" s="204"/>
      <c r="I2" s="206"/>
      <c r="J2" s="192" t="s">
        <v>163</v>
      </c>
      <c r="K2" s="171" t="s">
        <v>162</v>
      </c>
      <c r="L2" s="218" t="s">
        <v>117</v>
      </c>
      <c r="M2" s="199" t="s">
        <v>199</v>
      </c>
      <c r="N2" s="199"/>
      <c r="O2" s="199"/>
      <c r="P2" s="199"/>
      <c r="Q2" s="176" t="s">
        <v>159</v>
      </c>
      <c r="R2" s="177"/>
      <c r="S2" s="195" t="s">
        <v>163</v>
      </c>
      <c r="T2" s="178" t="s">
        <v>162</v>
      </c>
      <c r="U2" s="197" t="s">
        <v>117</v>
      </c>
      <c r="V2" s="187" t="s">
        <v>199</v>
      </c>
      <c r="W2" s="187"/>
      <c r="X2" s="187"/>
      <c r="Y2" s="187"/>
      <c r="Z2" s="182" t="s">
        <v>159</v>
      </c>
      <c r="AA2" s="183"/>
      <c r="AB2" s="208" t="s">
        <v>163</v>
      </c>
      <c r="AC2" s="210" t="s">
        <v>162</v>
      </c>
      <c r="AD2" s="220" t="s">
        <v>117</v>
      </c>
      <c r="AE2" s="188" t="s">
        <v>199</v>
      </c>
      <c r="AF2" s="188"/>
      <c r="AG2" s="188"/>
      <c r="AH2" s="188"/>
      <c r="AI2" s="174" t="s">
        <v>159</v>
      </c>
      <c r="AJ2" s="175"/>
      <c r="AK2" s="195" t="s">
        <v>163</v>
      </c>
      <c r="AL2" s="178" t="s">
        <v>162</v>
      </c>
      <c r="AM2" s="180" t="s">
        <v>117</v>
      </c>
      <c r="AN2" s="187" t="s">
        <v>199</v>
      </c>
      <c r="AO2" s="187"/>
      <c r="AP2" s="187"/>
      <c r="AQ2" s="187"/>
      <c r="AR2" s="182" t="s">
        <v>159</v>
      </c>
      <c r="AS2" s="183"/>
      <c r="AT2" s="208" t="s">
        <v>163</v>
      </c>
      <c r="AU2" s="210" t="s">
        <v>162</v>
      </c>
      <c r="AV2" s="213" t="s">
        <v>117</v>
      </c>
      <c r="AW2" s="188" t="s">
        <v>199</v>
      </c>
      <c r="AX2" s="188"/>
      <c r="AY2" s="188"/>
      <c r="AZ2" s="188"/>
      <c r="BA2" s="174" t="s">
        <v>159</v>
      </c>
      <c r="BB2" s="175"/>
      <c r="BC2" s="162" t="s">
        <v>213</v>
      </c>
      <c r="BD2" s="169" t="s">
        <v>116</v>
      </c>
      <c r="BE2" s="167" t="s">
        <v>216</v>
      </c>
      <c r="BF2" s="167"/>
      <c r="BG2" s="167"/>
      <c r="BH2" s="167"/>
      <c r="BI2" s="167"/>
      <c r="BJ2" s="167"/>
      <c r="BK2" s="168"/>
      <c r="BL2" s="157" t="s">
        <v>221</v>
      </c>
      <c r="BM2" s="157"/>
      <c r="BN2" s="157"/>
      <c r="BO2" s="157"/>
      <c r="BP2" s="157"/>
      <c r="BQ2" s="158" t="s">
        <v>222</v>
      </c>
      <c r="BR2" s="158"/>
      <c r="BS2" s="158"/>
      <c r="BT2" s="159"/>
    </row>
    <row r="3" spans="1:72" s="50" customFormat="1" ht="24" customHeight="1" thickBot="1" thickTop="1">
      <c r="A3" s="156"/>
      <c r="B3" s="217"/>
      <c r="C3" s="156"/>
      <c r="D3" s="156"/>
      <c r="E3" s="156"/>
      <c r="F3" s="203"/>
      <c r="G3" s="215"/>
      <c r="H3" s="205"/>
      <c r="I3" s="207"/>
      <c r="J3" s="193"/>
      <c r="K3" s="172"/>
      <c r="L3" s="219"/>
      <c r="M3" s="173" t="s">
        <v>160</v>
      </c>
      <c r="N3" s="173"/>
      <c r="O3" s="200" t="s">
        <v>161</v>
      </c>
      <c r="P3" s="200"/>
      <c r="Q3" s="7" t="s">
        <v>160</v>
      </c>
      <c r="R3" s="8" t="s">
        <v>161</v>
      </c>
      <c r="S3" s="196"/>
      <c r="T3" s="179"/>
      <c r="U3" s="198"/>
      <c r="V3" s="184" t="s">
        <v>160</v>
      </c>
      <c r="W3" s="184"/>
      <c r="X3" s="185" t="s">
        <v>161</v>
      </c>
      <c r="Y3" s="185"/>
      <c r="Z3" s="9" t="s">
        <v>160</v>
      </c>
      <c r="AA3" s="10" t="s">
        <v>161</v>
      </c>
      <c r="AB3" s="209"/>
      <c r="AC3" s="211"/>
      <c r="AD3" s="221"/>
      <c r="AE3" s="186" t="s">
        <v>160</v>
      </c>
      <c r="AF3" s="186"/>
      <c r="AG3" s="212" t="s">
        <v>161</v>
      </c>
      <c r="AH3" s="212"/>
      <c r="AI3" s="12" t="s">
        <v>160</v>
      </c>
      <c r="AJ3" s="13" t="s">
        <v>161</v>
      </c>
      <c r="AK3" s="196"/>
      <c r="AL3" s="179"/>
      <c r="AM3" s="181"/>
      <c r="AN3" s="184" t="s">
        <v>160</v>
      </c>
      <c r="AO3" s="184"/>
      <c r="AP3" s="185" t="s">
        <v>161</v>
      </c>
      <c r="AQ3" s="185"/>
      <c r="AR3" s="14" t="s">
        <v>160</v>
      </c>
      <c r="AS3" s="15" t="s">
        <v>161</v>
      </c>
      <c r="AT3" s="209"/>
      <c r="AU3" s="211"/>
      <c r="AV3" s="214"/>
      <c r="AW3" s="186" t="s">
        <v>160</v>
      </c>
      <c r="AX3" s="186"/>
      <c r="AY3" s="212" t="s">
        <v>161</v>
      </c>
      <c r="AZ3" s="212"/>
      <c r="BA3" s="11" t="s">
        <v>160</v>
      </c>
      <c r="BB3" s="16" t="s">
        <v>161</v>
      </c>
      <c r="BC3" s="163"/>
      <c r="BD3" s="170"/>
      <c r="BE3" s="52" t="s">
        <v>1180</v>
      </c>
      <c r="BF3" s="52" t="s">
        <v>210</v>
      </c>
      <c r="BG3" s="52" t="s">
        <v>209</v>
      </c>
      <c r="BH3" s="52" t="s">
        <v>208</v>
      </c>
      <c r="BI3" s="52" t="s">
        <v>211</v>
      </c>
      <c r="BJ3" s="52" t="s">
        <v>214</v>
      </c>
      <c r="BK3" s="53" t="s">
        <v>215</v>
      </c>
      <c r="BL3" s="54" t="s">
        <v>220</v>
      </c>
      <c r="BM3" s="55" t="s">
        <v>217</v>
      </c>
      <c r="BN3" s="55" t="s">
        <v>218</v>
      </c>
      <c r="BO3" s="55" t="s">
        <v>219</v>
      </c>
      <c r="BP3" s="56" t="s">
        <v>215</v>
      </c>
      <c r="BQ3" s="94" t="s">
        <v>217</v>
      </c>
      <c r="BR3" s="94" t="s">
        <v>218</v>
      </c>
      <c r="BS3" s="94" t="s">
        <v>219</v>
      </c>
      <c r="BT3" s="95" t="s">
        <v>215</v>
      </c>
    </row>
    <row r="4" spans="1:72" s="71" customFormat="1" ht="12.75" customHeight="1" thickTop="1">
      <c r="A4" s="17">
        <v>1997</v>
      </c>
      <c r="B4" s="18" t="s">
        <v>1092</v>
      </c>
      <c r="C4" s="19" t="s">
        <v>1093</v>
      </c>
      <c r="D4" s="20" t="s">
        <v>1094</v>
      </c>
      <c r="E4" s="139" t="s">
        <v>208</v>
      </c>
      <c r="F4" s="82">
        <v>14014.8091</v>
      </c>
      <c r="G4" s="74">
        <v>25.36953</v>
      </c>
      <c r="H4" s="22" t="s">
        <v>172</v>
      </c>
      <c r="I4" s="23">
        <v>9070.191518467853</v>
      </c>
      <c r="J4" s="24" t="s">
        <v>177</v>
      </c>
      <c r="K4" s="87">
        <v>238759.67882848982</v>
      </c>
      <c r="L4" s="92">
        <v>17.0362419584074</v>
      </c>
      <c r="M4" s="88"/>
      <c r="N4" s="89">
        <v>0.0294776643749689</v>
      </c>
      <c r="O4" s="88"/>
      <c r="P4" s="89">
        <v>0.03226699109933291</v>
      </c>
      <c r="Q4" s="77">
        <v>39</v>
      </c>
      <c r="R4" s="77">
        <v>46</v>
      </c>
      <c r="S4" s="24" t="s">
        <v>177</v>
      </c>
      <c r="T4" s="25">
        <v>933132.4989052529</v>
      </c>
      <c r="U4" s="28">
        <v>66.58189150113024</v>
      </c>
      <c r="V4" s="88"/>
      <c r="W4" s="89">
        <v>0.11520607983337126</v>
      </c>
      <c r="X4" s="88"/>
      <c r="Y4" s="89">
        <v>0.11607349084621241</v>
      </c>
      <c r="Z4" s="77">
        <v>15</v>
      </c>
      <c r="AA4" s="77">
        <v>15</v>
      </c>
      <c r="AB4" s="24" t="s">
        <v>177</v>
      </c>
      <c r="AC4" s="87">
        <v>3248174.812537673</v>
      </c>
      <c r="AD4" s="87">
        <v>231.7673247891527</v>
      </c>
      <c r="AE4" s="88"/>
      <c r="AF4" s="89">
        <v>0.4010250282837452</v>
      </c>
      <c r="AG4" s="88"/>
      <c r="AH4" s="89">
        <v>0.39357171560543003</v>
      </c>
      <c r="AI4" s="77">
        <v>13</v>
      </c>
      <c r="AJ4" s="77">
        <v>15</v>
      </c>
      <c r="AK4" s="24" t="s">
        <v>177</v>
      </c>
      <c r="AL4" s="25">
        <v>77046.20046666566</v>
      </c>
      <c r="AM4" s="83">
        <v>5.49748483314451</v>
      </c>
      <c r="AN4" s="31" t="s">
        <v>498</v>
      </c>
      <c r="AO4" s="27">
        <v>0.01</v>
      </c>
      <c r="AP4" s="88"/>
      <c r="AQ4" s="89">
        <v>0.01079206444947392</v>
      </c>
      <c r="AR4" s="77">
        <v>12</v>
      </c>
      <c r="AS4" s="77">
        <v>26</v>
      </c>
      <c r="AT4" s="24" t="s">
        <v>177</v>
      </c>
      <c r="AU4" s="25">
        <v>235866.12719577306</v>
      </c>
      <c r="AV4" s="83">
        <v>16.829778094927676</v>
      </c>
      <c r="AW4" s="88"/>
      <c r="AX4" s="89">
        <v>0.02912042171029712</v>
      </c>
      <c r="AY4" s="88"/>
      <c r="AZ4" s="89">
        <v>0.02841308032874928</v>
      </c>
      <c r="BA4" s="77">
        <v>14</v>
      </c>
      <c r="BB4" s="77">
        <v>19</v>
      </c>
      <c r="BC4" s="19" t="s">
        <v>1179</v>
      </c>
      <c r="BD4" s="78">
        <v>10</v>
      </c>
      <c r="BE4" s="79">
        <v>1.3974362899999997</v>
      </c>
      <c r="BF4" s="79">
        <v>4.17803301</v>
      </c>
      <c r="BG4" s="79">
        <v>1.46204</v>
      </c>
      <c r="BH4" s="79">
        <v>82.09850800000001</v>
      </c>
      <c r="BI4" s="79">
        <v>0.404227</v>
      </c>
      <c r="BJ4" s="79">
        <v>10.45975351</v>
      </c>
      <c r="BK4" s="79">
        <v>100</v>
      </c>
      <c r="BL4" s="81">
        <v>272.5166623924974</v>
      </c>
      <c r="BM4" s="81">
        <v>94.7342431751948</v>
      </c>
      <c r="BN4" s="81">
        <v>8.2176883403523</v>
      </c>
      <c r="BO4" s="81">
        <v>126.5355087854889</v>
      </c>
      <c r="BP4" s="81">
        <v>502.0041026935334</v>
      </c>
      <c r="BQ4" s="96">
        <v>25.92108086581072</v>
      </c>
      <c r="BR4" s="96">
        <v>2.7094197094700343</v>
      </c>
      <c r="BS4" s="96">
        <v>25.26948440560635</v>
      </c>
      <c r="BT4" s="96">
        <v>53.8999849808871</v>
      </c>
    </row>
    <row r="5" spans="1:72" s="29" customFormat="1" ht="12.75" customHeight="1">
      <c r="A5" s="17">
        <v>1997</v>
      </c>
      <c r="B5" s="18" t="s">
        <v>1092</v>
      </c>
      <c r="C5" s="19" t="s">
        <v>1095</v>
      </c>
      <c r="D5" s="20" t="s">
        <v>1096</v>
      </c>
      <c r="E5" s="139" t="s">
        <v>1178</v>
      </c>
      <c r="F5" s="82">
        <v>78.68936</v>
      </c>
      <c r="G5" s="74">
        <v>24.16395</v>
      </c>
      <c r="H5" s="22" t="s">
        <v>172</v>
      </c>
      <c r="I5" s="23">
        <v>47.98097127222991</v>
      </c>
      <c r="J5" s="24" t="s">
        <v>177</v>
      </c>
      <c r="K5" s="87">
        <v>763.5780094731014</v>
      </c>
      <c r="L5" s="92">
        <v>9.703700849429978</v>
      </c>
      <c r="M5" s="31" t="s">
        <v>498</v>
      </c>
      <c r="N5" s="27">
        <v>0.02</v>
      </c>
      <c r="O5" s="88"/>
      <c r="P5" s="89">
        <v>0.0212327137698207</v>
      </c>
      <c r="Q5" s="77">
        <v>11</v>
      </c>
      <c r="R5" s="77">
        <v>26</v>
      </c>
      <c r="S5" s="24" t="s">
        <v>177</v>
      </c>
      <c r="T5" s="25">
        <v>6969.916306378013</v>
      </c>
      <c r="U5" s="28">
        <v>88.57507935479478</v>
      </c>
      <c r="V5" s="88"/>
      <c r="W5" s="89">
        <v>0.1626698511305064</v>
      </c>
      <c r="X5" s="88"/>
      <c r="Y5" s="89">
        <v>0.16919498062412322</v>
      </c>
      <c r="Z5" s="77">
        <v>21</v>
      </c>
      <c r="AA5" s="77">
        <v>22</v>
      </c>
      <c r="AB5" s="24" t="s">
        <v>177</v>
      </c>
      <c r="AC5" s="87">
        <v>19511.6224545175</v>
      </c>
      <c r="AD5" s="87">
        <v>247.9575695432966</v>
      </c>
      <c r="AE5" s="88"/>
      <c r="AF5" s="89">
        <v>0.4553788855522691</v>
      </c>
      <c r="AG5" s="88"/>
      <c r="AH5" s="89">
        <v>0.43397842722161806</v>
      </c>
      <c r="AI5" s="77">
        <v>17</v>
      </c>
      <c r="AJ5" s="77">
        <v>17</v>
      </c>
      <c r="AK5" s="24" t="s">
        <v>177</v>
      </c>
      <c r="AL5" s="25">
        <v>230.72319813962935</v>
      </c>
      <c r="AM5" s="83">
        <v>2.9320761808156703</v>
      </c>
      <c r="AN5" s="31" t="s">
        <v>498</v>
      </c>
      <c r="AO5" s="27">
        <v>0.01</v>
      </c>
      <c r="AP5" s="31" t="s">
        <v>498</v>
      </c>
      <c r="AQ5" s="27">
        <v>0.01</v>
      </c>
      <c r="AR5" s="77">
        <v>12</v>
      </c>
      <c r="AS5" s="77">
        <v>12</v>
      </c>
      <c r="AT5" s="24" t="s">
        <v>177</v>
      </c>
      <c r="AU5" s="25">
        <v>1053.5161944831473</v>
      </c>
      <c r="AV5" s="83">
        <v>13.388292832514425</v>
      </c>
      <c r="AW5" s="88"/>
      <c r="AX5" s="89">
        <v>0.024587859450095475</v>
      </c>
      <c r="AY5" s="88"/>
      <c r="AZ5" s="89">
        <v>0.01940983456540519</v>
      </c>
      <c r="BA5" s="77">
        <v>11</v>
      </c>
      <c r="BB5" s="77">
        <v>13</v>
      </c>
      <c r="BC5" s="19" t="s">
        <v>1183</v>
      </c>
      <c r="BD5" s="78">
        <v>58</v>
      </c>
      <c r="BE5" s="79">
        <v>6.030242283000001</v>
      </c>
      <c r="BF5" s="79">
        <v>6.1823709</v>
      </c>
      <c r="BG5" s="79">
        <v>2.613639</v>
      </c>
      <c r="BH5" s="79">
        <v>80.721979</v>
      </c>
      <c r="BI5" s="79">
        <v>0.001143825</v>
      </c>
      <c r="BJ5" s="79">
        <v>4.4506204</v>
      </c>
      <c r="BK5" s="79">
        <v>100</v>
      </c>
      <c r="BL5" s="81">
        <v>438.60652401629227</v>
      </c>
      <c r="BM5" s="81">
        <v>225.1680955764964</v>
      </c>
      <c r="BN5" s="81">
        <v>53.00589558740852</v>
      </c>
      <c r="BO5" s="81">
        <v>206.6353062218323</v>
      </c>
      <c r="BP5" s="81">
        <v>923.4158214020295</v>
      </c>
      <c r="BQ5" s="96">
        <v>46.8847800176966</v>
      </c>
      <c r="BR5" s="96">
        <v>7.349574749792518</v>
      </c>
      <c r="BS5" s="96">
        <v>44.516819046437796</v>
      </c>
      <c r="BT5" s="96">
        <v>98.75117381392691</v>
      </c>
    </row>
    <row r="6" spans="1:72" s="29" customFormat="1" ht="12.75" customHeight="1">
      <c r="A6" s="17">
        <v>1997</v>
      </c>
      <c r="B6" s="18" t="s">
        <v>1092</v>
      </c>
      <c r="C6" s="19" t="s">
        <v>1097</v>
      </c>
      <c r="D6" s="20" t="s">
        <v>1098</v>
      </c>
      <c r="E6" s="139" t="s">
        <v>1178</v>
      </c>
      <c r="F6" s="82">
        <v>11983.3539</v>
      </c>
      <c r="G6" s="74">
        <v>22.73535</v>
      </c>
      <c r="H6" s="22" t="s">
        <v>172</v>
      </c>
      <c r="I6" s="23">
        <v>7848.87414500684</v>
      </c>
      <c r="J6" s="24" t="s">
        <v>177</v>
      </c>
      <c r="K6" s="87">
        <v>1080095.72446635</v>
      </c>
      <c r="L6" s="92">
        <v>90.13300729325451</v>
      </c>
      <c r="M6" s="88"/>
      <c r="N6" s="89">
        <v>0.15410027818849475</v>
      </c>
      <c r="O6" s="88"/>
      <c r="P6" s="89">
        <v>0.18265494719863642</v>
      </c>
      <c r="Q6" s="77">
        <v>84</v>
      </c>
      <c r="R6" s="77">
        <v>93</v>
      </c>
      <c r="S6" s="24" t="s">
        <v>177</v>
      </c>
      <c r="T6" s="25">
        <v>2051572.6078165534</v>
      </c>
      <c r="U6" s="28">
        <v>171.20187094003404</v>
      </c>
      <c r="V6" s="88"/>
      <c r="W6" s="89">
        <v>0.2927036024928511</v>
      </c>
      <c r="X6" s="88"/>
      <c r="Y6" s="89">
        <v>0.4014555795025488</v>
      </c>
      <c r="Z6" s="77">
        <v>30</v>
      </c>
      <c r="AA6" s="77">
        <v>38</v>
      </c>
      <c r="AB6" s="24" t="s">
        <v>177</v>
      </c>
      <c r="AC6" s="87">
        <v>5520529.55147688</v>
      </c>
      <c r="AD6" s="87">
        <v>460.6831774764559</v>
      </c>
      <c r="AE6" s="88"/>
      <c r="AF6" s="89">
        <v>0.7876293928028573</v>
      </c>
      <c r="AG6" s="88"/>
      <c r="AH6" s="89">
        <v>0.9247607676390343</v>
      </c>
      <c r="AI6" s="77">
        <v>32</v>
      </c>
      <c r="AJ6" s="77">
        <v>42</v>
      </c>
      <c r="AK6" s="24" t="s">
        <v>177</v>
      </c>
      <c r="AL6" s="25">
        <v>162838.13559180568</v>
      </c>
      <c r="AM6" s="83">
        <v>13.588694529985105</v>
      </c>
      <c r="AN6" s="88"/>
      <c r="AO6" s="89">
        <v>0.02323257228593433</v>
      </c>
      <c r="AP6" s="88"/>
      <c r="AQ6" s="89">
        <v>0.031499575104313615</v>
      </c>
      <c r="AR6" s="77">
        <v>45</v>
      </c>
      <c r="AS6" s="77">
        <v>54</v>
      </c>
      <c r="AT6" s="24" t="s">
        <v>177</v>
      </c>
      <c r="AU6" s="25">
        <v>500678.09400883137</v>
      </c>
      <c r="AV6" s="83">
        <v>41.78113224285493</v>
      </c>
      <c r="AW6" s="88"/>
      <c r="AX6" s="89">
        <v>0.07143314413892948</v>
      </c>
      <c r="AY6" s="88"/>
      <c r="AZ6" s="89">
        <v>0.07643880592356044</v>
      </c>
      <c r="BA6" s="77">
        <v>35</v>
      </c>
      <c r="BB6" s="77">
        <v>47</v>
      </c>
      <c r="BC6" s="19" t="s">
        <v>1179</v>
      </c>
      <c r="BD6" s="78">
        <v>115</v>
      </c>
      <c r="BE6" s="79">
        <v>11.4859082</v>
      </c>
      <c r="BF6" s="79">
        <v>5.137765578800001</v>
      </c>
      <c r="BG6" s="79">
        <v>1.573767</v>
      </c>
      <c r="BH6" s="79">
        <v>74.642718</v>
      </c>
      <c r="BI6" s="79">
        <v>0.06974875</v>
      </c>
      <c r="BJ6" s="79">
        <v>7.090084200000001</v>
      </c>
      <c r="BK6" s="79">
        <v>100</v>
      </c>
      <c r="BL6" s="81">
        <v>411.3964844739057</v>
      </c>
      <c r="BM6" s="81">
        <v>142.04214842835722</v>
      </c>
      <c r="BN6" s="81">
        <v>157.41998017210636</v>
      </c>
      <c r="BO6" s="81">
        <v>117.4087831954959</v>
      </c>
      <c r="BP6" s="81">
        <v>828.2673962698651</v>
      </c>
      <c r="BQ6" s="96">
        <v>28.3317733499189</v>
      </c>
      <c r="BR6" s="96">
        <v>21.36282842596624</v>
      </c>
      <c r="BS6" s="96">
        <v>25.35392032442604</v>
      </c>
      <c r="BT6" s="96">
        <v>75.04852210031117</v>
      </c>
    </row>
    <row r="7" spans="1:72" s="29" customFormat="1" ht="12.75" customHeight="1">
      <c r="A7" s="17">
        <v>1997</v>
      </c>
      <c r="B7" s="18" t="s">
        <v>1092</v>
      </c>
      <c r="C7" s="19" t="s">
        <v>1099</v>
      </c>
      <c r="D7" s="20" t="s">
        <v>1100</v>
      </c>
      <c r="E7" s="139" t="s">
        <v>1180</v>
      </c>
      <c r="F7" s="82">
        <v>115.282552</v>
      </c>
      <c r="G7" s="74">
        <v>21.47578</v>
      </c>
      <c r="H7" s="22" t="s">
        <v>172</v>
      </c>
      <c r="I7" s="23">
        <v>72.73734610123122</v>
      </c>
      <c r="J7" s="24" t="s">
        <v>177</v>
      </c>
      <c r="K7" s="87">
        <v>2366.855658670653</v>
      </c>
      <c r="L7" s="92">
        <v>20.530909644250876</v>
      </c>
      <c r="M7" s="88"/>
      <c r="N7" s="89">
        <v>0.03643869906031481</v>
      </c>
      <c r="O7" s="88"/>
      <c r="P7" s="89">
        <v>0.04241842238916085</v>
      </c>
      <c r="Q7" s="77">
        <v>46</v>
      </c>
      <c r="R7" s="77">
        <v>55</v>
      </c>
      <c r="S7" s="24" t="s">
        <v>177</v>
      </c>
      <c r="T7" s="25">
        <v>15590.713176338166</v>
      </c>
      <c r="U7" s="28">
        <v>135.23913988595748</v>
      </c>
      <c r="V7" s="88"/>
      <c r="W7" s="89">
        <v>0.2400253279016381</v>
      </c>
      <c r="X7" s="88"/>
      <c r="Y7" s="89">
        <v>0.2278240982677834</v>
      </c>
      <c r="Z7" s="77">
        <v>28</v>
      </c>
      <c r="AA7" s="77">
        <v>27</v>
      </c>
      <c r="AB7" s="24" t="s">
        <v>177</v>
      </c>
      <c r="AC7" s="87">
        <v>50954.26597472986</v>
      </c>
      <c r="AD7" s="87">
        <v>441.9946044803889</v>
      </c>
      <c r="AE7" s="88"/>
      <c r="AF7" s="89">
        <v>0.7844615098899782</v>
      </c>
      <c r="AG7" s="88"/>
      <c r="AH7" s="89">
        <v>0.8299899477372319</v>
      </c>
      <c r="AI7" s="77">
        <v>32</v>
      </c>
      <c r="AJ7" s="77">
        <v>37</v>
      </c>
      <c r="AK7" s="24" t="s">
        <v>177</v>
      </c>
      <c r="AL7" s="25">
        <v>424.3350117449401</v>
      </c>
      <c r="AM7" s="83">
        <v>3.6808259739508555</v>
      </c>
      <c r="AN7" s="31" t="s">
        <v>498</v>
      </c>
      <c r="AO7" s="27">
        <v>0.01</v>
      </c>
      <c r="AP7" s="31" t="s">
        <v>498</v>
      </c>
      <c r="AQ7" s="27">
        <v>0.01</v>
      </c>
      <c r="AR7" s="77">
        <v>12</v>
      </c>
      <c r="AS7" s="77">
        <v>12</v>
      </c>
      <c r="AT7" s="24" t="s">
        <v>177</v>
      </c>
      <c r="AU7" s="25">
        <v>1544.9538476382622</v>
      </c>
      <c r="AV7" s="83">
        <v>13.401454260296582</v>
      </c>
      <c r="AW7" s="88"/>
      <c r="AX7" s="89">
        <v>0.023785188636211492</v>
      </c>
      <c r="AY7" s="88"/>
      <c r="AZ7" s="89">
        <v>0.03174528137492566</v>
      </c>
      <c r="BA7" s="77">
        <v>11</v>
      </c>
      <c r="BB7" s="77">
        <v>22</v>
      </c>
      <c r="BC7" s="30" t="s">
        <v>1180</v>
      </c>
      <c r="BD7" s="78">
        <v>433</v>
      </c>
      <c r="BE7" s="79">
        <v>45.471718280000005</v>
      </c>
      <c r="BF7" s="79">
        <v>0.532417341</v>
      </c>
      <c r="BG7" s="79">
        <v>0.08353175</v>
      </c>
      <c r="BH7" s="79">
        <v>47.604518</v>
      </c>
      <c r="BI7" s="79">
        <v>0.003903353</v>
      </c>
      <c r="BJ7" s="79">
        <v>6.3039155</v>
      </c>
      <c r="BK7" s="79">
        <v>100</v>
      </c>
      <c r="BL7" s="81">
        <v>370.49260787819253</v>
      </c>
      <c r="BM7" s="81">
        <v>54.37943462597879</v>
      </c>
      <c r="BN7" s="81">
        <v>821.4946525472476</v>
      </c>
      <c r="BO7" s="81">
        <v>22.804838671510325</v>
      </c>
      <c r="BP7" s="81">
        <v>1269.1715337229293</v>
      </c>
      <c r="BQ7" s="96">
        <v>11.293990091406027</v>
      </c>
      <c r="BR7" s="96">
        <v>114.04732492967945</v>
      </c>
      <c r="BS7" s="96">
        <v>5.204603728758538</v>
      </c>
      <c r="BT7" s="96">
        <v>130.54591874984402</v>
      </c>
    </row>
    <row r="8" spans="1:72" s="29" customFormat="1" ht="12.75" customHeight="1">
      <c r="A8" s="17">
        <v>1997</v>
      </c>
      <c r="B8" s="18" t="s">
        <v>1092</v>
      </c>
      <c r="C8" s="19" t="s">
        <v>1101</v>
      </c>
      <c r="D8" s="20" t="s">
        <v>1186</v>
      </c>
      <c r="E8" s="139" t="s">
        <v>1180</v>
      </c>
      <c r="F8" s="82">
        <v>60.381596</v>
      </c>
      <c r="G8" s="74">
        <v>21.8382</v>
      </c>
      <c r="H8" s="22" t="s">
        <v>172</v>
      </c>
      <c r="I8" s="23">
        <v>31.105608755129953</v>
      </c>
      <c r="J8" s="24" t="s">
        <v>177</v>
      </c>
      <c r="K8" s="87">
        <v>1609.8480763789255</v>
      </c>
      <c r="L8" s="92">
        <v>26.66123757939299</v>
      </c>
      <c r="M8" s="88"/>
      <c r="N8" s="89">
        <v>0.05795550960313485</v>
      </c>
      <c r="O8" s="88"/>
      <c r="P8" s="89">
        <v>0.059304051285104915</v>
      </c>
      <c r="Q8" s="77">
        <v>61</v>
      </c>
      <c r="R8" s="77">
        <v>65</v>
      </c>
      <c r="S8" s="24" t="s">
        <v>177</v>
      </c>
      <c r="T8" s="25">
        <v>16188.725299051375</v>
      </c>
      <c r="U8" s="28">
        <v>268.10694601466605</v>
      </c>
      <c r="V8" s="88"/>
      <c r="W8" s="89">
        <v>0.5828039541731544</v>
      </c>
      <c r="X8" s="88"/>
      <c r="Y8" s="89">
        <v>0.6114255703246442</v>
      </c>
      <c r="Z8" s="77">
        <v>47</v>
      </c>
      <c r="AA8" s="77">
        <v>50</v>
      </c>
      <c r="AB8" s="24" t="s">
        <v>177</v>
      </c>
      <c r="AC8" s="87">
        <v>29459.72022545993</v>
      </c>
      <c r="AD8" s="87">
        <v>487.89237411776804</v>
      </c>
      <c r="AE8" s="88"/>
      <c r="AF8" s="89">
        <v>1.0605678408317287</v>
      </c>
      <c r="AG8" s="88"/>
      <c r="AH8" s="89">
        <v>1.1171121514857831</v>
      </c>
      <c r="AI8" s="77">
        <v>42</v>
      </c>
      <c r="AJ8" s="77">
        <v>50</v>
      </c>
      <c r="AK8" s="24" t="s">
        <v>177</v>
      </c>
      <c r="AL8" s="25">
        <v>264.51627793306653</v>
      </c>
      <c r="AM8" s="83">
        <v>4.380743396267077</v>
      </c>
      <c r="AN8" s="31" t="s">
        <v>498</v>
      </c>
      <c r="AO8" s="27">
        <v>0.01</v>
      </c>
      <c r="AP8" s="31" t="s">
        <v>498</v>
      </c>
      <c r="AQ8" s="27">
        <v>0.01</v>
      </c>
      <c r="AR8" s="77">
        <v>12</v>
      </c>
      <c r="AS8" s="77">
        <v>12</v>
      </c>
      <c r="AT8" s="24" t="s">
        <v>177</v>
      </c>
      <c r="AU8" s="25">
        <v>1065.9857980825545</v>
      </c>
      <c r="AV8" s="83">
        <v>17.65415074623987</v>
      </c>
      <c r="AW8" s="88"/>
      <c r="AX8" s="89">
        <v>0.03837613689394946</v>
      </c>
      <c r="AY8" s="88"/>
      <c r="AZ8" s="89">
        <v>0.04265657658977617</v>
      </c>
      <c r="BA8" s="77">
        <v>22</v>
      </c>
      <c r="BB8" s="77">
        <v>30</v>
      </c>
      <c r="BC8" s="30" t="s">
        <v>1180</v>
      </c>
      <c r="BD8" s="78">
        <v>946</v>
      </c>
      <c r="BE8" s="79">
        <v>67.78165006</v>
      </c>
      <c r="BF8" s="79">
        <v>0.00745312</v>
      </c>
      <c r="BG8" s="79">
        <v>0</v>
      </c>
      <c r="BH8" s="79">
        <v>25.2109187</v>
      </c>
      <c r="BI8" s="79">
        <v>0.002981248</v>
      </c>
      <c r="BJ8" s="79">
        <v>6.996989480000001</v>
      </c>
      <c r="BK8" s="79">
        <v>100</v>
      </c>
      <c r="BL8" s="81">
        <v>369.7981086819898</v>
      </c>
      <c r="BM8" s="81">
        <v>0.6348512770900149</v>
      </c>
      <c r="BN8" s="81">
        <v>1232.1248790221887</v>
      </c>
      <c r="BO8" s="81">
        <v>0</v>
      </c>
      <c r="BP8" s="81">
        <v>1602.5578389812686</v>
      </c>
      <c r="BQ8" s="96">
        <v>0.12697025541800297</v>
      </c>
      <c r="BR8" s="96">
        <v>171.03445449393774</v>
      </c>
      <c r="BS8" s="96">
        <v>0</v>
      </c>
      <c r="BT8" s="96">
        <v>171.16142474935575</v>
      </c>
    </row>
    <row r="9" spans="1:72" s="29" customFormat="1" ht="12.75" customHeight="1">
      <c r="A9" s="17">
        <v>1997</v>
      </c>
      <c r="B9" s="18" t="s">
        <v>1092</v>
      </c>
      <c r="C9" s="19" t="s">
        <v>1102</v>
      </c>
      <c r="D9" s="20" t="s">
        <v>1103</v>
      </c>
      <c r="E9" s="140" t="s">
        <v>1180</v>
      </c>
      <c r="F9" s="82">
        <v>59.746708</v>
      </c>
      <c r="G9" s="74">
        <v>22.38734</v>
      </c>
      <c r="H9" s="22" t="s">
        <v>172</v>
      </c>
      <c r="I9" s="23">
        <v>37.964842681258546</v>
      </c>
      <c r="J9" s="24" t="s">
        <v>177</v>
      </c>
      <c r="K9" s="87">
        <v>37245.65060904255</v>
      </c>
      <c r="L9" s="92">
        <v>623.3925157691123</v>
      </c>
      <c r="M9" s="88"/>
      <c r="N9" s="89">
        <v>1.098607353109472</v>
      </c>
      <c r="O9" s="88"/>
      <c r="P9" s="89">
        <v>1.138576096635484</v>
      </c>
      <c r="Q9" s="77">
        <v>98</v>
      </c>
      <c r="R9" s="77">
        <v>98</v>
      </c>
      <c r="S9" s="24" t="s">
        <v>177</v>
      </c>
      <c r="T9" s="25">
        <v>40330.74445765363</v>
      </c>
      <c r="U9" s="28">
        <v>675.028730581334</v>
      </c>
      <c r="V9" s="88"/>
      <c r="W9" s="89">
        <v>1.1896060799861634</v>
      </c>
      <c r="X9" s="88"/>
      <c r="Y9" s="89">
        <v>1.5350645355838455</v>
      </c>
      <c r="Z9" s="77">
        <v>64</v>
      </c>
      <c r="AA9" s="77">
        <v>70</v>
      </c>
      <c r="AB9" s="24" t="s">
        <v>177</v>
      </c>
      <c r="AC9" s="87">
        <v>88728.19251947843</v>
      </c>
      <c r="AD9" s="87">
        <v>1485.0724916840343</v>
      </c>
      <c r="AE9" s="88"/>
      <c r="AF9" s="89">
        <v>2.617149737917215</v>
      </c>
      <c r="AG9" s="88"/>
      <c r="AH9" s="89">
        <v>2.911890023417659</v>
      </c>
      <c r="AI9" s="77">
        <v>71</v>
      </c>
      <c r="AJ9" s="77">
        <v>76</v>
      </c>
      <c r="AK9" s="24" t="s">
        <v>177</v>
      </c>
      <c r="AL9" s="25">
        <v>172.5077650805361</v>
      </c>
      <c r="AM9" s="83">
        <v>2.887318328576967</v>
      </c>
      <c r="AN9" s="31" t="s">
        <v>498</v>
      </c>
      <c r="AO9" s="27">
        <v>0.01</v>
      </c>
      <c r="AP9" s="31" t="s">
        <v>498</v>
      </c>
      <c r="AQ9" s="27">
        <v>0.01</v>
      </c>
      <c r="AR9" s="77">
        <v>12</v>
      </c>
      <c r="AS9" s="77">
        <v>12</v>
      </c>
      <c r="AT9" s="24" t="s">
        <v>177</v>
      </c>
      <c r="AU9" s="25">
        <v>2081.482187038423</v>
      </c>
      <c r="AV9" s="83">
        <v>34.83844142573383</v>
      </c>
      <c r="AW9" s="88"/>
      <c r="AX9" s="89">
        <v>0.06139593747602899</v>
      </c>
      <c r="AY9" s="88"/>
      <c r="AZ9" s="89">
        <v>0.043069849993243425</v>
      </c>
      <c r="BA9" s="77">
        <v>31</v>
      </c>
      <c r="BB9" s="77">
        <v>31</v>
      </c>
      <c r="BC9" s="30" t="s">
        <v>1180</v>
      </c>
      <c r="BD9" s="78">
        <v>1130</v>
      </c>
      <c r="BE9" s="79">
        <v>79.24550923999999</v>
      </c>
      <c r="BF9" s="79">
        <v>0.004519706</v>
      </c>
      <c r="BG9" s="79">
        <v>0</v>
      </c>
      <c r="BH9" s="79">
        <v>16.1278165</v>
      </c>
      <c r="BI9" s="79">
        <v>0.009039412</v>
      </c>
      <c r="BJ9" s="79">
        <v>4.61311346</v>
      </c>
      <c r="BK9" s="79">
        <v>100</v>
      </c>
      <c r="BL9" s="81">
        <v>369.6995880230478</v>
      </c>
      <c r="BM9" s="81">
        <v>0.41285398798318174</v>
      </c>
      <c r="BN9" s="81">
        <v>1358.5908922937367</v>
      </c>
      <c r="BO9" s="81">
        <v>0</v>
      </c>
      <c r="BP9" s="81">
        <v>1728.7033343047676</v>
      </c>
      <c r="BQ9" s="96">
        <v>0.0781075112400614</v>
      </c>
      <c r="BR9" s="96">
        <v>188.62406053680257</v>
      </c>
      <c r="BS9" s="96">
        <v>0</v>
      </c>
      <c r="BT9" s="96">
        <v>188.70216804804264</v>
      </c>
    </row>
    <row r="10" spans="1:72" s="29" customFormat="1" ht="12.75" customHeight="1">
      <c r="A10" s="17">
        <v>1997</v>
      </c>
      <c r="B10" s="18" t="s">
        <v>1092</v>
      </c>
      <c r="C10" s="19" t="s">
        <v>1104</v>
      </c>
      <c r="D10" s="20" t="s">
        <v>1105</v>
      </c>
      <c r="E10" s="140" t="s">
        <v>1180</v>
      </c>
      <c r="F10" s="82">
        <v>694.527232</v>
      </c>
      <c r="G10" s="74">
        <v>24.56599</v>
      </c>
      <c r="H10" s="22" t="s">
        <v>172</v>
      </c>
      <c r="I10" s="23">
        <v>473.9495212038297</v>
      </c>
      <c r="J10" s="24" t="s">
        <v>177</v>
      </c>
      <c r="K10" s="87">
        <v>45462.297057838005</v>
      </c>
      <c r="L10" s="92">
        <v>65.45790425945171</v>
      </c>
      <c r="M10" s="88"/>
      <c r="N10" s="89">
        <v>0.10741571599254289</v>
      </c>
      <c r="O10" s="88"/>
      <c r="P10" s="89">
        <v>0.11466070386443733</v>
      </c>
      <c r="Q10" s="77">
        <v>76</v>
      </c>
      <c r="R10" s="77">
        <v>84</v>
      </c>
      <c r="S10" s="24" t="s">
        <v>177</v>
      </c>
      <c r="T10" s="25">
        <v>276022.94346636237</v>
      </c>
      <c r="U10" s="28">
        <v>397.4256598571535</v>
      </c>
      <c r="V10" s="88"/>
      <c r="W10" s="89">
        <v>0.6521712280637343</v>
      </c>
      <c r="X10" s="88"/>
      <c r="Y10" s="89">
        <v>0.6325783877892025</v>
      </c>
      <c r="Z10" s="77">
        <v>50</v>
      </c>
      <c r="AA10" s="77">
        <v>51</v>
      </c>
      <c r="AB10" s="24" t="s">
        <v>177</v>
      </c>
      <c r="AC10" s="87">
        <v>513052.0678849741</v>
      </c>
      <c r="AD10" s="87">
        <v>738.7069134892814</v>
      </c>
      <c r="AE10" s="88"/>
      <c r="AF10" s="89">
        <v>1.2122100901150552</v>
      </c>
      <c r="AG10" s="88"/>
      <c r="AH10" s="89">
        <v>1.2324960235780218</v>
      </c>
      <c r="AI10" s="77">
        <v>46</v>
      </c>
      <c r="AJ10" s="77">
        <v>54</v>
      </c>
      <c r="AK10" s="24" t="s">
        <v>177</v>
      </c>
      <c r="AL10" s="25">
        <v>5314.093033928945</v>
      </c>
      <c r="AM10" s="83">
        <v>7.651381816413708</v>
      </c>
      <c r="AN10" s="88"/>
      <c r="AO10" s="89">
        <v>0.012555835165219605</v>
      </c>
      <c r="AP10" s="88"/>
      <c r="AQ10" s="89">
        <v>0.013470873235028463</v>
      </c>
      <c r="AR10" s="77">
        <v>29</v>
      </c>
      <c r="AS10" s="77">
        <v>32</v>
      </c>
      <c r="AT10" s="24" t="s">
        <v>177</v>
      </c>
      <c r="AU10" s="25">
        <v>24189.3413424591</v>
      </c>
      <c r="AV10" s="83">
        <v>34.828499485617144</v>
      </c>
      <c r="AW10" s="88"/>
      <c r="AX10" s="89">
        <v>0.057153192597871515</v>
      </c>
      <c r="AY10" s="88"/>
      <c r="AZ10" s="89">
        <v>0.060750322828782545</v>
      </c>
      <c r="BA10" s="77">
        <v>29</v>
      </c>
      <c r="BB10" s="77">
        <v>40</v>
      </c>
      <c r="BC10" s="30" t="s">
        <v>1180</v>
      </c>
      <c r="BD10" s="78">
        <v>537</v>
      </c>
      <c r="BE10" s="79">
        <v>40.43492231</v>
      </c>
      <c r="BF10" s="79">
        <v>2.42107514</v>
      </c>
      <c r="BG10" s="79">
        <v>1.888343</v>
      </c>
      <c r="BH10" s="79">
        <v>49.275999000000006</v>
      </c>
      <c r="BI10" s="79">
        <v>0.06077633</v>
      </c>
      <c r="BJ10" s="79">
        <v>5.918888839999999</v>
      </c>
      <c r="BK10" s="79">
        <v>100</v>
      </c>
      <c r="BL10" s="81">
        <v>374.9106653699457</v>
      </c>
      <c r="BM10" s="81">
        <v>215.2980134454013</v>
      </c>
      <c r="BN10" s="81">
        <v>692.4480104474867</v>
      </c>
      <c r="BO10" s="81">
        <v>109.57381725818347</v>
      </c>
      <c r="BP10" s="81">
        <v>1392.230506521017</v>
      </c>
      <c r="BQ10" s="96">
        <v>44.690832223552036</v>
      </c>
      <c r="BR10" s="96">
        <v>96.14117861784096</v>
      </c>
      <c r="BS10" s="96">
        <v>25.11204629050456</v>
      </c>
      <c r="BT10" s="96">
        <v>165.94405713189758</v>
      </c>
    </row>
    <row r="11" spans="1:72" s="29" customFormat="1" ht="12.75" customHeight="1">
      <c r="A11" s="17">
        <v>1997</v>
      </c>
      <c r="B11" s="18" t="s">
        <v>1092</v>
      </c>
      <c r="C11" s="19" t="s">
        <v>1106</v>
      </c>
      <c r="D11" s="20" t="s">
        <v>1107</v>
      </c>
      <c r="E11" s="139" t="s">
        <v>1180</v>
      </c>
      <c r="F11" s="82">
        <v>84.8778</v>
      </c>
      <c r="G11" s="74">
        <v>24.39295</v>
      </c>
      <c r="H11" s="22" t="s">
        <v>172</v>
      </c>
      <c r="I11" s="23">
        <v>57.76976744186048</v>
      </c>
      <c r="J11" s="24" t="s">
        <v>177</v>
      </c>
      <c r="K11" s="87">
        <v>1644.5830599120168</v>
      </c>
      <c r="L11" s="92">
        <v>19.375891692668954</v>
      </c>
      <c r="M11" s="88"/>
      <c r="N11" s="89">
        <v>0.03187892987134647</v>
      </c>
      <c r="O11" s="88"/>
      <c r="P11" s="89">
        <v>0.032657567035883135</v>
      </c>
      <c r="Q11" s="77">
        <v>42</v>
      </c>
      <c r="R11" s="77">
        <v>46</v>
      </c>
      <c r="S11" s="24" t="s">
        <v>177</v>
      </c>
      <c r="T11" s="25">
        <v>20800.355561739227</v>
      </c>
      <c r="U11" s="28">
        <v>245.06237864010646</v>
      </c>
      <c r="V11" s="88"/>
      <c r="W11" s="89">
        <v>0.4031982892291442</v>
      </c>
      <c r="X11" s="88"/>
      <c r="Y11" s="89">
        <v>0.39396830757642576</v>
      </c>
      <c r="Z11" s="77">
        <v>38</v>
      </c>
      <c r="AA11" s="77">
        <v>37</v>
      </c>
      <c r="AB11" s="24" t="s">
        <v>177</v>
      </c>
      <c r="AC11" s="87">
        <v>44059.709362333786</v>
      </c>
      <c r="AD11" s="87">
        <v>519.0957984577096</v>
      </c>
      <c r="AE11" s="88"/>
      <c r="AF11" s="89">
        <v>0.8540622964880165</v>
      </c>
      <c r="AG11" s="88"/>
      <c r="AH11" s="89">
        <v>0.8674222876109455</v>
      </c>
      <c r="AI11" s="77">
        <v>34</v>
      </c>
      <c r="AJ11" s="77">
        <v>39</v>
      </c>
      <c r="AK11" s="24" t="s">
        <v>177</v>
      </c>
      <c r="AL11" s="25">
        <v>400.49771815016976</v>
      </c>
      <c r="AM11" s="83">
        <v>4.718521429044695</v>
      </c>
      <c r="AN11" s="31" t="s">
        <v>498</v>
      </c>
      <c r="AO11" s="27">
        <v>0.01</v>
      </c>
      <c r="AP11" s="31" t="s">
        <v>498</v>
      </c>
      <c r="AQ11" s="27">
        <v>0.01</v>
      </c>
      <c r="AR11" s="77">
        <v>12</v>
      </c>
      <c r="AS11" s="77">
        <v>12</v>
      </c>
      <c r="AT11" s="24" t="s">
        <v>177</v>
      </c>
      <c r="AU11" s="25">
        <v>1933.8042106614835</v>
      </c>
      <c r="AV11" s="83">
        <v>22.783392249345336</v>
      </c>
      <c r="AW11" s="88"/>
      <c r="AX11" s="89">
        <v>0.03748525101547016</v>
      </c>
      <c r="AY11" s="88"/>
      <c r="AZ11" s="89">
        <v>0.03771612587334484</v>
      </c>
      <c r="BA11" s="77">
        <v>21</v>
      </c>
      <c r="BB11" s="77">
        <v>27</v>
      </c>
      <c r="BC11" s="30" t="s">
        <v>1180</v>
      </c>
      <c r="BD11" s="78">
        <v>468</v>
      </c>
      <c r="BE11" s="79">
        <v>41.323666200000005</v>
      </c>
      <c r="BF11" s="79">
        <v>1.14723181</v>
      </c>
      <c r="BG11" s="79">
        <v>1.154654</v>
      </c>
      <c r="BH11" s="79">
        <v>50.710392</v>
      </c>
      <c r="BI11" s="79">
        <v>0</v>
      </c>
      <c r="BJ11" s="79">
        <v>5.66405853</v>
      </c>
      <c r="BK11" s="79">
        <v>100</v>
      </c>
      <c r="BL11" s="81">
        <v>372.77906197694415</v>
      </c>
      <c r="BM11" s="81">
        <v>80.19372164060175</v>
      </c>
      <c r="BN11" s="81">
        <v>638.1056059417186</v>
      </c>
      <c r="BO11" s="81">
        <v>55.903899488441034</v>
      </c>
      <c r="BP11" s="81">
        <v>1146.9822890477055</v>
      </c>
      <c r="BQ11" s="96">
        <v>16.65138980196628</v>
      </c>
      <c r="BR11" s="96">
        <v>88.5979608331036</v>
      </c>
      <c r="BS11" s="96">
        <v>12.71239358230303</v>
      </c>
      <c r="BT11" s="96">
        <v>117.96174421737291</v>
      </c>
    </row>
    <row r="12" spans="1:72" s="29" customFormat="1" ht="12.75" customHeight="1">
      <c r="A12" s="17">
        <v>1997</v>
      </c>
      <c r="B12" s="18" t="s">
        <v>1092</v>
      </c>
      <c r="C12" s="19" t="s">
        <v>1108</v>
      </c>
      <c r="D12" s="20" t="s">
        <v>1109</v>
      </c>
      <c r="E12" s="139" t="s">
        <v>1180</v>
      </c>
      <c r="F12" s="82">
        <v>112.74288</v>
      </c>
      <c r="G12" s="74">
        <v>25.03945</v>
      </c>
      <c r="H12" s="22" t="s">
        <v>172</v>
      </c>
      <c r="I12" s="23">
        <v>70.13529411764702</v>
      </c>
      <c r="J12" s="24" t="s">
        <v>177</v>
      </c>
      <c r="K12" s="87">
        <v>1374.0546221559484</v>
      </c>
      <c r="L12" s="92">
        <v>12.187506848822279</v>
      </c>
      <c r="M12" s="88"/>
      <c r="N12" s="89">
        <v>0.021938953917209087</v>
      </c>
      <c r="O12" s="88"/>
      <c r="P12" s="89">
        <v>0.02378334063347931</v>
      </c>
      <c r="Q12" s="77">
        <v>26</v>
      </c>
      <c r="R12" s="77">
        <v>33</v>
      </c>
      <c r="S12" s="24" t="s">
        <v>177</v>
      </c>
      <c r="T12" s="25">
        <v>13274.753618674398</v>
      </c>
      <c r="U12" s="28">
        <v>117.74360934077964</v>
      </c>
      <c r="V12" s="88"/>
      <c r="W12" s="89">
        <v>0.21195242402041026</v>
      </c>
      <c r="X12" s="88"/>
      <c r="Y12" s="89">
        <v>0.19999028633104254</v>
      </c>
      <c r="Z12" s="77">
        <v>26</v>
      </c>
      <c r="AA12" s="77">
        <v>25</v>
      </c>
      <c r="AB12" s="24" t="s">
        <v>177</v>
      </c>
      <c r="AC12" s="87">
        <v>41486.01687891133</v>
      </c>
      <c r="AD12" s="87">
        <v>367.9701714104814</v>
      </c>
      <c r="AE12" s="88"/>
      <c r="AF12" s="89">
        <v>0.6623898335911244</v>
      </c>
      <c r="AG12" s="88"/>
      <c r="AH12" s="89">
        <v>0.6566740707168657</v>
      </c>
      <c r="AI12" s="77">
        <v>26</v>
      </c>
      <c r="AJ12" s="77">
        <v>28</v>
      </c>
      <c r="AK12" s="24" t="s">
        <v>177</v>
      </c>
      <c r="AL12" s="25">
        <v>356.41667096842866</v>
      </c>
      <c r="AM12" s="83">
        <v>3.1613231005667823</v>
      </c>
      <c r="AN12" s="31" t="s">
        <v>498</v>
      </c>
      <c r="AO12" s="27">
        <v>0.01</v>
      </c>
      <c r="AP12" s="31" t="s">
        <v>498</v>
      </c>
      <c r="AQ12" s="27">
        <v>0.01</v>
      </c>
      <c r="AR12" s="77">
        <v>12</v>
      </c>
      <c r="AS12" s="77">
        <v>12</v>
      </c>
      <c r="AT12" s="24" t="s">
        <v>177</v>
      </c>
      <c r="AU12" s="25">
        <v>1799.5335178623623</v>
      </c>
      <c r="AV12" s="83">
        <v>15.961393906758124</v>
      </c>
      <c r="AW12" s="88"/>
      <c r="AX12" s="89">
        <v>0.028732397012652927</v>
      </c>
      <c r="AY12" s="88"/>
      <c r="AZ12" s="89">
        <v>0.028476858623919427</v>
      </c>
      <c r="BA12" s="77">
        <v>14</v>
      </c>
      <c r="BB12" s="77">
        <v>19</v>
      </c>
      <c r="BC12" s="30" t="s">
        <v>1180</v>
      </c>
      <c r="BD12" s="78">
        <v>196</v>
      </c>
      <c r="BE12" s="79">
        <v>25.61538368</v>
      </c>
      <c r="BF12" s="79">
        <v>2.21729082</v>
      </c>
      <c r="BG12" s="79">
        <v>2.004182</v>
      </c>
      <c r="BH12" s="79">
        <v>64.729261</v>
      </c>
      <c r="BI12" s="79">
        <v>0.1301003</v>
      </c>
      <c r="BJ12" s="79">
        <v>5.303779490000001</v>
      </c>
      <c r="BK12" s="79">
        <v>100</v>
      </c>
      <c r="BL12" s="81">
        <v>381.7802064307742</v>
      </c>
      <c r="BM12" s="81">
        <v>261.500622773991</v>
      </c>
      <c r="BN12" s="81">
        <v>317.6253790926753</v>
      </c>
      <c r="BO12" s="81">
        <v>189.42216129302355</v>
      </c>
      <c r="BP12" s="81">
        <v>1150.328369590464</v>
      </c>
      <c r="BQ12" s="96">
        <v>54.525246590590314</v>
      </c>
      <c r="BR12" s="96">
        <v>44.09147610917869</v>
      </c>
      <c r="BS12" s="96">
        <v>42.29091894760893</v>
      </c>
      <c r="BT12" s="96">
        <v>140.90764164737794</v>
      </c>
    </row>
    <row r="13" spans="1:72" s="29" customFormat="1" ht="12.75" customHeight="1">
      <c r="A13" s="17">
        <v>1997</v>
      </c>
      <c r="B13" s="18" t="s">
        <v>1092</v>
      </c>
      <c r="C13" s="19" t="s">
        <v>1110</v>
      </c>
      <c r="D13" s="20" t="s">
        <v>1111</v>
      </c>
      <c r="E13" s="139" t="s">
        <v>1178</v>
      </c>
      <c r="F13" s="82">
        <v>1115.3193</v>
      </c>
      <c r="G13" s="74">
        <v>25.06013</v>
      </c>
      <c r="H13" s="22" t="s">
        <v>172</v>
      </c>
      <c r="I13" s="23">
        <v>749.8604651162791</v>
      </c>
      <c r="J13" s="24" t="s">
        <v>177</v>
      </c>
      <c r="K13" s="87">
        <v>457703.11828457715</v>
      </c>
      <c r="L13" s="92">
        <v>410.37855104325473</v>
      </c>
      <c r="M13" s="88"/>
      <c r="N13" s="89">
        <v>0.6835211469931476</v>
      </c>
      <c r="O13" s="88"/>
      <c r="P13" s="89">
        <v>0.9434605005466762</v>
      </c>
      <c r="Q13" s="77">
        <v>98</v>
      </c>
      <c r="R13" s="77">
        <v>98</v>
      </c>
      <c r="S13" s="24" t="s">
        <v>177</v>
      </c>
      <c r="T13" s="25">
        <v>510893.15038621123</v>
      </c>
      <c r="U13" s="28">
        <v>458.06895871542</v>
      </c>
      <c r="V13" s="88"/>
      <c r="W13" s="89">
        <v>0.7629536662361268</v>
      </c>
      <c r="X13" s="88"/>
      <c r="Y13" s="89">
        <v>1.046184024385857</v>
      </c>
      <c r="Z13" s="77">
        <v>53</v>
      </c>
      <c r="AA13" s="77">
        <v>65</v>
      </c>
      <c r="AB13" s="24" t="s">
        <v>177</v>
      </c>
      <c r="AC13" s="87">
        <v>1207918.5056591236</v>
      </c>
      <c r="AD13" s="87">
        <v>1083.0248393075628</v>
      </c>
      <c r="AE13" s="88"/>
      <c r="AF13" s="89">
        <v>1.8038720067208112</v>
      </c>
      <c r="AG13" s="88"/>
      <c r="AH13" s="89">
        <v>2.4026197256251507</v>
      </c>
      <c r="AI13" s="77">
        <v>60</v>
      </c>
      <c r="AJ13" s="77">
        <v>73</v>
      </c>
      <c r="AK13" s="24" t="s">
        <v>177</v>
      </c>
      <c r="AL13" s="25">
        <v>123929.47168369895</v>
      </c>
      <c r="AM13" s="83">
        <v>111.11568829096649</v>
      </c>
      <c r="AN13" s="88"/>
      <c r="AO13" s="89">
        <v>0.18507283705860447</v>
      </c>
      <c r="AP13" s="88"/>
      <c r="AQ13" s="89">
        <v>0.28559561841788056</v>
      </c>
      <c r="AR13" s="77">
        <v>89</v>
      </c>
      <c r="AS13" s="77">
        <v>94</v>
      </c>
      <c r="AT13" s="24" t="s">
        <v>177</v>
      </c>
      <c r="AU13" s="25">
        <v>211067.05220542033</v>
      </c>
      <c r="AV13" s="83">
        <v>189.2436114083387</v>
      </c>
      <c r="AW13" s="88"/>
      <c r="AX13" s="89">
        <v>0.315201683913834</v>
      </c>
      <c r="AY13" s="88"/>
      <c r="AZ13" s="89">
        <v>0.449677028547261</v>
      </c>
      <c r="BA13" s="77">
        <v>78</v>
      </c>
      <c r="BB13" s="77">
        <v>92</v>
      </c>
      <c r="BC13" s="30" t="s">
        <v>1180</v>
      </c>
      <c r="BD13" s="78">
        <v>351</v>
      </c>
      <c r="BE13" s="79">
        <v>22.67879646</v>
      </c>
      <c r="BF13" s="79">
        <v>3.91599727</v>
      </c>
      <c r="BG13" s="79">
        <v>2.333992</v>
      </c>
      <c r="BH13" s="79">
        <v>65.28650700000001</v>
      </c>
      <c r="BI13" s="79">
        <v>0.1650192</v>
      </c>
      <c r="BJ13" s="79">
        <v>5.6196892</v>
      </c>
      <c r="BK13" s="79">
        <v>100</v>
      </c>
      <c r="BL13" s="81">
        <v>406.4677562141472</v>
      </c>
      <c r="BM13" s="81">
        <v>178.4660829115632</v>
      </c>
      <c r="BN13" s="81">
        <v>303.8543909951766</v>
      </c>
      <c r="BO13" s="81">
        <v>150.09872060852885</v>
      </c>
      <c r="BP13" s="81">
        <v>1038.8869507294157</v>
      </c>
      <c r="BQ13" s="96">
        <v>35.88777969979837</v>
      </c>
      <c r="BR13" s="96">
        <v>43.84334901524015</v>
      </c>
      <c r="BS13" s="96">
        <v>34.03061347544151</v>
      </c>
      <c r="BT13" s="96">
        <v>113.76174219048004</v>
      </c>
    </row>
    <row r="14" spans="1:72" s="29" customFormat="1" ht="12.75" customHeight="1">
      <c r="A14" s="17">
        <v>1991</v>
      </c>
      <c r="B14" s="18" t="s">
        <v>554</v>
      </c>
      <c r="C14" s="19" t="s">
        <v>555</v>
      </c>
      <c r="D14" s="20" t="s">
        <v>1187</v>
      </c>
      <c r="E14" s="141" t="s">
        <v>208</v>
      </c>
      <c r="F14" s="82">
        <v>111.117288</v>
      </c>
      <c r="G14" s="74">
        <v>20.92381</v>
      </c>
      <c r="H14" s="22" t="s">
        <v>169</v>
      </c>
      <c r="I14" s="23">
        <v>54.3820547945205</v>
      </c>
      <c r="J14" s="24" t="s">
        <v>177</v>
      </c>
      <c r="K14" s="87">
        <v>1020.1807207113776</v>
      </c>
      <c r="L14" s="92">
        <v>9.181116089796735</v>
      </c>
      <c r="M14" s="88"/>
      <c r="N14" s="89">
        <v>0.021007290444873795</v>
      </c>
      <c r="O14" s="31" t="s">
        <v>498</v>
      </c>
      <c r="P14" s="27">
        <v>0.02</v>
      </c>
      <c r="Q14" s="77">
        <v>24</v>
      </c>
      <c r="R14" s="77">
        <v>11</v>
      </c>
      <c r="S14" s="24" t="s">
        <v>177</v>
      </c>
      <c r="T14" s="25">
        <v>17390.580731351012</v>
      </c>
      <c r="U14" s="28">
        <v>156.50652607136175</v>
      </c>
      <c r="V14" s="88"/>
      <c r="W14" s="89">
        <v>0.3581022195496603</v>
      </c>
      <c r="X14" s="88"/>
      <c r="Y14" s="89">
        <v>0.308226189059989</v>
      </c>
      <c r="Z14" s="77">
        <v>35</v>
      </c>
      <c r="AA14" s="77">
        <v>31</v>
      </c>
      <c r="AB14" s="24" t="s">
        <v>177</v>
      </c>
      <c r="AC14" s="87">
        <v>25369.785733380177</v>
      </c>
      <c r="AD14" s="87">
        <v>228.3153790918671</v>
      </c>
      <c r="AE14" s="88"/>
      <c r="AF14" s="89">
        <v>0.5224078897057608</v>
      </c>
      <c r="AG14" s="88"/>
      <c r="AH14" s="89">
        <v>0.43721414906637446</v>
      </c>
      <c r="AI14" s="77">
        <v>20</v>
      </c>
      <c r="AJ14" s="77">
        <v>18</v>
      </c>
      <c r="AK14" s="24" t="s">
        <v>179</v>
      </c>
      <c r="AL14" s="26"/>
      <c r="AM14" s="83"/>
      <c r="AN14" s="90" t="s">
        <v>498</v>
      </c>
      <c r="AO14" s="89">
        <v>0.01</v>
      </c>
      <c r="AP14" s="90" t="s">
        <v>498</v>
      </c>
      <c r="AQ14" s="89">
        <v>0.01</v>
      </c>
      <c r="AR14" s="77">
        <v>12</v>
      </c>
      <c r="AS14" s="77">
        <v>12</v>
      </c>
      <c r="AT14" s="24" t="s">
        <v>179</v>
      </c>
      <c r="AU14" s="25">
        <v>520.3743302928174</v>
      </c>
      <c r="AV14" s="83">
        <v>4.683108629260438</v>
      </c>
      <c r="AW14" s="88"/>
      <c r="AX14" s="89">
        <v>0.01071541</v>
      </c>
      <c r="AY14" s="88"/>
      <c r="AZ14" s="89">
        <v>0.01071541</v>
      </c>
      <c r="BA14" s="77">
        <v>5</v>
      </c>
      <c r="BB14" s="77">
        <v>7</v>
      </c>
      <c r="BC14" s="19" t="s">
        <v>1185</v>
      </c>
      <c r="BD14" s="78">
        <v>15</v>
      </c>
      <c r="BE14" s="79">
        <v>0.9394918999999999</v>
      </c>
      <c r="BF14" s="79">
        <v>14.74273</v>
      </c>
      <c r="BG14" s="79">
        <v>2.063643</v>
      </c>
      <c r="BH14" s="79">
        <v>79.42593699999999</v>
      </c>
      <c r="BI14" s="79">
        <v>0.06641236</v>
      </c>
      <c r="BJ14" s="79">
        <v>2.76178201</v>
      </c>
      <c r="BK14" s="79">
        <v>100</v>
      </c>
      <c r="BL14" s="81">
        <v>548.7444941960787</v>
      </c>
      <c r="BM14" s="81">
        <v>191.4043594488495</v>
      </c>
      <c r="BN14" s="81">
        <v>3.8547857047531013</v>
      </c>
      <c r="BO14" s="81">
        <v>872.3845024007426</v>
      </c>
      <c r="BP14" s="81">
        <v>1616.388141750424</v>
      </c>
      <c r="BQ14" s="96">
        <v>54.170988526405836</v>
      </c>
      <c r="BR14" s="96">
        <v>0.980945467279583</v>
      </c>
      <c r="BS14" s="96">
        <v>150.69662247336345</v>
      </c>
      <c r="BT14" s="96">
        <v>205.84855646704887</v>
      </c>
    </row>
    <row r="15" spans="1:72" s="29" customFormat="1" ht="12.75" customHeight="1">
      <c r="A15" s="17">
        <v>1991</v>
      </c>
      <c r="B15" s="18" t="s">
        <v>554</v>
      </c>
      <c r="C15" s="19" t="s">
        <v>556</v>
      </c>
      <c r="D15" s="20" t="s">
        <v>1188</v>
      </c>
      <c r="E15" s="139" t="s">
        <v>208</v>
      </c>
      <c r="F15" s="82">
        <v>228.55432</v>
      </c>
      <c r="G15" s="74">
        <v>34.58904</v>
      </c>
      <c r="H15" s="22" t="s">
        <v>169</v>
      </c>
      <c r="I15" s="23">
        <v>157.35479452054796</v>
      </c>
      <c r="J15" s="24" t="s">
        <v>177</v>
      </c>
      <c r="K15" s="87">
        <v>1859.1044982487388</v>
      </c>
      <c r="L15" s="92">
        <v>8.134191024036381</v>
      </c>
      <c r="M15" s="31" t="s">
        <v>498</v>
      </c>
      <c r="N15" s="27">
        <v>0.02</v>
      </c>
      <c r="O15" s="31" t="s">
        <v>498</v>
      </c>
      <c r="P15" s="27">
        <v>0.02</v>
      </c>
      <c r="Q15" s="77">
        <v>11</v>
      </c>
      <c r="R15" s="77">
        <v>11</v>
      </c>
      <c r="S15" s="24" t="s">
        <v>177</v>
      </c>
      <c r="T15" s="25">
        <v>18044.958250767962</v>
      </c>
      <c r="U15" s="28">
        <v>78.95260194936574</v>
      </c>
      <c r="V15" s="88"/>
      <c r="W15" s="89">
        <v>0.12841756848409938</v>
      </c>
      <c r="X15" s="88"/>
      <c r="Y15" s="89">
        <v>0.13172698865374216</v>
      </c>
      <c r="Z15" s="77">
        <v>16</v>
      </c>
      <c r="AA15" s="77">
        <v>18</v>
      </c>
      <c r="AB15" s="24" t="s">
        <v>177</v>
      </c>
      <c r="AC15" s="87">
        <v>36046.42149721566</v>
      </c>
      <c r="AD15" s="87">
        <v>157.71489901050947</v>
      </c>
      <c r="AE15" s="88"/>
      <c r="AF15" s="89">
        <v>0.2565256032680709</v>
      </c>
      <c r="AG15" s="88"/>
      <c r="AH15" s="89">
        <v>0.23738900922976314</v>
      </c>
      <c r="AI15" s="77">
        <v>7</v>
      </c>
      <c r="AJ15" s="77">
        <v>9</v>
      </c>
      <c r="AK15" s="24" t="s">
        <v>179</v>
      </c>
      <c r="AL15" s="26"/>
      <c r="AM15" s="83"/>
      <c r="AN15" s="90" t="s">
        <v>498</v>
      </c>
      <c r="AO15" s="89">
        <v>0.01</v>
      </c>
      <c r="AP15" s="90" t="s">
        <v>498</v>
      </c>
      <c r="AQ15" s="89">
        <v>0.01</v>
      </c>
      <c r="AR15" s="77">
        <v>12</v>
      </c>
      <c r="AS15" s="77">
        <v>12</v>
      </c>
      <c r="AT15" s="24" t="s">
        <v>179</v>
      </c>
      <c r="AU15" s="26"/>
      <c r="AV15" s="83"/>
      <c r="AW15" s="90" t="s">
        <v>498</v>
      </c>
      <c r="AX15" s="89">
        <v>0.01</v>
      </c>
      <c r="AY15" s="90" t="s">
        <v>498</v>
      </c>
      <c r="AZ15" s="89">
        <v>0.01</v>
      </c>
      <c r="BA15" s="77">
        <v>3</v>
      </c>
      <c r="BB15" s="77">
        <v>3</v>
      </c>
      <c r="BC15" s="19" t="s">
        <v>1183</v>
      </c>
      <c r="BD15" s="78">
        <v>4</v>
      </c>
      <c r="BE15" s="79">
        <v>0.95410977</v>
      </c>
      <c r="BF15" s="79">
        <v>0.4252739</v>
      </c>
      <c r="BG15" s="79">
        <v>0.004331493</v>
      </c>
      <c r="BH15" s="79">
        <v>92.264752</v>
      </c>
      <c r="BI15" s="79">
        <v>0.6276727</v>
      </c>
      <c r="BJ15" s="79">
        <v>5.72387009</v>
      </c>
      <c r="BK15" s="79">
        <v>100</v>
      </c>
      <c r="BL15" s="81">
        <v>473.1872930688862</v>
      </c>
      <c r="BM15" s="81">
        <v>6.049619480684796</v>
      </c>
      <c r="BN15" s="81">
        <v>3.9990493288422635</v>
      </c>
      <c r="BO15" s="81">
        <v>12.942218725071571</v>
      </c>
      <c r="BP15" s="81">
        <v>496.17818060348486</v>
      </c>
      <c r="BQ15" s="96">
        <v>1.2382176805933922</v>
      </c>
      <c r="BR15" s="96">
        <v>0.5615003616354017</v>
      </c>
      <c r="BS15" s="96">
        <v>2.327674226415847</v>
      </c>
      <c r="BT15" s="96">
        <v>4.127392268644641</v>
      </c>
    </row>
    <row r="16" spans="1:72" s="29" customFormat="1" ht="12.75" customHeight="1">
      <c r="A16" s="17">
        <v>1991</v>
      </c>
      <c r="B16" s="18" t="s">
        <v>554</v>
      </c>
      <c r="C16" s="19" t="s">
        <v>557</v>
      </c>
      <c r="D16" s="20" t="s">
        <v>1189</v>
      </c>
      <c r="E16" s="141" t="s">
        <v>208</v>
      </c>
      <c r="F16" s="82">
        <v>1790.244367559</v>
      </c>
      <c r="G16" s="74">
        <v>22.98835</v>
      </c>
      <c r="H16" s="22" t="s">
        <v>169</v>
      </c>
      <c r="I16" s="23">
        <v>986.5767123287671</v>
      </c>
      <c r="J16" s="24" t="s">
        <v>177</v>
      </c>
      <c r="K16" s="87">
        <v>17359.80201529866</v>
      </c>
      <c r="L16" s="92">
        <v>9.696889614555117</v>
      </c>
      <c r="M16" s="31" t="s">
        <v>498</v>
      </c>
      <c r="N16" s="27">
        <v>0.02</v>
      </c>
      <c r="O16" s="31" t="s">
        <v>498</v>
      </c>
      <c r="P16" s="27">
        <v>0.02</v>
      </c>
      <c r="Q16" s="77">
        <v>11</v>
      </c>
      <c r="R16" s="77">
        <v>11</v>
      </c>
      <c r="S16" s="24" t="s">
        <v>177</v>
      </c>
      <c r="T16" s="25">
        <v>291492.2951981015</v>
      </c>
      <c r="U16" s="28">
        <v>162.82262940201372</v>
      </c>
      <c r="V16" s="88"/>
      <c r="W16" s="89">
        <v>0.3308603775862573</v>
      </c>
      <c r="X16" s="88"/>
      <c r="Y16" s="89">
        <v>0.3280186496377391</v>
      </c>
      <c r="Z16" s="77">
        <v>33</v>
      </c>
      <c r="AA16" s="77">
        <v>33</v>
      </c>
      <c r="AB16" s="24" t="s">
        <v>177</v>
      </c>
      <c r="AC16" s="87">
        <v>410458.8102445726</v>
      </c>
      <c r="AD16" s="87">
        <v>229.2752976534894</v>
      </c>
      <c r="AE16" s="88"/>
      <c r="AF16" s="89">
        <v>0.46589415630636444</v>
      </c>
      <c r="AG16" s="88"/>
      <c r="AH16" s="89">
        <v>0.4458539106822846</v>
      </c>
      <c r="AI16" s="77">
        <v>17</v>
      </c>
      <c r="AJ16" s="77">
        <v>18</v>
      </c>
      <c r="AK16" s="24" t="s">
        <v>179</v>
      </c>
      <c r="AL16" s="26"/>
      <c r="AM16" s="83"/>
      <c r="AN16" s="90" t="s">
        <v>498</v>
      </c>
      <c r="AO16" s="89">
        <v>0.01</v>
      </c>
      <c r="AP16" s="90" t="s">
        <v>498</v>
      </c>
      <c r="AQ16" s="89">
        <v>0.01</v>
      </c>
      <c r="AR16" s="77">
        <v>12</v>
      </c>
      <c r="AS16" s="77">
        <v>12</v>
      </c>
      <c r="AT16" s="24" t="s">
        <v>177</v>
      </c>
      <c r="AU16" s="25">
        <v>21937.611464667752</v>
      </c>
      <c r="AV16" s="83">
        <v>12.253975972330363</v>
      </c>
      <c r="AW16" s="88"/>
      <c r="AX16" s="89">
        <v>0.024900440018861443</v>
      </c>
      <c r="AY16" s="88"/>
      <c r="AZ16" s="89">
        <v>0.010853961875103076</v>
      </c>
      <c r="BA16" s="77">
        <v>12</v>
      </c>
      <c r="BB16" s="77">
        <v>7</v>
      </c>
      <c r="BC16" s="19" t="s">
        <v>1183</v>
      </c>
      <c r="BD16" s="78">
        <v>12</v>
      </c>
      <c r="BE16" s="79">
        <v>0.8428615500000001</v>
      </c>
      <c r="BF16" s="79">
        <v>9.768717582</v>
      </c>
      <c r="BG16" s="79">
        <v>2.752748</v>
      </c>
      <c r="BH16" s="79">
        <v>84.8133538</v>
      </c>
      <c r="BI16" s="79">
        <v>0.1663</v>
      </c>
      <c r="BJ16" s="79">
        <v>1.6560123</v>
      </c>
      <c r="BK16" s="79">
        <v>100</v>
      </c>
      <c r="BL16" s="81">
        <v>547.8637541182914</v>
      </c>
      <c r="BM16" s="81">
        <v>97.22173677551345</v>
      </c>
      <c r="BN16" s="81">
        <v>3.793709277760282</v>
      </c>
      <c r="BO16" s="81">
        <v>426.0731181855606</v>
      </c>
      <c r="BP16" s="81">
        <v>1074.9523183571257</v>
      </c>
      <c r="BQ16" s="96">
        <v>27.533857514962317</v>
      </c>
      <c r="BR16" s="96">
        <v>0.9665347170971104</v>
      </c>
      <c r="BS16" s="96">
        <v>79.55450249185397</v>
      </c>
      <c r="BT16" s="96">
        <v>108.05489472391339</v>
      </c>
    </row>
    <row r="17" spans="1:72" s="29" customFormat="1" ht="12.75" customHeight="1">
      <c r="A17" s="17">
        <v>1991</v>
      </c>
      <c r="B17" s="18" t="s">
        <v>554</v>
      </c>
      <c r="C17" s="19" t="s">
        <v>558</v>
      </c>
      <c r="D17" s="20" t="s">
        <v>559</v>
      </c>
      <c r="E17" s="139" t="s">
        <v>208</v>
      </c>
      <c r="F17" s="82">
        <v>106.9923557331</v>
      </c>
      <c r="G17" s="74">
        <v>26.70888</v>
      </c>
      <c r="H17" s="22" t="s">
        <v>169</v>
      </c>
      <c r="I17" s="23">
        <v>64.91753424657534</v>
      </c>
      <c r="J17" s="24" t="s">
        <v>177</v>
      </c>
      <c r="K17" s="87">
        <v>539.546135773118</v>
      </c>
      <c r="L17" s="92">
        <v>5.042847520051376</v>
      </c>
      <c r="M17" s="31" t="s">
        <v>498</v>
      </c>
      <c r="N17" s="27">
        <v>0.02</v>
      </c>
      <c r="O17" s="31" t="s">
        <v>498</v>
      </c>
      <c r="P17" s="27">
        <v>0.02</v>
      </c>
      <c r="Q17" s="77">
        <v>11</v>
      </c>
      <c r="R17" s="77">
        <v>11</v>
      </c>
      <c r="S17" s="24" t="s">
        <v>177</v>
      </c>
      <c r="T17" s="25">
        <v>7162.570992752388</v>
      </c>
      <c r="U17" s="28">
        <v>66.94469846630845</v>
      </c>
      <c r="V17" s="88"/>
      <c r="W17" s="89">
        <v>0.12355361733284385</v>
      </c>
      <c r="X17" s="88"/>
      <c r="Y17" s="89">
        <v>0.09422083323861247</v>
      </c>
      <c r="Z17" s="77">
        <v>16</v>
      </c>
      <c r="AA17" s="77">
        <v>13</v>
      </c>
      <c r="AB17" s="24" t="s">
        <v>177</v>
      </c>
      <c r="AC17" s="87">
        <v>11929.117548994764</v>
      </c>
      <c r="AD17" s="87">
        <v>111.49504529793504</v>
      </c>
      <c r="AE17" s="88"/>
      <c r="AF17" s="89">
        <v>0.2057760581023764</v>
      </c>
      <c r="AG17" s="31" t="s">
        <v>498</v>
      </c>
      <c r="AH17" s="27">
        <v>0.2</v>
      </c>
      <c r="AI17" s="77">
        <v>4</v>
      </c>
      <c r="AJ17" s="77">
        <v>3</v>
      </c>
      <c r="AK17" s="24" t="s">
        <v>179</v>
      </c>
      <c r="AL17" s="26"/>
      <c r="AM17" s="83"/>
      <c r="AN17" s="90" t="s">
        <v>498</v>
      </c>
      <c r="AO17" s="89">
        <v>0.01</v>
      </c>
      <c r="AP17" s="90" t="s">
        <v>498</v>
      </c>
      <c r="AQ17" s="89">
        <v>0.01</v>
      </c>
      <c r="AR17" s="77">
        <v>12</v>
      </c>
      <c r="AS17" s="77">
        <v>12</v>
      </c>
      <c r="AT17" s="24" t="s">
        <v>177</v>
      </c>
      <c r="AU17" s="25">
        <v>674.3132533618357</v>
      </c>
      <c r="AV17" s="83">
        <v>6.302443279629788</v>
      </c>
      <c r="AW17" s="88"/>
      <c r="AX17" s="89">
        <v>0.01163183467956356</v>
      </c>
      <c r="AY17" s="31" t="s">
        <v>498</v>
      </c>
      <c r="AZ17" s="27">
        <v>0.01</v>
      </c>
      <c r="BA17" s="77">
        <v>5</v>
      </c>
      <c r="BB17" s="77">
        <v>3</v>
      </c>
      <c r="BC17" s="19" t="s">
        <v>1183</v>
      </c>
      <c r="BD17" s="78">
        <v>11</v>
      </c>
      <c r="BE17" s="79">
        <v>0.30869654</v>
      </c>
      <c r="BF17" s="79">
        <v>5.303355680000001</v>
      </c>
      <c r="BG17" s="79">
        <v>0.7511334</v>
      </c>
      <c r="BH17" s="79">
        <v>92.518947</v>
      </c>
      <c r="BI17" s="79">
        <v>0</v>
      </c>
      <c r="BJ17" s="79">
        <v>1.117868165</v>
      </c>
      <c r="BK17" s="79">
        <v>100</v>
      </c>
      <c r="BL17" s="81">
        <v>560.8251130546581</v>
      </c>
      <c r="BM17" s="81">
        <v>124.37025594483673</v>
      </c>
      <c r="BN17" s="81">
        <v>0.8692209771695754</v>
      </c>
      <c r="BO17" s="81">
        <v>165.36695429098168</v>
      </c>
      <c r="BP17" s="81">
        <v>851.431544267646</v>
      </c>
      <c r="BQ17" s="96">
        <v>33.39179366775451</v>
      </c>
      <c r="BR17" s="96">
        <v>0.20562216664226515</v>
      </c>
      <c r="BS17" s="96">
        <v>29.6656707692068</v>
      </c>
      <c r="BT17" s="96">
        <v>63.263086603603575</v>
      </c>
    </row>
    <row r="18" spans="1:72" s="29" customFormat="1" ht="12.75" customHeight="1">
      <c r="A18" s="17">
        <v>1991</v>
      </c>
      <c r="B18" s="18" t="s">
        <v>554</v>
      </c>
      <c r="C18" s="19" t="s">
        <v>560</v>
      </c>
      <c r="D18" s="20" t="s">
        <v>561</v>
      </c>
      <c r="E18" s="141" t="s">
        <v>208</v>
      </c>
      <c r="F18" s="82">
        <v>25049.4628</v>
      </c>
      <c r="G18" s="74">
        <v>23.85664</v>
      </c>
      <c r="H18" s="22" t="s">
        <v>169</v>
      </c>
      <c r="I18" s="23">
        <v>15404.767123287671</v>
      </c>
      <c r="J18" s="24" t="s">
        <v>177</v>
      </c>
      <c r="K18" s="87">
        <v>1620783.5854048757</v>
      </c>
      <c r="L18" s="92">
        <v>64.70332710707375</v>
      </c>
      <c r="M18" s="88"/>
      <c r="N18" s="89">
        <v>0.11781984129801477</v>
      </c>
      <c r="O18" s="88"/>
      <c r="P18" s="89">
        <v>0.144513551582358</v>
      </c>
      <c r="Q18" s="77">
        <v>79</v>
      </c>
      <c r="R18" s="77">
        <v>88</v>
      </c>
      <c r="S18" s="24" t="s">
        <v>177</v>
      </c>
      <c r="T18" s="25">
        <v>4076469.2451952617</v>
      </c>
      <c r="U18" s="28">
        <v>162.7367931098012</v>
      </c>
      <c r="V18" s="88"/>
      <c r="W18" s="89">
        <v>0.29633133248024995</v>
      </c>
      <c r="X18" s="88"/>
      <c r="Y18" s="89">
        <v>0.3184551941496529</v>
      </c>
      <c r="Z18" s="77">
        <v>31</v>
      </c>
      <c r="AA18" s="77">
        <v>32</v>
      </c>
      <c r="AB18" s="24" t="s">
        <v>177</v>
      </c>
      <c r="AC18" s="87">
        <v>8340383.159763288</v>
      </c>
      <c r="AD18" s="87">
        <v>332.95656782560974</v>
      </c>
      <c r="AE18" s="88"/>
      <c r="AF18" s="89">
        <v>0.6062886057687178</v>
      </c>
      <c r="AG18" s="88"/>
      <c r="AH18" s="89">
        <v>0.6658494137204959</v>
      </c>
      <c r="AI18" s="77">
        <v>24</v>
      </c>
      <c r="AJ18" s="77">
        <v>29</v>
      </c>
      <c r="AK18" s="24" t="s">
        <v>177</v>
      </c>
      <c r="AL18" s="25">
        <v>274290.5708600551</v>
      </c>
      <c r="AM18" s="83">
        <v>10.949958210682869</v>
      </c>
      <c r="AN18" s="88"/>
      <c r="AO18" s="89">
        <v>0.019939041719873252</v>
      </c>
      <c r="AP18" s="88"/>
      <c r="AQ18" s="89">
        <v>0.029215493500224017</v>
      </c>
      <c r="AR18" s="77">
        <v>41</v>
      </c>
      <c r="AS18" s="77">
        <v>53</v>
      </c>
      <c r="AT18" s="24" t="s">
        <v>177</v>
      </c>
      <c r="AU18" s="25">
        <v>589531.7045036716</v>
      </c>
      <c r="AV18" s="83">
        <v>23.53470448490702</v>
      </c>
      <c r="AW18" s="88"/>
      <c r="AX18" s="89">
        <v>0.04285490826180833</v>
      </c>
      <c r="AY18" s="88"/>
      <c r="AZ18" s="89">
        <v>0.04402239126003835</v>
      </c>
      <c r="BA18" s="77">
        <v>23</v>
      </c>
      <c r="BB18" s="77">
        <v>31</v>
      </c>
      <c r="BC18" s="19" t="s">
        <v>1179</v>
      </c>
      <c r="BD18" s="78">
        <v>46</v>
      </c>
      <c r="BE18" s="79">
        <v>4.967073060000001</v>
      </c>
      <c r="BF18" s="79">
        <v>6.392072685778</v>
      </c>
      <c r="BG18" s="79">
        <v>1.948984</v>
      </c>
      <c r="BH18" s="79">
        <v>81.029173</v>
      </c>
      <c r="BI18" s="79">
        <v>0.193725</v>
      </c>
      <c r="BJ18" s="79">
        <v>4.31641449</v>
      </c>
      <c r="BK18" s="79">
        <v>98.84744223577799</v>
      </c>
      <c r="BL18" s="81">
        <v>536.070577928721</v>
      </c>
      <c r="BM18" s="81">
        <v>209.28770932330804</v>
      </c>
      <c r="BN18" s="81">
        <v>26.206459050293088</v>
      </c>
      <c r="BO18" s="81">
        <v>279.8987140649057</v>
      </c>
      <c r="BP18" s="81">
        <v>1051.463460367228</v>
      </c>
      <c r="BQ18" s="96">
        <v>51.02043219267388</v>
      </c>
      <c r="BR18" s="96">
        <v>3.9457873351016506</v>
      </c>
      <c r="BS18" s="96">
        <v>53.43916582366371</v>
      </c>
      <c r="BT18" s="96">
        <v>108.40538535143924</v>
      </c>
    </row>
    <row r="19" spans="1:72" s="29" customFormat="1" ht="12.75" customHeight="1">
      <c r="A19" s="17">
        <v>1991</v>
      </c>
      <c r="B19" s="18" t="s">
        <v>554</v>
      </c>
      <c r="C19" s="19" t="s">
        <v>562</v>
      </c>
      <c r="D19" s="20" t="s">
        <v>1190</v>
      </c>
      <c r="E19" s="141" t="s">
        <v>1178</v>
      </c>
      <c r="F19" s="82">
        <v>38.063684</v>
      </c>
      <c r="G19" s="74">
        <v>25.4469</v>
      </c>
      <c r="H19" s="22" t="s">
        <v>169</v>
      </c>
      <c r="I19" s="23">
        <v>24.164109589041086</v>
      </c>
      <c r="J19" s="24" t="s">
        <v>177</v>
      </c>
      <c r="K19" s="87">
        <v>5123.810136371981</v>
      </c>
      <c r="L19" s="92">
        <v>134.6115141238557</v>
      </c>
      <c r="M19" s="88"/>
      <c r="N19" s="89">
        <v>0.2374492340263491</v>
      </c>
      <c r="O19" s="88"/>
      <c r="P19" s="89">
        <v>0.14675518909885027</v>
      </c>
      <c r="Q19" s="77">
        <v>92</v>
      </c>
      <c r="R19" s="77">
        <v>88</v>
      </c>
      <c r="S19" s="24" t="s">
        <v>177</v>
      </c>
      <c r="T19" s="25">
        <v>71648.87911002741</v>
      </c>
      <c r="U19" s="28">
        <v>1882.3422112801118</v>
      </c>
      <c r="V19" s="88"/>
      <c r="W19" s="89">
        <v>3.320375074547332</v>
      </c>
      <c r="X19" s="88"/>
      <c r="Y19" s="89">
        <v>3.66631075079396</v>
      </c>
      <c r="Z19" s="77">
        <v>83</v>
      </c>
      <c r="AA19" s="77">
        <v>83</v>
      </c>
      <c r="AB19" s="24" t="s">
        <v>177</v>
      </c>
      <c r="AC19" s="87">
        <v>89558.82637624117</v>
      </c>
      <c r="AD19" s="87">
        <v>2352.8680612271046</v>
      </c>
      <c r="AE19" s="88"/>
      <c r="AF19" s="89">
        <v>4.15036352974524</v>
      </c>
      <c r="AG19" s="88"/>
      <c r="AH19" s="89">
        <v>4.296177944141926</v>
      </c>
      <c r="AI19" s="77">
        <v>82</v>
      </c>
      <c r="AJ19" s="77">
        <v>82</v>
      </c>
      <c r="AK19" s="24" t="s">
        <v>177</v>
      </c>
      <c r="AL19" s="25">
        <v>2711.4461803700187</v>
      </c>
      <c r="AM19" s="83">
        <v>71.23446538622007</v>
      </c>
      <c r="AN19" s="88"/>
      <c r="AO19" s="89">
        <v>0.12565469865134554</v>
      </c>
      <c r="AP19" s="88"/>
      <c r="AQ19" s="89">
        <v>0.09498849993128947</v>
      </c>
      <c r="AR19" s="77">
        <v>79</v>
      </c>
      <c r="AS19" s="77">
        <v>78</v>
      </c>
      <c r="AT19" s="24" t="s">
        <v>177</v>
      </c>
      <c r="AU19" s="25">
        <v>3433.779328470166</v>
      </c>
      <c r="AV19" s="83">
        <v>90.21142904796514</v>
      </c>
      <c r="AW19" s="88"/>
      <c r="AX19" s="89">
        <v>0.15912929044206864</v>
      </c>
      <c r="AY19" s="88"/>
      <c r="AZ19" s="89">
        <v>0.13288791656791268</v>
      </c>
      <c r="BA19" s="77">
        <v>56</v>
      </c>
      <c r="BB19" s="77">
        <v>65</v>
      </c>
      <c r="BC19" s="19" t="s">
        <v>1178</v>
      </c>
      <c r="BD19" s="78">
        <v>141</v>
      </c>
      <c r="BE19" s="79">
        <v>13.08296254</v>
      </c>
      <c r="BF19" s="79">
        <v>23.08201386</v>
      </c>
      <c r="BG19" s="79">
        <v>15.902</v>
      </c>
      <c r="BH19" s="79">
        <v>45.946461</v>
      </c>
      <c r="BI19" s="79">
        <v>0</v>
      </c>
      <c r="BJ19" s="79">
        <v>1.98656707</v>
      </c>
      <c r="BK19" s="79">
        <v>100</v>
      </c>
      <c r="BL19" s="81">
        <v>572.706870237083</v>
      </c>
      <c r="BM19" s="81">
        <v>1078.39447875478</v>
      </c>
      <c r="BN19" s="81">
        <v>72.2823711265923</v>
      </c>
      <c r="BO19" s="81">
        <v>1881.3733321241316</v>
      </c>
      <c r="BP19" s="81">
        <v>3604.7570522425867</v>
      </c>
      <c r="BQ19" s="96">
        <v>216.2866491500577</v>
      </c>
      <c r="BR19" s="96">
        <v>9.641736201887342</v>
      </c>
      <c r="BS19" s="96">
        <v>363.8638866379828</v>
      </c>
      <c r="BT19" s="96">
        <v>589.7922719899278</v>
      </c>
    </row>
    <row r="20" spans="1:72" s="29" customFormat="1" ht="12.75" customHeight="1">
      <c r="A20" s="17">
        <v>1991</v>
      </c>
      <c r="B20" s="18" t="s">
        <v>554</v>
      </c>
      <c r="C20" s="19" t="s">
        <v>563</v>
      </c>
      <c r="D20" s="20" t="s">
        <v>1191</v>
      </c>
      <c r="E20" s="141" t="s">
        <v>1180</v>
      </c>
      <c r="F20" s="82">
        <v>116.446592</v>
      </c>
      <c r="G20" s="74">
        <v>25.99376</v>
      </c>
      <c r="H20" s="22" t="s">
        <v>169</v>
      </c>
      <c r="I20" s="23">
        <v>82.06164383561644</v>
      </c>
      <c r="J20" s="24" t="s">
        <v>178</v>
      </c>
      <c r="K20" s="87">
        <v>33626.6457796507</v>
      </c>
      <c r="L20" s="92">
        <v>288.773120811047</v>
      </c>
      <c r="M20" s="88"/>
      <c r="N20" s="89">
        <v>0.4588723376990241</v>
      </c>
      <c r="O20" s="88"/>
      <c r="P20" s="89">
        <v>0.4166926345384832</v>
      </c>
      <c r="Q20" s="77">
        <v>97</v>
      </c>
      <c r="R20" s="77">
        <v>97</v>
      </c>
      <c r="S20" s="24" t="s">
        <v>177</v>
      </c>
      <c r="T20" s="25">
        <v>210045.7580726711</v>
      </c>
      <c r="U20" s="28">
        <v>1803.79480811831</v>
      </c>
      <c r="V20" s="88"/>
      <c r="W20" s="89">
        <v>2.8663039621066675</v>
      </c>
      <c r="X20" s="88"/>
      <c r="Y20" s="89">
        <v>4.598456698579839</v>
      </c>
      <c r="Z20" s="77">
        <v>81</v>
      </c>
      <c r="AA20" s="77">
        <v>88</v>
      </c>
      <c r="AB20" s="24" t="s">
        <v>177</v>
      </c>
      <c r="AC20" s="87">
        <v>280928.7986089313</v>
      </c>
      <c r="AD20" s="87">
        <v>2412.5119832526425</v>
      </c>
      <c r="AE20" s="88"/>
      <c r="AF20" s="89">
        <v>3.833580529838909</v>
      </c>
      <c r="AG20" s="88"/>
      <c r="AH20" s="89">
        <v>5.405847745040816</v>
      </c>
      <c r="AI20" s="77">
        <v>80</v>
      </c>
      <c r="AJ20" s="77">
        <v>87</v>
      </c>
      <c r="AK20" s="24" t="s">
        <v>177</v>
      </c>
      <c r="AL20" s="25">
        <v>26224.88238184926</v>
      </c>
      <c r="AM20" s="83">
        <v>225.20953109429996</v>
      </c>
      <c r="AN20" s="88"/>
      <c r="AO20" s="89">
        <v>0.35786718554377694</v>
      </c>
      <c r="AP20" s="88"/>
      <c r="AQ20" s="89">
        <v>0.582487406163692</v>
      </c>
      <c r="AR20" s="77">
        <v>95</v>
      </c>
      <c r="AS20" s="77">
        <v>95</v>
      </c>
      <c r="AT20" s="24" t="s">
        <v>177</v>
      </c>
      <c r="AU20" s="25">
        <v>33732.90589026576</v>
      </c>
      <c r="AV20" s="83">
        <v>289.6856430995058</v>
      </c>
      <c r="AW20" s="88"/>
      <c r="AX20" s="89">
        <v>0.46032237305734097</v>
      </c>
      <c r="AY20" s="88"/>
      <c r="AZ20" s="89">
        <v>0.7047823451493869</v>
      </c>
      <c r="BA20" s="77">
        <v>87</v>
      </c>
      <c r="BB20" s="77">
        <v>94</v>
      </c>
      <c r="BC20" s="30" t="s">
        <v>1180</v>
      </c>
      <c r="BD20" s="78">
        <v>507</v>
      </c>
      <c r="BE20" s="79">
        <v>34.6107146</v>
      </c>
      <c r="BF20" s="79">
        <v>4.68932376</v>
      </c>
      <c r="BG20" s="79">
        <v>3.236228</v>
      </c>
      <c r="BH20" s="79">
        <v>53.617663</v>
      </c>
      <c r="BI20" s="79">
        <v>0.006183384</v>
      </c>
      <c r="BJ20" s="79">
        <v>3.8398808000000004</v>
      </c>
      <c r="BK20" s="79">
        <v>100</v>
      </c>
      <c r="BL20" s="81">
        <v>589.6780560138677</v>
      </c>
      <c r="BM20" s="81">
        <v>347.8819428795878</v>
      </c>
      <c r="BN20" s="81">
        <v>255.95138642328553</v>
      </c>
      <c r="BO20" s="81">
        <v>167.44156840588346</v>
      </c>
      <c r="BP20" s="81">
        <v>1360.9529537226244</v>
      </c>
      <c r="BQ20" s="96">
        <v>69.82027720771195</v>
      </c>
      <c r="BR20" s="96">
        <v>34.187346590615554</v>
      </c>
      <c r="BS20" s="96">
        <v>34.427800171257914</v>
      </c>
      <c r="BT20" s="96">
        <v>138.43542396958543</v>
      </c>
    </row>
    <row r="21" spans="1:72" s="29" customFormat="1" ht="12.75" customHeight="1">
      <c r="A21" s="17">
        <v>1991</v>
      </c>
      <c r="B21" s="18" t="s">
        <v>554</v>
      </c>
      <c r="C21" s="19" t="s">
        <v>564</v>
      </c>
      <c r="D21" s="20" t="s">
        <v>1192</v>
      </c>
      <c r="E21" s="141" t="s">
        <v>1180</v>
      </c>
      <c r="F21" s="82">
        <v>190.66784</v>
      </c>
      <c r="G21" s="74">
        <v>25.50383</v>
      </c>
      <c r="H21" s="22" t="s">
        <v>169</v>
      </c>
      <c r="I21" s="23">
        <v>123.12876712328767</v>
      </c>
      <c r="J21" s="24" t="s">
        <v>177</v>
      </c>
      <c r="K21" s="87">
        <v>43303.156512852336</v>
      </c>
      <c r="L21" s="92">
        <v>227.1130596164111</v>
      </c>
      <c r="M21" s="88"/>
      <c r="N21" s="89">
        <v>0.3938297909016066</v>
      </c>
      <c r="O21" s="88"/>
      <c r="P21" s="89">
        <v>0.3384860794460677</v>
      </c>
      <c r="Q21" s="77">
        <v>96</v>
      </c>
      <c r="R21" s="77">
        <v>96</v>
      </c>
      <c r="S21" s="24" t="s">
        <v>177</v>
      </c>
      <c r="T21" s="25">
        <v>267637.93239585176</v>
      </c>
      <c r="U21" s="28">
        <v>1403.6868115559066</v>
      </c>
      <c r="V21" s="88"/>
      <c r="W21" s="89">
        <v>2.4340902474745203</v>
      </c>
      <c r="X21" s="88"/>
      <c r="Y21" s="89">
        <v>2.8581647802238503</v>
      </c>
      <c r="Z21" s="77">
        <v>78</v>
      </c>
      <c r="AA21" s="77">
        <v>80</v>
      </c>
      <c r="AB21" s="24" t="s">
        <v>177</v>
      </c>
      <c r="AC21" s="87">
        <v>360318.20498758357</v>
      </c>
      <c r="AD21" s="87">
        <v>1889.7691660407102</v>
      </c>
      <c r="AE21" s="88"/>
      <c r="AF21" s="89">
        <v>3.2769907497663655</v>
      </c>
      <c r="AG21" s="88"/>
      <c r="AH21" s="89">
        <v>3.7526399096544747</v>
      </c>
      <c r="AI21" s="77">
        <v>77</v>
      </c>
      <c r="AJ21" s="77">
        <v>80</v>
      </c>
      <c r="AK21" s="24" t="s">
        <v>177</v>
      </c>
      <c r="AL21" s="25">
        <v>26707.55062625752</v>
      </c>
      <c r="AM21" s="83">
        <v>140.07370422960432</v>
      </c>
      <c r="AN21" s="88"/>
      <c r="AO21" s="89">
        <v>0.24289751430732934</v>
      </c>
      <c r="AP21" s="88"/>
      <c r="AQ21" s="89">
        <v>0.3261615837685695</v>
      </c>
      <c r="AR21" s="77">
        <v>92</v>
      </c>
      <c r="AS21" s="77">
        <v>94</v>
      </c>
      <c r="AT21" s="24" t="s">
        <v>177</v>
      </c>
      <c r="AU21" s="25">
        <v>35329.44940056986</v>
      </c>
      <c r="AV21" s="83">
        <v>185.2931747722629</v>
      </c>
      <c r="AW21" s="88"/>
      <c r="AX21" s="89">
        <v>0.3213112112500556</v>
      </c>
      <c r="AY21" s="88"/>
      <c r="AZ21" s="89">
        <v>0.41304689174771986</v>
      </c>
      <c r="BA21" s="77">
        <v>79</v>
      </c>
      <c r="BB21" s="77">
        <v>91</v>
      </c>
      <c r="BC21" s="30" t="s">
        <v>1180</v>
      </c>
      <c r="BD21" s="78">
        <v>500</v>
      </c>
      <c r="BE21" s="79">
        <v>42.70291957999999</v>
      </c>
      <c r="BF21" s="79">
        <v>6.93361433</v>
      </c>
      <c r="BG21" s="79">
        <v>4.254857</v>
      </c>
      <c r="BH21" s="79">
        <v>42.170481</v>
      </c>
      <c r="BI21" s="79">
        <v>0.01085664</v>
      </c>
      <c r="BJ21" s="79">
        <v>3.9272697999999995</v>
      </c>
      <c r="BK21" s="79">
        <v>100</v>
      </c>
      <c r="BL21" s="81">
        <v>567.1958102635452</v>
      </c>
      <c r="BM21" s="81">
        <v>328.3266508569738</v>
      </c>
      <c r="BN21" s="81">
        <v>245.92855652356826</v>
      </c>
      <c r="BO21" s="81">
        <v>520.0981979971033</v>
      </c>
      <c r="BP21" s="81">
        <v>1661.5492156411906</v>
      </c>
      <c r="BQ21" s="96">
        <v>65.85448984649607</v>
      </c>
      <c r="BR21" s="96">
        <v>32.852944681179586</v>
      </c>
      <c r="BS21" s="96">
        <v>100.88749104201318</v>
      </c>
      <c r="BT21" s="96">
        <v>199.59492556968883</v>
      </c>
    </row>
    <row r="22" spans="1:72" s="29" customFormat="1" ht="12.75" customHeight="1">
      <c r="A22" s="17">
        <v>1991</v>
      </c>
      <c r="B22" s="18" t="s">
        <v>554</v>
      </c>
      <c r="C22" s="19" t="s">
        <v>565</v>
      </c>
      <c r="D22" s="20" t="s">
        <v>1193</v>
      </c>
      <c r="E22" s="141" t="s">
        <v>1178</v>
      </c>
      <c r="F22" s="82">
        <v>498.617152</v>
      </c>
      <c r="G22" s="74">
        <v>22.63239</v>
      </c>
      <c r="H22" s="22" t="s">
        <v>169</v>
      </c>
      <c r="I22" s="23">
        <v>299.23835616438356</v>
      </c>
      <c r="J22" s="24" t="s">
        <v>177</v>
      </c>
      <c r="K22" s="87">
        <v>8307.408794102132</v>
      </c>
      <c r="L22" s="92">
        <v>16.66089656318548</v>
      </c>
      <c r="M22" s="88"/>
      <c r="N22" s="89">
        <v>0.031088292019556485</v>
      </c>
      <c r="O22" s="88"/>
      <c r="P22" s="89">
        <v>0.02524820650229732</v>
      </c>
      <c r="Q22" s="77">
        <v>42</v>
      </c>
      <c r="R22" s="77">
        <v>35</v>
      </c>
      <c r="S22" s="24" t="s">
        <v>177</v>
      </c>
      <c r="T22" s="25">
        <v>203259.93457086256</v>
      </c>
      <c r="U22" s="28">
        <v>407.64729764222506</v>
      </c>
      <c r="V22" s="88"/>
      <c r="W22" s="89">
        <v>0.760646834461922</v>
      </c>
      <c r="X22" s="88"/>
      <c r="Y22" s="89">
        <v>0.7149813652252882</v>
      </c>
      <c r="Z22" s="77">
        <v>53</v>
      </c>
      <c r="AA22" s="77">
        <v>55</v>
      </c>
      <c r="AB22" s="24" t="s">
        <v>177</v>
      </c>
      <c r="AC22" s="87">
        <v>268765.2640130494</v>
      </c>
      <c r="AD22" s="87">
        <v>539.0212970713238</v>
      </c>
      <c r="AE22" s="88"/>
      <c r="AF22" s="89">
        <v>1.0057832977092511</v>
      </c>
      <c r="AG22" s="88"/>
      <c r="AH22" s="89">
        <v>0.9389174197779377</v>
      </c>
      <c r="AI22" s="77">
        <v>40</v>
      </c>
      <c r="AJ22" s="77">
        <v>42</v>
      </c>
      <c r="AK22" s="24" t="s">
        <v>177</v>
      </c>
      <c r="AL22" s="25">
        <v>2545.054692918069</v>
      </c>
      <c r="AM22" s="83">
        <v>5.1042261236093</v>
      </c>
      <c r="AN22" s="31" t="s">
        <v>498</v>
      </c>
      <c r="AO22" s="27">
        <v>0.01</v>
      </c>
      <c r="AP22" s="31" t="s">
        <v>498</v>
      </c>
      <c r="AQ22" s="27">
        <v>0.01</v>
      </c>
      <c r="AR22" s="77">
        <v>12</v>
      </c>
      <c r="AS22" s="77">
        <v>12</v>
      </c>
      <c r="AT22" s="24" t="s">
        <v>177</v>
      </c>
      <c r="AU22" s="25">
        <v>9665.005498407121</v>
      </c>
      <c r="AV22" s="83">
        <v>19.38362019766043</v>
      </c>
      <c r="AW22" s="88"/>
      <c r="AX22" s="89">
        <v>0.03616874054860742</v>
      </c>
      <c r="AY22" s="88"/>
      <c r="AZ22" s="89">
        <v>0.029186201258005435</v>
      </c>
      <c r="BA22" s="77">
        <v>19</v>
      </c>
      <c r="BB22" s="77">
        <v>20</v>
      </c>
      <c r="BC22" s="19" t="s">
        <v>1185</v>
      </c>
      <c r="BD22" s="78">
        <v>39</v>
      </c>
      <c r="BE22" s="79">
        <v>4.10969737</v>
      </c>
      <c r="BF22" s="79">
        <v>6.3888126000000005</v>
      </c>
      <c r="BG22" s="79">
        <v>19.90394</v>
      </c>
      <c r="BH22" s="79">
        <v>67.435752</v>
      </c>
      <c r="BI22" s="79">
        <v>0.003248916</v>
      </c>
      <c r="BJ22" s="79">
        <v>2.15854314</v>
      </c>
      <c r="BK22" s="79">
        <v>100</v>
      </c>
      <c r="BL22" s="81">
        <v>603.0986542021991</v>
      </c>
      <c r="BM22" s="81">
        <v>515.1554299787372</v>
      </c>
      <c r="BN22" s="81">
        <v>29.034300047504182</v>
      </c>
      <c r="BO22" s="81">
        <v>602.2035118438927</v>
      </c>
      <c r="BP22" s="81">
        <v>1749.491896072333</v>
      </c>
      <c r="BQ22" s="96">
        <v>145.17083172194342</v>
      </c>
      <c r="BR22" s="96">
        <v>5.374196727726419</v>
      </c>
      <c r="BS22" s="96">
        <v>118.91087132116948</v>
      </c>
      <c r="BT22" s="96">
        <v>269.4558997708393</v>
      </c>
    </row>
    <row r="23" spans="1:72" s="29" customFormat="1" ht="12.75" customHeight="1">
      <c r="A23" s="17">
        <v>1991</v>
      </c>
      <c r="B23" s="18" t="s">
        <v>554</v>
      </c>
      <c r="C23" s="19" t="s">
        <v>566</v>
      </c>
      <c r="D23" s="20" t="s">
        <v>1194</v>
      </c>
      <c r="E23" s="141" t="s">
        <v>1178</v>
      </c>
      <c r="F23" s="82">
        <v>2646.63987</v>
      </c>
      <c r="G23" s="74">
        <v>23.70491</v>
      </c>
      <c r="H23" s="22" t="s">
        <v>169</v>
      </c>
      <c r="I23" s="23">
        <v>1574.2410958904109</v>
      </c>
      <c r="J23" s="24" t="s">
        <v>177</v>
      </c>
      <c r="K23" s="87">
        <v>51727.481250238845</v>
      </c>
      <c r="L23" s="92">
        <v>19.544586264484426</v>
      </c>
      <c r="M23" s="88"/>
      <c r="N23" s="89">
        <v>0.03679583201692313</v>
      </c>
      <c r="O23" s="88"/>
      <c r="P23" s="89">
        <v>0.031154081909958938</v>
      </c>
      <c r="Q23" s="77">
        <v>47</v>
      </c>
      <c r="R23" s="77">
        <v>43</v>
      </c>
      <c r="S23" s="24" t="s">
        <v>177</v>
      </c>
      <c r="T23" s="25">
        <v>559730.6248508068</v>
      </c>
      <c r="U23" s="28">
        <v>211.48726398155816</v>
      </c>
      <c r="V23" s="88"/>
      <c r="W23" s="89">
        <v>0.39815884224292497</v>
      </c>
      <c r="X23" s="88"/>
      <c r="Y23" s="89">
        <v>0.34323284124409786</v>
      </c>
      <c r="Z23" s="77">
        <v>38</v>
      </c>
      <c r="AA23" s="77">
        <v>34</v>
      </c>
      <c r="AB23" s="24" t="s">
        <v>177</v>
      </c>
      <c r="AC23" s="87">
        <v>994022.3512423959</v>
      </c>
      <c r="AD23" s="87">
        <v>375.5789983026274</v>
      </c>
      <c r="AE23" s="88"/>
      <c r="AF23" s="89">
        <v>0.7070879651077787</v>
      </c>
      <c r="AG23" s="88"/>
      <c r="AH23" s="89">
        <v>0.7016332269633091</v>
      </c>
      <c r="AI23" s="77">
        <v>28</v>
      </c>
      <c r="AJ23" s="77">
        <v>32</v>
      </c>
      <c r="AK23" s="24" t="s">
        <v>177</v>
      </c>
      <c r="AL23" s="25">
        <v>15324.364747508054</v>
      </c>
      <c r="AM23" s="83">
        <v>5.790120870320016</v>
      </c>
      <c r="AN23" s="88"/>
      <c r="AO23" s="89">
        <v>0.010900835250174904</v>
      </c>
      <c r="AP23" s="88"/>
      <c r="AQ23" s="89">
        <v>0.010816026938574894</v>
      </c>
      <c r="AR23" s="77">
        <v>26</v>
      </c>
      <c r="AS23" s="77">
        <v>26</v>
      </c>
      <c r="AT23" s="24" t="s">
        <v>177</v>
      </c>
      <c r="AU23" s="25">
        <v>59227.17815934254</v>
      </c>
      <c r="AV23" s="83">
        <v>22.378253585117548</v>
      </c>
      <c r="AW23" s="88"/>
      <c r="AX23" s="89">
        <v>0.04213066721429596</v>
      </c>
      <c r="AY23" s="88"/>
      <c r="AZ23" s="89">
        <v>0.03144867591899468</v>
      </c>
      <c r="BA23" s="77">
        <v>23</v>
      </c>
      <c r="BB23" s="77">
        <v>22</v>
      </c>
      <c r="BC23" s="19" t="s">
        <v>1185</v>
      </c>
      <c r="BD23" s="78">
        <v>53</v>
      </c>
      <c r="BE23" s="79">
        <v>8.17827391</v>
      </c>
      <c r="BF23" s="79">
        <v>6.375502432999999</v>
      </c>
      <c r="BG23" s="79">
        <v>7.466571</v>
      </c>
      <c r="BH23" s="79">
        <v>74.423719</v>
      </c>
      <c r="BI23" s="79">
        <v>0.03676003</v>
      </c>
      <c r="BJ23" s="79">
        <v>3.5191692</v>
      </c>
      <c r="BK23" s="79">
        <v>100</v>
      </c>
      <c r="BL23" s="81">
        <v>589.5110063967007</v>
      </c>
      <c r="BM23" s="81">
        <v>251.89574935759327</v>
      </c>
      <c r="BN23" s="81">
        <v>25.493583051529153</v>
      </c>
      <c r="BO23" s="81">
        <v>360.11132863346455</v>
      </c>
      <c r="BP23" s="81">
        <v>1227.0116674392877</v>
      </c>
      <c r="BQ23" s="96">
        <v>63.60643744603353</v>
      </c>
      <c r="BR23" s="96">
        <v>3.748652563498687</v>
      </c>
      <c r="BS23" s="96">
        <v>68.82349278596789</v>
      </c>
      <c r="BT23" s="96">
        <v>136.17858279550012</v>
      </c>
    </row>
    <row r="24" spans="1:72" s="29" customFormat="1" ht="12.75" customHeight="1">
      <c r="A24" s="17">
        <v>1991</v>
      </c>
      <c r="B24" s="18" t="s">
        <v>554</v>
      </c>
      <c r="C24" s="19" t="s">
        <v>567</v>
      </c>
      <c r="D24" s="20" t="s">
        <v>1195</v>
      </c>
      <c r="E24" s="141" t="s">
        <v>1180</v>
      </c>
      <c r="F24" s="82">
        <v>26.03026631482</v>
      </c>
      <c r="G24" s="74">
        <v>24.29198</v>
      </c>
      <c r="H24" s="22" t="s">
        <v>169</v>
      </c>
      <c r="I24" s="23">
        <v>13.644739726027376</v>
      </c>
      <c r="J24" s="24" t="s">
        <v>177</v>
      </c>
      <c r="K24" s="87">
        <v>937.0926933403078</v>
      </c>
      <c r="L24" s="92">
        <v>36.000119322897056</v>
      </c>
      <c r="M24" s="88"/>
      <c r="N24" s="89">
        <v>0.07690699401124042</v>
      </c>
      <c r="O24" s="88"/>
      <c r="P24" s="89">
        <v>0.06438281987721256</v>
      </c>
      <c r="Q24" s="77">
        <v>67</v>
      </c>
      <c r="R24" s="77">
        <v>67</v>
      </c>
      <c r="S24" s="24" t="s">
        <v>177</v>
      </c>
      <c r="T24" s="25">
        <v>20634.89770886477</v>
      </c>
      <c r="U24" s="28">
        <v>792.7271069492114</v>
      </c>
      <c r="V24" s="88"/>
      <c r="W24" s="89">
        <v>1.6935015775882372</v>
      </c>
      <c r="X24" s="88"/>
      <c r="Y24" s="89">
        <v>1.7757149562134809</v>
      </c>
      <c r="Z24" s="77">
        <v>71</v>
      </c>
      <c r="AA24" s="77">
        <v>72</v>
      </c>
      <c r="AB24" s="24" t="s">
        <v>177</v>
      </c>
      <c r="AC24" s="87">
        <v>25034.399081959527</v>
      </c>
      <c r="AD24" s="87">
        <v>961.7419498972437</v>
      </c>
      <c r="AE24" s="88"/>
      <c r="AF24" s="89">
        <v>2.0545677006704377</v>
      </c>
      <c r="AG24" s="88"/>
      <c r="AH24" s="89">
        <v>2.0114606331093827</v>
      </c>
      <c r="AI24" s="77">
        <v>65</v>
      </c>
      <c r="AJ24" s="77">
        <v>68</v>
      </c>
      <c r="AK24" s="24" t="s">
        <v>177</v>
      </c>
      <c r="AL24" s="25">
        <v>287.2972189391671</v>
      </c>
      <c r="AM24" s="83">
        <v>11.037044933174506</v>
      </c>
      <c r="AN24" s="88"/>
      <c r="AO24" s="89">
        <v>0.023578420420333628</v>
      </c>
      <c r="AP24" s="88"/>
      <c r="AQ24" s="89">
        <v>0.027477076381331855</v>
      </c>
      <c r="AR24" s="77">
        <v>45</v>
      </c>
      <c r="AS24" s="77">
        <v>52</v>
      </c>
      <c r="AT24" s="24" t="s">
        <v>177</v>
      </c>
      <c r="AU24" s="25">
        <v>847.0241964320268</v>
      </c>
      <c r="AV24" s="83">
        <v>32.539974281776146</v>
      </c>
      <c r="AW24" s="88"/>
      <c r="AX24" s="89">
        <v>0.06951509201311964</v>
      </c>
      <c r="AY24" s="88"/>
      <c r="AZ24" s="89">
        <v>0.03939646300650297</v>
      </c>
      <c r="BA24" s="77">
        <v>34</v>
      </c>
      <c r="BB24" s="77">
        <v>27</v>
      </c>
      <c r="BC24" s="30" t="s">
        <v>1180</v>
      </c>
      <c r="BD24" s="78">
        <v>1783</v>
      </c>
      <c r="BE24" s="79">
        <v>93.97544113000001</v>
      </c>
      <c r="BF24" s="79">
        <v>0.006916826</v>
      </c>
      <c r="BG24" s="79">
        <v>0</v>
      </c>
      <c r="BH24" s="79">
        <v>4.942072</v>
      </c>
      <c r="BI24" s="79">
        <v>0</v>
      </c>
      <c r="BJ24" s="79">
        <v>1.07556635</v>
      </c>
      <c r="BK24" s="79">
        <v>100</v>
      </c>
      <c r="BL24" s="81">
        <v>596.9461272019305</v>
      </c>
      <c r="BM24" s="81">
        <v>0.03841681786523493</v>
      </c>
      <c r="BN24" s="81">
        <v>613.2220523708351</v>
      </c>
      <c r="BO24" s="81">
        <v>0</v>
      </c>
      <c r="BP24" s="81">
        <v>1210.2065963906307</v>
      </c>
      <c r="BQ24" s="96">
        <v>0</v>
      </c>
      <c r="BR24" s="96">
        <v>81.9558781125012</v>
      </c>
      <c r="BS24" s="96">
        <v>0</v>
      </c>
      <c r="BT24" s="96">
        <v>81.9558781125012</v>
      </c>
    </row>
    <row r="25" spans="1:72" s="29" customFormat="1" ht="12.75" customHeight="1">
      <c r="A25" s="17">
        <v>1991</v>
      </c>
      <c r="B25" s="18" t="s">
        <v>554</v>
      </c>
      <c r="C25" s="19" t="s">
        <v>568</v>
      </c>
      <c r="D25" s="20" t="s">
        <v>569</v>
      </c>
      <c r="E25" s="142" t="s">
        <v>1180</v>
      </c>
      <c r="F25" s="82">
        <v>85.135976</v>
      </c>
      <c r="G25" s="74">
        <v>23.50331</v>
      </c>
      <c r="H25" s="22" t="s">
        <v>169</v>
      </c>
      <c r="I25" s="23">
        <v>49.88319178082196</v>
      </c>
      <c r="J25" s="24" t="s">
        <v>177</v>
      </c>
      <c r="K25" s="87">
        <v>1154.7605177935168</v>
      </c>
      <c r="L25" s="92">
        <v>13.563719734575155</v>
      </c>
      <c r="M25" s="88"/>
      <c r="N25" s="89">
        <v>0.025923058124061354</v>
      </c>
      <c r="O25" s="88"/>
      <c r="P25" s="89">
        <v>0.0304447442093896</v>
      </c>
      <c r="Q25" s="77">
        <v>33</v>
      </c>
      <c r="R25" s="77">
        <v>42</v>
      </c>
      <c r="S25" s="24" t="s">
        <v>177</v>
      </c>
      <c r="T25" s="25">
        <v>24031.025267366727</v>
      </c>
      <c r="U25" s="28">
        <v>282.2663977842543</v>
      </c>
      <c r="V25" s="88"/>
      <c r="W25" s="89">
        <v>0.5394691411662258</v>
      </c>
      <c r="X25" s="88"/>
      <c r="Y25" s="89">
        <v>0.48129239264922097</v>
      </c>
      <c r="Z25" s="77">
        <v>45</v>
      </c>
      <c r="AA25" s="77">
        <v>44</v>
      </c>
      <c r="AB25" s="24" t="s">
        <v>177</v>
      </c>
      <c r="AC25" s="87">
        <v>34539.294411651994</v>
      </c>
      <c r="AD25" s="87">
        <v>405.69564165978426</v>
      </c>
      <c r="AE25" s="88"/>
      <c r="AF25" s="89">
        <v>0.7753678124605076</v>
      </c>
      <c r="AG25" s="88"/>
      <c r="AH25" s="89">
        <v>0.757401727792083</v>
      </c>
      <c r="AI25" s="77">
        <v>31</v>
      </c>
      <c r="AJ25" s="77">
        <v>34</v>
      </c>
      <c r="AK25" s="24" t="s">
        <v>177</v>
      </c>
      <c r="AL25" s="25">
        <v>729.967175329049</v>
      </c>
      <c r="AM25" s="83">
        <v>8.574132929762255</v>
      </c>
      <c r="AN25" s="88"/>
      <c r="AO25" s="89">
        <v>0.01638693150928758</v>
      </c>
      <c r="AP25" s="88"/>
      <c r="AQ25" s="89">
        <v>0.02172383303353634</v>
      </c>
      <c r="AR25" s="77">
        <v>36</v>
      </c>
      <c r="AS25" s="77">
        <v>45</v>
      </c>
      <c r="AT25" s="24" t="s">
        <v>177</v>
      </c>
      <c r="AU25" s="25">
        <v>1593.5062694771336</v>
      </c>
      <c r="AV25" s="83">
        <v>18.7171903623579</v>
      </c>
      <c r="AW25" s="88"/>
      <c r="AX25" s="89">
        <v>0.035772400431254014</v>
      </c>
      <c r="AY25" s="88"/>
      <c r="AZ25" s="89">
        <v>0.042539358870034454</v>
      </c>
      <c r="BA25" s="77">
        <v>19</v>
      </c>
      <c r="BB25" s="77">
        <v>30</v>
      </c>
      <c r="BC25" s="30" t="s">
        <v>1180</v>
      </c>
      <c r="BD25" s="78">
        <v>254</v>
      </c>
      <c r="BE25" s="79">
        <v>50.1913778</v>
      </c>
      <c r="BF25" s="79">
        <v>1.13451355</v>
      </c>
      <c r="BG25" s="79">
        <v>1.686439</v>
      </c>
      <c r="BH25" s="79">
        <v>44.7556512</v>
      </c>
      <c r="BI25" s="79">
        <v>0.001057328</v>
      </c>
      <c r="BJ25" s="79">
        <v>2.23096266</v>
      </c>
      <c r="BK25" s="79">
        <v>100</v>
      </c>
      <c r="BL25" s="81">
        <v>592.5383804061087</v>
      </c>
      <c r="BM25" s="81">
        <v>21.228785035991525</v>
      </c>
      <c r="BN25" s="81">
        <v>389.3066310768553</v>
      </c>
      <c r="BO25" s="81">
        <v>47.0189006818927</v>
      </c>
      <c r="BP25" s="81">
        <v>1050.0926972008483</v>
      </c>
      <c r="BQ25" s="96">
        <v>4.24810619034504</v>
      </c>
      <c r="BR25" s="96">
        <v>52.02657608968192</v>
      </c>
      <c r="BS25" s="96">
        <v>10.289422182697479</v>
      </c>
      <c r="BT25" s="96">
        <v>66.56410446272443</v>
      </c>
    </row>
    <row r="26" spans="1:72" s="29" customFormat="1" ht="12.75" customHeight="1">
      <c r="A26" s="17">
        <v>1991</v>
      </c>
      <c r="B26" s="18" t="s">
        <v>582</v>
      </c>
      <c r="C26" s="19" t="s">
        <v>583</v>
      </c>
      <c r="D26" s="20" t="s">
        <v>1196</v>
      </c>
      <c r="E26" s="139" t="s">
        <v>208</v>
      </c>
      <c r="F26" s="82">
        <v>7046.39027</v>
      </c>
      <c r="G26" s="74">
        <v>25.8383</v>
      </c>
      <c r="H26" s="22" t="s">
        <v>169</v>
      </c>
      <c r="I26" s="23">
        <v>4324.309863013699</v>
      </c>
      <c r="J26" s="24" t="s">
        <v>177</v>
      </c>
      <c r="K26" s="87">
        <v>85291.3177887946</v>
      </c>
      <c r="L26" s="92">
        <v>12.10425686353512</v>
      </c>
      <c r="M26" s="88"/>
      <c r="N26" s="89">
        <v>0.022086991263345797</v>
      </c>
      <c r="O26" s="88"/>
      <c r="P26" s="89">
        <v>0.023121897722307286</v>
      </c>
      <c r="Q26" s="77">
        <v>26</v>
      </c>
      <c r="R26" s="77">
        <v>31</v>
      </c>
      <c r="S26" s="24" t="s">
        <v>177</v>
      </c>
      <c r="T26" s="25">
        <v>780296.0093852056</v>
      </c>
      <c r="U26" s="28">
        <v>110.73698439714802</v>
      </c>
      <c r="V26" s="88"/>
      <c r="W26" s="89">
        <v>0.2020650118783702</v>
      </c>
      <c r="X26" s="88"/>
      <c r="Y26" s="89">
        <v>0.2040772186801655</v>
      </c>
      <c r="Z26" s="77">
        <v>25</v>
      </c>
      <c r="AA26" s="77">
        <v>25</v>
      </c>
      <c r="AB26" s="24" t="s">
        <v>177</v>
      </c>
      <c r="AC26" s="87">
        <v>1322771.6934441377</v>
      </c>
      <c r="AD26" s="87">
        <v>187.7233083548944</v>
      </c>
      <c r="AE26" s="88"/>
      <c r="AF26" s="89">
        <v>0.3425442072409877</v>
      </c>
      <c r="AG26" s="88"/>
      <c r="AH26" s="89">
        <v>0.32936633584573505</v>
      </c>
      <c r="AI26" s="77">
        <v>10</v>
      </c>
      <c r="AJ26" s="77">
        <v>13</v>
      </c>
      <c r="AK26" s="24" t="s">
        <v>179</v>
      </c>
      <c r="AL26" s="26"/>
      <c r="AM26" s="83"/>
      <c r="AN26" s="90" t="s">
        <v>498</v>
      </c>
      <c r="AO26" s="89">
        <v>0.01</v>
      </c>
      <c r="AP26" s="90" t="s">
        <v>498</v>
      </c>
      <c r="AQ26" s="89">
        <v>0.01</v>
      </c>
      <c r="AR26" s="77">
        <v>12</v>
      </c>
      <c r="AS26" s="77">
        <v>12</v>
      </c>
      <c r="AT26" s="24" t="s">
        <v>177</v>
      </c>
      <c r="AU26" s="25">
        <v>47826.955304387826</v>
      </c>
      <c r="AV26" s="83">
        <v>6.787440586141112</v>
      </c>
      <c r="AW26" s="88"/>
      <c r="AX26" s="89">
        <v>0.012385241210321944</v>
      </c>
      <c r="AY26" s="88"/>
      <c r="AZ26" s="89">
        <v>0.012655371530400708</v>
      </c>
      <c r="BA26" s="77">
        <v>6</v>
      </c>
      <c r="BB26" s="77">
        <v>8</v>
      </c>
      <c r="BC26" s="19" t="s">
        <v>1179</v>
      </c>
      <c r="BD26" s="78">
        <v>7</v>
      </c>
      <c r="BE26" s="79">
        <v>0.779266346</v>
      </c>
      <c r="BF26" s="79">
        <v>0.4895081</v>
      </c>
      <c r="BG26" s="79">
        <v>0.5283878</v>
      </c>
      <c r="BH26" s="79">
        <v>93.28654300000001</v>
      </c>
      <c r="BI26" s="79">
        <v>0</v>
      </c>
      <c r="BJ26" s="79">
        <v>4.916295873999999</v>
      </c>
      <c r="BK26" s="79">
        <v>100</v>
      </c>
      <c r="BL26" s="81">
        <v>519.104751015539</v>
      </c>
      <c r="BM26" s="81">
        <v>12.412218168740933</v>
      </c>
      <c r="BN26" s="81">
        <v>4.211045021590419</v>
      </c>
      <c r="BO26" s="81">
        <v>19.249572448106825</v>
      </c>
      <c r="BP26" s="81">
        <v>554.9775866539771</v>
      </c>
      <c r="BQ26" s="96">
        <v>3.6664635853803387</v>
      </c>
      <c r="BR26" s="96">
        <v>0.8084990728167545</v>
      </c>
      <c r="BS26" s="96">
        <v>3.5545859710095224</v>
      </c>
      <c r="BT26" s="96">
        <v>8.029548629206616</v>
      </c>
    </row>
    <row r="27" spans="1:72" s="29" customFormat="1" ht="12.75" customHeight="1">
      <c r="A27" s="17">
        <v>1991</v>
      </c>
      <c r="B27" s="18" t="s">
        <v>582</v>
      </c>
      <c r="C27" s="19" t="s">
        <v>584</v>
      </c>
      <c r="D27" s="20" t="s">
        <v>1197</v>
      </c>
      <c r="E27" s="141" t="s">
        <v>1178</v>
      </c>
      <c r="F27" s="82">
        <v>1324.34278</v>
      </c>
      <c r="G27" s="74">
        <v>27.46307</v>
      </c>
      <c r="H27" s="22" t="s">
        <v>169</v>
      </c>
      <c r="I27" s="23">
        <v>872.6712328767123</v>
      </c>
      <c r="J27" s="24" t="s">
        <v>177</v>
      </c>
      <c r="K27" s="87">
        <v>27432.58083929506</v>
      </c>
      <c r="L27" s="92">
        <v>20.714109106476997</v>
      </c>
      <c r="M27" s="88"/>
      <c r="N27" s="89">
        <v>0.03520177387614786</v>
      </c>
      <c r="O27" s="88"/>
      <c r="P27" s="89">
        <v>0.03797926630983422</v>
      </c>
      <c r="Q27" s="77">
        <v>45</v>
      </c>
      <c r="R27" s="77">
        <v>51</v>
      </c>
      <c r="S27" s="24" t="s">
        <v>177</v>
      </c>
      <c r="T27" s="25">
        <v>367353.9793303152</v>
      </c>
      <c r="U27" s="28">
        <v>277.3858738674252</v>
      </c>
      <c r="V27" s="88"/>
      <c r="W27" s="89">
        <v>0.47139245806451635</v>
      </c>
      <c r="X27" s="88"/>
      <c r="Y27" s="89">
        <v>0.5028563333777821</v>
      </c>
      <c r="Z27" s="77">
        <v>42</v>
      </c>
      <c r="AA27" s="77">
        <v>45</v>
      </c>
      <c r="AB27" s="24" t="s">
        <v>177</v>
      </c>
      <c r="AC27" s="87">
        <v>551857.052932249</v>
      </c>
      <c r="AD27" s="87">
        <v>416.7025797748896</v>
      </c>
      <c r="AE27" s="88"/>
      <c r="AF27" s="89">
        <v>0.708148726621144</v>
      </c>
      <c r="AG27" s="88"/>
      <c r="AH27" s="89">
        <v>0.947886403311018</v>
      </c>
      <c r="AI27" s="77">
        <v>28</v>
      </c>
      <c r="AJ27" s="77">
        <v>43</v>
      </c>
      <c r="AK27" s="24" t="s">
        <v>177</v>
      </c>
      <c r="AL27" s="25">
        <v>13578.795661896987</v>
      </c>
      <c r="AM27" s="83">
        <v>10.253233427902245</v>
      </c>
      <c r="AN27" s="88"/>
      <c r="AO27" s="89">
        <v>0.01742445223075112</v>
      </c>
      <c r="AP27" s="88"/>
      <c r="AQ27" s="89">
        <v>0.02733285184566278</v>
      </c>
      <c r="AR27" s="77">
        <v>37</v>
      </c>
      <c r="AS27" s="77">
        <v>51</v>
      </c>
      <c r="AT27" s="24" t="s">
        <v>177</v>
      </c>
      <c r="AU27" s="25">
        <v>33208.422984468525</v>
      </c>
      <c r="AV27" s="83">
        <v>25.075398519157197</v>
      </c>
      <c r="AW27" s="88"/>
      <c r="AX27" s="89">
        <v>0.042613394763362414</v>
      </c>
      <c r="AY27" s="88"/>
      <c r="AZ27" s="89">
        <v>0.05249035605623775</v>
      </c>
      <c r="BA27" s="77">
        <v>23</v>
      </c>
      <c r="BB27" s="77">
        <v>36</v>
      </c>
      <c r="BC27" s="19" t="s">
        <v>1185</v>
      </c>
      <c r="BD27" s="78">
        <v>58</v>
      </c>
      <c r="BE27" s="79">
        <v>8.984264699999999</v>
      </c>
      <c r="BF27" s="79">
        <v>6.8054770399999995</v>
      </c>
      <c r="BG27" s="79">
        <v>7.48315</v>
      </c>
      <c r="BH27" s="79">
        <v>75.575764</v>
      </c>
      <c r="BI27" s="79">
        <v>0.05056044</v>
      </c>
      <c r="BJ27" s="79">
        <v>1.1007770000000001</v>
      </c>
      <c r="BK27" s="79">
        <v>100</v>
      </c>
      <c r="BL27" s="81">
        <v>554.6721068694919</v>
      </c>
      <c r="BM27" s="81">
        <v>254.11749265297215</v>
      </c>
      <c r="BN27" s="81">
        <v>25.30085149103165</v>
      </c>
      <c r="BO27" s="81">
        <v>333.3766806204056</v>
      </c>
      <c r="BP27" s="81">
        <v>1167.4671316339013</v>
      </c>
      <c r="BQ27" s="96">
        <v>70.66247103588493</v>
      </c>
      <c r="BR27" s="96">
        <v>4.853979974378939</v>
      </c>
      <c r="BS27" s="96">
        <v>62.64767796748211</v>
      </c>
      <c r="BT27" s="96">
        <v>138.16412897774597</v>
      </c>
    </row>
    <row r="28" spans="1:72" s="29" customFormat="1" ht="12.75" customHeight="1">
      <c r="A28" s="17">
        <v>1991</v>
      </c>
      <c r="B28" s="18" t="s">
        <v>582</v>
      </c>
      <c r="C28" s="19" t="s">
        <v>585</v>
      </c>
      <c r="D28" s="20" t="s">
        <v>1198</v>
      </c>
      <c r="E28" s="141" t="s">
        <v>208</v>
      </c>
      <c r="F28" s="82">
        <v>11978.4284</v>
      </c>
      <c r="G28" s="74">
        <v>25.14706</v>
      </c>
      <c r="H28" s="22" t="s">
        <v>169</v>
      </c>
      <c r="I28" s="23">
        <v>6857.86301369863</v>
      </c>
      <c r="J28" s="24" t="s">
        <v>177</v>
      </c>
      <c r="K28" s="87">
        <v>550860.6474492174</v>
      </c>
      <c r="L28" s="92">
        <v>45.98772301792256</v>
      </c>
      <c r="M28" s="88"/>
      <c r="N28" s="89">
        <v>0.08995006541755904</v>
      </c>
      <c r="O28" s="88"/>
      <c r="P28" s="89">
        <v>0.09735921833167964</v>
      </c>
      <c r="Q28" s="77">
        <v>72</v>
      </c>
      <c r="R28" s="77">
        <v>80</v>
      </c>
      <c r="S28" s="24" t="s">
        <v>177</v>
      </c>
      <c r="T28" s="25">
        <v>2411924.803400464</v>
      </c>
      <c r="U28" s="28">
        <v>201.35569733008245</v>
      </c>
      <c r="V28" s="88"/>
      <c r="W28" s="89">
        <v>0.39384333379542297</v>
      </c>
      <c r="X28" s="88"/>
      <c r="Y28" s="89">
        <v>0.3905981508605019</v>
      </c>
      <c r="Z28" s="77">
        <v>37</v>
      </c>
      <c r="AA28" s="77">
        <v>37</v>
      </c>
      <c r="AB28" s="24" t="s">
        <v>177</v>
      </c>
      <c r="AC28" s="87">
        <v>4035623.349473756</v>
      </c>
      <c r="AD28" s="87">
        <v>336.9075820892961</v>
      </c>
      <c r="AE28" s="88"/>
      <c r="AF28" s="89">
        <v>0.6589771586819653</v>
      </c>
      <c r="AG28" s="88"/>
      <c r="AH28" s="89">
        <v>0.6811405524824286</v>
      </c>
      <c r="AI28" s="77">
        <v>25</v>
      </c>
      <c r="AJ28" s="77">
        <v>30</v>
      </c>
      <c r="AK28" s="24" t="s">
        <v>177</v>
      </c>
      <c r="AL28" s="25">
        <v>82215.00178784643</v>
      </c>
      <c r="AM28" s="83">
        <v>6.863588364216997</v>
      </c>
      <c r="AN28" s="88"/>
      <c r="AO28" s="89">
        <v>0.013424892163499971</v>
      </c>
      <c r="AP28" s="88"/>
      <c r="AQ28" s="89">
        <v>0.013707895856040991</v>
      </c>
      <c r="AR28" s="77">
        <v>31</v>
      </c>
      <c r="AS28" s="77">
        <v>33</v>
      </c>
      <c r="AT28" s="24" t="s">
        <v>177</v>
      </c>
      <c r="AU28" s="25">
        <v>215290.51001948235</v>
      </c>
      <c r="AV28" s="83">
        <v>17.97318503147561</v>
      </c>
      <c r="AW28" s="88"/>
      <c r="AX28" s="89">
        <v>0.03515479922137175</v>
      </c>
      <c r="AY28" s="88"/>
      <c r="AZ28" s="89">
        <v>0.03644035883139094</v>
      </c>
      <c r="BA28" s="77">
        <v>18</v>
      </c>
      <c r="BB28" s="77">
        <v>26</v>
      </c>
      <c r="BC28" s="19" t="s">
        <v>1179</v>
      </c>
      <c r="BD28" s="78">
        <v>28</v>
      </c>
      <c r="BE28" s="79">
        <v>3.55370818</v>
      </c>
      <c r="BF28" s="79">
        <v>3.553624794</v>
      </c>
      <c r="BG28" s="79">
        <v>6.472126</v>
      </c>
      <c r="BH28" s="79">
        <v>82.574908</v>
      </c>
      <c r="BI28" s="79">
        <v>0.01224701</v>
      </c>
      <c r="BJ28" s="79">
        <v>3.8333981399999995</v>
      </c>
      <c r="BK28" s="79">
        <v>100</v>
      </c>
      <c r="BL28" s="81">
        <v>532.7009899451139</v>
      </c>
      <c r="BM28" s="81">
        <v>282.5658943149281</v>
      </c>
      <c r="BN28" s="81">
        <v>17.616000442929558</v>
      </c>
      <c r="BO28" s="81">
        <v>296.2684987957185</v>
      </c>
      <c r="BP28" s="81">
        <v>1129.15138349869</v>
      </c>
      <c r="BQ28" s="96">
        <v>82.98345159648267</v>
      </c>
      <c r="BR28" s="96">
        <v>3.4069021386255756</v>
      </c>
      <c r="BS28" s="96">
        <v>53.222090470566236</v>
      </c>
      <c r="BT28" s="96">
        <v>139.61244420567448</v>
      </c>
    </row>
    <row r="29" spans="1:72" s="29" customFormat="1" ht="12.75" customHeight="1">
      <c r="A29" s="17">
        <v>1991</v>
      </c>
      <c r="B29" s="18" t="s">
        <v>582</v>
      </c>
      <c r="C29" s="19" t="s">
        <v>586</v>
      </c>
      <c r="D29" s="20" t="s">
        <v>587</v>
      </c>
      <c r="E29" s="142" t="s">
        <v>1182</v>
      </c>
      <c r="F29" s="82">
        <v>154.824208</v>
      </c>
      <c r="G29" s="74">
        <v>18.77696</v>
      </c>
      <c r="H29" s="22" t="s">
        <v>169</v>
      </c>
      <c r="I29" s="23">
        <v>63.27295890410958</v>
      </c>
      <c r="J29" s="24" t="s">
        <v>177</v>
      </c>
      <c r="K29" s="87">
        <v>4679.892777894723</v>
      </c>
      <c r="L29" s="92">
        <v>30.22713849693791</v>
      </c>
      <c r="M29" s="88"/>
      <c r="N29" s="89">
        <v>0.08282592594664213</v>
      </c>
      <c r="O29" s="88"/>
      <c r="P29" s="89">
        <v>0.043207183819007365</v>
      </c>
      <c r="Q29" s="77">
        <v>71</v>
      </c>
      <c r="R29" s="77">
        <v>56</v>
      </c>
      <c r="S29" s="24" t="s">
        <v>178</v>
      </c>
      <c r="T29" s="25">
        <v>91029.54530670562</v>
      </c>
      <c r="U29" s="28">
        <v>587.9542126041789</v>
      </c>
      <c r="V29" s="88"/>
      <c r="W29" s="89">
        <v>1.6110639145714447</v>
      </c>
      <c r="X29" s="88"/>
      <c r="Y29" s="89">
        <v>0.7844511104620914</v>
      </c>
      <c r="Z29" s="77">
        <v>70</v>
      </c>
      <c r="AA29" s="77">
        <v>57</v>
      </c>
      <c r="AB29" s="24" t="s">
        <v>177</v>
      </c>
      <c r="AC29" s="87">
        <v>105264.42918999483</v>
      </c>
      <c r="AD29" s="87">
        <v>679.8964486871125</v>
      </c>
      <c r="AE29" s="88"/>
      <c r="AF29" s="89">
        <v>1.8629964895965394</v>
      </c>
      <c r="AG29" s="88"/>
      <c r="AH29" s="89">
        <v>0.9705506577687015</v>
      </c>
      <c r="AI29" s="77">
        <v>62</v>
      </c>
      <c r="AJ29" s="77">
        <v>44</v>
      </c>
      <c r="AK29" s="24" t="s">
        <v>177</v>
      </c>
      <c r="AL29" s="25">
        <v>1885.343073565743</v>
      </c>
      <c r="AM29" s="83">
        <v>12.177314503464103</v>
      </c>
      <c r="AN29" s="88"/>
      <c r="AO29" s="89">
        <v>0.03336727852671408</v>
      </c>
      <c r="AP29" s="88"/>
      <c r="AQ29" s="89">
        <v>0.01041082907675567</v>
      </c>
      <c r="AR29" s="77">
        <v>52</v>
      </c>
      <c r="AS29" s="77">
        <v>25</v>
      </c>
      <c r="AT29" s="24" t="s">
        <v>177</v>
      </c>
      <c r="AU29" s="25">
        <v>7708.0448154754085</v>
      </c>
      <c r="AV29" s="83">
        <v>49.78578553733282</v>
      </c>
      <c r="AW29" s="88"/>
      <c r="AX29" s="89">
        <v>0.13641892653941629</v>
      </c>
      <c r="AY29" s="88"/>
      <c r="AZ29" s="89">
        <v>0.04385615534491261</v>
      </c>
      <c r="BA29" s="77">
        <v>53</v>
      </c>
      <c r="BB29" s="77">
        <v>31</v>
      </c>
      <c r="BC29" s="32" t="s">
        <v>1184</v>
      </c>
      <c r="BD29" s="78">
        <v>18</v>
      </c>
      <c r="BE29" s="79">
        <v>1.01434015</v>
      </c>
      <c r="BF29" s="79">
        <v>6.681276</v>
      </c>
      <c r="BG29" s="79">
        <v>54.43432</v>
      </c>
      <c r="BH29" s="79">
        <v>37.6730019</v>
      </c>
      <c r="BI29" s="79">
        <v>0</v>
      </c>
      <c r="BJ29" s="79">
        <v>0.197055267</v>
      </c>
      <c r="BK29" s="79">
        <v>100</v>
      </c>
      <c r="BL29" s="81">
        <v>635.3592973005875</v>
      </c>
      <c r="BM29" s="81">
        <v>1356.7494991911515</v>
      </c>
      <c r="BN29" s="81">
        <v>8.254523091117637</v>
      </c>
      <c r="BO29" s="81">
        <v>2201.735790568359</v>
      </c>
      <c r="BP29" s="81">
        <v>4202.099110151215</v>
      </c>
      <c r="BQ29" s="96">
        <v>400.87615583561285</v>
      </c>
      <c r="BR29" s="96">
        <v>1.5802868932916916</v>
      </c>
      <c r="BS29" s="96">
        <v>393.4333059853276</v>
      </c>
      <c r="BT29" s="96">
        <v>795.8897487142322</v>
      </c>
    </row>
    <row r="30" spans="1:72" s="29" customFormat="1" ht="12.75" customHeight="1">
      <c r="A30" s="17">
        <v>1991</v>
      </c>
      <c r="B30" s="18" t="s">
        <v>582</v>
      </c>
      <c r="C30" s="19" t="s">
        <v>588</v>
      </c>
      <c r="D30" s="20" t="s">
        <v>1199</v>
      </c>
      <c r="E30" s="141" t="s">
        <v>208</v>
      </c>
      <c r="F30" s="82">
        <v>2265.96736</v>
      </c>
      <c r="G30" s="74">
        <v>22.0983</v>
      </c>
      <c r="H30" s="22" t="s">
        <v>169</v>
      </c>
      <c r="I30" s="23">
        <v>718.7438356164383</v>
      </c>
      <c r="J30" s="24" t="s">
        <v>177</v>
      </c>
      <c r="K30" s="87">
        <v>16454.852637950706</v>
      </c>
      <c r="L30" s="92">
        <v>7.261734184004621</v>
      </c>
      <c r="M30" s="88"/>
      <c r="N30" s="89">
        <v>0.025637070961208947</v>
      </c>
      <c r="O30" s="88"/>
      <c r="P30" s="89">
        <v>0.02375486001073622</v>
      </c>
      <c r="Q30" s="77">
        <v>33</v>
      </c>
      <c r="R30" s="77">
        <v>32</v>
      </c>
      <c r="S30" s="24" t="s">
        <v>177</v>
      </c>
      <c r="T30" s="25">
        <v>298823.07121716096</v>
      </c>
      <c r="U30" s="28">
        <v>131.87439346750386</v>
      </c>
      <c r="V30" s="88"/>
      <c r="W30" s="89">
        <v>0.4655738006411493</v>
      </c>
      <c r="X30" s="88"/>
      <c r="Y30" s="89">
        <v>0.44610846596951303</v>
      </c>
      <c r="Z30" s="77">
        <v>41</v>
      </c>
      <c r="AA30" s="77">
        <v>42</v>
      </c>
      <c r="AB30" s="24" t="s">
        <v>177</v>
      </c>
      <c r="AC30" s="87">
        <v>437563.9761843376</v>
      </c>
      <c r="AD30" s="87">
        <v>193.1025062004148</v>
      </c>
      <c r="AE30" s="88"/>
      <c r="AF30" s="89">
        <v>0.6817355921884258</v>
      </c>
      <c r="AG30" s="88"/>
      <c r="AH30" s="89">
        <v>0.7056849750598797</v>
      </c>
      <c r="AI30" s="77">
        <v>27</v>
      </c>
      <c r="AJ30" s="77">
        <v>33</v>
      </c>
      <c r="AK30" s="24" t="s">
        <v>179</v>
      </c>
      <c r="AL30" s="26"/>
      <c r="AM30" s="83"/>
      <c r="AN30" s="90" t="s">
        <v>498</v>
      </c>
      <c r="AO30" s="89">
        <v>0.01</v>
      </c>
      <c r="AP30" s="90" t="s">
        <v>498</v>
      </c>
      <c r="AQ30" s="89">
        <v>0.01</v>
      </c>
      <c r="AR30" s="77">
        <v>12</v>
      </c>
      <c r="AS30" s="77">
        <v>12</v>
      </c>
      <c r="AT30" s="24" t="s">
        <v>177</v>
      </c>
      <c r="AU30" s="25">
        <v>24156.570063037747</v>
      </c>
      <c r="AV30" s="83">
        <v>10.660599304942215</v>
      </c>
      <c r="AW30" s="88"/>
      <c r="AX30" s="89">
        <v>0.037636538868612</v>
      </c>
      <c r="AY30" s="88"/>
      <c r="AZ30" s="89">
        <v>0.01948341481423558</v>
      </c>
      <c r="BA30" s="77">
        <v>21</v>
      </c>
      <c r="BB30" s="77">
        <v>13</v>
      </c>
      <c r="BC30" s="19" t="s">
        <v>1183</v>
      </c>
      <c r="BD30" s="78">
        <v>20</v>
      </c>
      <c r="BE30" s="79">
        <v>1.57008055</v>
      </c>
      <c r="BF30" s="79">
        <v>4.023800860000001</v>
      </c>
      <c r="BG30" s="79">
        <v>15.99634</v>
      </c>
      <c r="BH30" s="79">
        <v>77.5345906</v>
      </c>
      <c r="BI30" s="79">
        <v>0</v>
      </c>
      <c r="BJ30" s="79">
        <v>0.87517956</v>
      </c>
      <c r="BK30" s="79">
        <v>100</v>
      </c>
      <c r="BL30" s="81">
        <v>633.3617267991009</v>
      </c>
      <c r="BM30" s="81">
        <v>341.34089792596717</v>
      </c>
      <c r="BN30" s="81">
        <v>8.485853329620188</v>
      </c>
      <c r="BO30" s="81">
        <v>592.8276036597456</v>
      </c>
      <c r="BP30" s="81">
        <v>1576.0160817144338</v>
      </c>
      <c r="BQ30" s="96">
        <v>100.84964330642433</v>
      </c>
      <c r="BR30" s="96">
        <v>1.6280022674289536</v>
      </c>
      <c r="BS30" s="96">
        <v>112.35201552064721</v>
      </c>
      <c r="BT30" s="96">
        <v>214.8296610945005</v>
      </c>
    </row>
    <row r="31" spans="1:72" s="29" customFormat="1" ht="12.75" customHeight="1">
      <c r="A31" s="17">
        <v>1991</v>
      </c>
      <c r="B31" s="18" t="s">
        <v>582</v>
      </c>
      <c r="C31" s="19" t="s">
        <v>589</v>
      </c>
      <c r="D31" s="20" t="s">
        <v>590</v>
      </c>
      <c r="E31" s="142" t="s">
        <v>1180</v>
      </c>
      <c r="F31" s="82">
        <v>39.964188</v>
      </c>
      <c r="G31" s="74">
        <v>17.91039</v>
      </c>
      <c r="H31" s="22" t="s">
        <v>169</v>
      </c>
      <c r="I31" s="23">
        <v>12.55191780821918</v>
      </c>
      <c r="J31" s="24" t="s">
        <v>177</v>
      </c>
      <c r="K31" s="87">
        <v>660.1679244585763</v>
      </c>
      <c r="L31" s="92">
        <v>16.518987561027796</v>
      </c>
      <c r="M31" s="88"/>
      <c r="N31" s="89">
        <v>0.058896959295157626</v>
      </c>
      <c r="O31" s="88"/>
      <c r="P31" s="89">
        <v>0.06401481018196799</v>
      </c>
      <c r="Q31" s="77">
        <v>61</v>
      </c>
      <c r="R31" s="77">
        <v>67</v>
      </c>
      <c r="S31" s="24" t="s">
        <v>177</v>
      </c>
      <c r="T31" s="25">
        <v>4670.094432002396</v>
      </c>
      <c r="U31" s="28">
        <v>116.85698285681161</v>
      </c>
      <c r="V31" s="88"/>
      <c r="W31" s="89">
        <v>0.41664302592672586</v>
      </c>
      <c r="X31" s="88"/>
      <c r="Y31" s="89">
        <v>0.3869761354833417</v>
      </c>
      <c r="Z31" s="77">
        <v>40</v>
      </c>
      <c r="AA31" s="77">
        <v>36</v>
      </c>
      <c r="AB31" s="24" t="s">
        <v>177</v>
      </c>
      <c r="AC31" s="87">
        <v>8747.046726461935</v>
      </c>
      <c r="AD31" s="87">
        <v>218.87212437450086</v>
      </c>
      <c r="AE31" s="88"/>
      <c r="AF31" s="89">
        <v>0.7803688060485224</v>
      </c>
      <c r="AG31" s="88"/>
      <c r="AH31" s="89">
        <v>0.7359816714222042</v>
      </c>
      <c r="AI31" s="77">
        <v>31</v>
      </c>
      <c r="AJ31" s="77">
        <v>33</v>
      </c>
      <c r="AK31" s="24" t="s">
        <v>177</v>
      </c>
      <c r="AL31" s="25">
        <v>140.07768478764402</v>
      </c>
      <c r="AM31" s="83">
        <v>3.505080218010285</v>
      </c>
      <c r="AN31" s="88"/>
      <c r="AO31" s="89">
        <v>0.012497047180630575</v>
      </c>
      <c r="AP31" s="88"/>
      <c r="AQ31" s="89">
        <v>0.013627667912331616</v>
      </c>
      <c r="AR31" s="77">
        <v>29</v>
      </c>
      <c r="AS31" s="77">
        <v>32</v>
      </c>
      <c r="AT31" s="24" t="s">
        <v>177</v>
      </c>
      <c r="AU31" s="25">
        <v>428.2789069048464</v>
      </c>
      <c r="AV31" s="83">
        <v>10.716567215248972</v>
      </c>
      <c r="AW31" s="88"/>
      <c r="AX31" s="89">
        <v>0.038208953226009236</v>
      </c>
      <c r="AY31" s="88"/>
      <c r="AZ31" s="89">
        <v>0.031905800875114285</v>
      </c>
      <c r="BA31" s="77">
        <v>22</v>
      </c>
      <c r="BB31" s="77">
        <v>22</v>
      </c>
      <c r="BC31" s="30" t="s">
        <v>1180</v>
      </c>
      <c r="BD31" s="78">
        <v>528</v>
      </c>
      <c r="BE31" s="79">
        <v>62.7782951</v>
      </c>
      <c r="BF31" s="79">
        <v>3.932647</v>
      </c>
      <c r="BG31" s="79">
        <v>2.498706</v>
      </c>
      <c r="BH31" s="79">
        <v>29.104297</v>
      </c>
      <c r="BI31" s="79">
        <v>0</v>
      </c>
      <c r="BJ31" s="79">
        <v>1.68606341</v>
      </c>
      <c r="BK31" s="79">
        <v>100</v>
      </c>
      <c r="BL31" s="81">
        <v>569.1178645574716</v>
      </c>
      <c r="BM31" s="81">
        <v>99.83938620246707</v>
      </c>
      <c r="BN31" s="81">
        <v>713.3303112943686</v>
      </c>
      <c r="BO31" s="81">
        <v>116.25408227986516</v>
      </c>
      <c r="BP31" s="81">
        <v>1498.5416443341724</v>
      </c>
      <c r="BQ31" s="96">
        <v>29.501412614713953</v>
      </c>
      <c r="BR31" s="96">
        <v>136.89756438939781</v>
      </c>
      <c r="BS31" s="96">
        <v>27.17432917691209</v>
      </c>
      <c r="BT31" s="96">
        <v>193.57330618102387</v>
      </c>
    </row>
    <row r="32" spans="1:72" s="29" customFormat="1" ht="12.75" customHeight="1">
      <c r="A32" s="17">
        <v>1991</v>
      </c>
      <c r="B32" s="18" t="s">
        <v>582</v>
      </c>
      <c r="C32" s="19" t="s">
        <v>591</v>
      </c>
      <c r="D32" s="20" t="s">
        <v>592</v>
      </c>
      <c r="E32" s="142" t="s">
        <v>1178</v>
      </c>
      <c r="F32" s="82">
        <v>9113.44435</v>
      </c>
      <c r="G32" s="74">
        <v>24.34867</v>
      </c>
      <c r="H32" s="22" t="s">
        <v>169</v>
      </c>
      <c r="I32" s="23">
        <v>4715.223287671233</v>
      </c>
      <c r="J32" s="24" t="s">
        <v>177</v>
      </c>
      <c r="K32" s="87">
        <v>438895.3405332825</v>
      </c>
      <c r="L32" s="92">
        <v>48.15910688402706</v>
      </c>
      <c r="M32" s="88"/>
      <c r="N32" s="89">
        <v>0.10423348247776881</v>
      </c>
      <c r="O32" s="88"/>
      <c r="P32" s="89">
        <v>0.12797532139335052</v>
      </c>
      <c r="Q32" s="77">
        <v>76</v>
      </c>
      <c r="R32" s="77">
        <v>86</v>
      </c>
      <c r="S32" s="24" t="s">
        <v>177</v>
      </c>
      <c r="T32" s="25">
        <v>3051856.7033508494</v>
      </c>
      <c r="U32" s="28">
        <v>334.87412509967754</v>
      </c>
      <c r="V32" s="88"/>
      <c r="W32" s="89">
        <v>0.7247870342548313</v>
      </c>
      <c r="X32" s="88"/>
      <c r="Y32" s="89">
        <v>0.6664160681723637</v>
      </c>
      <c r="Z32" s="77">
        <v>52</v>
      </c>
      <c r="AA32" s="77">
        <v>53</v>
      </c>
      <c r="AB32" s="24" t="s">
        <v>177</v>
      </c>
      <c r="AC32" s="87">
        <v>5001553.7529931255</v>
      </c>
      <c r="AD32" s="87">
        <v>548.8104783339271</v>
      </c>
      <c r="AE32" s="88"/>
      <c r="AF32" s="89">
        <v>1.1878215996569554</v>
      </c>
      <c r="AG32" s="88"/>
      <c r="AH32" s="89">
        <v>1.0608494292029294</v>
      </c>
      <c r="AI32" s="77">
        <v>45</v>
      </c>
      <c r="AJ32" s="77">
        <v>48</v>
      </c>
      <c r="AK32" s="24" t="s">
        <v>177</v>
      </c>
      <c r="AL32" s="25">
        <v>89905.88216903426</v>
      </c>
      <c r="AM32" s="83">
        <v>9.865192425192596</v>
      </c>
      <c r="AN32" s="88"/>
      <c r="AO32" s="89">
        <v>0.02135179467234225</v>
      </c>
      <c r="AP32" s="88"/>
      <c r="AQ32" s="89">
        <v>0.026700672302444144</v>
      </c>
      <c r="AR32" s="77">
        <v>43</v>
      </c>
      <c r="AS32" s="77">
        <v>51</v>
      </c>
      <c r="AT32" s="24" t="s">
        <v>177</v>
      </c>
      <c r="AU32" s="25">
        <v>344278.2351428876</v>
      </c>
      <c r="AV32" s="83">
        <v>37.77696136838622</v>
      </c>
      <c r="AW32" s="88"/>
      <c r="AX32" s="89">
        <v>0.08176281695458573</v>
      </c>
      <c r="AY32" s="88"/>
      <c r="AZ32" s="89">
        <v>0.05364876206499347</v>
      </c>
      <c r="BA32" s="77">
        <v>38</v>
      </c>
      <c r="BB32" s="77">
        <v>36</v>
      </c>
      <c r="BC32" s="19" t="s">
        <v>1179</v>
      </c>
      <c r="BD32" s="78">
        <v>66</v>
      </c>
      <c r="BE32" s="79">
        <v>5.77542947</v>
      </c>
      <c r="BF32" s="79">
        <v>4.95959099</v>
      </c>
      <c r="BG32" s="79">
        <v>22.26686</v>
      </c>
      <c r="BH32" s="79">
        <v>65.14758400000001</v>
      </c>
      <c r="BI32" s="79">
        <v>0</v>
      </c>
      <c r="BJ32" s="79">
        <v>1.850530049</v>
      </c>
      <c r="BK32" s="79">
        <v>100</v>
      </c>
      <c r="BL32" s="81">
        <v>649.0321814130206</v>
      </c>
      <c r="BM32" s="81">
        <v>551.3312501509561</v>
      </c>
      <c r="BN32" s="81">
        <v>51.92453206051928</v>
      </c>
      <c r="BO32" s="81">
        <v>892.3551500042901</v>
      </c>
      <c r="BP32" s="81">
        <v>2144.643113628786</v>
      </c>
      <c r="BQ32" s="96">
        <v>162.9148771470434</v>
      </c>
      <c r="BR32" s="96">
        <v>9.960705288482211</v>
      </c>
      <c r="BS32" s="96">
        <v>158.47762322705137</v>
      </c>
      <c r="BT32" s="96">
        <v>331.353205662577</v>
      </c>
    </row>
    <row r="33" spans="1:72" s="29" customFormat="1" ht="12.75" customHeight="1">
      <c r="A33" s="17">
        <v>1991</v>
      </c>
      <c r="B33" s="18" t="s">
        <v>582</v>
      </c>
      <c r="C33" s="19" t="s">
        <v>593</v>
      </c>
      <c r="D33" s="20" t="s">
        <v>1200</v>
      </c>
      <c r="E33" s="141" t="s">
        <v>1178</v>
      </c>
      <c r="F33" s="82">
        <v>157.9442884355</v>
      </c>
      <c r="G33" s="74">
        <v>18.69195</v>
      </c>
      <c r="H33" s="17">
        <v>1994</v>
      </c>
      <c r="I33" s="23">
        <v>92.12657534246574</v>
      </c>
      <c r="J33" s="24" t="s">
        <v>177</v>
      </c>
      <c r="K33" s="87">
        <v>2326.844271240006</v>
      </c>
      <c r="L33" s="92">
        <v>14.73205707080838</v>
      </c>
      <c r="M33" s="88"/>
      <c r="N33" s="89">
        <v>0.028283355484711403</v>
      </c>
      <c r="O33" s="88"/>
      <c r="P33" s="89">
        <v>0.03350594463092926</v>
      </c>
      <c r="Q33" s="77">
        <v>38</v>
      </c>
      <c r="R33" s="77">
        <v>47</v>
      </c>
      <c r="S33" s="24" t="s">
        <v>177</v>
      </c>
      <c r="T33" s="25">
        <v>72302.54589133139</v>
      </c>
      <c r="U33" s="28">
        <v>457.77246273047547</v>
      </c>
      <c r="V33" s="88"/>
      <c r="W33" s="89">
        <v>0.8788549509608565</v>
      </c>
      <c r="X33" s="88"/>
      <c r="Y33" s="89">
        <v>1.0275630091240693</v>
      </c>
      <c r="Z33" s="77">
        <v>58</v>
      </c>
      <c r="AA33" s="77">
        <v>64</v>
      </c>
      <c r="AB33" s="24" t="s">
        <v>177</v>
      </c>
      <c r="AC33" s="87">
        <v>84862.20914288385</v>
      </c>
      <c r="AD33" s="87">
        <v>537.2920412854256</v>
      </c>
      <c r="AE33" s="88"/>
      <c r="AF33" s="89">
        <v>1.0315206986873333</v>
      </c>
      <c r="AG33" s="88"/>
      <c r="AH33" s="89">
        <v>1.1706229566574087</v>
      </c>
      <c r="AI33" s="77">
        <v>41</v>
      </c>
      <c r="AJ33" s="77">
        <v>51</v>
      </c>
      <c r="AK33" s="24" t="s">
        <v>177</v>
      </c>
      <c r="AL33" s="25">
        <v>1082.4358659465206</v>
      </c>
      <c r="AM33" s="83">
        <v>6.853276409476225</v>
      </c>
      <c r="AN33" s="88"/>
      <c r="AO33" s="89">
        <v>0.013157270026348504</v>
      </c>
      <c r="AP33" s="88"/>
      <c r="AQ33" s="89">
        <v>0.017554409131538964</v>
      </c>
      <c r="AR33" s="77">
        <v>31</v>
      </c>
      <c r="AS33" s="77">
        <v>41</v>
      </c>
      <c r="AT33" s="24" t="s">
        <v>177</v>
      </c>
      <c r="AU33" s="25">
        <v>2483.7577287095364</v>
      </c>
      <c r="AV33" s="83">
        <v>15.725530522895946</v>
      </c>
      <c r="AW33" s="88"/>
      <c r="AX33" s="89">
        <v>0.03019067655161752</v>
      </c>
      <c r="AY33" s="88"/>
      <c r="AZ33" s="89">
        <v>0.029219173890661337</v>
      </c>
      <c r="BA33" s="77">
        <v>15</v>
      </c>
      <c r="BB33" s="77">
        <v>20</v>
      </c>
      <c r="BC33" s="19" t="s">
        <v>1178</v>
      </c>
      <c r="BD33" s="78">
        <v>35</v>
      </c>
      <c r="BE33" s="79">
        <v>9.7791276</v>
      </c>
      <c r="BF33" s="79">
        <v>4.9605094</v>
      </c>
      <c r="BG33" s="79">
        <v>20.01128</v>
      </c>
      <c r="BH33" s="79">
        <v>64.586911</v>
      </c>
      <c r="BI33" s="79">
        <v>0</v>
      </c>
      <c r="BJ33" s="79">
        <v>0.66216109</v>
      </c>
      <c r="BK33" s="79">
        <v>100</v>
      </c>
      <c r="BL33" s="81">
        <v>601.0895842266367</v>
      </c>
      <c r="BM33" s="81">
        <v>967.2376771576231</v>
      </c>
      <c r="BN33" s="81">
        <v>23.371109964769445</v>
      </c>
      <c r="BO33" s="81">
        <v>841.2333318039516</v>
      </c>
      <c r="BP33" s="81">
        <v>2432.931703152981</v>
      </c>
      <c r="BQ33" s="96">
        <v>285.69145348842693</v>
      </c>
      <c r="BR33" s="96">
        <v>4.484703691090399</v>
      </c>
      <c r="BS33" s="96">
        <v>153.66810816911303</v>
      </c>
      <c r="BT33" s="96">
        <v>443.8442653486303</v>
      </c>
    </row>
    <row r="34" spans="1:72" s="29" customFormat="1" ht="12.75" customHeight="1">
      <c r="A34" s="17">
        <v>1991</v>
      </c>
      <c r="B34" s="18" t="s">
        <v>582</v>
      </c>
      <c r="C34" s="19" t="s">
        <v>594</v>
      </c>
      <c r="D34" s="20" t="s">
        <v>595</v>
      </c>
      <c r="E34" s="139" t="s">
        <v>208</v>
      </c>
      <c r="F34" s="82">
        <v>169.190208</v>
      </c>
      <c r="G34" s="74">
        <v>31.63294</v>
      </c>
      <c r="H34" s="22" t="s">
        <v>169</v>
      </c>
      <c r="I34" s="23">
        <v>127.62698630136985</v>
      </c>
      <c r="J34" s="24" t="s">
        <v>177</v>
      </c>
      <c r="K34" s="87">
        <v>1094.753900012277</v>
      </c>
      <c r="L34" s="92">
        <v>6.470551179961176</v>
      </c>
      <c r="M34" s="31" t="s">
        <v>498</v>
      </c>
      <c r="N34" s="27">
        <v>0.02</v>
      </c>
      <c r="O34" s="31" t="s">
        <v>498</v>
      </c>
      <c r="P34" s="27">
        <v>0.02</v>
      </c>
      <c r="Q34" s="77">
        <v>11</v>
      </c>
      <c r="R34" s="77">
        <v>11</v>
      </c>
      <c r="S34" s="24" t="s">
        <v>177</v>
      </c>
      <c r="T34" s="25">
        <v>28143.568175391432</v>
      </c>
      <c r="U34" s="28">
        <v>166.34277189015236</v>
      </c>
      <c r="V34" s="88"/>
      <c r="W34" s="89">
        <v>0.24693644149369376</v>
      </c>
      <c r="X34" s="88"/>
      <c r="Y34" s="89">
        <v>0.1607467882147208</v>
      </c>
      <c r="Z34" s="77">
        <v>29</v>
      </c>
      <c r="AA34" s="77">
        <v>20</v>
      </c>
      <c r="AB34" s="24" t="s">
        <v>177</v>
      </c>
      <c r="AC34" s="87">
        <v>48485.344953696695</v>
      </c>
      <c r="AD34" s="87">
        <v>286.5729969059243</v>
      </c>
      <c r="AE34" s="88"/>
      <c r="AF34" s="89">
        <v>0.42541864176018124</v>
      </c>
      <c r="AG34" s="88"/>
      <c r="AH34" s="89">
        <v>0.26335254846128225</v>
      </c>
      <c r="AI34" s="77">
        <v>14</v>
      </c>
      <c r="AJ34" s="77">
        <v>10</v>
      </c>
      <c r="AK34" s="24" t="s">
        <v>177</v>
      </c>
      <c r="AL34" s="25">
        <v>922.7299842483518</v>
      </c>
      <c r="AM34" s="83">
        <v>5.45380252885765</v>
      </c>
      <c r="AN34" s="31" t="s">
        <v>498</v>
      </c>
      <c r="AO34" s="27">
        <v>0.01</v>
      </c>
      <c r="AP34" s="31" t="s">
        <v>498</v>
      </c>
      <c r="AQ34" s="27">
        <v>0.01</v>
      </c>
      <c r="AR34" s="77">
        <v>12</v>
      </c>
      <c r="AS34" s="77">
        <v>12</v>
      </c>
      <c r="AT34" s="24" t="s">
        <v>176</v>
      </c>
      <c r="AU34" s="26"/>
      <c r="AV34" s="83"/>
      <c r="AW34" s="88"/>
      <c r="AX34" s="91"/>
      <c r="AY34" s="88"/>
      <c r="AZ34" s="91"/>
      <c r="BA34" s="80"/>
      <c r="BB34" s="80"/>
      <c r="BC34" s="19" t="s">
        <v>1183</v>
      </c>
      <c r="BD34" s="78">
        <v>6</v>
      </c>
      <c r="BE34" s="79">
        <v>0.35107876499999996</v>
      </c>
      <c r="BF34" s="79">
        <v>0.4383165</v>
      </c>
      <c r="BG34" s="79">
        <v>0.4989574</v>
      </c>
      <c r="BH34" s="79">
        <v>98.67867000000001</v>
      </c>
      <c r="BI34" s="79">
        <v>0</v>
      </c>
      <c r="BJ34" s="79">
        <v>0.03298013</v>
      </c>
      <c r="BK34" s="79">
        <v>100</v>
      </c>
      <c r="BL34" s="81">
        <v>653.4814749247585</v>
      </c>
      <c r="BM34" s="81">
        <v>27.68481731519592</v>
      </c>
      <c r="BN34" s="81">
        <v>1.8243766605373914</v>
      </c>
      <c r="BO34" s="81">
        <v>15.999743909529325</v>
      </c>
      <c r="BP34" s="81">
        <v>698.9904128100211</v>
      </c>
      <c r="BQ34" s="96">
        <v>8.182112603900418</v>
      </c>
      <c r="BR34" s="96">
        <v>0.3487199448327411</v>
      </c>
      <c r="BS34" s="96">
        <v>3.84182990069969</v>
      </c>
      <c r="BT34" s="96">
        <v>12.372662449432848</v>
      </c>
    </row>
    <row r="35" spans="1:72" s="29" customFormat="1" ht="12.75" customHeight="1">
      <c r="A35" s="17">
        <v>1991</v>
      </c>
      <c r="B35" s="18" t="s">
        <v>582</v>
      </c>
      <c r="C35" s="19" t="s">
        <v>596</v>
      </c>
      <c r="D35" s="20" t="s">
        <v>1201</v>
      </c>
      <c r="E35" s="141" t="s">
        <v>1178</v>
      </c>
      <c r="F35" s="82">
        <v>1866.34509</v>
      </c>
      <c r="G35" s="74">
        <v>22.50632</v>
      </c>
      <c r="H35" s="22" t="s">
        <v>169</v>
      </c>
      <c r="I35" s="23">
        <v>1030.213698630137</v>
      </c>
      <c r="J35" s="24" t="s">
        <v>177</v>
      </c>
      <c r="K35" s="87">
        <v>53871.79677937978</v>
      </c>
      <c r="L35" s="92">
        <v>28.86486377467298</v>
      </c>
      <c r="M35" s="88"/>
      <c r="N35" s="89">
        <v>0.05855752082456613</v>
      </c>
      <c r="O35" s="88"/>
      <c r="P35" s="89">
        <v>0.04210052358151652</v>
      </c>
      <c r="Q35" s="77">
        <v>61</v>
      </c>
      <c r="R35" s="77">
        <v>55</v>
      </c>
      <c r="S35" s="24" t="s">
        <v>177</v>
      </c>
      <c r="T35" s="25">
        <v>1271625.118652097</v>
      </c>
      <c r="U35" s="28">
        <v>681.3451196488517</v>
      </c>
      <c r="V35" s="88"/>
      <c r="W35" s="89">
        <v>1.382230013070836</v>
      </c>
      <c r="X35" s="88"/>
      <c r="Y35" s="89">
        <v>0.9712859999443115</v>
      </c>
      <c r="Z35" s="77">
        <v>67</v>
      </c>
      <c r="AA35" s="77">
        <v>63</v>
      </c>
      <c r="AB35" s="24" t="s">
        <v>177</v>
      </c>
      <c r="AC35" s="87">
        <v>1695634.8515952001</v>
      </c>
      <c r="AD35" s="87">
        <v>908.5323291391948</v>
      </c>
      <c r="AE35" s="88"/>
      <c r="AF35" s="89">
        <v>1.843119759672682</v>
      </c>
      <c r="AG35" s="88"/>
      <c r="AH35" s="89">
        <v>1.550483048836569</v>
      </c>
      <c r="AI35" s="77">
        <v>61</v>
      </c>
      <c r="AJ35" s="77">
        <v>60</v>
      </c>
      <c r="AK35" s="24" t="s">
        <v>177</v>
      </c>
      <c r="AL35" s="25">
        <v>80208.97374187724</v>
      </c>
      <c r="AM35" s="83">
        <v>42.976496775243874</v>
      </c>
      <c r="AN35" s="88"/>
      <c r="AO35" s="89">
        <v>0.08718548351824862</v>
      </c>
      <c r="AP35" s="88"/>
      <c r="AQ35" s="89">
        <v>0.10438058907436205</v>
      </c>
      <c r="AR35" s="77">
        <v>73</v>
      </c>
      <c r="AS35" s="77">
        <v>79</v>
      </c>
      <c r="AT35" s="24" t="s">
        <v>177</v>
      </c>
      <c r="AU35" s="25">
        <v>159064.22928944218</v>
      </c>
      <c r="AV35" s="83">
        <v>85.22766241983801</v>
      </c>
      <c r="AW35" s="88"/>
      <c r="AX35" s="89">
        <v>0.17289950356037315</v>
      </c>
      <c r="AY35" s="88"/>
      <c r="AZ35" s="89">
        <v>0.16142990650480044</v>
      </c>
      <c r="BA35" s="77">
        <v>59</v>
      </c>
      <c r="BB35" s="77">
        <v>70</v>
      </c>
      <c r="BC35" s="19" t="s">
        <v>1178</v>
      </c>
      <c r="BD35" s="78">
        <v>106</v>
      </c>
      <c r="BE35" s="79">
        <v>8.73876156</v>
      </c>
      <c r="BF35" s="79">
        <v>7.5397535</v>
      </c>
      <c r="BG35" s="79">
        <v>24.6991</v>
      </c>
      <c r="BH35" s="79">
        <v>57.077805</v>
      </c>
      <c r="BI35" s="79">
        <v>0</v>
      </c>
      <c r="BJ35" s="79">
        <v>1.9445777999999998</v>
      </c>
      <c r="BK35" s="79">
        <v>100</v>
      </c>
      <c r="BL35" s="81">
        <v>611.3378171307714</v>
      </c>
      <c r="BM35" s="81">
        <v>1027.5021896763299</v>
      </c>
      <c r="BN35" s="81">
        <v>96.324451265691</v>
      </c>
      <c r="BO35" s="81">
        <v>765.9092670798626</v>
      </c>
      <c r="BP35" s="81">
        <v>2501.0737251526552</v>
      </c>
      <c r="BQ35" s="96">
        <v>296.15601974945235</v>
      </c>
      <c r="BR35" s="96">
        <v>20.269206127004807</v>
      </c>
      <c r="BS35" s="96">
        <v>144.19787714607486</v>
      </c>
      <c r="BT35" s="96">
        <v>460.623103022532</v>
      </c>
    </row>
    <row r="36" spans="1:72" s="29" customFormat="1" ht="12.75" customHeight="1">
      <c r="A36" s="17">
        <v>1991</v>
      </c>
      <c r="B36" s="18" t="s">
        <v>582</v>
      </c>
      <c r="C36" s="19" t="s">
        <v>597</v>
      </c>
      <c r="D36" s="20" t="s">
        <v>1202</v>
      </c>
      <c r="E36" s="141" t="s">
        <v>1178</v>
      </c>
      <c r="F36" s="82">
        <v>48.685104</v>
      </c>
      <c r="G36" s="74">
        <v>21.24709</v>
      </c>
      <c r="H36" s="22" t="s">
        <v>169</v>
      </c>
      <c r="I36" s="23">
        <v>24.664246575342464</v>
      </c>
      <c r="J36" s="24" t="s">
        <v>177</v>
      </c>
      <c r="K36" s="87">
        <v>489.90431045737154</v>
      </c>
      <c r="L36" s="92">
        <v>10.062714674644045</v>
      </c>
      <c r="M36" s="88"/>
      <c r="N36" s="89">
        <v>0.022242927600819855</v>
      </c>
      <c r="O36" s="88"/>
      <c r="P36" s="89">
        <v>0.02712595126807129</v>
      </c>
      <c r="Q36" s="77">
        <v>27</v>
      </c>
      <c r="R36" s="77">
        <v>38</v>
      </c>
      <c r="S36" s="24" t="s">
        <v>177</v>
      </c>
      <c r="T36" s="25">
        <v>8789.021386707438</v>
      </c>
      <c r="U36" s="28">
        <v>180.5279369785764</v>
      </c>
      <c r="V36" s="88"/>
      <c r="W36" s="89">
        <v>0.39904438930957625</v>
      </c>
      <c r="X36" s="88"/>
      <c r="Y36" s="89">
        <v>0.3411932632466605</v>
      </c>
      <c r="Z36" s="77">
        <v>38</v>
      </c>
      <c r="AA36" s="77">
        <v>34</v>
      </c>
      <c r="AB36" s="24" t="s">
        <v>177</v>
      </c>
      <c r="AC36" s="87">
        <v>12808.10475488463</v>
      </c>
      <c r="AD36" s="87">
        <v>263.0805667968714</v>
      </c>
      <c r="AE36" s="88"/>
      <c r="AF36" s="89">
        <v>0.581521208704296</v>
      </c>
      <c r="AG36" s="88"/>
      <c r="AH36" s="89">
        <v>0.6051385654343632</v>
      </c>
      <c r="AI36" s="77">
        <v>23</v>
      </c>
      <c r="AJ36" s="77">
        <v>26</v>
      </c>
      <c r="AK36" s="24" t="s">
        <v>177</v>
      </c>
      <c r="AL36" s="25">
        <v>236.81641284485735</v>
      </c>
      <c r="AM36" s="83">
        <v>4.86424785792503</v>
      </c>
      <c r="AN36" s="88"/>
      <c r="AO36" s="89">
        <v>0.010752079973895988</v>
      </c>
      <c r="AP36" s="88"/>
      <c r="AQ36" s="89">
        <v>0.015928097861816714</v>
      </c>
      <c r="AR36" s="77">
        <v>25</v>
      </c>
      <c r="AS36" s="77">
        <v>38</v>
      </c>
      <c r="AT36" s="24" t="s">
        <v>177</v>
      </c>
      <c r="AU36" s="25">
        <v>395.1158754056789</v>
      </c>
      <c r="AV36" s="83">
        <v>8.115744713325022</v>
      </c>
      <c r="AW36" s="88"/>
      <c r="AX36" s="89">
        <v>0.01793928655654847</v>
      </c>
      <c r="AY36" s="88"/>
      <c r="AZ36" s="89">
        <v>0.02495067723291624</v>
      </c>
      <c r="BA36" s="77">
        <v>8</v>
      </c>
      <c r="BB36" s="77">
        <v>17</v>
      </c>
      <c r="BC36" s="19" t="s">
        <v>1178</v>
      </c>
      <c r="BD36" s="78">
        <v>407</v>
      </c>
      <c r="BE36" s="79">
        <v>23.40960281</v>
      </c>
      <c r="BF36" s="79">
        <v>2.5246735</v>
      </c>
      <c r="BG36" s="79">
        <v>11.31298</v>
      </c>
      <c r="BH36" s="79">
        <v>61.47930999999999</v>
      </c>
      <c r="BI36" s="79">
        <v>0</v>
      </c>
      <c r="BJ36" s="79">
        <v>1.27342614</v>
      </c>
      <c r="BK36" s="79">
        <v>100</v>
      </c>
      <c r="BL36" s="81">
        <v>610.8850049904381</v>
      </c>
      <c r="BM36" s="81">
        <v>297.54480959925644</v>
      </c>
      <c r="BN36" s="81">
        <v>205.3331685738345</v>
      </c>
      <c r="BO36" s="81">
        <v>272.34202888834335</v>
      </c>
      <c r="BP36" s="81">
        <v>1386.1050120518723</v>
      </c>
      <c r="BQ36" s="96">
        <v>87.96667388584949</v>
      </c>
      <c r="BR36" s="96">
        <v>39.41657390728794</v>
      </c>
      <c r="BS36" s="96">
        <v>55.27358018994886</v>
      </c>
      <c r="BT36" s="96">
        <v>182.6568279830863</v>
      </c>
    </row>
    <row r="37" spans="1:72" s="29" customFormat="1" ht="12.75" customHeight="1">
      <c r="A37" s="17">
        <v>1991</v>
      </c>
      <c r="B37" s="18" t="s">
        <v>582</v>
      </c>
      <c r="C37" s="19" t="s">
        <v>598</v>
      </c>
      <c r="D37" s="20" t="s">
        <v>1203</v>
      </c>
      <c r="E37" s="141" t="s">
        <v>1180</v>
      </c>
      <c r="F37" s="82">
        <v>62.537776</v>
      </c>
      <c r="G37" s="74">
        <v>23.5422</v>
      </c>
      <c r="H37" s="22" t="s">
        <v>169</v>
      </c>
      <c r="I37" s="23">
        <v>34.91136986301369</v>
      </c>
      <c r="J37" s="24" t="s">
        <v>177</v>
      </c>
      <c r="K37" s="87">
        <v>2267.3086507020566</v>
      </c>
      <c r="L37" s="92">
        <v>36.25502529386489</v>
      </c>
      <c r="M37" s="88"/>
      <c r="N37" s="89">
        <v>0.07272643445492107</v>
      </c>
      <c r="O37" s="88"/>
      <c r="P37" s="89">
        <v>0.06518328957746855</v>
      </c>
      <c r="Q37" s="77">
        <v>66</v>
      </c>
      <c r="R37" s="77">
        <v>68</v>
      </c>
      <c r="S37" s="24" t="s">
        <v>177</v>
      </c>
      <c r="T37" s="25">
        <v>29100.037656266377</v>
      </c>
      <c r="U37" s="28">
        <v>465.31935603636396</v>
      </c>
      <c r="V37" s="88"/>
      <c r="W37" s="89">
        <v>0.9334159160857436</v>
      </c>
      <c r="X37" s="88"/>
      <c r="Y37" s="89">
        <v>0.8696846896444833</v>
      </c>
      <c r="Z37" s="77">
        <v>60</v>
      </c>
      <c r="AA37" s="77">
        <v>61</v>
      </c>
      <c r="AB37" s="24" t="s">
        <v>177</v>
      </c>
      <c r="AC37" s="87">
        <v>42753.68929584567</v>
      </c>
      <c r="AD37" s="87">
        <v>683.6458222602234</v>
      </c>
      <c r="AE37" s="88"/>
      <c r="AF37" s="89">
        <v>1.3713719044460928</v>
      </c>
      <c r="AG37" s="88"/>
      <c r="AH37" s="89">
        <v>1.1848197889750993</v>
      </c>
      <c r="AI37" s="77">
        <v>51</v>
      </c>
      <c r="AJ37" s="77">
        <v>52</v>
      </c>
      <c r="AK37" s="24" t="s">
        <v>177</v>
      </c>
      <c r="AL37" s="25">
        <v>574.3956527879351</v>
      </c>
      <c r="AM37" s="83">
        <v>9.184779017212493</v>
      </c>
      <c r="AN37" s="88"/>
      <c r="AO37" s="89">
        <v>0.018424376310979276</v>
      </c>
      <c r="AP37" s="88"/>
      <c r="AQ37" s="89">
        <v>0.017506177984929126</v>
      </c>
      <c r="AR37" s="77">
        <v>39</v>
      </c>
      <c r="AS37" s="77">
        <v>41</v>
      </c>
      <c r="AT37" s="24" t="s">
        <v>177</v>
      </c>
      <c r="AU37" s="25">
        <v>2212.686185972058</v>
      </c>
      <c r="AV37" s="83">
        <v>35.38159377417032</v>
      </c>
      <c r="AW37" s="88"/>
      <c r="AX37" s="89">
        <v>0.07097435844192547</v>
      </c>
      <c r="AY37" s="88"/>
      <c r="AZ37" s="89">
        <v>0.042782346875925144</v>
      </c>
      <c r="BA37" s="77">
        <v>35</v>
      </c>
      <c r="BB37" s="77">
        <v>31</v>
      </c>
      <c r="BC37" s="30" t="s">
        <v>1180</v>
      </c>
      <c r="BD37" s="78">
        <v>1041</v>
      </c>
      <c r="BE37" s="79">
        <v>71.89644992</v>
      </c>
      <c r="BF37" s="79">
        <v>0.48494088</v>
      </c>
      <c r="BG37" s="79">
        <v>0.4863799</v>
      </c>
      <c r="BH37" s="79">
        <v>26.086078</v>
      </c>
      <c r="BI37" s="79">
        <v>0</v>
      </c>
      <c r="BJ37" s="79">
        <v>1.04614846</v>
      </c>
      <c r="BK37" s="79">
        <v>100</v>
      </c>
      <c r="BL37" s="81">
        <v>589.4677162807964</v>
      </c>
      <c r="BM37" s="81">
        <v>20.243764344929694</v>
      </c>
      <c r="BN37" s="81">
        <v>1589.5405895683487</v>
      </c>
      <c r="BO37" s="81">
        <v>6.300192063113981</v>
      </c>
      <c r="BP37" s="81">
        <v>2205.552262257189</v>
      </c>
      <c r="BQ37" s="96">
        <v>5.975055247674089</v>
      </c>
      <c r="BR37" s="96">
        <v>305.10092545237507</v>
      </c>
      <c r="BS37" s="96">
        <v>1.1513041333609304</v>
      </c>
      <c r="BT37" s="96">
        <v>312.2272848334101</v>
      </c>
    </row>
    <row r="38" spans="1:72" s="29" customFormat="1" ht="12.75" customHeight="1">
      <c r="A38" s="17">
        <v>1994</v>
      </c>
      <c r="B38" s="18" t="s">
        <v>854</v>
      </c>
      <c r="C38" s="19" t="s">
        <v>855</v>
      </c>
      <c r="D38" s="20" t="s">
        <v>1204</v>
      </c>
      <c r="E38" s="141" t="s">
        <v>1180</v>
      </c>
      <c r="F38" s="82">
        <v>936.4496845503</v>
      </c>
      <c r="G38" s="74">
        <v>24.51978</v>
      </c>
      <c r="H38" s="22" t="s">
        <v>170</v>
      </c>
      <c r="I38" s="23">
        <v>934.4191780821918</v>
      </c>
      <c r="J38" s="24" t="s">
        <v>177</v>
      </c>
      <c r="K38" s="87">
        <v>78418.51380384176</v>
      </c>
      <c r="L38" s="92">
        <v>83.7402319607804</v>
      </c>
      <c r="M38" s="88"/>
      <c r="N38" s="89">
        <v>0.09397782833494119</v>
      </c>
      <c r="O38" s="88"/>
      <c r="P38" s="89">
        <v>0.10983615483802156</v>
      </c>
      <c r="Q38" s="77">
        <v>74</v>
      </c>
      <c r="R38" s="77">
        <v>83</v>
      </c>
      <c r="S38" s="24" t="s">
        <v>177</v>
      </c>
      <c r="T38" s="25">
        <v>1020041.9138164934</v>
      </c>
      <c r="U38" s="28">
        <v>1089.2650514440995</v>
      </c>
      <c r="V38" s="88"/>
      <c r="W38" s="89">
        <v>1.22243229591014</v>
      </c>
      <c r="X38" s="88"/>
      <c r="Y38" s="89">
        <v>2.499161271154972</v>
      </c>
      <c r="Z38" s="77">
        <v>64</v>
      </c>
      <c r="AA38" s="77">
        <v>78</v>
      </c>
      <c r="AB38" s="24" t="s">
        <v>177</v>
      </c>
      <c r="AC38" s="87">
        <v>1482883.9033366868</v>
      </c>
      <c r="AD38" s="87">
        <v>1583.516901977274</v>
      </c>
      <c r="AE38" s="88"/>
      <c r="AF38" s="89">
        <v>1.7771085187487377</v>
      </c>
      <c r="AG38" s="88"/>
      <c r="AH38" s="89">
        <v>3.059683329024774</v>
      </c>
      <c r="AI38" s="77">
        <v>59</v>
      </c>
      <c r="AJ38" s="77">
        <v>78</v>
      </c>
      <c r="AK38" s="24" t="s">
        <v>177</v>
      </c>
      <c r="AL38" s="25">
        <v>144115.33157935896</v>
      </c>
      <c r="AM38" s="83">
        <v>153.89543502122672</v>
      </c>
      <c r="AN38" s="88"/>
      <c r="AO38" s="89">
        <v>0.17270980071716963</v>
      </c>
      <c r="AP38" s="88"/>
      <c r="AQ38" s="89">
        <v>0.3474963006374687</v>
      </c>
      <c r="AR38" s="77">
        <v>87</v>
      </c>
      <c r="AS38" s="77">
        <v>94</v>
      </c>
      <c r="AT38" s="24" t="s">
        <v>177</v>
      </c>
      <c r="AU38" s="25">
        <v>216797.5456149205</v>
      </c>
      <c r="AV38" s="83">
        <v>231.51008451567856</v>
      </c>
      <c r="AW38" s="88"/>
      <c r="AX38" s="89">
        <v>0.25981316830614865</v>
      </c>
      <c r="AY38" s="88"/>
      <c r="AZ38" s="89">
        <v>0.4781273517237922</v>
      </c>
      <c r="BA38" s="77">
        <v>72</v>
      </c>
      <c r="BB38" s="77">
        <v>93</v>
      </c>
      <c r="BC38" s="30" t="s">
        <v>1180</v>
      </c>
      <c r="BD38" s="78">
        <v>450</v>
      </c>
      <c r="BE38" s="79">
        <v>40.922794499999995</v>
      </c>
      <c r="BF38" s="79">
        <v>0.5729987</v>
      </c>
      <c r="BG38" s="79">
        <v>3.93199</v>
      </c>
      <c r="BH38" s="79">
        <v>51.064925900000006</v>
      </c>
      <c r="BI38" s="79">
        <v>0</v>
      </c>
      <c r="BJ38" s="79">
        <v>3.5072867</v>
      </c>
      <c r="BK38" s="79">
        <v>100</v>
      </c>
      <c r="BL38" s="81">
        <v>637.4270216343597</v>
      </c>
      <c r="BM38" s="81">
        <v>141.72713763801204</v>
      </c>
      <c r="BN38" s="81">
        <v>770.5001972563647</v>
      </c>
      <c r="BO38" s="81">
        <v>47.40030429004407</v>
      </c>
      <c r="BP38" s="81">
        <v>1597.0546608187806</v>
      </c>
      <c r="BQ38" s="96">
        <v>31.317575110740567</v>
      </c>
      <c r="BR38" s="96">
        <v>139.23652509169744</v>
      </c>
      <c r="BS38" s="96">
        <v>10.547283172766631</v>
      </c>
      <c r="BT38" s="96">
        <v>181.10138337520465</v>
      </c>
    </row>
    <row r="39" spans="1:72" s="29" customFormat="1" ht="12.75" customHeight="1">
      <c r="A39" s="17">
        <v>1994</v>
      </c>
      <c r="B39" s="18" t="s">
        <v>854</v>
      </c>
      <c r="C39" s="19" t="s">
        <v>856</v>
      </c>
      <c r="D39" s="20" t="s">
        <v>1206</v>
      </c>
      <c r="E39" s="141" t="s">
        <v>1180</v>
      </c>
      <c r="F39" s="82">
        <v>57.50421525765</v>
      </c>
      <c r="G39" s="74">
        <v>25.16432</v>
      </c>
      <c r="H39" s="22" t="s">
        <v>170</v>
      </c>
      <c r="I39" s="23">
        <v>31.847260273972598</v>
      </c>
      <c r="J39" s="24" t="s">
        <v>177</v>
      </c>
      <c r="K39" s="87">
        <v>687.8277584683644</v>
      </c>
      <c r="L39" s="92">
        <v>11.961345014213721</v>
      </c>
      <c r="M39" s="88"/>
      <c r="N39" s="89">
        <v>0.024185560825085495</v>
      </c>
      <c r="O39" s="88"/>
      <c r="P39" s="89">
        <v>0.0206440481305996</v>
      </c>
      <c r="Q39" s="77">
        <v>30</v>
      </c>
      <c r="R39" s="77">
        <v>24</v>
      </c>
      <c r="S39" s="24" t="s">
        <v>177</v>
      </c>
      <c r="T39" s="25">
        <v>36041.54099571667</v>
      </c>
      <c r="U39" s="28">
        <v>626.7634613259404</v>
      </c>
      <c r="V39" s="88"/>
      <c r="W39" s="89">
        <v>1.2673011102703406</v>
      </c>
      <c r="X39" s="88"/>
      <c r="Y39" s="89">
        <v>1.4251920059719654</v>
      </c>
      <c r="Z39" s="77">
        <v>65</v>
      </c>
      <c r="AA39" s="77">
        <v>69</v>
      </c>
      <c r="AB39" s="24" t="s">
        <v>177</v>
      </c>
      <c r="AC39" s="87">
        <v>43447.196987637544</v>
      </c>
      <c r="AD39" s="87">
        <v>755.5480375303026</v>
      </c>
      <c r="AE39" s="88"/>
      <c r="AF39" s="89">
        <v>1.5277005216594626</v>
      </c>
      <c r="AG39" s="88"/>
      <c r="AH39" s="89">
        <v>1.598989887714898</v>
      </c>
      <c r="AI39" s="77">
        <v>55</v>
      </c>
      <c r="AJ39" s="77">
        <v>62</v>
      </c>
      <c r="AK39" s="24" t="s">
        <v>177</v>
      </c>
      <c r="AL39" s="25">
        <v>555.926943756205</v>
      </c>
      <c r="AM39" s="83">
        <v>9.667585954618309</v>
      </c>
      <c r="AN39" s="88"/>
      <c r="AO39" s="89">
        <v>0.019547633469256066</v>
      </c>
      <c r="AP39" s="88"/>
      <c r="AQ39" s="89">
        <v>0.017305455632962638</v>
      </c>
      <c r="AR39" s="77">
        <v>40</v>
      </c>
      <c r="AS39" s="77">
        <v>40</v>
      </c>
      <c r="AT39" s="24" t="s">
        <v>177</v>
      </c>
      <c r="AU39" s="25">
        <v>1064.8453337504113</v>
      </c>
      <c r="AV39" s="83">
        <v>18.51769177232187</v>
      </c>
      <c r="AW39" s="88"/>
      <c r="AX39" s="89">
        <v>0.03744234115540358</v>
      </c>
      <c r="AY39" s="88"/>
      <c r="AZ39" s="89">
        <v>0.02509895466508092</v>
      </c>
      <c r="BA39" s="77">
        <v>20</v>
      </c>
      <c r="BB39" s="77">
        <v>17</v>
      </c>
      <c r="BC39" s="30" t="s">
        <v>1180</v>
      </c>
      <c r="BD39" s="78">
        <v>678</v>
      </c>
      <c r="BE39" s="79">
        <v>89.91735680000001</v>
      </c>
      <c r="BF39" s="79">
        <v>1.5792277</v>
      </c>
      <c r="BG39" s="79">
        <v>0.05634508</v>
      </c>
      <c r="BH39" s="79">
        <v>8.1997749</v>
      </c>
      <c r="BI39" s="79">
        <v>0</v>
      </c>
      <c r="BJ39" s="79">
        <v>0.2472923</v>
      </c>
      <c r="BK39" s="79">
        <v>100</v>
      </c>
      <c r="BL39" s="81">
        <v>674.1650705019572</v>
      </c>
      <c r="BM39" s="81">
        <v>104.68797762089514</v>
      </c>
      <c r="BN39" s="81">
        <v>1508.4517360106686</v>
      </c>
      <c r="BO39" s="81">
        <v>5.164838763024228</v>
      </c>
      <c r="BP39" s="81">
        <v>2292.4696228965454</v>
      </c>
      <c r="BQ39" s="96">
        <v>27.41248317658987</v>
      </c>
      <c r="BR39" s="96">
        <v>264.06759803543065</v>
      </c>
      <c r="BS39" s="96">
        <v>1.1303519178335852</v>
      </c>
      <c r="BT39" s="96">
        <v>292.61043312985413</v>
      </c>
    </row>
    <row r="40" spans="1:72" s="29" customFormat="1" ht="12.75" customHeight="1">
      <c r="A40" s="17">
        <v>1994</v>
      </c>
      <c r="B40" s="18" t="s">
        <v>854</v>
      </c>
      <c r="C40" s="19" t="s">
        <v>857</v>
      </c>
      <c r="D40" s="20" t="s">
        <v>1207</v>
      </c>
      <c r="E40" s="141" t="s">
        <v>1178</v>
      </c>
      <c r="F40" s="82">
        <v>65.97886451211</v>
      </c>
      <c r="G40" s="74">
        <v>21.2234</v>
      </c>
      <c r="H40" s="22" t="s">
        <v>170</v>
      </c>
      <c r="I40" s="23">
        <v>50.975986301369836</v>
      </c>
      <c r="J40" s="24" t="s">
        <v>177</v>
      </c>
      <c r="K40" s="87">
        <v>1334.67993006167</v>
      </c>
      <c r="L40" s="92">
        <v>20.228901178144678</v>
      </c>
      <c r="M40" s="88"/>
      <c r="N40" s="89">
        <v>0.02931973452070825</v>
      </c>
      <c r="O40" s="88"/>
      <c r="P40" s="89">
        <v>0.02136406919890886</v>
      </c>
      <c r="Q40" s="77">
        <v>39</v>
      </c>
      <c r="R40" s="77">
        <v>26</v>
      </c>
      <c r="S40" s="24" t="s">
        <v>177</v>
      </c>
      <c r="T40" s="25">
        <v>60044.826671933246</v>
      </c>
      <c r="U40" s="28">
        <v>910.0615343404767</v>
      </c>
      <c r="V40" s="88"/>
      <c r="W40" s="89">
        <v>1.3190416201745685</v>
      </c>
      <c r="X40" s="88"/>
      <c r="Y40" s="89">
        <v>1.3395447945092793</v>
      </c>
      <c r="Z40" s="77">
        <v>66</v>
      </c>
      <c r="AA40" s="77">
        <v>67</v>
      </c>
      <c r="AB40" s="24" t="s">
        <v>177</v>
      </c>
      <c r="AC40" s="87">
        <v>86691.94374963218</v>
      </c>
      <c r="AD40" s="87">
        <v>1313.9350667927974</v>
      </c>
      <c r="AE40" s="88"/>
      <c r="AF40" s="89">
        <v>1.9044152223866464</v>
      </c>
      <c r="AG40" s="88"/>
      <c r="AH40" s="89">
        <v>1.6221077170682876</v>
      </c>
      <c r="AI40" s="77">
        <v>63</v>
      </c>
      <c r="AJ40" s="77">
        <v>63</v>
      </c>
      <c r="AK40" s="24" t="s">
        <v>177</v>
      </c>
      <c r="AL40" s="25">
        <v>2529.9741046073686</v>
      </c>
      <c r="AM40" s="83">
        <v>38.34522044772395</v>
      </c>
      <c r="AN40" s="88"/>
      <c r="AO40" s="89">
        <v>0.05557749646233697</v>
      </c>
      <c r="AP40" s="88"/>
      <c r="AQ40" s="89">
        <v>0.0263298308215894</v>
      </c>
      <c r="AR40" s="77">
        <v>61</v>
      </c>
      <c r="AS40" s="77">
        <v>51</v>
      </c>
      <c r="AT40" s="24" t="s">
        <v>177</v>
      </c>
      <c r="AU40" s="25">
        <v>6579.844587761971</v>
      </c>
      <c r="AV40" s="83">
        <v>99.72655086469824</v>
      </c>
      <c r="AW40" s="88"/>
      <c r="AX40" s="89">
        <v>0.14454349103143105</v>
      </c>
      <c r="AY40" s="88"/>
      <c r="AZ40" s="89">
        <v>0.07144051948021456</v>
      </c>
      <c r="BA40" s="77">
        <v>54</v>
      </c>
      <c r="BB40" s="77">
        <v>46</v>
      </c>
      <c r="BC40" s="19" t="s">
        <v>1178</v>
      </c>
      <c r="BD40" s="78">
        <v>118</v>
      </c>
      <c r="BE40" s="79">
        <v>8.4953402</v>
      </c>
      <c r="BF40" s="79">
        <v>8.465327</v>
      </c>
      <c r="BG40" s="79">
        <v>51.24081</v>
      </c>
      <c r="BH40" s="79">
        <v>31.647090799999997</v>
      </c>
      <c r="BI40" s="79">
        <v>0</v>
      </c>
      <c r="BJ40" s="79">
        <v>0.15143454</v>
      </c>
      <c r="BK40" s="79">
        <v>100</v>
      </c>
      <c r="BL40" s="81">
        <v>627.003818660853</v>
      </c>
      <c r="BM40" s="81">
        <v>1837.755179580952</v>
      </c>
      <c r="BN40" s="81">
        <v>132.49192345621816</v>
      </c>
      <c r="BO40" s="81">
        <v>739.1457910138624</v>
      </c>
      <c r="BP40" s="81">
        <v>3336.3967127118854</v>
      </c>
      <c r="BQ40" s="96">
        <v>406.3826630684949</v>
      </c>
      <c r="BR40" s="96">
        <v>23.92180200439249</v>
      </c>
      <c r="BS40" s="96">
        <v>176.1473175681412</v>
      </c>
      <c r="BT40" s="96">
        <v>606.4517826410286</v>
      </c>
    </row>
    <row r="41" spans="1:72" s="29" customFormat="1" ht="12.75" customHeight="1">
      <c r="A41" s="17">
        <v>1994</v>
      </c>
      <c r="B41" s="18" t="s">
        <v>854</v>
      </c>
      <c r="C41" s="19" t="s">
        <v>858</v>
      </c>
      <c r="D41" s="20" t="s">
        <v>1208</v>
      </c>
      <c r="E41" s="141" t="s">
        <v>1178</v>
      </c>
      <c r="F41" s="82">
        <v>115.1827203373</v>
      </c>
      <c r="G41" s="74">
        <v>21.11729</v>
      </c>
      <c r="H41" s="22" t="s">
        <v>170</v>
      </c>
      <c r="I41" s="23">
        <v>93.30654794520545</v>
      </c>
      <c r="J41" s="24" t="s">
        <v>177</v>
      </c>
      <c r="K41" s="87">
        <v>2354.3472416424183</v>
      </c>
      <c r="L41" s="92">
        <v>20.440107984496024</v>
      </c>
      <c r="M41" s="88"/>
      <c r="N41" s="89">
        <v>0.028255756291135248</v>
      </c>
      <c r="O41" s="88"/>
      <c r="P41" s="89">
        <v>0.022031171664938787</v>
      </c>
      <c r="Q41" s="77">
        <v>38</v>
      </c>
      <c r="R41" s="77">
        <v>28</v>
      </c>
      <c r="S41" s="24" t="s">
        <v>177</v>
      </c>
      <c r="T41" s="25">
        <v>59341.021236443245</v>
      </c>
      <c r="U41" s="28">
        <v>515.190308604186</v>
      </c>
      <c r="V41" s="88"/>
      <c r="W41" s="89">
        <v>0.7121827249893349</v>
      </c>
      <c r="X41" s="88"/>
      <c r="Y41" s="89">
        <v>0.5432716671606658</v>
      </c>
      <c r="Z41" s="77">
        <v>51</v>
      </c>
      <c r="AA41" s="77">
        <v>46</v>
      </c>
      <c r="AB41" s="24" t="s">
        <v>177</v>
      </c>
      <c r="AC41" s="87">
        <v>118578.61317651847</v>
      </c>
      <c r="AD41" s="87">
        <v>1029.48265876404</v>
      </c>
      <c r="AE41" s="88"/>
      <c r="AF41" s="89">
        <v>1.4231241407359856</v>
      </c>
      <c r="AG41" s="88"/>
      <c r="AH41" s="89">
        <v>0.9243917726136837</v>
      </c>
      <c r="AI41" s="77">
        <v>52</v>
      </c>
      <c r="AJ41" s="77">
        <v>41</v>
      </c>
      <c r="AK41" s="24" t="s">
        <v>177</v>
      </c>
      <c r="AL41" s="25">
        <v>3882.5686361381754</v>
      </c>
      <c r="AM41" s="83">
        <v>33.70790883188466</v>
      </c>
      <c r="AN41" s="88"/>
      <c r="AO41" s="89">
        <v>0.04659674292131789</v>
      </c>
      <c r="AP41" s="88"/>
      <c r="AQ41" s="89">
        <v>0.038157116954302815</v>
      </c>
      <c r="AR41" s="77">
        <v>57</v>
      </c>
      <c r="AS41" s="77">
        <v>57</v>
      </c>
      <c r="AT41" s="24" t="s">
        <v>177</v>
      </c>
      <c r="AU41" s="25">
        <v>15124.77102637635</v>
      </c>
      <c r="AV41" s="83">
        <v>131.31111144176063</v>
      </c>
      <c r="AW41" s="88"/>
      <c r="AX41" s="89">
        <v>0.18152031124447954</v>
      </c>
      <c r="AY41" s="88"/>
      <c r="AZ41" s="89">
        <v>0.06337450552318831</v>
      </c>
      <c r="BA41" s="77">
        <v>61</v>
      </c>
      <c r="BB41" s="77">
        <v>42</v>
      </c>
      <c r="BC41" s="19" t="s">
        <v>1178</v>
      </c>
      <c r="BD41" s="78">
        <v>138</v>
      </c>
      <c r="BE41" s="79">
        <v>13.282860799999998</v>
      </c>
      <c r="BF41" s="79">
        <v>2.8408027999999996</v>
      </c>
      <c r="BG41" s="79">
        <v>30.5316</v>
      </c>
      <c r="BH41" s="79">
        <v>52.672042999999995</v>
      </c>
      <c r="BI41" s="79">
        <v>0</v>
      </c>
      <c r="BJ41" s="79">
        <v>0.6726983000000001</v>
      </c>
      <c r="BK41" s="79">
        <v>100</v>
      </c>
      <c r="BL41" s="81">
        <v>626.9806193312049</v>
      </c>
      <c r="BM41" s="81">
        <v>979.7534416290555</v>
      </c>
      <c r="BN41" s="81">
        <v>433.3433567161806</v>
      </c>
      <c r="BO41" s="81">
        <v>159.55518281025172</v>
      </c>
      <c r="BP41" s="81">
        <v>2199.632600486693</v>
      </c>
      <c r="BQ41" s="96">
        <v>217.07538474619983</v>
      </c>
      <c r="BR41" s="96">
        <v>78.36244858229036</v>
      </c>
      <c r="BS41" s="96">
        <v>34.60588522590398</v>
      </c>
      <c r="BT41" s="96">
        <v>330.04371855439416</v>
      </c>
    </row>
    <row r="42" spans="1:72" s="29" customFormat="1" ht="12.75" customHeight="1">
      <c r="A42" s="17">
        <v>1994</v>
      </c>
      <c r="B42" s="18" t="s">
        <v>854</v>
      </c>
      <c r="C42" s="19" t="s">
        <v>859</v>
      </c>
      <c r="D42" s="20" t="s">
        <v>860</v>
      </c>
      <c r="E42" s="142" t="s">
        <v>1178</v>
      </c>
      <c r="F42" s="82">
        <v>2074.203890441</v>
      </c>
      <c r="G42" s="74">
        <v>22.08704</v>
      </c>
      <c r="H42" s="22" t="s">
        <v>170</v>
      </c>
      <c r="I42" s="23">
        <v>1404.7369863013698</v>
      </c>
      <c r="J42" s="24" t="s">
        <v>177</v>
      </c>
      <c r="K42" s="87">
        <v>77030.84220427224</v>
      </c>
      <c r="L42" s="92">
        <v>37.137545908225334</v>
      </c>
      <c r="M42" s="88"/>
      <c r="N42" s="89">
        <v>0.06140704088475581</v>
      </c>
      <c r="O42" s="88"/>
      <c r="P42" s="89">
        <v>0.06116660521499231</v>
      </c>
      <c r="Q42" s="77">
        <v>62</v>
      </c>
      <c r="R42" s="77">
        <v>66</v>
      </c>
      <c r="S42" s="24" t="s">
        <v>177</v>
      </c>
      <c r="T42" s="25">
        <v>1926812.180527644</v>
      </c>
      <c r="U42" s="28">
        <v>928.9405874742531</v>
      </c>
      <c r="V42" s="88"/>
      <c r="W42" s="89">
        <v>1.5360059809958089</v>
      </c>
      <c r="X42" s="88"/>
      <c r="Y42" s="89">
        <v>2.1501284965050234</v>
      </c>
      <c r="Z42" s="77">
        <v>69</v>
      </c>
      <c r="AA42" s="77">
        <v>76</v>
      </c>
      <c r="AB42" s="24" t="s">
        <v>177</v>
      </c>
      <c r="AC42" s="87">
        <v>2755794.7712300527</v>
      </c>
      <c r="AD42" s="87">
        <v>1328.6036073551759</v>
      </c>
      <c r="AE42" s="88"/>
      <c r="AF42" s="89">
        <v>2.1968499544398683</v>
      </c>
      <c r="AG42" s="88"/>
      <c r="AH42" s="89">
        <v>2.6818710729009063</v>
      </c>
      <c r="AI42" s="77">
        <v>66</v>
      </c>
      <c r="AJ42" s="77">
        <v>75</v>
      </c>
      <c r="AK42" s="24" t="s">
        <v>177</v>
      </c>
      <c r="AL42" s="25">
        <v>124967.67078962452</v>
      </c>
      <c r="AM42" s="83">
        <v>60.248498889400366</v>
      </c>
      <c r="AN42" s="88"/>
      <c r="AO42" s="89">
        <v>0.09962106929976644</v>
      </c>
      <c r="AP42" s="88"/>
      <c r="AQ42" s="89">
        <v>0.2161672467096199</v>
      </c>
      <c r="AR42" s="77">
        <v>75</v>
      </c>
      <c r="AS42" s="77">
        <v>91</v>
      </c>
      <c r="AT42" s="24" t="s">
        <v>177</v>
      </c>
      <c r="AU42" s="25">
        <v>237225.94795637255</v>
      </c>
      <c r="AV42" s="83">
        <v>114.36963793657505</v>
      </c>
      <c r="AW42" s="88"/>
      <c r="AX42" s="89">
        <v>0.18911053116168577</v>
      </c>
      <c r="AY42" s="88"/>
      <c r="AZ42" s="89">
        <v>0.2651175722504448</v>
      </c>
      <c r="BA42" s="77">
        <v>62</v>
      </c>
      <c r="BB42" s="77">
        <v>83</v>
      </c>
      <c r="BC42" s="19" t="s">
        <v>1178</v>
      </c>
      <c r="BD42" s="78">
        <v>199</v>
      </c>
      <c r="BE42" s="79">
        <v>17.4698189</v>
      </c>
      <c r="BF42" s="79">
        <v>5.025747900000001</v>
      </c>
      <c r="BG42" s="79">
        <v>29.12197</v>
      </c>
      <c r="BH42" s="79">
        <v>46.65176100000001</v>
      </c>
      <c r="BI42" s="79">
        <v>0</v>
      </c>
      <c r="BJ42" s="79">
        <v>1.7307017199999999</v>
      </c>
      <c r="BK42" s="79">
        <v>100</v>
      </c>
      <c r="BL42" s="81">
        <v>627.5996649441705</v>
      </c>
      <c r="BM42" s="81">
        <v>1187.219191910349</v>
      </c>
      <c r="BN42" s="81">
        <v>365.2315330030547</v>
      </c>
      <c r="BO42" s="81">
        <v>368.83307543953384</v>
      </c>
      <c r="BP42" s="81">
        <v>2548.883465297108</v>
      </c>
      <c r="BQ42" s="96">
        <v>262.82324631263464</v>
      </c>
      <c r="BR42" s="96">
        <v>65.94096203865476</v>
      </c>
      <c r="BS42" s="96">
        <v>87.45138355778222</v>
      </c>
      <c r="BT42" s="96">
        <v>416.21559190907163</v>
      </c>
    </row>
    <row r="43" spans="1:72" s="29" customFormat="1" ht="12.75" customHeight="1">
      <c r="A43" s="17">
        <v>1994</v>
      </c>
      <c r="B43" s="18" t="s">
        <v>854</v>
      </c>
      <c r="C43" s="19" t="s">
        <v>861</v>
      </c>
      <c r="D43" s="20" t="s">
        <v>862</v>
      </c>
      <c r="E43" s="142" t="s">
        <v>1180</v>
      </c>
      <c r="F43" s="82">
        <v>125.6332611675</v>
      </c>
      <c r="G43" s="74">
        <v>22.27592</v>
      </c>
      <c r="H43" s="22" t="s">
        <v>170</v>
      </c>
      <c r="I43" s="23">
        <v>82.98178082191771</v>
      </c>
      <c r="J43" s="24" t="s">
        <v>177</v>
      </c>
      <c r="K43" s="87">
        <v>5995.81604468688</v>
      </c>
      <c r="L43" s="92">
        <v>47.72475050769385</v>
      </c>
      <c r="M43" s="88"/>
      <c r="N43" s="89">
        <v>0.08091221500907128</v>
      </c>
      <c r="O43" s="88"/>
      <c r="P43" s="89">
        <v>0.08778939979124824</v>
      </c>
      <c r="Q43" s="77">
        <v>70</v>
      </c>
      <c r="R43" s="77">
        <v>77</v>
      </c>
      <c r="S43" s="24" t="s">
        <v>177</v>
      </c>
      <c r="T43" s="25">
        <v>57183.03769493345</v>
      </c>
      <c r="U43" s="28">
        <v>455.15842829785674</v>
      </c>
      <c r="V43" s="88"/>
      <c r="W43" s="89">
        <v>0.7716724806699619</v>
      </c>
      <c r="X43" s="88"/>
      <c r="Y43" s="89">
        <v>0.9224950118648116</v>
      </c>
      <c r="Z43" s="77">
        <v>54</v>
      </c>
      <c r="AA43" s="77">
        <v>62</v>
      </c>
      <c r="AB43" s="24" t="s">
        <v>177</v>
      </c>
      <c r="AC43" s="87">
        <v>108912.15034519542</v>
      </c>
      <c r="AD43" s="87">
        <v>866.9053826437632</v>
      </c>
      <c r="AE43" s="88"/>
      <c r="AF43" s="89">
        <v>1.469745445849641</v>
      </c>
      <c r="AG43" s="88"/>
      <c r="AH43" s="89">
        <v>1.3522843988719406</v>
      </c>
      <c r="AI43" s="77">
        <v>53</v>
      </c>
      <c r="AJ43" s="77">
        <v>57</v>
      </c>
      <c r="AK43" s="24" t="s">
        <v>177</v>
      </c>
      <c r="AL43" s="25">
        <v>2711.839900889467</v>
      </c>
      <c r="AM43" s="83">
        <v>21.585365815458044</v>
      </c>
      <c r="AN43" s="88"/>
      <c r="AO43" s="89">
        <v>0.03659568130436296</v>
      </c>
      <c r="AP43" s="88"/>
      <c r="AQ43" s="89">
        <v>0.038049411927036356</v>
      </c>
      <c r="AR43" s="77">
        <v>53</v>
      </c>
      <c r="AS43" s="77">
        <v>57</v>
      </c>
      <c r="AT43" s="24" t="s">
        <v>177</v>
      </c>
      <c r="AU43" s="25">
        <v>10414.600356496687</v>
      </c>
      <c r="AV43" s="83">
        <v>82.89684005425495</v>
      </c>
      <c r="AW43" s="88"/>
      <c r="AX43" s="89">
        <v>0.1405427346332833</v>
      </c>
      <c r="AY43" s="88"/>
      <c r="AZ43" s="89">
        <v>0.06614366611740985</v>
      </c>
      <c r="BA43" s="77">
        <v>54</v>
      </c>
      <c r="BB43" s="77">
        <v>44</v>
      </c>
      <c r="BC43" s="30" t="s">
        <v>1180</v>
      </c>
      <c r="BD43" s="78">
        <v>1286</v>
      </c>
      <c r="BE43" s="79">
        <v>74.88610260000002</v>
      </c>
      <c r="BF43" s="79">
        <v>0.4376916</v>
      </c>
      <c r="BG43" s="79">
        <v>0.6096163</v>
      </c>
      <c r="BH43" s="79">
        <v>23.022870700000002</v>
      </c>
      <c r="BI43" s="79">
        <v>0</v>
      </c>
      <c r="BJ43" s="79">
        <v>1.04372621</v>
      </c>
      <c r="BK43" s="79">
        <v>100</v>
      </c>
      <c r="BL43" s="81">
        <v>631.6798534282544</v>
      </c>
      <c r="BM43" s="81">
        <v>84.3486820410687</v>
      </c>
      <c r="BN43" s="81">
        <v>1508.7697708805613</v>
      </c>
      <c r="BO43" s="81">
        <v>3.2555073091249507</v>
      </c>
      <c r="BP43" s="81">
        <v>2228.0538136590094</v>
      </c>
      <c r="BQ43" s="96">
        <v>18.66809244254536</v>
      </c>
      <c r="BR43" s="96">
        <v>272.9823802069591</v>
      </c>
      <c r="BS43" s="96">
        <v>0.7402498282362356</v>
      </c>
      <c r="BT43" s="96">
        <v>292.39072247774067</v>
      </c>
    </row>
    <row r="44" spans="1:72" s="29" customFormat="1" ht="12.75" customHeight="1">
      <c r="A44" s="17">
        <v>1994</v>
      </c>
      <c r="B44" s="18" t="s">
        <v>854</v>
      </c>
      <c r="C44" s="19" t="s">
        <v>863</v>
      </c>
      <c r="D44" s="20" t="s">
        <v>1209</v>
      </c>
      <c r="E44" s="142" t="s">
        <v>1180</v>
      </c>
      <c r="F44" s="82">
        <v>39.05721407783</v>
      </c>
      <c r="G44" s="74">
        <v>21.47649</v>
      </c>
      <c r="H44" s="22" t="s">
        <v>170</v>
      </c>
      <c r="I44" s="23">
        <v>17.80173972602741</v>
      </c>
      <c r="J44" s="24" t="s">
        <v>177</v>
      </c>
      <c r="K44" s="87">
        <v>391.28051096770173</v>
      </c>
      <c r="L44" s="92">
        <v>10.01813673110402</v>
      </c>
      <c r="M44" s="88"/>
      <c r="N44" s="89">
        <v>0.0246135531008036</v>
      </c>
      <c r="O44" s="88"/>
      <c r="P44" s="89">
        <v>0.025223011924506798</v>
      </c>
      <c r="Q44" s="77">
        <v>31</v>
      </c>
      <c r="R44" s="77">
        <v>35</v>
      </c>
      <c r="S44" s="24" t="s">
        <v>177</v>
      </c>
      <c r="T44" s="25">
        <v>5549.260626506324</v>
      </c>
      <c r="U44" s="28">
        <v>142.0802982887672</v>
      </c>
      <c r="V44" s="88"/>
      <c r="W44" s="89">
        <v>0.34907698510950536</v>
      </c>
      <c r="X44" s="88"/>
      <c r="Y44" s="89">
        <v>0.4158395758708371</v>
      </c>
      <c r="Z44" s="77">
        <v>35</v>
      </c>
      <c r="AA44" s="77">
        <v>40</v>
      </c>
      <c r="AB44" s="24" t="s">
        <v>177</v>
      </c>
      <c r="AC44" s="87">
        <v>12228.406723844811</v>
      </c>
      <c r="AD44" s="87">
        <v>313.0895792894253</v>
      </c>
      <c r="AE44" s="88"/>
      <c r="AF44" s="89">
        <v>0.7692295675324929</v>
      </c>
      <c r="AG44" s="88"/>
      <c r="AH44" s="89">
        <v>0.7831410857736111</v>
      </c>
      <c r="AI44" s="77">
        <v>31</v>
      </c>
      <c r="AJ44" s="77">
        <v>35</v>
      </c>
      <c r="AK44" s="24" t="s">
        <v>177</v>
      </c>
      <c r="AL44" s="25">
        <v>284.309768789265</v>
      </c>
      <c r="AM44" s="83">
        <v>7.279315115069803</v>
      </c>
      <c r="AN44" s="88"/>
      <c r="AO44" s="89">
        <v>0.017884544195326427</v>
      </c>
      <c r="AP44" s="88"/>
      <c r="AQ44" s="89">
        <v>0.021168103292412765</v>
      </c>
      <c r="AR44" s="77">
        <v>38</v>
      </c>
      <c r="AS44" s="77">
        <v>44</v>
      </c>
      <c r="AT44" s="24" t="s">
        <v>177</v>
      </c>
      <c r="AU44" s="25">
        <v>441.0229880765985</v>
      </c>
      <c r="AV44" s="83">
        <v>11.291716485404315</v>
      </c>
      <c r="AW44" s="88"/>
      <c r="AX44" s="89">
        <v>0.027742610304949407</v>
      </c>
      <c r="AY44" s="88"/>
      <c r="AZ44" s="89">
        <v>0.03272660202811166</v>
      </c>
      <c r="BA44" s="77">
        <v>13</v>
      </c>
      <c r="BB44" s="77">
        <v>23</v>
      </c>
      <c r="BC44" s="30" t="s">
        <v>1180</v>
      </c>
      <c r="BD44" s="78">
        <v>462</v>
      </c>
      <c r="BE44" s="79">
        <v>36.0921635</v>
      </c>
      <c r="BF44" s="79">
        <v>6.608295</v>
      </c>
      <c r="BG44" s="79">
        <v>7.873272</v>
      </c>
      <c r="BH44" s="79">
        <v>47.981557</v>
      </c>
      <c r="BI44" s="79">
        <v>0</v>
      </c>
      <c r="BJ44" s="79">
        <v>1.4447005000000002</v>
      </c>
      <c r="BK44" s="79">
        <v>100</v>
      </c>
      <c r="BL44" s="81">
        <v>615.0891002823265</v>
      </c>
      <c r="BM44" s="81">
        <v>679.9853486838583</v>
      </c>
      <c r="BN44" s="81">
        <v>969.4069130963719</v>
      </c>
      <c r="BO44" s="81">
        <v>81.06056908439645</v>
      </c>
      <c r="BP44" s="81">
        <v>2345.5419311469527</v>
      </c>
      <c r="BQ44" s="96">
        <v>150.3264754529963</v>
      </c>
      <c r="BR44" s="96">
        <v>175.66537096906004</v>
      </c>
      <c r="BS44" s="96">
        <v>18.255270296012213</v>
      </c>
      <c r="BT44" s="96">
        <v>344.2471167180686</v>
      </c>
    </row>
    <row r="45" spans="1:72" s="29" customFormat="1" ht="12.75" customHeight="1">
      <c r="A45" s="17">
        <v>1997</v>
      </c>
      <c r="B45" s="18" t="s">
        <v>1021</v>
      </c>
      <c r="C45" s="19" t="s">
        <v>1022</v>
      </c>
      <c r="D45" s="20" t="s">
        <v>1210</v>
      </c>
      <c r="E45" s="139" t="s">
        <v>208</v>
      </c>
      <c r="F45" s="82">
        <v>7967.64365</v>
      </c>
      <c r="G45" s="74">
        <v>24.897</v>
      </c>
      <c r="H45" s="22" t="s">
        <v>172</v>
      </c>
      <c r="I45" s="23">
        <v>4645.690834473324</v>
      </c>
      <c r="J45" s="24" t="s">
        <v>177</v>
      </c>
      <c r="K45" s="87">
        <v>43167.35089240991</v>
      </c>
      <c r="L45" s="92">
        <v>5.417831518156552</v>
      </c>
      <c r="M45" s="31" t="s">
        <v>498</v>
      </c>
      <c r="N45" s="27">
        <v>0.02</v>
      </c>
      <c r="O45" s="31" t="s">
        <v>498</v>
      </c>
      <c r="P45" s="27">
        <v>0.02</v>
      </c>
      <c r="Q45" s="77">
        <v>11</v>
      </c>
      <c r="R45" s="77">
        <v>11</v>
      </c>
      <c r="S45" s="24" t="s">
        <v>177</v>
      </c>
      <c r="T45" s="25">
        <v>1059127.9173250915</v>
      </c>
      <c r="U45" s="28">
        <v>132.92862530631518</v>
      </c>
      <c r="V45" s="88"/>
      <c r="W45" s="89">
        <v>0.25529755300176676</v>
      </c>
      <c r="X45" s="88"/>
      <c r="Y45" s="89">
        <v>0.20792314652834035</v>
      </c>
      <c r="Z45" s="77">
        <v>29</v>
      </c>
      <c r="AA45" s="77">
        <v>25</v>
      </c>
      <c r="AB45" s="24" t="s">
        <v>177</v>
      </c>
      <c r="AC45" s="87">
        <v>2253778.161827193</v>
      </c>
      <c r="AD45" s="87">
        <v>282.8663354977219</v>
      </c>
      <c r="AE45" s="88"/>
      <c r="AF45" s="89">
        <v>0.5432620935689041</v>
      </c>
      <c r="AG45" s="88"/>
      <c r="AH45" s="89">
        <v>0.432884214463065</v>
      </c>
      <c r="AI45" s="77">
        <v>21</v>
      </c>
      <c r="AJ45" s="77">
        <v>17</v>
      </c>
      <c r="AK45" s="24" t="s">
        <v>177</v>
      </c>
      <c r="AL45" s="25">
        <v>30273.00002820983</v>
      </c>
      <c r="AM45" s="83">
        <v>3.799492216021713</v>
      </c>
      <c r="AN45" s="31" t="s">
        <v>498</v>
      </c>
      <c r="AO45" s="27">
        <v>0.01</v>
      </c>
      <c r="AP45" s="31" t="s">
        <v>498</v>
      </c>
      <c r="AQ45" s="27">
        <v>0.01</v>
      </c>
      <c r="AR45" s="77">
        <v>12</v>
      </c>
      <c r="AS45" s="77">
        <v>12</v>
      </c>
      <c r="AT45" s="24" t="s">
        <v>177</v>
      </c>
      <c r="AU45" s="25">
        <v>143827.9812008027</v>
      </c>
      <c r="AV45" s="83">
        <v>18.05150776300126</v>
      </c>
      <c r="AW45" s="88"/>
      <c r="AX45" s="89">
        <v>0.03466902444275618</v>
      </c>
      <c r="AY45" s="88"/>
      <c r="AZ45" s="89">
        <v>0.01951570084626835</v>
      </c>
      <c r="BA45" s="77">
        <v>18</v>
      </c>
      <c r="BB45" s="77">
        <v>13</v>
      </c>
      <c r="BC45" s="19" t="s">
        <v>1179</v>
      </c>
      <c r="BD45" s="78">
        <v>17</v>
      </c>
      <c r="BE45" s="79">
        <v>1.9384888</v>
      </c>
      <c r="BF45" s="79">
        <v>1.834680909</v>
      </c>
      <c r="BG45" s="79">
        <v>8.778708</v>
      </c>
      <c r="BH45" s="79">
        <v>84.6515</v>
      </c>
      <c r="BI45" s="79">
        <v>0</v>
      </c>
      <c r="BJ45" s="79">
        <v>2.79662799</v>
      </c>
      <c r="BK45" s="79">
        <v>100</v>
      </c>
      <c r="BL45" s="81">
        <v>556.3909726309108</v>
      </c>
      <c r="BM45" s="81">
        <v>127.2391660404307</v>
      </c>
      <c r="BN45" s="81">
        <v>8.690231354243192</v>
      </c>
      <c r="BO45" s="81">
        <v>377.7788179570506</v>
      </c>
      <c r="BP45" s="81">
        <v>1070.0991879826354</v>
      </c>
      <c r="BQ45" s="96">
        <v>29.564993576655922</v>
      </c>
      <c r="BR45" s="96">
        <v>1.3118056553646196</v>
      </c>
      <c r="BS45" s="96">
        <v>79.99316083871297</v>
      </c>
      <c r="BT45" s="96">
        <v>110.86996007073351</v>
      </c>
    </row>
    <row r="46" spans="1:72" s="29" customFormat="1" ht="12.75" customHeight="1">
      <c r="A46" s="17">
        <v>1997</v>
      </c>
      <c r="B46" s="18" t="s">
        <v>1021</v>
      </c>
      <c r="C46" s="19" t="s">
        <v>1023</v>
      </c>
      <c r="D46" s="20" t="s">
        <v>1211</v>
      </c>
      <c r="E46" s="139" t="s">
        <v>1182</v>
      </c>
      <c r="F46" s="82">
        <v>135.8448</v>
      </c>
      <c r="G46" s="74">
        <v>24.29156</v>
      </c>
      <c r="H46" s="22" t="s">
        <v>172</v>
      </c>
      <c r="I46" s="23">
        <v>79.12653898768808</v>
      </c>
      <c r="J46" s="24" t="s">
        <v>177</v>
      </c>
      <c r="K46" s="87">
        <v>1091.4122088590477</v>
      </c>
      <c r="L46" s="92">
        <v>8.034258277527353</v>
      </c>
      <c r="M46" s="31" t="s">
        <v>498</v>
      </c>
      <c r="N46" s="27">
        <v>0.02</v>
      </c>
      <c r="O46" s="31" t="s">
        <v>498</v>
      </c>
      <c r="P46" s="27">
        <v>0.02</v>
      </c>
      <c r="Q46" s="77">
        <v>11</v>
      </c>
      <c r="R46" s="77">
        <v>11</v>
      </c>
      <c r="S46" s="24" t="s">
        <v>177</v>
      </c>
      <c r="T46" s="25">
        <v>283032.54918359284</v>
      </c>
      <c r="U46" s="28">
        <v>2083.4993255803156</v>
      </c>
      <c r="V46" s="88"/>
      <c r="W46" s="89">
        <v>4.005555504151867</v>
      </c>
      <c r="X46" s="88"/>
      <c r="Y46" s="89">
        <v>3.756521116820593</v>
      </c>
      <c r="Z46" s="77">
        <v>86</v>
      </c>
      <c r="AA46" s="77">
        <v>83</v>
      </c>
      <c r="AB46" s="24" t="s">
        <v>177</v>
      </c>
      <c r="AC46" s="87">
        <v>315479.99422535015</v>
      </c>
      <c r="AD46" s="87">
        <v>2322.3560579819778</v>
      </c>
      <c r="AE46" s="88"/>
      <c r="AF46" s="89">
        <v>4.46476078798786</v>
      </c>
      <c r="AG46" s="88"/>
      <c r="AH46" s="89">
        <v>4.001531345395609</v>
      </c>
      <c r="AI46" s="77">
        <v>83</v>
      </c>
      <c r="AJ46" s="77">
        <v>81</v>
      </c>
      <c r="AK46" s="24" t="s">
        <v>177</v>
      </c>
      <c r="AL46" s="25">
        <v>550.8947653438064</v>
      </c>
      <c r="AM46" s="83">
        <v>4.05532464506412</v>
      </c>
      <c r="AN46" s="31" t="s">
        <v>498</v>
      </c>
      <c r="AO46" s="27">
        <v>0.01</v>
      </c>
      <c r="AP46" s="31" t="s">
        <v>498</v>
      </c>
      <c r="AQ46" s="27">
        <v>0.01</v>
      </c>
      <c r="AR46" s="77">
        <v>12</v>
      </c>
      <c r="AS46" s="77">
        <v>12</v>
      </c>
      <c r="AT46" s="24" t="s">
        <v>177</v>
      </c>
      <c r="AU46" s="25">
        <v>4155.649181532619</v>
      </c>
      <c r="AV46" s="83">
        <v>30.591153886881347</v>
      </c>
      <c r="AW46" s="88"/>
      <c r="AX46" s="89">
        <v>0.05881190520463687</v>
      </c>
      <c r="AY46" s="88"/>
      <c r="AZ46" s="89">
        <v>0.03134778043853402</v>
      </c>
      <c r="BA46" s="77">
        <v>30</v>
      </c>
      <c r="BB46" s="77">
        <v>21</v>
      </c>
      <c r="BC46" s="32" t="s">
        <v>1184</v>
      </c>
      <c r="BD46" s="78">
        <v>61</v>
      </c>
      <c r="BE46" s="79">
        <v>1.84317745</v>
      </c>
      <c r="BF46" s="79">
        <v>14.92231416</v>
      </c>
      <c r="BG46" s="79">
        <v>50.02352</v>
      </c>
      <c r="BH46" s="79">
        <v>32.7723807</v>
      </c>
      <c r="BI46" s="79">
        <v>0</v>
      </c>
      <c r="BJ46" s="79">
        <v>0.43859937</v>
      </c>
      <c r="BK46" s="79">
        <v>100</v>
      </c>
      <c r="BL46" s="81">
        <v>515.4141589029049</v>
      </c>
      <c r="BM46" s="81">
        <v>2939.76901091049</v>
      </c>
      <c r="BN46" s="81">
        <v>51.52448480422757</v>
      </c>
      <c r="BO46" s="81">
        <v>476.1978375322427</v>
      </c>
      <c r="BP46" s="81">
        <v>3982.9054921498655</v>
      </c>
      <c r="BQ46" s="96">
        <v>675.2828718262803</v>
      </c>
      <c r="BR46" s="96">
        <v>7.371156888841777</v>
      </c>
      <c r="BS46" s="96">
        <v>111.25195811690989</v>
      </c>
      <c r="BT46" s="96">
        <v>793.905986832032</v>
      </c>
    </row>
    <row r="47" spans="1:72" s="29" customFormat="1" ht="12.75" customHeight="1">
      <c r="A47" s="17">
        <v>1997</v>
      </c>
      <c r="B47" s="18" t="s">
        <v>1021</v>
      </c>
      <c r="C47" s="19" t="s">
        <v>1024</v>
      </c>
      <c r="D47" s="20" t="s">
        <v>1212</v>
      </c>
      <c r="E47" s="139" t="s">
        <v>1178</v>
      </c>
      <c r="F47" s="82">
        <v>3518.94963</v>
      </c>
      <c r="G47" s="74">
        <v>25.30525</v>
      </c>
      <c r="H47" s="22" t="s">
        <v>172</v>
      </c>
      <c r="I47" s="23">
        <v>2376.7619699042407</v>
      </c>
      <c r="J47" s="24" t="s">
        <v>177</v>
      </c>
      <c r="K47" s="87">
        <v>152526.92766447508</v>
      </c>
      <c r="L47" s="92">
        <v>43.34444754882015</v>
      </c>
      <c r="M47" s="88"/>
      <c r="N47" s="89">
        <v>0.0718636669107461</v>
      </c>
      <c r="O47" s="88"/>
      <c r="P47" s="89">
        <v>0.06745937918011136</v>
      </c>
      <c r="Q47" s="77">
        <v>66</v>
      </c>
      <c r="R47" s="77">
        <v>68</v>
      </c>
      <c r="S47" s="24" t="s">
        <v>177</v>
      </c>
      <c r="T47" s="25">
        <v>3868348.572687004</v>
      </c>
      <c r="U47" s="28">
        <v>1099.2906916621605</v>
      </c>
      <c r="V47" s="88"/>
      <c r="W47" s="89">
        <v>1.8225877723949344</v>
      </c>
      <c r="X47" s="88"/>
      <c r="Y47" s="89">
        <v>2.0037847066008068</v>
      </c>
      <c r="Z47" s="77">
        <v>72</v>
      </c>
      <c r="AA47" s="77">
        <v>75</v>
      </c>
      <c r="AB47" s="24" t="s">
        <v>177</v>
      </c>
      <c r="AC47" s="87">
        <v>4759604.774327771</v>
      </c>
      <c r="AD47" s="87">
        <v>1352.564053134165</v>
      </c>
      <c r="AE47" s="88"/>
      <c r="AF47" s="89">
        <v>2.24250666663597</v>
      </c>
      <c r="AG47" s="88"/>
      <c r="AH47" s="89">
        <v>2.369461169071822</v>
      </c>
      <c r="AI47" s="77">
        <v>66</v>
      </c>
      <c r="AJ47" s="77">
        <v>72</v>
      </c>
      <c r="AK47" s="24" t="s">
        <v>177</v>
      </c>
      <c r="AL47" s="25">
        <v>195940.31571812576</v>
      </c>
      <c r="AM47" s="83">
        <v>55.681477804536165</v>
      </c>
      <c r="AN47" s="88"/>
      <c r="AO47" s="89">
        <v>0.0923180568753658</v>
      </c>
      <c r="AP47" s="88"/>
      <c r="AQ47" s="89">
        <v>0.12418293774853252</v>
      </c>
      <c r="AR47" s="77">
        <v>74</v>
      </c>
      <c r="AS47" s="77">
        <v>83</v>
      </c>
      <c r="AT47" s="24" t="s">
        <v>177</v>
      </c>
      <c r="AU47" s="25">
        <v>321121.22700065665</v>
      </c>
      <c r="AV47" s="83">
        <v>91.25485180663317</v>
      </c>
      <c r="AW47" s="88"/>
      <c r="AX47" s="89">
        <v>0.15129753970990203</v>
      </c>
      <c r="AY47" s="88"/>
      <c r="AZ47" s="89">
        <v>0.18326628313233387</v>
      </c>
      <c r="BA47" s="77">
        <v>55</v>
      </c>
      <c r="BB47" s="77">
        <v>73</v>
      </c>
      <c r="BC47" s="19" t="s">
        <v>1185</v>
      </c>
      <c r="BD47" s="78">
        <v>151</v>
      </c>
      <c r="BE47" s="79">
        <v>10.0069433</v>
      </c>
      <c r="BF47" s="79">
        <v>6.632352</v>
      </c>
      <c r="BG47" s="79">
        <v>16.35988</v>
      </c>
      <c r="BH47" s="79">
        <v>63.383108</v>
      </c>
      <c r="BI47" s="79">
        <v>0</v>
      </c>
      <c r="BJ47" s="79">
        <v>3.6177165000000002</v>
      </c>
      <c r="BK47" s="79">
        <v>100</v>
      </c>
      <c r="BL47" s="81">
        <v>525.1446769548295</v>
      </c>
      <c r="BM47" s="81">
        <v>811.8510636368501</v>
      </c>
      <c r="BN47" s="81">
        <v>164.7820309001316</v>
      </c>
      <c r="BO47" s="81">
        <v>245.80573493460318</v>
      </c>
      <c r="BP47" s="81">
        <v>1747.5835064264143</v>
      </c>
      <c r="BQ47" s="96">
        <v>186.44843935054183</v>
      </c>
      <c r="BR47" s="96">
        <v>23.581847442736294</v>
      </c>
      <c r="BS47" s="96">
        <v>63.73975861655059</v>
      </c>
      <c r="BT47" s="96">
        <v>273.7700454098287</v>
      </c>
    </row>
    <row r="48" spans="1:72" s="29" customFormat="1" ht="12.75" customHeight="1">
      <c r="A48" s="17">
        <v>1997</v>
      </c>
      <c r="B48" s="18" t="s">
        <v>1021</v>
      </c>
      <c r="C48" s="19" t="s">
        <v>1025</v>
      </c>
      <c r="D48" s="20" t="s">
        <v>1026</v>
      </c>
      <c r="E48" s="139" t="s">
        <v>1178</v>
      </c>
      <c r="F48" s="82">
        <v>17579.7453</v>
      </c>
      <c r="G48" s="74">
        <v>25.00623</v>
      </c>
      <c r="H48" s="22" t="s">
        <v>172</v>
      </c>
      <c r="I48" s="23">
        <v>10707.961696306429</v>
      </c>
      <c r="J48" s="24" t="s">
        <v>177</v>
      </c>
      <c r="K48" s="87">
        <v>209300.93612212056</v>
      </c>
      <c r="L48" s="92">
        <v>11.905800257647678</v>
      </c>
      <c r="M48" s="88"/>
      <c r="N48" s="89">
        <v>0.021888343867534053</v>
      </c>
      <c r="O48" s="31" t="s">
        <v>498</v>
      </c>
      <c r="P48" s="27">
        <v>0.02</v>
      </c>
      <c r="Q48" s="77">
        <v>26</v>
      </c>
      <c r="R48" s="77">
        <v>11</v>
      </c>
      <c r="S48" s="24" t="s">
        <v>177</v>
      </c>
      <c r="T48" s="25">
        <v>8027373.861911081</v>
      </c>
      <c r="U48" s="28">
        <v>456.6262892279265</v>
      </c>
      <c r="V48" s="88"/>
      <c r="W48" s="89">
        <v>0.839489410311312</v>
      </c>
      <c r="X48" s="88"/>
      <c r="Y48" s="89">
        <v>0.84555823604863</v>
      </c>
      <c r="Z48" s="77">
        <v>57</v>
      </c>
      <c r="AA48" s="77">
        <v>60</v>
      </c>
      <c r="AB48" s="24" t="s">
        <v>177</v>
      </c>
      <c r="AC48" s="87">
        <v>11806011.503362246</v>
      </c>
      <c r="AD48" s="87">
        <v>671.5689733776886</v>
      </c>
      <c r="AE48" s="88"/>
      <c r="AF48" s="89">
        <v>1.2346530516178817</v>
      </c>
      <c r="AG48" s="88"/>
      <c r="AH48" s="89">
        <v>1.1914733704102434</v>
      </c>
      <c r="AI48" s="77">
        <v>48</v>
      </c>
      <c r="AJ48" s="77">
        <v>52</v>
      </c>
      <c r="AK48" s="24" t="s">
        <v>177</v>
      </c>
      <c r="AL48" s="25">
        <v>241771.93923806862</v>
      </c>
      <c r="AM48" s="83">
        <v>13.752869288616408</v>
      </c>
      <c r="AN48" s="88"/>
      <c r="AO48" s="89">
        <v>0.025284107379604293</v>
      </c>
      <c r="AP48" s="88"/>
      <c r="AQ48" s="89">
        <v>0.03212108095347895</v>
      </c>
      <c r="AR48" s="77">
        <v>46</v>
      </c>
      <c r="AS48" s="77">
        <v>55</v>
      </c>
      <c r="AT48" s="24" t="s">
        <v>177</v>
      </c>
      <c r="AU48" s="25">
        <v>803533.3530798624</v>
      </c>
      <c r="AV48" s="83">
        <v>45.70790642113925</v>
      </c>
      <c r="AW48" s="88"/>
      <c r="AX48" s="89">
        <v>0.08403218192479858</v>
      </c>
      <c r="AY48" s="88"/>
      <c r="AZ48" s="89">
        <v>0.07816509858551124</v>
      </c>
      <c r="BA48" s="77">
        <v>39</v>
      </c>
      <c r="BB48" s="77">
        <v>49</v>
      </c>
      <c r="BC48" s="19" t="s">
        <v>1179</v>
      </c>
      <c r="BD48" s="78">
        <v>73</v>
      </c>
      <c r="BE48" s="79">
        <v>5.2813333</v>
      </c>
      <c r="BF48" s="79">
        <v>3.74801169</v>
      </c>
      <c r="BG48" s="79">
        <v>12.64797</v>
      </c>
      <c r="BH48" s="79">
        <v>75.17196999999999</v>
      </c>
      <c r="BI48" s="79">
        <v>0</v>
      </c>
      <c r="BJ48" s="79">
        <v>3.1507216700000003</v>
      </c>
      <c r="BK48" s="79">
        <v>100</v>
      </c>
      <c r="BL48" s="81">
        <v>540.8719431219519</v>
      </c>
      <c r="BM48" s="81">
        <v>473.75849447981864</v>
      </c>
      <c r="BN48" s="81">
        <v>73.43745001053382</v>
      </c>
      <c r="BO48" s="81">
        <v>313.08764183289964</v>
      </c>
      <c r="BP48" s="81">
        <v>1401.155529445204</v>
      </c>
      <c r="BQ48" s="96">
        <v>103.09311288296463</v>
      </c>
      <c r="BR48" s="96">
        <v>10.082095254626168</v>
      </c>
      <c r="BS48" s="96">
        <v>69.30481524098077</v>
      </c>
      <c r="BT48" s="96">
        <v>182.48002337857156</v>
      </c>
    </row>
    <row r="49" spans="1:72" s="29" customFormat="1" ht="12.75" customHeight="1">
      <c r="A49" s="17">
        <v>1997</v>
      </c>
      <c r="B49" s="18" t="s">
        <v>1021</v>
      </c>
      <c r="C49" s="19" t="s">
        <v>1027</v>
      </c>
      <c r="D49" s="20" t="s">
        <v>1028</v>
      </c>
      <c r="E49" s="140" t="s">
        <v>1178</v>
      </c>
      <c r="F49" s="82">
        <v>72.298088</v>
      </c>
      <c r="G49" s="74">
        <v>21.79758</v>
      </c>
      <c r="H49" s="22" t="s">
        <v>172</v>
      </c>
      <c r="I49" s="23">
        <v>45.82653898768808</v>
      </c>
      <c r="J49" s="24" t="s">
        <v>177</v>
      </c>
      <c r="K49" s="87">
        <v>1381.6264927319994</v>
      </c>
      <c r="L49" s="92">
        <v>19.11013874574386</v>
      </c>
      <c r="M49" s="88"/>
      <c r="N49" s="89">
        <v>0.03376153116026651</v>
      </c>
      <c r="O49" s="88"/>
      <c r="P49" s="89">
        <v>0.03441221128243757</v>
      </c>
      <c r="Q49" s="77">
        <v>45</v>
      </c>
      <c r="R49" s="77">
        <v>48</v>
      </c>
      <c r="S49" s="24" t="s">
        <v>177</v>
      </c>
      <c r="T49" s="25">
        <v>53373.37509304646</v>
      </c>
      <c r="U49" s="28">
        <v>738.2404786838409</v>
      </c>
      <c r="V49" s="88"/>
      <c r="W49" s="89">
        <v>1.3042358957443765</v>
      </c>
      <c r="X49" s="88"/>
      <c r="Y49" s="89">
        <v>1.5511671270384535</v>
      </c>
      <c r="Z49" s="77">
        <v>66</v>
      </c>
      <c r="AA49" s="77">
        <v>70</v>
      </c>
      <c r="AB49" s="24" t="s">
        <v>177</v>
      </c>
      <c r="AC49" s="87">
        <v>81537.41781691683</v>
      </c>
      <c r="AD49" s="87">
        <v>1127.7949399839845</v>
      </c>
      <c r="AE49" s="88"/>
      <c r="AF49" s="89">
        <v>1.992454608271243</v>
      </c>
      <c r="AG49" s="88"/>
      <c r="AH49" s="89">
        <v>2.000932366894656</v>
      </c>
      <c r="AI49" s="77">
        <v>64</v>
      </c>
      <c r="AJ49" s="77">
        <v>68</v>
      </c>
      <c r="AK49" s="24" t="s">
        <v>177</v>
      </c>
      <c r="AL49" s="25">
        <v>1819.0816959523672</v>
      </c>
      <c r="AM49" s="83">
        <v>25.16085482028746</v>
      </c>
      <c r="AN49" s="88"/>
      <c r="AO49" s="89">
        <v>0.044451220126450815</v>
      </c>
      <c r="AP49" s="88"/>
      <c r="AQ49" s="89">
        <v>0.055567763503239734</v>
      </c>
      <c r="AR49" s="77">
        <v>56</v>
      </c>
      <c r="AS49" s="77">
        <v>66</v>
      </c>
      <c r="AT49" s="24" t="s">
        <v>177</v>
      </c>
      <c r="AU49" s="25">
        <v>8115.622047712611</v>
      </c>
      <c r="AV49" s="83">
        <v>112.25223615474603</v>
      </c>
      <c r="AW49" s="88"/>
      <c r="AX49" s="89">
        <v>0.19831396407794816</v>
      </c>
      <c r="AY49" s="88"/>
      <c r="AZ49" s="89">
        <v>0.1278266109076582</v>
      </c>
      <c r="BA49" s="77">
        <v>64</v>
      </c>
      <c r="BB49" s="77">
        <v>64</v>
      </c>
      <c r="BC49" s="30" t="s">
        <v>1180</v>
      </c>
      <c r="BD49" s="78">
        <v>374</v>
      </c>
      <c r="BE49" s="79">
        <v>37.150361000000004</v>
      </c>
      <c r="BF49" s="79">
        <v>6.89505</v>
      </c>
      <c r="BG49" s="79">
        <v>24.3362</v>
      </c>
      <c r="BH49" s="79">
        <v>30.405938999999996</v>
      </c>
      <c r="BI49" s="79">
        <v>0</v>
      </c>
      <c r="BJ49" s="79">
        <v>1.2124532</v>
      </c>
      <c r="BK49" s="79">
        <v>100</v>
      </c>
      <c r="BL49" s="81">
        <v>504.9649445777874</v>
      </c>
      <c r="BM49" s="81">
        <v>795.55354216283</v>
      </c>
      <c r="BN49" s="81">
        <v>722.5871127693814</v>
      </c>
      <c r="BO49" s="81">
        <v>245.331522460179</v>
      </c>
      <c r="BP49" s="81">
        <v>2268.4371219701775</v>
      </c>
      <c r="BQ49" s="96">
        <v>182.67887434773286</v>
      </c>
      <c r="BR49" s="96">
        <v>103.40983475708697</v>
      </c>
      <c r="BS49" s="96">
        <v>56.59900715493333</v>
      </c>
      <c r="BT49" s="96">
        <v>342.6877162597532</v>
      </c>
    </row>
    <row r="50" spans="1:72" s="29" customFormat="1" ht="12.75" customHeight="1">
      <c r="A50" s="17">
        <v>1997</v>
      </c>
      <c r="B50" s="18" t="s">
        <v>1021</v>
      </c>
      <c r="C50" s="19" t="s">
        <v>1029</v>
      </c>
      <c r="D50" s="20" t="s">
        <v>1213</v>
      </c>
      <c r="E50" s="140" t="s">
        <v>1180</v>
      </c>
      <c r="F50" s="82">
        <v>46.983036</v>
      </c>
      <c r="G50" s="74">
        <v>21.38144</v>
      </c>
      <c r="H50" s="22" t="s">
        <v>172</v>
      </c>
      <c r="I50" s="23">
        <v>26.283036935704498</v>
      </c>
      <c r="J50" s="24" t="s">
        <v>177</v>
      </c>
      <c r="K50" s="87">
        <v>4110.190034459833</v>
      </c>
      <c r="L50" s="92">
        <v>87.48242736931333</v>
      </c>
      <c r="M50" s="88"/>
      <c r="N50" s="89">
        <v>0.17511965689614792</v>
      </c>
      <c r="O50" s="88"/>
      <c r="P50" s="89">
        <v>0.17147428947542181</v>
      </c>
      <c r="Q50" s="77">
        <v>88</v>
      </c>
      <c r="R50" s="77">
        <v>92</v>
      </c>
      <c r="S50" s="24" t="s">
        <v>177</v>
      </c>
      <c r="T50" s="25">
        <v>9285.840183236087</v>
      </c>
      <c r="U50" s="28">
        <v>197.6424040208063</v>
      </c>
      <c r="V50" s="88"/>
      <c r="W50" s="89">
        <v>0.39563454079915195</v>
      </c>
      <c r="X50" s="88"/>
      <c r="Y50" s="89">
        <v>0.3091129502032397</v>
      </c>
      <c r="Z50" s="77">
        <v>37</v>
      </c>
      <c r="AA50" s="77">
        <v>31</v>
      </c>
      <c r="AB50" s="24" t="s">
        <v>177</v>
      </c>
      <c r="AC50" s="87">
        <v>27939.155759975376</v>
      </c>
      <c r="AD50" s="87">
        <v>594.6647585731876</v>
      </c>
      <c r="AE50" s="88"/>
      <c r="AF50" s="89">
        <v>1.1903817900473128</v>
      </c>
      <c r="AG50" s="88"/>
      <c r="AH50" s="89">
        <v>0.9802654885076749</v>
      </c>
      <c r="AI50" s="77">
        <v>46</v>
      </c>
      <c r="AJ50" s="77">
        <v>44</v>
      </c>
      <c r="AK50" s="24" t="s">
        <v>177</v>
      </c>
      <c r="AL50" s="25">
        <v>377.06556635667613</v>
      </c>
      <c r="AM50" s="83">
        <v>8.025568342511457</v>
      </c>
      <c r="AN50" s="88"/>
      <c r="AO50" s="89">
        <v>0.016065338111893597</v>
      </c>
      <c r="AP50" s="88"/>
      <c r="AQ50" s="89">
        <v>0.01618029643282762</v>
      </c>
      <c r="AR50" s="77">
        <v>36</v>
      </c>
      <c r="AS50" s="77">
        <v>38</v>
      </c>
      <c r="AT50" s="24" t="s">
        <v>177</v>
      </c>
      <c r="AU50" s="25">
        <v>7879.181990430782</v>
      </c>
      <c r="AV50" s="83">
        <v>167.7026999794305</v>
      </c>
      <c r="AW50" s="88"/>
      <c r="AX50" s="89">
        <v>0.33570215372484147</v>
      </c>
      <c r="AY50" s="88"/>
      <c r="AZ50" s="89">
        <v>0.22570933134504645</v>
      </c>
      <c r="BA50" s="77">
        <v>80</v>
      </c>
      <c r="BB50" s="77">
        <v>79</v>
      </c>
      <c r="BC50" s="30" t="s">
        <v>1180</v>
      </c>
      <c r="BD50" s="78">
        <v>955</v>
      </c>
      <c r="BE50" s="79">
        <v>69.460618</v>
      </c>
      <c r="BF50" s="79">
        <v>1.7296197</v>
      </c>
      <c r="BG50" s="79">
        <v>4.771299</v>
      </c>
      <c r="BH50" s="79">
        <v>20.5121819</v>
      </c>
      <c r="BI50" s="79">
        <v>0</v>
      </c>
      <c r="BJ50" s="79">
        <v>3.5262790600000002</v>
      </c>
      <c r="BK50" s="79">
        <v>100</v>
      </c>
      <c r="BL50" s="81">
        <v>451.4040628054205</v>
      </c>
      <c r="BM50" s="81">
        <v>332.6377915069885</v>
      </c>
      <c r="BN50" s="81">
        <v>2374.4740548482223</v>
      </c>
      <c r="BO50" s="81">
        <v>0.9577925104712263</v>
      </c>
      <c r="BP50" s="81">
        <v>3159.4737016711024</v>
      </c>
      <c r="BQ50" s="96">
        <v>63.859928790751916</v>
      </c>
      <c r="BR50" s="96">
        <v>285.8265694026244</v>
      </c>
      <c r="BS50" s="96">
        <v>0.19155850209424527</v>
      </c>
      <c r="BT50" s="96">
        <v>349.87805669547055</v>
      </c>
    </row>
    <row r="51" spans="1:72" s="29" customFormat="1" ht="12.75" customHeight="1">
      <c r="A51" s="17">
        <v>1997</v>
      </c>
      <c r="B51" s="18" t="s">
        <v>1021</v>
      </c>
      <c r="C51" s="19" t="s">
        <v>1030</v>
      </c>
      <c r="D51" s="20" t="s">
        <v>1214</v>
      </c>
      <c r="E51" s="140" t="s">
        <v>1182</v>
      </c>
      <c r="F51" s="82">
        <v>179.159552</v>
      </c>
      <c r="G51" s="74">
        <v>20.37417</v>
      </c>
      <c r="H51" s="22" t="s">
        <v>172</v>
      </c>
      <c r="I51" s="23">
        <v>90.08071135430916</v>
      </c>
      <c r="J51" s="24" t="s">
        <v>177</v>
      </c>
      <c r="K51" s="87">
        <v>7483.248527701155</v>
      </c>
      <c r="L51" s="92">
        <v>41.768627149174584</v>
      </c>
      <c r="M51" s="88"/>
      <c r="N51" s="89">
        <v>0.09302654743094056</v>
      </c>
      <c r="O51" s="88"/>
      <c r="P51" s="89">
        <v>0.07536790627646597</v>
      </c>
      <c r="Q51" s="77">
        <v>73</v>
      </c>
      <c r="R51" s="77">
        <v>72</v>
      </c>
      <c r="S51" s="24" t="s">
        <v>177</v>
      </c>
      <c r="T51" s="25">
        <v>658472.4938185869</v>
      </c>
      <c r="U51" s="28">
        <v>3675.3412612830543</v>
      </c>
      <c r="V51" s="88"/>
      <c r="W51" s="89">
        <v>8.185672632872196</v>
      </c>
      <c r="X51" s="88"/>
      <c r="Y51" s="89">
        <v>8.522615661788636</v>
      </c>
      <c r="Z51" s="77">
        <v>95</v>
      </c>
      <c r="AA51" s="77">
        <v>97</v>
      </c>
      <c r="AB51" s="24" t="s">
        <v>177</v>
      </c>
      <c r="AC51" s="87">
        <v>711860.8200615924</v>
      </c>
      <c r="AD51" s="87">
        <v>3973.3344502982036</v>
      </c>
      <c r="AE51" s="88"/>
      <c r="AF51" s="89">
        <v>8.849359218332854</v>
      </c>
      <c r="AG51" s="88"/>
      <c r="AH51" s="89">
        <v>8.998182718659738</v>
      </c>
      <c r="AI51" s="77">
        <v>94</v>
      </c>
      <c r="AJ51" s="77">
        <v>96</v>
      </c>
      <c r="AK51" s="24" t="s">
        <v>177</v>
      </c>
      <c r="AL51" s="25">
        <v>5123.664999548624</v>
      </c>
      <c r="AM51" s="83">
        <v>28.598335630737814</v>
      </c>
      <c r="AN51" s="88"/>
      <c r="AO51" s="89">
        <v>0.06369384410211248</v>
      </c>
      <c r="AP51" s="88"/>
      <c r="AQ51" s="89">
        <v>0.04203544005268753</v>
      </c>
      <c r="AR51" s="77">
        <v>64</v>
      </c>
      <c r="AS51" s="77">
        <v>60</v>
      </c>
      <c r="AT51" s="24" t="s">
        <v>177</v>
      </c>
      <c r="AU51" s="25">
        <v>16215.24229363231</v>
      </c>
      <c r="AV51" s="83">
        <v>90.50727194066833</v>
      </c>
      <c r="AW51" s="88"/>
      <c r="AX51" s="89">
        <v>0.20157662821819616</v>
      </c>
      <c r="AY51" s="88"/>
      <c r="AZ51" s="89">
        <v>0.09131084175657503</v>
      </c>
      <c r="BA51" s="77">
        <v>65</v>
      </c>
      <c r="BB51" s="77">
        <v>53</v>
      </c>
      <c r="BC51" s="19" t="s">
        <v>1178</v>
      </c>
      <c r="BD51" s="78">
        <v>105</v>
      </c>
      <c r="BE51" s="79">
        <v>4.51577637</v>
      </c>
      <c r="BF51" s="79">
        <v>28.7510751</v>
      </c>
      <c r="BG51" s="79">
        <v>52.81864</v>
      </c>
      <c r="BH51" s="79">
        <v>12.96610068</v>
      </c>
      <c r="BI51" s="79">
        <v>0</v>
      </c>
      <c r="BJ51" s="79">
        <v>0.9484057243999999</v>
      </c>
      <c r="BK51" s="79">
        <v>100</v>
      </c>
      <c r="BL51" s="81">
        <v>551.8991250882342</v>
      </c>
      <c r="BM51" s="81">
        <v>2547.5393017281044</v>
      </c>
      <c r="BN51" s="81">
        <v>88.88166900528977</v>
      </c>
      <c r="BO51" s="81">
        <v>8837.965837288988</v>
      </c>
      <c r="BP51" s="81">
        <v>12026.285933110616</v>
      </c>
      <c r="BQ51" s="96">
        <v>585.427898368489</v>
      </c>
      <c r="BR51" s="96">
        <v>12.718644589302537</v>
      </c>
      <c r="BS51" s="96">
        <v>2625.3302977672106</v>
      </c>
      <c r="BT51" s="96">
        <v>3223.476840725002</v>
      </c>
    </row>
    <row r="52" spans="1:72" s="29" customFormat="1" ht="12.75" customHeight="1">
      <c r="A52" s="17">
        <v>1997</v>
      </c>
      <c r="B52" s="18" t="s">
        <v>1021</v>
      </c>
      <c r="C52" s="19" t="s">
        <v>1031</v>
      </c>
      <c r="D52" s="20" t="s">
        <v>1215</v>
      </c>
      <c r="E52" s="139" t="s">
        <v>1178</v>
      </c>
      <c r="F52" s="82">
        <v>152.289968</v>
      </c>
      <c r="G52" s="74">
        <v>21.91119</v>
      </c>
      <c r="H52" s="22" t="s">
        <v>172</v>
      </c>
      <c r="I52" s="23">
        <v>77.33789329685362</v>
      </c>
      <c r="J52" s="24" t="s">
        <v>177</v>
      </c>
      <c r="K52" s="87">
        <v>1207.4517108500345</v>
      </c>
      <c r="L52" s="92">
        <v>7.928635922032859</v>
      </c>
      <c r="M52" s="31" t="s">
        <v>498</v>
      </c>
      <c r="N52" s="27">
        <v>0.02</v>
      </c>
      <c r="O52" s="31" t="s">
        <v>498</v>
      </c>
      <c r="P52" s="27">
        <v>0.02</v>
      </c>
      <c r="Q52" s="77">
        <v>11</v>
      </c>
      <c r="R52" s="77">
        <v>11</v>
      </c>
      <c r="S52" s="24" t="s">
        <v>177</v>
      </c>
      <c r="T52" s="25">
        <v>88601.27335231272</v>
      </c>
      <c r="U52" s="28">
        <v>581.7932363891017</v>
      </c>
      <c r="V52" s="88"/>
      <c r="W52" s="89">
        <v>1.2829099309123713</v>
      </c>
      <c r="X52" s="88"/>
      <c r="Y52" s="89">
        <v>1.20791239938748</v>
      </c>
      <c r="Z52" s="77">
        <v>65</v>
      </c>
      <c r="AA52" s="77">
        <v>66</v>
      </c>
      <c r="AB52" s="24" t="s">
        <v>177</v>
      </c>
      <c r="AC52" s="87">
        <v>116833.2440952135</v>
      </c>
      <c r="AD52" s="87">
        <v>767.176233796395</v>
      </c>
      <c r="AE52" s="88"/>
      <c r="AF52" s="89">
        <v>1.6916972345809536</v>
      </c>
      <c r="AG52" s="88"/>
      <c r="AH52" s="89">
        <v>1.5062495330529162</v>
      </c>
      <c r="AI52" s="77">
        <v>57</v>
      </c>
      <c r="AJ52" s="77">
        <v>60</v>
      </c>
      <c r="AK52" s="24" t="s">
        <v>177</v>
      </c>
      <c r="AL52" s="25">
        <v>1095.7206854022609</v>
      </c>
      <c r="AM52" s="83">
        <v>7.194963002436648</v>
      </c>
      <c r="AN52" s="88"/>
      <c r="AO52" s="89">
        <v>0.0158655840443627</v>
      </c>
      <c r="AP52" s="88"/>
      <c r="AQ52" s="89">
        <v>0.01380161265930561</v>
      </c>
      <c r="AR52" s="77">
        <v>36</v>
      </c>
      <c r="AS52" s="77">
        <v>33</v>
      </c>
      <c r="AT52" s="24" t="s">
        <v>177</v>
      </c>
      <c r="AU52" s="25">
        <v>4761.452502836715</v>
      </c>
      <c r="AV52" s="83">
        <v>31.265700330547812</v>
      </c>
      <c r="AW52" s="88"/>
      <c r="AX52" s="89">
        <v>0.06894387033431207</v>
      </c>
      <c r="AY52" s="88"/>
      <c r="AZ52" s="89">
        <v>0.04934452609763467</v>
      </c>
      <c r="BA52" s="77">
        <v>33</v>
      </c>
      <c r="BB52" s="77">
        <v>34</v>
      </c>
      <c r="BC52" s="19" t="s">
        <v>1185</v>
      </c>
      <c r="BD52" s="78">
        <v>57</v>
      </c>
      <c r="BE52" s="79">
        <v>1.8042882800000002</v>
      </c>
      <c r="BF52" s="79">
        <v>4.026996</v>
      </c>
      <c r="BG52" s="79">
        <v>30.02872</v>
      </c>
      <c r="BH52" s="79">
        <v>63.455039199999995</v>
      </c>
      <c r="BI52" s="79">
        <v>0</v>
      </c>
      <c r="BJ52" s="79">
        <v>0.6849557</v>
      </c>
      <c r="BK52" s="79">
        <v>100</v>
      </c>
      <c r="BL52" s="81">
        <v>498.87286950728975</v>
      </c>
      <c r="BM52" s="81">
        <v>3433.7783825655542</v>
      </c>
      <c r="BN52" s="81">
        <v>26.863227129970902</v>
      </c>
      <c r="BO52" s="81">
        <v>1384.5101077176666</v>
      </c>
      <c r="BP52" s="81">
        <v>5344.024586920481</v>
      </c>
      <c r="BQ52" s="96">
        <v>790.7043051800584</v>
      </c>
      <c r="BR52" s="96">
        <v>3.8413561161165917</v>
      </c>
      <c r="BS52" s="96">
        <v>327.53963150087475</v>
      </c>
      <c r="BT52" s="96">
        <v>1122.0852927970498</v>
      </c>
    </row>
    <row r="53" spans="1:72" s="29" customFormat="1" ht="12.75" customHeight="1">
      <c r="A53" s="17">
        <v>1997</v>
      </c>
      <c r="B53" s="18" t="s">
        <v>1021</v>
      </c>
      <c r="C53" s="19" t="s">
        <v>1032</v>
      </c>
      <c r="D53" s="20" t="s">
        <v>1033</v>
      </c>
      <c r="E53" s="140" t="s">
        <v>1178</v>
      </c>
      <c r="F53" s="82">
        <v>4895.96211</v>
      </c>
      <c r="G53" s="74">
        <v>23.10728</v>
      </c>
      <c r="H53" s="22" t="s">
        <v>172</v>
      </c>
      <c r="I53" s="23">
        <v>2735.233926128591</v>
      </c>
      <c r="J53" s="24" t="s">
        <v>177</v>
      </c>
      <c r="K53" s="87">
        <v>390692.8143785991</v>
      </c>
      <c r="L53" s="92">
        <v>79.79898651188685</v>
      </c>
      <c r="M53" s="88"/>
      <c r="N53" s="89">
        <v>0.15995193207152344</v>
      </c>
      <c r="O53" s="88"/>
      <c r="P53" s="89">
        <v>0.15546868626494997</v>
      </c>
      <c r="Q53" s="77">
        <v>85</v>
      </c>
      <c r="R53" s="77">
        <v>89</v>
      </c>
      <c r="S53" s="24" t="s">
        <v>177</v>
      </c>
      <c r="T53" s="25">
        <v>6460662.070025334</v>
      </c>
      <c r="U53" s="28">
        <v>1319.5898834326015</v>
      </c>
      <c r="V53" s="88"/>
      <c r="W53" s="89">
        <v>2.645032983791591</v>
      </c>
      <c r="X53" s="88"/>
      <c r="Y53" s="89">
        <v>2.8456505890365795</v>
      </c>
      <c r="Z53" s="77">
        <v>80</v>
      </c>
      <c r="AA53" s="77">
        <v>80</v>
      </c>
      <c r="AB53" s="24" t="s">
        <v>177</v>
      </c>
      <c r="AC53" s="87">
        <v>8407088.43479212</v>
      </c>
      <c r="AD53" s="87">
        <v>1717.1473646866355</v>
      </c>
      <c r="AE53" s="88"/>
      <c r="AF53" s="89">
        <v>3.4419113655314244</v>
      </c>
      <c r="AG53" s="88"/>
      <c r="AH53" s="89">
        <v>3.56489355731184</v>
      </c>
      <c r="AI53" s="77">
        <v>78</v>
      </c>
      <c r="AJ53" s="77">
        <v>80</v>
      </c>
      <c r="AK53" s="24" t="s">
        <v>177</v>
      </c>
      <c r="AL53" s="25">
        <v>319688.01777223265</v>
      </c>
      <c r="AM53" s="83">
        <v>65.29626058977662</v>
      </c>
      <c r="AN53" s="88"/>
      <c r="AO53" s="89">
        <v>0.13088215145219503</v>
      </c>
      <c r="AP53" s="88"/>
      <c r="AQ53" s="89">
        <v>0.1791029099337688</v>
      </c>
      <c r="AR53" s="77">
        <v>81</v>
      </c>
      <c r="AS53" s="77">
        <v>89</v>
      </c>
      <c r="AT53" s="24" t="s">
        <v>177</v>
      </c>
      <c r="AU53" s="25">
        <v>523156.9382017512</v>
      </c>
      <c r="AV53" s="83">
        <v>106.85477674208373</v>
      </c>
      <c r="AW53" s="88"/>
      <c r="AX53" s="89">
        <v>0.21418352209801075</v>
      </c>
      <c r="AY53" s="88"/>
      <c r="AZ53" s="89">
        <v>0.23381173598250757</v>
      </c>
      <c r="BA53" s="77">
        <v>66</v>
      </c>
      <c r="BB53" s="77">
        <v>80</v>
      </c>
      <c r="BC53" s="19" t="s">
        <v>1178</v>
      </c>
      <c r="BD53" s="78">
        <v>254</v>
      </c>
      <c r="BE53" s="79">
        <v>13.842872600000002</v>
      </c>
      <c r="BF53" s="79">
        <v>7.6531363</v>
      </c>
      <c r="BG53" s="79">
        <v>29.6406</v>
      </c>
      <c r="BH53" s="79">
        <v>45.8622675</v>
      </c>
      <c r="BI53" s="79">
        <v>0</v>
      </c>
      <c r="BJ53" s="79">
        <v>3.0011183999999997</v>
      </c>
      <c r="BK53" s="79">
        <v>100</v>
      </c>
      <c r="BL53" s="81">
        <v>517.325354328229</v>
      </c>
      <c r="BM53" s="81">
        <v>1589.104822545287</v>
      </c>
      <c r="BN53" s="81">
        <v>247.51028965785846</v>
      </c>
      <c r="BO53" s="81">
        <v>1674.1299903564816</v>
      </c>
      <c r="BP53" s="81">
        <v>4028.0704568878555</v>
      </c>
      <c r="BQ53" s="96">
        <v>365.33262032672604</v>
      </c>
      <c r="BR53" s="96">
        <v>35.422047005996944</v>
      </c>
      <c r="BS53" s="96">
        <v>470.7550728982255</v>
      </c>
      <c r="BT53" s="96">
        <v>871.5097402309484</v>
      </c>
    </row>
    <row r="54" spans="1:72" s="29" customFormat="1" ht="12.75" customHeight="1">
      <c r="A54" s="17">
        <v>1997</v>
      </c>
      <c r="B54" s="18" t="s">
        <v>1021</v>
      </c>
      <c r="C54" s="19" t="s">
        <v>1034</v>
      </c>
      <c r="D54" s="20" t="s">
        <v>1216</v>
      </c>
      <c r="E54" s="140" t="s">
        <v>1178</v>
      </c>
      <c r="F54" s="82">
        <v>67.432152</v>
      </c>
      <c r="G54" s="74">
        <v>20.18497</v>
      </c>
      <c r="H54" s="22" t="s">
        <v>172</v>
      </c>
      <c r="I54" s="23">
        <v>34.04801641586867</v>
      </c>
      <c r="J54" s="24" t="s">
        <v>177</v>
      </c>
      <c r="K54" s="87">
        <v>5374.355726938358</v>
      </c>
      <c r="L54" s="92">
        <v>79.70019593825744</v>
      </c>
      <c r="M54" s="88"/>
      <c r="N54" s="89">
        <v>0.17675965055305334</v>
      </c>
      <c r="O54" s="88"/>
      <c r="P54" s="89">
        <v>0.15171433244515622</v>
      </c>
      <c r="Q54" s="77">
        <v>88</v>
      </c>
      <c r="R54" s="77">
        <v>89</v>
      </c>
      <c r="S54" s="24" t="s">
        <v>177</v>
      </c>
      <c r="T54" s="25">
        <v>36600.75583047825</v>
      </c>
      <c r="U54" s="28">
        <v>542.7789970350976</v>
      </c>
      <c r="V54" s="88"/>
      <c r="W54" s="89">
        <v>1.2037790461366622</v>
      </c>
      <c r="X54" s="88"/>
      <c r="Y54" s="89">
        <v>1.28328478629457</v>
      </c>
      <c r="Z54" s="77">
        <v>64</v>
      </c>
      <c r="AA54" s="77">
        <v>66</v>
      </c>
      <c r="AB54" s="24" t="s">
        <v>177</v>
      </c>
      <c r="AC54" s="87">
        <v>59098.3710624862</v>
      </c>
      <c r="AD54" s="87">
        <v>876.4123538944182</v>
      </c>
      <c r="AE54" s="88"/>
      <c r="AF54" s="89">
        <v>1.9437134324583858</v>
      </c>
      <c r="AG54" s="88"/>
      <c r="AH54" s="89">
        <v>1.865784963692441</v>
      </c>
      <c r="AI54" s="77">
        <v>63</v>
      </c>
      <c r="AJ54" s="77">
        <v>67</v>
      </c>
      <c r="AK54" s="24" t="s">
        <v>177</v>
      </c>
      <c r="AL54" s="25">
        <v>1038.927763898002</v>
      </c>
      <c r="AM54" s="83">
        <v>15.407008868677392</v>
      </c>
      <c r="AN54" s="88"/>
      <c r="AO54" s="89">
        <v>0.034169771750686015</v>
      </c>
      <c r="AP54" s="88"/>
      <c r="AQ54" s="89">
        <v>0.04215291754061506</v>
      </c>
      <c r="AR54" s="77">
        <v>52</v>
      </c>
      <c r="AS54" s="77">
        <v>60</v>
      </c>
      <c r="AT54" s="24" t="s">
        <v>177</v>
      </c>
      <c r="AU54" s="25">
        <v>6537.373763957488</v>
      </c>
      <c r="AV54" s="83">
        <v>96.94742893504997</v>
      </c>
      <c r="AW54" s="88"/>
      <c r="AX54" s="89">
        <v>0.215010684212768</v>
      </c>
      <c r="AY54" s="88"/>
      <c r="AZ54" s="89">
        <v>0.17781797714374276</v>
      </c>
      <c r="BA54" s="77">
        <v>66</v>
      </c>
      <c r="BB54" s="77">
        <v>73</v>
      </c>
      <c r="BC54" s="19" t="s">
        <v>1178</v>
      </c>
      <c r="BD54" s="78">
        <v>87</v>
      </c>
      <c r="BE54" s="79">
        <v>6.8948026</v>
      </c>
      <c r="BF54" s="79">
        <v>36.443960000000004</v>
      </c>
      <c r="BG54" s="79">
        <v>29.28623</v>
      </c>
      <c r="BH54" s="79">
        <v>26.9692778</v>
      </c>
      <c r="BI54" s="79">
        <v>0</v>
      </c>
      <c r="BJ54" s="79">
        <v>0.40573365999999994</v>
      </c>
      <c r="BK54" s="79">
        <v>100</v>
      </c>
      <c r="BL54" s="81">
        <v>431.3026620693741</v>
      </c>
      <c r="BM54" s="81">
        <v>5297.265316402774</v>
      </c>
      <c r="BN54" s="81">
        <v>164.0859195279229</v>
      </c>
      <c r="BO54" s="81">
        <v>466.5578521059212</v>
      </c>
      <c r="BP54" s="81">
        <v>6359.211750105993</v>
      </c>
      <c r="BQ54" s="96">
        <v>1017.5462490553961</v>
      </c>
      <c r="BR54" s="96">
        <v>19.758131600684095</v>
      </c>
      <c r="BS54" s="96">
        <v>117.1103066679527</v>
      </c>
      <c r="BT54" s="96">
        <v>1154.414687324033</v>
      </c>
    </row>
    <row r="55" spans="1:72" s="29" customFormat="1" ht="12.75" customHeight="1">
      <c r="A55" s="17">
        <v>1997</v>
      </c>
      <c r="B55" s="18" t="s">
        <v>1035</v>
      </c>
      <c r="C55" s="33" t="s">
        <v>1036</v>
      </c>
      <c r="D55" s="20" t="s">
        <v>1217</v>
      </c>
      <c r="E55" s="139" t="s">
        <v>1182</v>
      </c>
      <c r="F55" s="82">
        <v>137.94544</v>
      </c>
      <c r="G55" s="76">
        <v>17.545771</v>
      </c>
      <c r="H55" s="22" t="s">
        <v>172</v>
      </c>
      <c r="I55" s="23">
        <v>70.703146374829</v>
      </c>
      <c r="J55" s="24" t="s">
        <v>177</v>
      </c>
      <c r="K55" s="87">
        <v>11838.900672203881</v>
      </c>
      <c r="L55" s="92">
        <v>85.82306651241159</v>
      </c>
      <c r="M55" s="88"/>
      <c r="N55" s="89">
        <v>0.18750859390294863</v>
      </c>
      <c r="O55" s="88"/>
      <c r="P55" s="89">
        <v>0.10311893456555789</v>
      </c>
      <c r="Q55" s="77">
        <v>89</v>
      </c>
      <c r="R55" s="77">
        <v>81</v>
      </c>
      <c r="S55" s="24" t="s">
        <v>177</v>
      </c>
      <c r="T55" s="25">
        <v>174710.66187888343</v>
      </c>
      <c r="U55" s="28">
        <v>1266.5200232706745</v>
      </c>
      <c r="V55" s="88"/>
      <c r="W55" s="89">
        <v>2.7671277473995817</v>
      </c>
      <c r="X55" s="88"/>
      <c r="Y55" s="89">
        <v>2.1746121591030105</v>
      </c>
      <c r="Z55" s="77">
        <v>80</v>
      </c>
      <c r="AA55" s="77">
        <v>77</v>
      </c>
      <c r="AB55" s="24" t="s">
        <v>177</v>
      </c>
      <c r="AC55" s="87">
        <v>252341.66200904097</v>
      </c>
      <c r="AD55" s="87">
        <v>1829.2859989358183</v>
      </c>
      <c r="AE55" s="88"/>
      <c r="AF55" s="89">
        <v>3.99667431432552</v>
      </c>
      <c r="AG55" s="88"/>
      <c r="AH55" s="89">
        <v>2.9303467234045986</v>
      </c>
      <c r="AI55" s="77">
        <v>81</v>
      </c>
      <c r="AJ55" s="77">
        <v>77</v>
      </c>
      <c r="AK55" s="24" t="s">
        <v>177</v>
      </c>
      <c r="AL55" s="25">
        <v>8068.716258450958</v>
      </c>
      <c r="AM55" s="83">
        <v>58.49208396052061</v>
      </c>
      <c r="AN55" s="88"/>
      <c r="AO55" s="89">
        <v>0.12779511224181547</v>
      </c>
      <c r="AP55" s="88"/>
      <c r="AQ55" s="89">
        <v>0.027729740517375645</v>
      </c>
      <c r="AR55" s="77">
        <v>80</v>
      </c>
      <c r="AS55" s="77">
        <v>52</v>
      </c>
      <c r="AT55" s="24" t="s">
        <v>177</v>
      </c>
      <c r="AU55" s="25">
        <v>19459.32020045236</v>
      </c>
      <c r="AV55" s="83">
        <v>141.06533858931735</v>
      </c>
      <c r="AW55" s="88"/>
      <c r="AX55" s="89">
        <v>0.30820342784536786</v>
      </c>
      <c r="AY55" s="88"/>
      <c r="AZ55" s="89">
        <v>0.114479135714002</v>
      </c>
      <c r="BA55" s="77">
        <v>77</v>
      </c>
      <c r="BB55" s="77">
        <v>60</v>
      </c>
      <c r="BC55" s="32" t="s">
        <v>1184</v>
      </c>
      <c r="BD55" s="78">
        <v>18</v>
      </c>
      <c r="BE55" s="79">
        <v>0.43126278100000004</v>
      </c>
      <c r="BF55" s="79">
        <v>41.23047</v>
      </c>
      <c r="BG55" s="79">
        <v>9.247846</v>
      </c>
      <c r="BH55" s="79">
        <v>47.979861</v>
      </c>
      <c r="BI55" s="79">
        <v>0</v>
      </c>
      <c r="BJ55" s="79">
        <v>1.11056408</v>
      </c>
      <c r="BK55" s="79">
        <v>100</v>
      </c>
      <c r="BL55" s="81">
        <v>449.02293737775364</v>
      </c>
      <c r="BM55" s="81">
        <v>3803.4288532239025</v>
      </c>
      <c r="BN55" s="81">
        <v>4.9512328932366305</v>
      </c>
      <c r="BO55" s="81">
        <v>6065.151555571537</v>
      </c>
      <c r="BP55" s="81">
        <v>10322.55457906643</v>
      </c>
      <c r="BQ55" s="96">
        <v>570.7860537712108</v>
      </c>
      <c r="BR55" s="96">
        <v>0.5364439737913773</v>
      </c>
      <c r="BS55" s="96">
        <v>1812.3977131828353</v>
      </c>
      <c r="BT55" s="96">
        <v>2383.720210927838</v>
      </c>
    </row>
    <row r="56" spans="1:72" s="29" customFormat="1" ht="12.75" customHeight="1">
      <c r="A56" s="17">
        <v>1997</v>
      </c>
      <c r="B56" s="18" t="s">
        <v>1035</v>
      </c>
      <c r="C56" s="33" t="s">
        <v>1037</v>
      </c>
      <c r="D56" s="20" t="s">
        <v>1218</v>
      </c>
      <c r="E56" s="140" t="s">
        <v>1182</v>
      </c>
      <c r="F56" s="82">
        <v>17.156114</v>
      </c>
      <c r="G56" s="76">
        <v>16.027781</v>
      </c>
      <c r="H56" s="22" t="s">
        <v>172</v>
      </c>
      <c r="I56" s="23">
        <v>7.455403556771552</v>
      </c>
      <c r="J56" s="24" t="s">
        <v>177</v>
      </c>
      <c r="K56" s="87">
        <v>795.7435768290613</v>
      </c>
      <c r="L56" s="92">
        <v>46.382506949362856</v>
      </c>
      <c r="M56" s="88"/>
      <c r="N56" s="89">
        <v>0.11952273607001951</v>
      </c>
      <c r="O56" s="88"/>
      <c r="P56" s="89">
        <v>0.082918108521734</v>
      </c>
      <c r="Q56" s="77">
        <v>80</v>
      </c>
      <c r="R56" s="77">
        <v>76</v>
      </c>
      <c r="S56" s="24" t="s">
        <v>177</v>
      </c>
      <c r="T56" s="25">
        <v>33714.55370992281</v>
      </c>
      <c r="U56" s="28">
        <v>1965.1626067489883</v>
      </c>
      <c r="V56" s="88"/>
      <c r="W56" s="89">
        <v>5.064012858070781</v>
      </c>
      <c r="X56" s="88"/>
      <c r="Y56" s="89">
        <v>5.629833072272611</v>
      </c>
      <c r="Z56" s="77">
        <v>90</v>
      </c>
      <c r="AA56" s="77">
        <v>92</v>
      </c>
      <c r="AB56" s="24" t="s">
        <v>177</v>
      </c>
      <c r="AC56" s="87">
        <v>38134.61781701124</v>
      </c>
      <c r="AD56" s="87">
        <v>2222.8004440289474</v>
      </c>
      <c r="AE56" s="88"/>
      <c r="AF56" s="89">
        <v>5.727917878566578</v>
      </c>
      <c r="AG56" s="88"/>
      <c r="AH56" s="89">
        <v>6.099812203098012</v>
      </c>
      <c r="AI56" s="77">
        <v>86</v>
      </c>
      <c r="AJ56" s="77">
        <v>90</v>
      </c>
      <c r="AK56" s="24" t="s">
        <v>177</v>
      </c>
      <c r="AL56" s="25">
        <v>262.9946627931004</v>
      </c>
      <c r="AM56" s="83">
        <v>15.329500771159509</v>
      </c>
      <c r="AN56" s="88"/>
      <c r="AO56" s="89">
        <v>0.039502476154571614</v>
      </c>
      <c r="AP56" s="88"/>
      <c r="AQ56" s="89">
        <v>0.017774606654210927</v>
      </c>
      <c r="AR56" s="77">
        <v>54</v>
      </c>
      <c r="AS56" s="77">
        <v>42</v>
      </c>
      <c r="AT56" s="24" t="s">
        <v>177</v>
      </c>
      <c r="AU56" s="25">
        <v>1187.6840507338277</v>
      </c>
      <c r="AV56" s="83">
        <v>69.2280344333121</v>
      </c>
      <c r="AW56" s="88"/>
      <c r="AX56" s="89">
        <v>0.17839320537918113</v>
      </c>
      <c r="AY56" s="88"/>
      <c r="AZ56" s="89">
        <v>0.0915265689344649</v>
      </c>
      <c r="BA56" s="77">
        <v>60</v>
      </c>
      <c r="BB56" s="77">
        <v>53</v>
      </c>
      <c r="BC56" s="32" t="s">
        <v>1184</v>
      </c>
      <c r="BD56" s="78">
        <v>13</v>
      </c>
      <c r="BE56" s="79">
        <v>0.43031069</v>
      </c>
      <c r="BF56" s="79">
        <v>58.65869</v>
      </c>
      <c r="BG56" s="79">
        <v>32.10537</v>
      </c>
      <c r="BH56" s="79">
        <v>7.8662885</v>
      </c>
      <c r="BI56" s="79">
        <v>0</v>
      </c>
      <c r="BJ56" s="79">
        <v>0.9393367</v>
      </c>
      <c r="BK56" s="79">
        <v>100</v>
      </c>
      <c r="BL56" s="81">
        <v>499.1417831178631</v>
      </c>
      <c r="BM56" s="81">
        <v>8669.91207915732</v>
      </c>
      <c r="BN56" s="81">
        <v>3.5361543218159235</v>
      </c>
      <c r="BO56" s="81">
        <v>1528.1432613469462</v>
      </c>
      <c r="BP56" s="81">
        <v>10700.733277943944</v>
      </c>
      <c r="BQ56" s="96">
        <v>1507.5092179965698</v>
      </c>
      <c r="BR56" s="96">
        <v>0.4274472257140127</v>
      </c>
      <c r="BS56" s="96">
        <v>354.45089721366975</v>
      </c>
      <c r="BT56" s="96">
        <v>1862.3875624359537</v>
      </c>
    </row>
    <row r="57" spans="1:72" s="29" customFormat="1" ht="12.75" customHeight="1">
      <c r="A57" s="17">
        <v>1991</v>
      </c>
      <c r="B57" s="18" t="s">
        <v>599</v>
      </c>
      <c r="C57" s="19" t="s">
        <v>600</v>
      </c>
      <c r="D57" s="20" t="s">
        <v>1219</v>
      </c>
      <c r="E57" s="142" t="s">
        <v>1182</v>
      </c>
      <c r="F57" s="82">
        <v>115.8909211004</v>
      </c>
      <c r="G57" s="74">
        <v>21.2366</v>
      </c>
      <c r="H57" s="17">
        <v>1994</v>
      </c>
      <c r="I57" s="23">
        <v>93.6241095890411</v>
      </c>
      <c r="J57" s="24" t="s">
        <v>177</v>
      </c>
      <c r="K57" s="87">
        <v>3746.737173401804</v>
      </c>
      <c r="L57" s="92">
        <v>32.32985930067711</v>
      </c>
      <c r="M57" s="88"/>
      <c r="N57" s="89">
        <v>0.04481403716130959</v>
      </c>
      <c r="O57" s="88"/>
      <c r="P57" s="89">
        <v>0.032547845147219</v>
      </c>
      <c r="Q57" s="77">
        <v>53</v>
      </c>
      <c r="R57" s="77">
        <v>46</v>
      </c>
      <c r="S57" s="24" t="s">
        <v>177</v>
      </c>
      <c r="T57" s="25">
        <v>485571.1870752908</v>
      </c>
      <c r="U57" s="28">
        <v>4189.898418829764</v>
      </c>
      <c r="V57" s="88"/>
      <c r="W57" s="89">
        <v>5.807828042097814</v>
      </c>
      <c r="X57" s="88"/>
      <c r="Y57" s="89">
        <v>5.5276191765312275</v>
      </c>
      <c r="Z57" s="77">
        <v>92</v>
      </c>
      <c r="AA57" s="77">
        <v>91</v>
      </c>
      <c r="AB57" s="24" t="s">
        <v>177</v>
      </c>
      <c r="AC57" s="87">
        <v>521793.5905316214</v>
      </c>
      <c r="AD57" s="87">
        <v>4502.454425050043</v>
      </c>
      <c r="AE57" s="88"/>
      <c r="AF57" s="89">
        <v>6.241077576142423</v>
      </c>
      <c r="AG57" s="88"/>
      <c r="AH57" s="89">
        <v>5.857878633204635</v>
      </c>
      <c r="AI57" s="77">
        <v>88</v>
      </c>
      <c r="AJ57" s="77">
        <v>88</v>
      </c>
      <c r="AK57" s="24" t="s">
        <v>177</v>
      </c>
      <c r="AL57" s="25">
        <v>2374.2316528613665</v>
      </c>
      <c r="AM57" s="83">
        <v>20.486778690838893</v>
      </c>
      <c r="AN57" s="88"/>
      <c r="AO57" s="89">
        <v>0.028397749987967052</v>
      </c>
      <c r="AP57" s="88"/>
      <c r="AQ57" s="89">
        <v>0.025293419940462535</v>
      </c>
      <c r="AR57" s="77">
        <v>49</v>
      </c>
      <c r="AS57" s="77">
        <v>49</v>
      </c>
      <c r="AT57" s="24" t="s">
        <v>178</v>
      </c>
      <c r="AU57" s="25">
        <v>5901.663919601195</v>
      </c>
      <c r="AV57" s="83">
        <v>50.924299018111995</v>
      </c>
      <c r="AW57" s="88"/>
      <c r="AX57" s="89">
        <v>0.07058872132374286</v>
      </c>
      <c r="AY57" s="88"/>
      <c r="AZ57" s="89">
        <v>0.06279532216623467</v>
      </c>
      <c r="BA57" s="77">
        <v>34</v>
      </c>
      <c r="BB57" s="77">
        <v>41</v>
      </c>
      <c r="BC57" s="32" t="s">
        <v>1184</v>
      </c>
      <c r="BD57" s="78">
        <v>14</v>
      </c>
      <c r="BE57" s="79">
        <v>0.57318163</v>
      </c>
      <c r="BF57" s="79">
        <v>22.29273</v>
      </c>
      <c r="BG57" s="79">
        <v>32.76145</v>
      </c>
      <c r="BH57" s="79">
        <v>43.47093252</v>
      </c>
      <c r="BI57" s="79">
        <v>0</v>
      </c>
      <c r="BJ57" s="79">
        <v>0.90171259</v>
      </c>
      <c r="BK57" s="79">
        <v>100</v>
      </c>
      <c r="BL57" s="81">
        <v>603.3777222239944</v>
      </c>
      <c r="BM57" s="81">
        <v>2010.1402058767133</v>
      </c>
      <c r="BN57" s="81">
        <v>6.287521574148155</v>
      </c>
      <c r="BO57" s="81">
        <v>1826.6314392014037</v>
      </c>
      <c r="BP57" s="81">
        <v>4446.43688887626</v>
      </c>
      <c r="BQ57" s="96">
        <v>596.0403628755718</v>
      </c>
      <c r="BR57" s="96">
        <v>1.4927830269821099</v>
      </c>
      <c r="BS57" s="96">
        <v>573.0819926995192</v>
      </c>
      <c r="BT57" s="96">
        <v>1170.615138602073</v>
      </c>
    </row>
    <row r="58" spans="1:72" s="29" customFormat="1" ht="12.75" customHeight="1">
      <c r="A58" s="17">
        <v>1991</v>
      </c>
      <c r="B58" s="18" t="s">
        <v>599</v>
      </c>
      <c r="C58" s="19" t="s">
        <v>601</v>
      </c>
      <c r="D58" s="20" t="s">
        <v>1220</v>
      </c>
      <c r="E58" s="139" t="s">
        <v>208</v>
      </c>
      <c r="F58" s="82">
        <v>43.2760077232</v>
      </c>
      <c r="G58" s="74">
        <v>21.8647</v>
      </c>
      <c r="H58" s="17">
        <v>1994</v>
      </c>
      <c r="I58" s="23">
        <v>46.56273972602739</v>
      </c>
      <c r="J58" s="24" t="s">
        <v>178</v>
      </c>
      <c r="K58" s="87">
        <v>772.8634581994509</v>
      </c>
      <c r="L58" s="92">
        <v>17.858936137150273</v>
      </c>
      <c r="M58" s="31" t="s">
        <v>498</v>
      </c>
      <c r="N58" s="27">
        <v>0.02</v>
      </c>
      <c r="O58" s="31" t="s">
        <v>498</v>
      </c>
      <c r="P58" s="27">
        <v>0.02</v>
      </c>
      <c r="Q58" s="77">
        <v>11</v>
      </c>
      <c r="R58" s="77">
        <v>11</v>
      </c>
      <c r="S58" s="24" t="s">
        <v>177</v>
      </c>
      <c r="T58" s="25">
        <v>55701.949823950265</v>
      </c>
      <c r="U58" s="28">
        <v>1287.1323570378418</v>
      </c>
      <c r="V58" s="88"/>
      <c r="W58" s="89">
        <v>1.3396162677983474</v>
      </c>
      <c r="X58" s="88"/>
      <c r="Y58" s="89">
        <v>0.8332963609898799</v>
      </c>
      <c r="Z58" s="77">
        <v>67</v>
      </c>
      <c r="AA58" s="77">
        <v>59</v>
      </c>
      <c r="AB58" s="24" t="s">
        <v>177</v>
      </c>
      <c r="AC58" s="87">
        <v>56810.21906303513</v>
      </c>
      <c r="AD58" s="87">
        <v>1312.7416795560723</v>
      </c>
      <c r="AE58" s="88"/>
      <c r="AF58" s="89">
        <v>1.366269832107513</v>
      </c>
      <c r="AG58" s="88"/>
      <c r="AH58" s="89">
        <v>0.9112422065061224</v>
      </c>
      <c r="AI58" s="77">
        <v>51</v>
      </c>
      <c r="AJ58" s="77">
        <v>41</v>
      </c>
      <c r="AK58" s="24" t="s">
        <v>178</v>
      </c>
      <c r="AL58" s="25">
        <v>405.3687641533922</v>
      </c>
      <c r="AM58" s="83">
        <v>9.367055453594359</v>
      </c>
      <c r="AN58" s="31" t="s">
        <v>498</v>
      </c>
      <c r="AO58" s="27">
        <v>0.01</v>
      </c>
      <c r="AP58" s="88"/>
      <c r="AQ58" s="89">
        <v>0.01168846364298938</v>
      </c>
      <c r="AR58" s="77">
        <v>12</v>
      </c>
      <c r="AS58" s="77">
        <v>28</v>
      </c>
      <c r="AT58" s="24" t="s">
        <v>178</v>
      </c>
      <c r="AU58" s="25">
        <v>142.6693244788159</v>
      </c>
      <c r="AV58" s="83">
        <v>3.2967302666029368</v>
      </c>
      <c r="AW58" s="31" t="s">
        <v>498</v>
      </c>
      <c r="AX58" s="27">
        <v>0.01</v>
      </c>
      <c r="AY58" s="31" t="s">
        <v>498</v>
      </c>
      <c r="AZ58" s="27">
        <v>0.01</v>
      </c>
      <c r="BA58" s="77">
        <v>3</v>
      </c>
      <c r="BB58" s="77">
        <v>3</v>
      </c>
      <c r="BC58" s="19" t="s">
        <v>1183</v>
      </c>
      <c r="BD58" s="78">
        <v>15</v>
      </c>
      <c r="BE58" s="79">
        <v>0.05406304</v>
      </c>
      <c r="BF58" s="79">
        <v>0.806787</v>
      </c>
      <c r="BG58" s="79">
        <v>8.269567</v>
      </c>
      <c r="BH58" s="79">
        <v>90.66372183</v>
      </c>
      <c r="BI58" s="79">
        <v>0</v>
      </c>
      <c r="BJ58" s="79">
        <v>0.205855451</v>
      </c>
      <c r="BK58" s="79">
        <v>100</v>
      </c>
      <c r="BL58" s="81">
        <v>600.579120719891</v>
      </c>
      <c r="BM58" s="81">
        <v>293.53447021385017</v>
      </c>
      <c r="BN58" s="81">
        <v>0.5468773094330306</v>
      </c>
      <c r="BO58" s="81">
        <v>425.7555391395882</v>
      </c>
      <c r="BP58" s="81">
        <v>1320.4160073827625</v>
      </c>
      <c r="BQ58" s="96">
        <v>87.04592216764335</v>
      </c>
      <c r="BR58" s="96">
        <v>0.12323995705533082</v>
      </c>
      <c r="BS58" s="96">
        <v>79.53598728458412</v>
      </c>
      <c r="BT58" s="96">
        <v>166.7051494092828</v>
      </c>
    </row>
    <row r="59" spans="1:72" s="29" customFormat="1" ht="12.75" customHeight="1">
      <c r="A59" s="17">
        <v>1991</v>
      </c>
      <c r="B59" s="18" t="s">
        <v>599</v>
      </c>
      <c r="C59" s="19" t="s">
        <v>602</v>
      </c>
      <c r="D59" s="20" t="s">
        <v>1221</v>
      </c>
      <c r="E59" s="141" t="s">
        <v>1182</v>
      </c>
      <c r="F59" s="82">
        <v>148.6462792839</v>
      </c>
      <c r="G59" s="74">
        <v>18.67448</v>
      </c>
      <c r="H59" s="17">
        <v>1994</v>
      </c>
      <c r="I59" s="23">
        <v>100.69041095890411</v>
      </c>
      <c r="J59" s="24" t="s">
        <v>177</v>
      </c>
      <c r="K59" s="87">
        <v>5949.449261948712</v>
      </c>
      <c r="L59" s="92">
        <v>40.024205722538404</v>
      </c>
      <c r="M59" s="88"/>
      <c r="N59" s="89">
        <v>0.06616635227905963</v>
      </c>
      <c r="O59" s="88"/>
      <c r="P59" s="89">
        <v>0.032916958819097245</v>
      </c>
      <c r="Q59" s="77">
        <v>64</v>
      </c>
      <c r="R59" s="77">
        <v>47</v>
      </c>
      <c r="S59" s="24" t="s">
        <v>177</v>
      </c>
      <c r="T59" s="25">
        <v>554538.1740029756</v>
      </c>
      <c r="U59" s="28">
        <v>3730.588997413527</v>
      </c>
      <c r="V59" s="88"/>
      <c r="W59" s="89">
        <v>6.167254573955161</v>
      </c>
      <c r="X59" s="88"/>
      <c r="Y59" s="89">
        <v>6.413780284833791</v>
      </c>
      <c r="Z59" s="77">
        <v>93</v>
      </c>
      <c r="AA59" s="77">
        <v>94</v>
      </c>
      <c r="AB59" s="24" t="s">
        <v>177</v>
      </c>
      <c r="AC59" s="87">
        <v>595304.8221300655</v>
      </c>
      <c r="AD59" s="87">
        <v>4004.841728955025</v>
      </c>
      <c r="AE59" s="88"/>
      <c r="AF59" s="89">
        <v>6.620637783467563</v>
      </c>
      <c r="AG59" s="88"/>
      <c r="AH59" s="89">
        <v>6.772638476333284</v>
      </c>
      <c r="AI59" s="77">
        <v>89</v>
      </c>
      <c r="AJ59" s="77">
        <v>91</v>
      </c>
      <c r="AK59" s="24" t="s">
        <v>177</v>
      </c>
      <c r="AL59" s="25">
        <v>13731.82140139396</v>
      </c>
      <c r="AM59" s="83">
        <v>92.37918007464897</v>
      </c>
      <c r="AN59" s="88"/>
      <c r="AO59" s="89">
        <v>0.15271741841532419</v>
      </c>
      <c r="AP59" s="88"/>
      <c r="AQ59" s="89">
        <v>0.28383011838623684</v>
      </c>
      <c r="AR59" s="77">
        <v>85</v>
      </c>
      <c r="AS59" s="77">
        <v>93</v>
      </c>
      <c r="AT59" s="24" t="s">
        <v>177</v>
      </c>
      <c r="AU59" s="25">
        <v>17362.19810856822</v>
      </c>
      <c r="AV59" s="83">
        <v>116.80210357238815</v>
      </c>
      <c r="AW59" s="88"/>
      <c r="AX59" s="89">
        <v>0.19309237978341315</v>
      </c>
      <c r="AY59" s="88"/>
      <c r="AZ59" s="89">
        <v>0.30417248661369534</v>
      </c>
      <c r="BA59" s="77">
        <v>62</v>
      </c>
      <c r="BB59" s="77">
        <v>86</v>
      </c>
      <c r="BC59" s="32" t="s">
        <v>1184</v>
      </c>
      <c r="BD59" s="78">
        <v>40</v>
      </c>
      <c r="BE59" s="79">
        <v>1.2846045799999999</v>
      </c>
      <c r="BF59" s="79">
        <v>18.92098</v>
      </c>
      <c r="BG59" s="79">
        <v>39.37295</v>
      </c>
      <c r="BH59" s="79">
        <v>40.265880745000004</v>
      </c>
      <c r="BI59" s="79">
        <v>0</v>
      </c>
      <c r="BJ59" s="79">
        <v>0.155581221</v>
      </c>
      <c r="BK59" s="79">
        <v>100</v>
      </c>
      <c r="BL59" s="81">
        <v>591.1416042387102</v>
      </c>
      <c r="BM59" s="81">
        <v>2353.840730842723</v>
      </c>
      <c r="BN59" s="81">
        <v>7.823942890482868</v>
      </c>
      <c r="BO59" s="81">
        <v>3356.2562238585124</v>
      </c>
      <c r="BP59" s="81">
        <v>6309.062501830429</v>
      </c>
      <c r="BQ59" s="96">
        <v>698.2414931608832</v>
      </c>
      <c r="BR59" s="96">
        <v>1.8567568682487285</v>
      </c>
      <c r="BS59" s="96">
        <v>700.4144368871309</v>
      </c>
      <c r="BT59" s="96">
        <v>1400.5126869162627</v>
      </c>
    </row>
    <row r="60" spans="1:72" s="29" customFormat="1" ht="12.75" customHeight="1">
      <c r="A60" s="17">
        <v>1991</v>
      </c>
      <c r="B60" s="18" t="s">
        <v>599</v>
      </c>
      <c r="C60" s="19" t="s">
        <v>603</v>
      </c>
      <c r="D60" s="20" t="s">
        <v>0</v>
      </c>
      <c r="E60" s="142" t="s">
        <v>1178</v>
      </c>
      <c r="F60" s="82">
        <v>32.60870412235</v>
      </c>
      <c r="G60" s="74">
        <v>19.02276</v>
      </c>
      <c r="H60" s="22" t="s">
        <v>169</v>
      </c>
      <c r="I60" s="23">
        <v>17.50178082191781</v>
      </c>
      <c r="J60" s="24" t="s">
        <v>177</v>
      </c>
      <c r="K60" s="87">
        <v>738.8048361231865</v>
      </c>
      <c r="L60" s="92">
        <v>22.656675755992705</v>
      </c>
      <c r="M60" s="88"/>
      <c r="N60" s="89">
        <v>0.04727113499072503</v>
      </c>
      <c r="O60" s="88"/>
      <c r="P60" s="89">
        <v>0.04595637316335964</v>
      </c>
      <c r="Q60" s="77">
        <v>55</v>
      </c>
      <c r="R60" s="77">
        <v>58</v>
      </c>
      <c r="S60" s="24" t="s">
        <v>177</v>
      </c>
      <c r="T60" s="25">
        <v>54961.45356130025</v>
      </c>
      <c r="U60" s="28">
        <v>1685.4841380718863</v>
      </c>
      <c r="V60" s="88"/>
      <c r="W60" s="89">
        <v>3.5166124577851163</v>
      </c>
      <c r="X60" s="88"/>
      <c r="Y60" s="89">
        <v>3.756022214445045</v>
      </c>
      <c r="Z60" s="77">
        <v>84</v>
      </c>
      <c r="AA60" s="77">
        <v>83</v>
      </c>
      <c r="AB60" s="24" t="s">
        <v>177</v>
      </c>
      <c r="AC60" s="87">
        <v>60879.93729406764</v>
      </c>
      <c r="AD60" s="87">
        <v>1866.9842587317214</v>
      </c>
      <c r="AE60" s="88"/>
      <c r="AF60" s="89">
        <v>3.895296285763482</v>
      </c>
      <c r="AG60" s="88"/>
      <c r="AH60" s="89">
        <v>4.038888670944494</v>
      </c>
      <c r="AI60" s="77">
        <v>80</v>
      </c>
      <c r="AJ60" s="77">
        <v>81</v>
      </c>
      <c r="AK60" s="24" t="s">
        <v>177</v>
      </c>
      <c r="AL60" s="25">
        <v>206.19520201009803</v>
      </c>
      <c r="AM60" s="83">
        <v>6.3233178858147845</v>
      </c>
      <c r="AN60" s="88"/>
      <c r="AO60" s="89">
        <v>0.013193039287352413</v>
      </c>
      <c r="AP60" s="88"/>
      <c r="AQ60" s="89">
        <v>0.011877847658831719</v>
      </c>
      <c r="AR60" s="77">
        <v>31</v>
      </c>
      <c r="AS60" s="77">
        <v>29</v>
      </c>
      <c r="AT60" s="24" t="s">
        <v>177</v>
      </c>
      <c r="AU60" s="25">
        <v>1121.7128425509884</v>
      </c>
      <c r="AV60" s="83">
        <v>34.399184902970944</v>
      </c>
      <c r="AW60" s="88"/>
      <c r="AX60" s="89">
        <v>0.0717708339313259</v>
      </c>
      <c r="AY60" s="88"/>
      <c r="AZ60" s="89">
        <v>0.04810821916788551</v>
      </c>
      <c r="BA60" s="77">
        <v>35</v>
      </c>
      <c r="BB60" s="77">
        <v>33</v>
      </c>
      <c r="BC60" s="30" t="s">
        <v>1180</v>
      </c>
      <c r="BD60" s="78">
        <v>717</v>
      </c>
      <c r="BE60" s="79">
        <v>59.329387</v>
      </c>
      <c r="BF60" s="79">
        <v>6.9987580000000005</v>
      </c>
      <c r="BG60" s="79">
        <v>23.50766</v>
      </c>
      <c r="BH60" s="79">
        <v>6.145991629999999</v>
      </c>
      <c r="BI60" s="79">
        <v>0</v>
      </c>
      <c r="BJ60" s="79">
        <v>4.0182144</v>
      </c>
      <c r="BK60" s="79">
        <v>100</v>
      </c>
      <c r="BL60" s="81">
        <v>600.7700661709559</v>
      </c>
      <c r="BM60" s="81">
        <v>819.9037870282968</v>
      </c>
      <c r="BN60" s="81">
        <v>586.74518092506</v>
      </c>
      <c r="BO60" s="81">
        <v>1169.8716961234093</v>
      </c>
      <c r="BP60" s="81">
        <v>3177.2907302477224</v>
      </c>
      <c r="BQ60" s="96">
        <v>242.86971469186747</v>
      </c>
      <c r="BR60" s="96">
        <v>139.45151933273522</v>
      </c>
      <c r="BS60" s="96">
        <v>266.49326411115726</v>
      </c>
      <c r="BT60" s="96">
        <v>648.81449813576</v>
      </c>
    </row>
    <row r="61" spans="1:72" s="29" customFormat="1" ht="12.75" customHeight="1">
      <c r="A61" s="17">
        <v>1991</v>
      </c>
      <c r="B61" s="18" t="s">
        <v>599</v>
      </c>
      <c r="C61" s="19" t="s">
        <v>604</v>
      </c>
      <c r="D61" s="20" t="s">
        <v>1</v>
      </c>
      <c r="E61" s="142" t="s">
        <v>1182</v>
      </c>
      <c r="F61" s="82">
        <v>19.98655219159</v>
      </c>
      <c r="G61" s="74">
        <v>18.89731</v>
      </c>
      <c r="H61" s="17">
        <v>1994</v>
      </c>
      <c r="I61" s="23">
        <v>15.831780821917812</v>
      </c>
      <c r="J61" s="24" t="s">
        <v>177</v>
      </c>
      <c r="K61" s="87">
        <v>762.5750479683289</v>
      </c>
      <c r="L61" s="92">
        <v>38.154407056220904</v>
      </c>
      <c r="M61" s="88"/>
      <c r="N61" s="89">
        <v>0.0539388102793064</v>
      </c>
      <c r="O61" s="88"/>
      <c r="P61" s="89">
        <v>0.057125521675115504</v>
      </c>
      <c r="Q61" s="77">
        <v>59</v>
      </c>
      <c r="R61" s="77">
        <v>64</v>
      </c>
      <c r="S61" s="24" t="s">
        <v>177</v>
      </c>
      <c r="T61" s="25">
        <v>157727.9463823726</v>
      </c>
      <c r="U61" s="28">
        <v>7891.70362503753</v>
      </c>
      <c r="V61" s="88"/>
      <c r="W61" s="89">
        <v>11.156485906967083</v>
      </c>
      <c r="X61" s="88"/>
      <c r="Y61" s="89">
        <v>11.283206233655601</v>
      </c>
      <c r="Z61" s="77">
        <v>97</v>
      </c>
      <c r="AA61" s="77">
        <v>99</v>
      </c>
      <c r="AB61" s="24" t="s">
        <v>177</v>
      </c>
      <c r="AC61" s="87">
        <v>162817.98612322187</v>
      </c>
      <c r="AD61" s="87">
        <v>8146.376851918106</v>
      </c>
      <c r="AE61" s="88"/>
      <c r="AF61" s="89">
        <v>11.516516947357484</v>
      </c>
      <c r="AG61" s="88"/>
      <c r="AH61" s="89">
        <v>11.636348502570153</v>
      </c>
      <c r="AI61" s="77">
        <v>96</v>
      </c>
      <c r="AJ61" s="77">
        <v>98</v>
      </c>
      <c r="AK61" s="24" t="s">
        <v>177</v>
      </c>
      <c r="AL61" s="25">
        <v>700.1892741573863</v>
      </c>
      <c r="AM61" s="83">
        <v>35.03301957463248</v>
      </c>
      <c r="AN61" s="88"/>
      <c r="AO61" s="89">
        <v>0.04952611093032913</v>
      </c>
      <c r="AP61" s="88"/>
      <c r="AQ61" s="89">
        <v>0.035145467013762505</v>
      </c>
      <c r="AR61" s="77">
        <v>58</v>
      </c>
      <c r="AS61" s="77">
        <v>56</v>
      </c>
      <c r="AT61" s="24" t="s">
        <v>177</v>
      </c>
      <c r="AU61" s="25">
        <v>1044.6741082461206</v>
      </c>
      <c r="AV61" s="83">
        <v>52.26885048666381</v>
      </c>
      <c r="AW61" s="88"/>
      <c r="AX61" s="89">
        <v>0.07389237122105698</v>
      </c>
      <c r="AY61" s="88"/>
      <c r="AZ61" s="89">
        <v>0.06338275157247049</v>
      </c>
      <c r="BA61" s="77">
        <v>36</v>
      </c>
      <c r="BB61" s="77">
        <v>42</v>
      </c>
      <c r="BC61" s="32" t="s">
        <v>1184</v>
      </c>
      <c r="BD61" s="78">
        <v>61</v>
      </c>
      <c r="BE61" s="79">
        <v>1.2967132419999998</v>
      </c>
      <c r="BF61" s="79">
        <v>24.20982</v>
      </c>
      <c r="BG61" s="79">
        <v>55.82621</v>
      </c>
      <c r="BH61" s="79">
        <v>18.2260212</v>
      </c>
      <c r="BI61" s="79">
        <v>0</v>
      </c>
      <c r="BJ61" s="79">
        <v>0.44124273</v>
      </c>
      <c r="BK61" s="79">
        <v>100</v>
      </c>
      <c r="BL61" s="81">
        <v>602.7719647615183</v>
      </c>
      <c r="BM61" s="81">
        <v>2552.232763527749</v>
      </c>
      <c r="BN61" s="81">
        <v>14.376333175375704</v>
      </c>
      <c r="BO61" s="81">
        <v>8169.543122535454</v>
      </c>
      <c r="BP61" s="81">
        <v>11338.924184000098</v>
      </c>
      <c r="BQ61" s="96">
        <v>757.3925968600196</v>
      </c>
      <c r="BR61" s="96">
        <v>3.402287665634158</v>
      </c>
      <c r="BS61" s="96">
        <v>2372.5452767162665</v>
      </c>
      <c r="BT61" s="96">
        <v>3133.34016124192</v>
      </c>
    </row>
    <row r="62" spans="1:72" s="29" customFormat="1" ht="12.75" customHeight="1">
      <c r="A62" s="17">
        <v>1991</v>
      </c>
      <c r="B62" s="18" t="s">
        <v>599</v>
      </c>
      <c r="C62" s="19" t="s">
        <v>605</v>
      </c>
      <c r="D62" s="20" t="s">
        <v>2</v>
      </c>
      <c r="E62" s="142" t="s">
        <v>1178</v>
      </c>
      <c r="F62" s="82">
        <v>140.6629890984</v>
      </c>
      <c r="G62" s="74">
        <v>18.49958</v>
      </c>
      <c r="H62" s="22" t="s">
        <v>169</v>
      </c>
      <c r="I62" s="23">
        <v>84.33698630136986</v>
      </c>
      <c r="J62" s="24" t="s">
        <v>177</v>
      </c>
      <c r="K62" s="87">
        <v>16952.265012740085</v>
      </c>
      <c r="L62" s="92">
        <v>120.5168830934001</v>
      </c>
      <c r="M62" s="88"/>
      <c r="N62" s="89">
        <v>0.22509103403956768</v>
      </c>
      <c r="O62" s="88"/>
      <c r="P62" s="89">
        <v>0.08020083574921741</v>
      </c>
      <c r="Q62" s="77">
        <v>92</v>
      </c>
      <c r="R62" s="77">
        <v>74</v>
      </c>
      <c r="S62" s="24" t="s">
        <v>177</v>
      </c>
      <c r="T62" s="25">
        <v>633392.8847828631</v>
      </c>
      <c r="U62" s="28">
        <v>4502.910743207488</v>
      </c>
      <c r="V62" s="88"/>
      <c r="W62" s="89">
        <v>8.410148100087712</v>
      </c>
      <c r="X62" s="88"/>
      <c r="Y62" s="89">
        <v>9.774730483578537</v>
      </c>
      <c r="Z62" s="77">
        <v>95</v>
      </c>
      <c r="AA62" s="77">
        <v>99</v>
      </c>
      <c r="AB62" s="24" t="s">
        <v>177</v>
      </c>
      <c r="AC62" s="87">
        <v>798107.7397112391</v>
      </c>
      <c r="AD62" s="87">
        <v>5673.900041701285</v>
      </c>
      <c r="AE62" s="88"/>
      <c r="AF62" s="89">
        <v>10.597220859370442</v>
      </c>
      <c r="AG62" s="88"/>
      <c r="AH62" s="89">
        <v>10.405427975112794</v>
      </c>
      <c r="AI62" s="77">
        <v>96</v>
      </c>
      <c r="AJ62" s="77">
        <v>98</v>
      </c>
      <c r="AK62" s="24" t="s">
        <v>177</v>
      </c>
      <c r="AL62" s="25">
        <v>11587.14691979546</v>
      </c>
      <c r="AM62" s="83">
        <v>82.3752359740467</v>
      </c>
      <c r="AN62" s="88"/>
      <c r="AO62" s="89">
        <v>0.1538533570460966</v>
      </c>
      <c r="AP62" s="88"/>
      <c r="AQ62" s="89">
        <v>0.1566653960928454</v>
      </c>
      <c r="AR62" s="77">
        <v>85</v>
      </c>
      <c r="AS62" s="77">
        <v>87</v>
      </c>
      <c r="AT62" s="24" t="s">
        <v>177</v>
      </c>
      <c r="AU62" s="25">
        <v>47909.9979834559</v>
      </c>
      <c r="AV62" s="83">
        <v>340.6013073555598</v>
      </c>
      <c r="AW62" s="88"/>
      <c r="AX62" s="89">
        <v>0.6361457291297146</v>
      </c>
      <c r="AY62" s="88"/>
      <c r="AZ62" s="89">
        <v>0.2502900815366868</v>
      </c>
      <c r="BA62" s="77">
        <v>92</v>
      </c>
      <c r="BB62" s="77">
        <v>81</v>
      </c>
      <c r="BC62" s="19" t="s">
        <v>1178</v>
      </c>
      <c r="BD62" s="78">
        <v>165</v>
      </c>
      <c r="BE62" s="79">
        <v>8.548249799999999</v>
      </c>
      <c r="BF62" s="79">
        <v>19.73372</v>
      </c>
      <c r="BG62" s="79">
        <v>60.51529</v>
      </c>
      <c r="BH62" s="79">
        <v>10.87900866</v>
      </c>
      <c r="BI62" s="79">
        <v>0</v>
      </c>
      <c r="BJ62" s="79">
        <v>0.323734421</v>
      </c>
      <c r="BK62" s="79">
        <v>100</v>
      </c>
      <c r="BL62" s="81">
        <v>605.6698629782096</v>
      </c>
      <c r="BM62" s="81">
        <v>3504.665085154757</v>
      </c>
      <c r="BN62" s="81">
        <v>100.79647407048175</v>
      </c>
      <c r="BO62" s="81">
        <v>12808.46519434936</v>
      </c>
      <c r="BP62" s="81">
        <v>17019.596616552808</v>
      </c>
      <c r="BQ62" s="96">
        <v>1039.5271772428391</v>
      </c>
      <c r="BR62" s="96">
        <v>23.955602595004112</v>
      </c>
      <c r="BS62" s="96">
        <v>3817.201692083959</v>
      </c>
      <c r="BT62" s="96">
        <v>4880.6844719218025</v>
      </c>
    </row>
    <row r="63" spans="1:72" s="29" customFormat="1" ht="12.75" customHeight="1">
      <c r="A63" s="17">
        <v>1991</v>
      </c>
      <c r="B63" s="18" t="s">
        <v>599</v>
      </c>
      <c r="C63" s="19" t="s">
        <v>606</v>
      </c>
      <c r="D63" s="20" t="s">
        <v>3</v>
      </c>
      <c r="E63" s="141" t="s">
        <v>1182</v>
      </c>
      <c r="F63" s="82">
        <v>186.2096438282</v>
      </c>
      <c r="G63" s="74">
        <v>16.71846</v>
      </c>
      <c r="H63" s="17">
        <v>1994</v>
      </c>
      <c r="I63" s="23">
        <v>148.12328767123287</v>
      </c>
      <c r="J63" s="24" t="s">
        <v>177</v>
      </c>
      <c r="K63" s="87">
        <v>3384.7967083315043</v>
      </c>
      <c r="L63" s="92">
        <v>18.17734376558054</v>
      </c>
      <c r="M63" s="88"/>
      <c r="N63" s="89">
        <v>0.02558926360861924</v>
      </c>
      <c r="O63" s="88"/>
      <c r="P63" s="89">
        <v>0.022784960017540885</v>
      </c>
      <c r="Q63" s="77">
        <v>32</v>
      </c>
      <c r="R63" s="77">
        <v>29</v>
      </c>
      <c r="S63" s="24" t="s">
        <v>177</v>
      </c>
      <c r="T63" s="25">
        <v>589036.7234211287</v>
      </c>
      <c r="U63" s="28">
        <v>3163.2986955529727</v>
      </c>
      <c r="V63" s="88"/>
      <c r="W63" s="89">
        <v>4.453152519818737</v>
      </c>
      <c r="X63" s="88"/>
      <c r="Y63" s="89">
        <v>4.934016720288164</v>
      </c>
      <c r="Z63" s="77">
        <v>87</v>
      </c>
      <c r="AA63" s="77">
        <v>89</v>
      </c>
      <c r="AB63" s="24" t="s">
        <v>177</v>
      </c>
      <c r="AC63" s="87">
        <v>602076.6472344653</v>
      </c>
      <c r="AD63" s="87">
        <v>3233.3268828436776</v>
      </c>
      <c r="AE63" s="88"/>
      <c r="AF63" s="89">
        <v>4.551735116248957</v>
      </c>
      <c r="AG63" s="88"/>
      <c r="AH63" s="89">
        <v>5.041839064231837</v>
      </c>
      <c r="AI63" s="77">
        <v>83</v>
      </c>
      <c r="AJ63" s="77">
        <v>86</v>
      </c>
      <c r="AK63" s="24" t="s">
        <v>179</v>
      </c>
      <c r="AL63" s="26"/>
      <c r="AM63" s="83"/>
      <c r="AN63" s="90" t="s">
        <v>498</v>
      </c>
      <c r="AO63" s="89">
        <v>0.01</v>
      </c>
      <c r="AP63" s="90" t="s">
        <v>498</v>
      </c>
      <c r="AQ63" s="89">
        <v>0.01</v>
      </c>
      <c r="AR63" s="77">
        <v>12</v>
      </c>
      <c r="AS63" s="77">
        <v>12</v>
      </c>
      <c r="AT63" s="24" t="s">
        <v>176</v>
      </c>
      <c r="AU63" s="26"/>
      <c r="AV63" s="83"/>
      <c r="AW63" s="88"/>
      <c r="AX63" s="91"/>
      <c r="AY63" s="88"/>
      <c r="AZ63" s="91"/>
      <c r="BA63" s="80"/>
      <c r="BB63" s="80"/>
      <c r="BC63" s="32" t="s">
        <v>1184</v>
      </c>
      <c r="BD63" s="78">
        <v>54</v>
      </c>
      <c r="BE63" s="79">
        <v>0.8684725640000002</v>
      </c>
      <c r="BF63" s="79">
        <v>22.726725</v>
      </c>
      <c r="BG63" s="79">
        <v>45.60423</v>
      </c>
      <c r="BH63" s="79">
        <v>30.5149445</v>
      </c>
      <c r="BI63" s="79">
        <v>0</v>
      </c>
      <c r="BJ63" s="79">
        <v>0.285624515</v>
      </c>
      <c r="BK63" s="79">
        <v>100</v>
      </c>
      <c r="BL63" s="81">
        <v>609.3472443243551</v>
      </c>
      <c r="BM63" s="81">
        <v>2327.5951650847232</v>
      </c>
      <c r="BN63" s="81">
        <v>14.011089578191262</v>
      </c>
      <c r="BO63" s="81">
        <v>1871.8096057451078</v>
      </c>
      <c r="BP63" s="81">
        <v>4822.7631047323775</v>
      </c>
      <c r="BQ63" s="96">
        <v>690.1558051699806</v>
      </c>
      <c r="BR63" s="96">
        <v>3.3295805053578316</v>
      </c>
      <c r="BS63" s="96">
        <v>554.4825599648325</v>
      </c>
      <c r="BT63" s="96">
        <v>1247.967945640171</v>
      </c>
    </row>
    <row r="64" spans="1:72" s="29" customFormat="1" ht="12.75" customHeight="1">
      <c r="A64" s="17">
        <v>1991</v>
      </c>
      <c r="B64" s="18" t="s">
        <v>599</v>
      </c>
      <c r="C64" s="33" t="s">
        <v>607</v>
      </c>
      <c r="D64" s="20" t="s">
        <v>608</v>
      </c>
      <c r="E64" s="141" t="s">
        <v>1178</v>
      </c>
      <c r="F64" s="82">
        <v>70103.1301</v>
      </c>
      <c r="G64" s="75">
        <v>20.00297</v>
      </c>
      <c r="H64" s="22" t="s">
        <v>169</v>
      </c>
      <c r="I64" s="23">
        <v>40999.602739726026</v>
      </c>
      <c r="J64" s="24" t="s">
        <v>177</v>
      </c>
      <c r="K64" s="87">
        <v>2959639.147624439</v>
      </c>
      <c r="L64" s="92">
        <v>42.21835948555511</v>
      </c>
      <c r="M64" s="88"/>
      <c r="N64" s="89">
        <v>0.08083652868270359</v>
      </c>
      <c r="O64" s="88"/>
      <c r="P64" s="89">
        <v>0.07955638199167768</v>
      </c>
      <c r="Q64" s="77">
        <v>69</v>
      </c>
      <c r="R64" s="77">
        <v>74</v>
      </c>
      <c r="S64" s="24" t="s">
        <v>177</v>
      </c>
      <c r="T64" s="25">
        <v>46639885.29818054</v>
      </c>
      <c r="U64" s="28">
        <v>665.3038920180904</v>
      </c>
      <c r="V64" s="88"/>
      <c r="W64" s="89">
        <v>1.273873684462696</v>
      </c>
      <c r="X64" s="88"/>
      <c r="Y64" s="89">
        <v>1.2877806060872958</v>
      </c>
      <c r="Z64" s="77">
        <v>65</v>
      </c>
      <c r="AA64" s="77">
        <v>66</v>
      </c>
      <c r="AB64" s="24" t="s">
        <v>177</v>
      </c>
      <c r="AC64" s="87">
        <v>60038453.57791808</v>
      </c>
      <c r="AD64" s="87">
        <v>856.4304260348296</v>
      </c>
      <c r="AE64" s="88"/>
      <c r="AF64" s="89">
        <v>1.6398283481998324</v>
      </c>
      <c r="AG64" s="88"/>
      <c r="AH64" s="89">
        <v>1.6370844921931151</v>
      </c>
      <c r="AI64" s="77">
        <v>56</v>
      </c>
      <c r="AJ64" s="77">
        <v>63</v>
      </c>
      <c r="AK64" s="24" t="s">
        <v>177</v>
      </c>
      <c r="AL64" s="25">
        <v>600401.531079208</v>
      </c>
      <c r="AM64" s="83">
        <v>8.564546693175517</v>
      </c>
      <c r="AN64" s="88"/>
      <c r="AO64" s="89">
        <v>0.016398747674080394</v>
      </c>
      <c r="AP64" s="88"/>
      <c r="AQ64" s="89">
        <v>0.01328345957226689</v>
      </c>
      <c r="AR64" s="77">
        <v>37</v>
      </c>
      <c r="AS64" s="77">
        <v>31</v>
      </c>
      <c r="AT64" s="24" t="s">
        <v>177</v>
      </c>
      <c r="AU64" s="25">
        <v>1924131.3338819349</v>
      </c>
      <c r="AV64" s="83">
        <v>27.447152946483556</v>
      </c>
      <c r="AW64" s="88"/>
      <c r="AX64" s="89">
        <v>0.05255373712889302</v>
      </c>
      <c r="AY64" s="88"/>
      <c r="AZ64" s="89">
        <v>0.03511132776166325</v>
      </c>
      <c r="BA64" s="77">
        <v>27</v>
      </c>
      <c r="BB64" s="77">
        <v>25</v>
      </c>
      <c r="BC64" s="19" t="s">
        <v>1179</v>
      </c>
      <c r="BD64" s="78">
        <v>55</v>
      </c>
      <c r="BE64" s="79">
        <v>3.2140132</v>
      </c>
      <c r="BF64" s="79">
        <v>5.6489205</v>
      </c>
      <c r="BG64" s="79">
        <v>22.51241</v>
      </c>
      <c r="BH64" s="79">
        <v>66.55015900000001</v>
      </c>
      <c r="BI64" s="79">
        <v>0</v>
      </c>
      <c r="BJ64" s="79">
        <v>2.0744992</v>
      </c>
      <c r="BK64" s="79">
        <v>100</v>
      </c>
      <c r="BL64" s="81">
        <v>577.7327385461971</v>
      </c>
      <c r="BM64" s="81">
        <v>738.5795935142322</v>
      </c>
      <c r="BN64" s="81">
        <v>28.063116875480763</v>
      </c>
      <c r="BO64" s="81">
        <v>1295.865789022736</v>
      </c>
      <c r="BP64" s="81">
        <v>2640.241237958646</v>
      </c>
      <c r="BQ64" s="96">
        <v>218.37616444271532</v>
      </c>
      <c r="BR64" s="96">
        <v>6.400417965550062</v>
      </c>
      <c r="BS64" s="96">
        <v>320.7108722239494</v>
      </c>
      <c r="BT64" s="96">
        <v>545.4874546322148</v>
      </c>
    </row>
    <row r="65" spans="1:72" s="29" customFormat="1" ht="12.75" customHeight="1">
      <c r="A65" s="17">
        <v>1991</v>
      </c>
      <c r="B65" s="18" t="s">
        <v>639</v>
      </c>
      <c r="C65" s="19" t="s">
        <v>4</v>
      </c>
      <c r="D65" s="19" t="s">
        <v>5</v>
      </c>
      <c r="E65" s="141" t="s">
        <v>208</v>
      </c>
      <c r="F65" s="82">
        <v>2267.20538</v>
      </c>
      <c r="G65" s="74">
        <v>24.10697</v>
      </c>
      <c r="H65" s="41"/>
      <c r="I65" s="23"/>
      <c r="J65" s="24" t="s">
        <v>175</v>
      </c>
      <c r="K65" s="77"/>
      <c r="L65" s="93"/>
      <c r="M65" s="88"/>
      <c r="N65" s="89"/>
      <c r="O65" s="88"/>
      <c r="P65" s="89"/>
      <c r="Q65" s="80"/>
      <c r="R65" s="80"/>
      <c r="S65" s="24" t="s">
        <v>175</v>
      </c>
      <c r="T65" s="26"/>
      <c r="U65" s="28"/>
      <c r="V65" s="88"/>
      <c r="W65" s="89"/>
      <c r="X65" s="88"/>
      <c r="Y65" s="89"/>
      <c r="Z65" s="80"/>
      <c r="AA65" s="80"/>
      <c r="AB65" s="24" t="s">
        <v>175</v>
      </c>
      <c r="AC65" s="77"/>
      <c r="AD65" s="77"/>
      <c r="AE65" s="88"/>
      <c r="AF65" s="89"/>
      <c r="AG65" s="88"/>
      <c r="AH65" s="89"/>
      <c r="AI65" s="80"/>
      <c r="AJ65" s="80"/>
      <c r="AK65" s="24" t="s">
        <v>175</v>
      </c>
      <c r="AL65" s="26"/>
      <c r="AM65" s="83"/>
      <c r="AN65" s="88"/>
      <c r="AO65" s="89"/>
      <c r="AP65" s="88"/>
      <c r="AQ65" s="89"/>
      <c r="AR65" s="80"/>
      <c r="AS65" s="80"/>
      <c r="AT65" s="24" t="s">
        <v>175</v>
      </c>
      <c r="AU65" s="26"/>
      <c r="AV65" s="83"/>
      <c r="AW65" s="88"/>
      <c r="AX65" s="89"/>
      <c r="AY65" s="88"/>
      <c r="AZ65" s="89"/>
      <c r="BA65" s="80"/>
      <c r="BB65" s="80"/>
      <c r="BC65" s="19" t="s">
        <v>1183</v>
      </c>
      <c r="BD65" s="78">
        <v>37</v>
      </c>
      <c r="BE65" s="79">
        <v>2.60422597</v>
      </c>
      <c r="BF65" s="79">
        <v>0.5514991</v>
      </c>
      <c r="BG65" s="79">
        <v>9.208567</v>
      </c>
      <c r="BH65" s="79">
        <v>83.4305069</v>
      </c>
      <c r="BI65" s="79">
        <v>0</v>
      </c>
      <c r="BJ65" s="79">
        <v>4.2052005900000005</v>
      </c>
      <c r="BK65" s="79">
        <v>100</v>
      </c>
      <c r="BL65" s="81">
        <v>646.4340106085434</v>
      </c>
      <c r="BM65" s="81">
        <v>227.9006883208202</v>
      </c>
      <c r="BN65" s="81">
        <v>18.80450136664137</v>
      </c>
      <c r="BO65" s="81">
        <v>366.94822945418383</v>
      </c>
      <c r="BP65" s="81">
        <v>1260.087429750189</v>
      </c>
      <c r="BQ65" s="96">
        <v>57.63777195459314</v>
      </c>
      <c r="BR65" s="96">
        <v>4.479670621341475</v>
      </c>
      <c r="BS65" s="96">
        <v>91.62469436271363</v>
      </c>
      <c r="BT65" s="96">
        <v>153.74213693864823</v>
      </c>
    </row>
    <row r="66" spans="1:72" s="29" customFormat="1" ht="12.75" customHeight="1">
      <c r="A66" s="17">
        <v>1991</v>
      </c>
      <c r="B66" s="18" t="s">
        <v>639</v>
      </c>
      <c r="C66" s="19" t="s">
        <v>640</v>
      </c>
      <c r="D66" s="20" t="s">
        <v>6</v>
      </c>
      <c r="E66" s="139" t="s">
        <v>208</v>
      </c>
      <c r="F66" s="82">
        <v>717.57792</v>
      </c>
      <c r="G66" s="74">
        <v>14.98562</v>
      </c>
      <c r="H66" s="22" t="s">
        <v>169</v>
      </c>
      <c r="I66" s="23">
        <v>274.0986301369863</v>
      </c>
      <c r="J66" s="24" t="s">
        <v>178</v>
      </c>
      <c r="K66" s="87">
        <v>4352.534710878576</v>
      </c>
      <c r="L66" s="92">
        <v>6.065591749086394</v>
      </c>
      <c r="M66" s="31" t="s">
        <v>498</v>
      </c>
      <c r="N66" s="27">
        <v>0.02</v>
      </c>
      <c r="O66" s="31" t="s">
        <v>498</v>
      </c>
      <c r="P66" s="27">
        <v>0.02</v>
      </c>
      <c r="Q66" s="77">
        <v>11</v>
      </c>
      <c r="R66" s="77">
        <v>11</v>
      </c>
      <c r="S66" s="24" t="s">
        <v>177</v>
      </c>
      <c r="T66" s="25">
        <v>188066.39625732336</v>
      </c>
      <c r="U66" s="28">
        <v>262.0849820146687</v>
      </c>
      <c r="V66" s="88"/>
      <c r="W66" s="89">
        <v>0.7683390011694623</v>
      </c>
      <c r="X66" s="88"/>
      <c r="Y66" s="89">
        <v>0.6603888707412519</v>
      </c>
      <c r="Z66" s="77">
        <v>54</v>
      </c>
      <c r="AA66" s="77">
        <v>52</v>
      </c>
      <c r="AB66" s="24" t="s">
        <v>177</v>
      </c>
      <c r="AC66" s="87">
        <v>275803.4358325158</v>
      </c>
      <c r="AD66" s="87">
        <v>384.3532920195145</v>
      </c>
      <c r="AE66" s="88"/>
      <c r="AF66" s="89">
        <v>1.1267857555834313</v>
      </c>
      <c r="AG66" s="88"/>
      <c r="AH66" s="89">
        <v>0.8101635751737422</v>
      </c>
      <c r="AI66" s="77">
        <v>44</v>
      </c>
      <c r="AJ66" s="77">
        <v>36</v>
      </c>
      <c r="AK66" s="24" t="s">
        <v>179</v>
      </c>
      <c r="AL66" s="26"/>
      <c r="AM66" s="83"/>
      <c r="AN66" s="90" t="s">
        <v>498</v>
      </c>
      <c r="AO66" s="89">
        <v>0.01</v>
      </c>
      <c r="AP66" s="90" t="s">
        <v>498</v>
      </c>
      <c r="AQ66" s="89">
        <v>0.01</v>
      </c>
      <c r="AR66" s="77">
        <v>12</v>
      </c>
      <c r="AS66" s="77">
        <v>12</v>
      </c>
      <c r="AT66" s="24" t="s">
        <v>177</v>
      </c>
      <c r="AU66" s="25">
        <v>8511.595476014965</v>
      </c>
      <c r="AV66" s="83">
        <v>11.861562680210346</v>
      </c>
      <c r="AW66" s="88"/>
      <c r="AX66" s="89">
        <v>0.03477383996581575</v>
      </c>
      <c r="AY66" s="88"/>
      <c r="AZ66" s="89">
        <v>0.010295878212330469</v>
      </c>
      <c r="BA66" s="77">
        <v>18</v>
      </c>
      <c r="BB66" s="77">
        <v>6</v>
      </c>
      <c r="BC66" s="19" t="s">
        <v>1183</v>
      </c>
      <c r="BD66" s="78">
        <v>4</v>
      </c>
      <c r="BE66" s="79">
        <v>0.2224499096</v>
      </c>
      <c r="BF66" s="79">
        <v>1.190959</v>
      </c>
      <c r="BG66" s="79">
        <v>8.792678</v>
      </c>
      <c r="BH66" s="79">
        <v>88.90921657</v>
      </c>
      <c r="BI66" s="79">
        <v>0</v>
      </c>
      <c r="BJ66" s="79">
        <v>0.88470152</v>
      </c>
      <c r="BK66" s="79">
        <v>100</v>
      </c>
      <c r="BL66" s="81">
        <v>599.995700350795</v>
      </c>
      <c r="BM66" s="81">
        <v>119.5047918977217</v>
      </c>
      <c r="BN66" s="81">
        <v>0.6285031735647607</v>
      </c>
      <c r="BO66" s="81">
        <v>1031.924170687972</v>
      </c>
      <c r="BP66" s="81">
        <v>1752.0531661100536</v>
      </c>
      <c r="BQ66" s="96">
        <v>46.2514231207114</v>
      </c>
      <c r="BR66" s="96">
        <v>0.22297230104293062</v>
      </c>
      <c r="BS66" s="96">
        <v>329.0736704942092</v>
      </c>
      <c r="BT66" s="96">
        <v>375.5480659159635</v>
      </c>
    </row>
    <row r="67" spans="1:72" s="29" customFormat="1" ht="12.75" customHeight="1">
      <c r="A67" s="17">
        <v>1991</v>
      </c>
      <c r="B67" s="18" t="s">
        <v>639</v>
      </c>
      <c r="C67" s="19" t="s">
        <v>641</v>
      </c>
      <c r="D67" s="20" t="s">
        <v>7</v>
      </c>
      <c r="E67" s="141" t="s">
        <v>208</v>
      </c>
      <c r="F67" s="82">
        <v>3784.08013</v>
      </c>
      <c r="G67" s="74">
        <v>17.16742</v>
      </c>
      <c r="H67" s="22" t="s">
        <v>169</v>
      </c>
      <c r="I67" s="23">
        <v>1602.8027397260273</v>
      </c>
      <c r="J67" s="24" t="s">
        <v>177</v>
      </c>
      <c r="K67" s="87">
        <v>33637.109786965484</v>
      </c>
      <c r="L67" s="92">
        <v>8.889111390716106</v>
      </c>
      <c r="M67" s="88"/>
      <c r="N67" s="89">
        <v>0.023501043030444962</v>
      </c>
      <c r="O67" s="88"/>
      <c r="P67" s="89">
        <v>0.02325867688372711</v>
      </c>
      <c r="Q67" s="77">
        <v>28</v>
      </c>
      <c r="R67" s="77">
        <v>31</v>
      </c>
      <c r="S67" s="24" t="s">
        <v>177</v>
      </c>
      <c r="T67" s="25">
        <v>995005.6954554332</v>
      </c>
      <c r="U67" s="28">
        <v>262.9451970551779</v>
      </c>
      <c r="V67" s="88"/>
      <c r="W67" s="89">
        <v>0.6951748177097313</v>
      </c>
      <c r="X67" s="88"/>
      <c r="Y67" s="89">
        <v>0.5881966411156546</v>
      </c>
      <c r="Z67" s="77">
        <v>51</v>
      </c>
      <c r="AA67" s="77">
        <v>48</v>
      </c>
      <c r="AB67" s="24" t="s">
        <v>177</v>
      </c>
      <c r="AC67" s="87">
        <v>1576196.448898314</v>
      </c>
      <c r="AD67" s="87">
        <v>416.53358141184873</v>
      </c>
      <c r="AE67" s="88"/>
      <c r="AF67" s="89">
        <v>1.101231966854294</v>
      </c>
      <c r="AG67" s="88"/>
      <c r="AH67" s="89">
        <v>0.786307529748145</v>
      </c>
      <c r="AI67" s="77">
        <v>43</v>
      </c>
      <c r="AJ67" s="77">
        <v>35</v>
      </c>
      <c r="AK67" s="24" t="s">
        <v>177</v>
      </c>
      <c r="AL67" s="25">
        <v>14189.922505977287</v>
      </c>
      <c r="AM67" s="83">
        <v>3.749900112706463</v>
      </c>
      <c r="AN67" s="31" t="s">
        <v>498</v>
      </c>
      <c r="AO67" s="27">
        <v>0.01</v>
      </c>
      <c r="AP67" s="31" t="s">
        <v>498</v>
      </c>
      <c r="AQ67" s="27">
        <v>0.01</v>
      </c>
      <c r="AR67" s="77">
        <v>12</v>
      </c>
      <c r="AS67" s="77">
        <v>12</v>
      </c>
      <c r="AT67" s="24" t="s">
        <v>177</v>
      </c>
      <c r="AU67" s="25">
        <v>111354.51598168185</v>
      </c>
      <c r="AV67" s="83">
        <v>29.427103062344997</v>
      </c>
      <c r="AW67" s="88"/>
      <c r="AX67" s="89">
        <v>0.07779940929211326</v>
      </c>
      <c r="AY67" s="88"/>
      <c r="AZ67" s="89">
        <v>0.021122244891647993</v>
      </c>
      <c r="BA67" s="77">
        <v>37</v>
      </c>
      <c r="BB67" s="77">
        <v>14</v>
      </c>
      <c r="BC67" s="19" t="s">
        <v>1183</v>
      </c>
      <c r="BD67" s="78">
        <v>8</v>
      </c>
      <c r="BE67" s="79">
        <v>0.51931717</v>
      </c>
      <c r="BF67" s="79">
        <v>1.411831</v>
      </c>
      <c r="BG67" s="79">
        <v>15.7882</v>
      </c>
      <c r="BH67" s="79">
        <v>81.19349213</v>
      </c>
      <c r="BI67" s="79">
        <v>0</v>
      </c>
      <c r="BJ67" s="79">
        <v>1.08715074</v>
      </c>
      <c r="BK67" s="79">
        <v>100</v>
      </c>
      <c r="BL67" s="81">
        <v>632.6636640223578</v>
      </c>
      <c r="BM67" s="81">
        <v>192.4932810553354</v>
      </c>
      <c r="BN67" s="81">
        <v>1.665486225666509</v>
      </c>
      <c r="BO67" s="81">
        <v>1505.8396768146663</v>
      </c>
      <c r="BP67" s="81">
        <v>2332.662108118026</v>
      </c>
      <c r="BQ67" s="96">
        <v>73.64229185425134</v>
      </c>
      <c r="BR67" s="96">
        <v>0.5826162742136929</v>
      </c>
      <c r="BS67" s="96">
        <v>474.97804968522166</v>
      </c>
      <c r="BT67" s="96">
        <v>549.2029578136867</v>
      </c>
    </row>
    <row r="68" spans="1:72" s="29" customFormat="1" ht="12.75" customHeight="1">
      <c r="A68" s="17">
        <v>1991</v>
      </c>
      <c r="B68" s="18" t="s">
        <v>639</v>
      </c>
      <c r="C68" s="19" t="s">
        <v>642</v>
      </c>
      <c r="D68" s="20" t="s">
        <v>8</v>
      </c>
      <c r="E68" s="141" t="s">
        <v>1182</v>
      </c>
      <c r="F68" s="82">
        <v>1309.47968</v>
      </c>
      <c r="G68" s="74">
        <v>15.78825</v>
      </c>
      <c r="H68" s="22" t="s">
        <v>169</v>
      </c>
      <c r="I68" s="23">
        <v>713.1821917808219</v>
      </c>
      <c r="J68" s="24" t="s">
        <v>177</v>
      </c>
      <c r="K68" s="87">
        <v>48184.842960888294</v>
      </c>
      <c r="L68" s="92">
        <v>36.79693827771982</v>
      </c>
      <c r="M68" s="88"/>
      <c r="N68" s="89">
        <v>0.0756586344913304</v>
      </c>
      <c r="O68" s="88"/>
      <c r="P68" s="89">
        <v>0.043989840504209725</v>
      </c>
      <c r="Q68" s="77">
        <v>67</v>
      </c>
      <c r="R68" s="77">
        <v>56</v>
      </c>
      <c r="S68" s="24" t="s">
        <v>177</v>
      </c>
      <c r="T68" s="25">
        <v>2344431.626229454</v>
      </c>
      <c r="U68" s="28">
        <v>1790.3535748103047</v>
      </c>
      <c r="V68" s="88"/>
      <c r="W68" s="89">
        <v>3.6811678652306976</v>
      </c>
      <c r="X68" s="88"/>
      <c r="Y68" s="89">
        <v>4.100169360531647</v>
      </c>
      <c r="Z68" s="77">
        <v>85</v>
      </c>
      <c r="AA68" s="77">
        <v>85</v>
      </c>
      <c r="AB68" s="24" t="s">
        <v>177</v>
      </c>
      <c r="AC68" s="87">
        <v>2979663.895714437</v>
      </c>
      <c r="AD68" s="87">
        <v>2275.456382579711</v>
      </c>
      <c r="AE68" s="88"/>
      <c r="AF68" s="89">
        <v>4.678593676768024</v>
      </c>
      <c r="AG68" s="88"/>
      <c r="AH68" s="89">
        <v>4.812793878687293</v>
      </c>
      <c r="AI68" s="77">
        <v>85</v>
      </c>
      <c r="AJ68" s="77">
        <v>85</v>
      </c>
      <c r="AK68" s="24" t="s">
        <v>177</v>
      </c>
      <c r="AL68" s="25">
        <v>53066.28664484381</v>
      </c>
      <c r="AM68" s="83">
        <v>40.524711803732465</v>
      </c>
      <c r="AN68" s="88"/>
      <c r="AO68" s="89">
        <v>0.08332335519560215</v>
      </c>
      <c r="AP68" s="88"/>
      <c r="AQ68" s="89">
        <v>0.1191643243218251</v>
      </c>
      <c r="AR68" s="77">
        <v>71</v>
      </c>
      <c r="AS68" s="77">
        <v>83</v>
      </c>
      <c r="AT68" s="24" t="s">
        <v>177</v>
      </c>
      <c r="AU68" s="25">
        <v>181331.96099441915</v>
      </c>
      <c r="AV68" s="83">
        <v>138.47634580661776</v>
      </c>
      <c r="AW68" s="88"/>
      <c r="AX68" s="89">
        <v>0.2847229069441803</v>
      </c>
      <c r="AY68" s="88"/>
      <c r="AZ68" s="89">
        <v>0.2700747778571615</v>
      </c>
      <c r="BA68" s="77">
        <v>75</v>
      </c>
      <c r="BB68" s="77">
        <v>84</v>
      </c>
      <c r="BC68" s="19" t="s">
        <v>1178</v>
      </c>
      <c r="BD68" s="78">
        <v>61</v>
      </c>
      <c r="BE68" s="79">
        <v>3.5774808300000003</v>
      </c>
      <c r="BF68" s="79">
        <v>12.758066</v>
      </c>
      <c r="BG68" s="79">
        <v>43.63655</v>
      </c>
      <c r="BH68" s="79">
        <v>38.7123068</v>
      </c>
      <c r="BI68" s="79">
        <v>0</v>
      </c>
      <c r="BJ68" s="79">
        <v>1.31559899</v>
      </c>
      <c r="BK68" s="79">
        <v>100</v>
      </c>
      <c r="BL68" s="81">
        <v>597.4871892119269</v>
      </c>
      <c r="BM68" s="81">
        <v>1950.9270532043183</v>
      </c>
      <c r="BN68" s="81">
        <v>25.164957122511442</v>
      </c>
      <c r="BO68" s="81">
        <v>3407.9398620374163</v>
      </c>
      <c r="BP68" s="81">
        <v>5981.519061576173</v>
      </c>
      <c r="BQ68" s="96">
        <v>574.093419049211</v>
      </c>
      <c r="BR68" s="96">
        <v>5.981765215325831</v>
      </c>
      <c r="BS68" s="96">
        <v>801.9704437108944</v>
      </c>
      <c r="BT68" s="96">
        <v>1382.0456279754312</v>
      </c>
    </row>
    <row r="69" spans="1:72" s="29" customFormat="1" ht="12.75" customHeight="1">
      <c r="A69" s="17">
        <v>1991</v>
      </c>
      <c r="B69" s="18" t="s">
        <v>639</v>
      </c>
      <c r="C69" s="19" t="s">
        <v>643</v>
      </c>
      <c r="D69" s="20" t="s">
        <v>644</v>
      </c>
      <c r="E69" s="142" t="s">
        <v>1182</v>
      </c>
      <c r="F69" s="82">
        <v>37.19126</v>
      </c>
      <c r="G69" s="74">
        <v>12.21058</v>
      </c>
      <c r="H69" s="22" t="s">
        <v>169</v>
      </c>
      <c r="I69" s="23">
        <v>9.988904109589045</v>
      </c>
      <c r="J69" s="24" t="s">
        <v>177</v>
      </c>
      <c r="K69" s="87">
        <v>2372.6325909912393</v>
      </c>
      <c r="L69" s="92">
        <v>63.79543449163162</v>
      </c>
      <c r="M69" s="88"/>
      <c r="N69" s="89">
        <v>0.26598747620537827</v>
      </c>
      <c r="O69" s="88"/>
      <c r="P69" s="89">
        <v>0.16485404498082423</v>
      </c>
      <c r="Q69" s="77">
        <v>93</v>
      </c>
      <c r="R69" s="77">
        <v>92</v>
      </c>
      <c r="S69" s="24" t="s">
        <v>177</v>
      </c>
      <c r="T69" s="25">
        <v>40176.03037991425</v>
      </c>
      <c r="U69" s="28">
        <v>1080.2546184214852</v>
      </c>
      <c r="V69" s="88"/>
      <c r="W69" s="89">
        <v>4.503993144694797</v>
      </c>
      <c r="X69" s="88"/>
      <c r="Y69" s="89">
        <v>4.214072903129012</v>
      </c>
      <c r="Z69" s="77">
        <v>88</v>
      </c>
      <c r="AA69" s="77">
        <v>87</v>
      </c>
      <c r="AB69" s="24" t="s">
        <v>177</v>
      </c>
      <c r="AC69" s="87">
        <v>55755.93371527481</v>
      </c>
      <c r="AD69" s="87">
        <v>1499.1676462500816</v>
      </c>
      <c r="AE69" s="88"/>
      <c r="AF69" s="89">
        <v>6.25060118819512</v>
      </c>
      <c r="AG69" s="88"/>
      <c r="AH69" s="89">
        <v>5.490451250019255</v>
      </c>
      <c r="AI69" s="77">
        <v>88</v>
      </c>
      <c r="AJ69" s="77">
        <v>87</v>
      </c>
      <c r="AK69" s="24" t="s">
        <v>177</v>
      </c>
      <c r="AL69" s="25">
        <v>3309.3070265868687</v>
      </c>
      <c r="AM69" s="83">
        <v>88.980772003607</v>
      </c>
      <c r="AN69" s="88"/>
      <c r="AO69" s="89">
        <v>0.37099474538652494</v>
      </c>
      <c r="AP69" s="88"/>
      <c r="AQ69" s="89">
        <v>0.1649667787962925</v>
      </c>
      <c r="AR69" s="77">
        <v>95</v>
      </c>
      <c r="AS69" s="77">
        <v>88</v>
      </c>
      <c r="AT69" s="24" t="s">
        <v>177</v>
      </c>
      <c r="AU69" s="25">
        <v>4108.549488793345</v>
      </c>
      <c r="AV69" s="83">
        <v>110.4708334375696</v>
      </c>
      <c r="AW69" s="88"/>
      <c r="AX69" s="89">
        <v>0.4605950004810812</v>
      </c>
      <c r="AY69" s="88"/>
      <c r="AZ69" s="89">
        <v>0.2893428503800916</v>
      </c>
      <c r="BA69" s="77">
        <v>87</v>
      </c>
      <c r="BB69" s="77">
        <v>85</v>
      </c>
      <c r="BC69" s="32" t="s">
        <v>1184</v>
      </c>
      <c r="BD69" s="78">
        <v>27</v>
      </c>
      <c r="BE69" s="79">
        <v>4.97265601</v>
      </c>
      <c r="BF69" s="79">
        <v>7.5255288</v>
      </c>
      <c r="BG69" s="79">
        <v>60.79708</v>
      </c>
      <c r="BH69" s="79">
        <v>26.5208314</v>
      </c>
      <c r="BI69" s="79">
        <v>0</v>
      </c>
      <c r="BJ69" s="79">
        <v>0.183903597</v>
      </c>
      <c r="BK69" s="79">
        <v>100</v>
      </c>
      <c r="BL69" s="81">
        <v>542.6633390031242</v>
      </c>
      <c r="BM69" s="81">
        <v>2268.400335634412</v>
      </c>
      <c r="BN69" s="81">
        <v>14.627092494311835</v>
      </c>
      <c r="BO69" s="81">
        <v>12648.563130154773</v>
      </c>
      <c r="BP69" s="81">
        <v>15474.25389728662</v>
      </c>
      <c r="BQ69" s="96">
        <v>643.5203683159251</v>
      </c>
      <c r="BR69" s="96">
        <v>3.7195118781491496</v>
      </c>
      <c r="BS69" s="96">
        <v>3733.6997993614627</v>
      </c>
      <c r="BT69" s="96">
        <v>4380.939679555537</v>
      </c>
    </row>
    <row r="70" spans="1:72" s="29" customFormat="1" ht="12.75" customHeight="1">
      <c r="A70" s="17">
        <v>1991</v>
      </c>
      <c r="B70" s="18" t="s">
        <v>639</v>
      </c>
      <c r="C70" s="19" t="s">
        <v>645</v>
      </c>
      <c r="D70" s="20" t="s">
        <v>9</v>
      </c>
      <c r="E70" s="142" t="s">
        <v>1178</v>
      </c>
      <c r="F70" s="82">
        <v>7872.9472</v>
      </c>
      <c r="G70" s="74">
        <v>12.81666</v>
      </c>
      <c r="H70" s="22" t="s">
        <v>169</v>
      </c>
      <c r="I70" s="23">
        <v>3280.8150684931506</v>
      </c>
      <c r="J70" s="24" t="s">
        <v>177</v>
      </c>
      <c r="K70" s="87">
        <v>114593.89056464963</v>
      </c>
      <c r="L70" s="92">
        <v>14.555399350912658</v>
      </c>
      <c r="M70" s="88"/>
      <c r="N70" s="89">
        <v>0.03911364182781176</v>
      </c>
      <c r="O70" s="88"/>
      <c r="P70" s="89">
        <v>0.031766088544505994</v>
      </c>
      <c r="Q70" s="77">
        <v>48</v>
      </c>
      <c r="R70" s="77">
        <v>45</v>
      </c>
      <c r="S70" s="24" t="s">
        <v>177</v>
      </c>
      <c r="T70" s="25">
        <v>3880087.006632162</v>
      </c>
      <c r="U70" s="28">
        <v>492.83793070937423</v>
      </c>
      <c r="V70" s="88"/>
      <c r="W70" s="89">
        <v>1.3243667065526223</v>
      </c>
      <c r="X70" s="88"/>
      <c r="Y70" s="89">
        <v>1.1339794523654643</v>
      </c>
      <c r="Z70" s="77">
        <v>66</v>
      </c>
      <c r="AA70" s="77">
        <v>65</v>
      </c>
      <c r="AB70" s="24" t="s">
        <v>177</v>
      </c>
      <c r="AC70" s="87">
        <v>5343487.981188166</v>
      </c>
      <c r="AD70" s="87">
        <v>678.7150790479284</v>
      </c>
      <c r="AE70" s="88"/>
      <c r="AF70" s="89">
        <v>1.823860538965635</v>
      </c>
      <c r="AG70" s="88"/>
      <c r="AH70" s="89">
        <v>1.4611195288035632</v>
      </c>
      <c r="AI70" s="77">
        <v>60</v>
      </c>
      <c r="AJ70" s="77">
        <v>59</v>
      </c>
      <c r="AK70" s="24" t="s">
        <v>177</v>
      </c>
      <c r="AL70" s="25">
        <v>119421.27834906329</v>
      </c>
      <c r="AM70" s="83">
        <v>15.168560808976757</v>
      </c>
      <c r="AN70" s="88"/>
      <c r="AO70" s="89">
        <v>0.0407613449979645</v>
      </c>
      <c r="AP70" s="88"/>
      <c r="AQ70" s="89">
        <v>0.034544375640183</v>
      </c>
      <c r="AR70" s="77">
        <v>55</v>
      </c>
      <c r="AS70" s="77">
        <v>56</v>
      </c>
      <c r="AT70" s="24" t="s">
        <v>177</v>
      </c>
      <c r="AU70" s="25">
        <v>330131.0517477294</v>
      </c>
      <c r="AV70" s="83">
        <v>41.932334024509835</v>
      </c>
      <c r="AW70" s="88"/>
      <c r="AX70" s="89">
        <v>0.11268164167106842</v>
      </c>
      <c r="AY70" s="88"/>
      <c r="AZ70" s="89">
        <v>0.07024164395365934</v>
      </c>
      <c r="BA70" s="77">
        <v>47</v>
      </c>
      <c r="BB70" s="77">
        <v>46</v>
      </c>
      <c r="BC70" s="19" t="s">
        <v>1179</v>
      </c>
      <c r="BD70" s="78">
        <v>38</v>
      </c>
      <c r="BE70" s="79">
        <v>6.68664121</v>
      </c>
      <c r="BF70" s="79">
        <v>4.0496094000000005</v>
      </c>
      <c r="BG70" s="79">
        <v>31.79494</v>
      </c>
      <c r="BH70" s="79">
        <v>56.35176989</v>
      </c>
      <c r="BI70" s="79">
        <v>0</v>
      </c>
      <c r="BJ70" s="79">
        <v>1.1170422821</v>
      </c>
      <c r="BK70" s="79">
        <v>100</v>
      </c>
      <c r="BL70" s="81">
        <v>549.1154993816463</v>
      </c>
      <c r="BM70" s="81">
        <v>901.5412932021188</v>
      </c>
      <c r="BN70" s="81">
        <v>31.809688752898026</v>
      </c>
      <c r="BO70" s="81">
        <v>3560.5033652454827</v>
      </c>
      <c r="BP70" s="81">
        <v>5042.969846582146</v>
      </c>
      <c r="BQ70" s="96">
        <v>261.35477363970296</v>
      </c>
      <c r="BR70" s="96">
        <v>8.211325656208306</v>
      </c>
      <c r="BS70" s="96">
        <v>1049.3311831178037</v>
      </c>
      <c r="BT70" s="96">
        <v>1318.897282413715</v>
      </c>
    </row>
    <row r="71" spans="1:72" s="29" customFormat="1" ht="12.75" customHeight="1">
      <c r="A71" s="17">
        <v>1991</v>
      </c>
      <c r="B71" s="18" t="s">
        <v>639</v>
      </c>
      <c r="C71" s="19" t="s">
        <v>646</v>
      </c>
      <c r="D71" s="20" t="s">
        <v>10</v>
      </c>
      <c r="E71" s="141" t="s">
        <v>1182</v>
      </c>
      <c r="F71" s="82">
        <v>231.995136</v>
      </c>
      <c r="G71" s="74">
        <v>14.90745</v>
      </c>
      <c r="H71" s="22" t="s">
        <v>169</v>
      </c>
      <c r="I71" s="23">
        <v>89.74424657534249</v>
      </c>
      <c r="J71" s="24" t="s">
        <v>177</v>
      </c>
      <c r="K71" s="87">
        <v>3607.631753994442</v>
      </c>
      <c r="L71" s="92">
        <v>15.550462894163617</v>
      </c>
      <c r="M71" s="88"/>
      <c r="N71" s="89">
        <v>0.045015712253969775</v>
      </c>
      <c r="O71" s="88"/>
      <c r="P71" s="89">
        <v>0.031577662664300704</v>
      </c>
      <c r="Q71" s="77">
        <v>53</v>
      </c>
      <c r="R71" s="77">
        <v>44</v>
      </c>
      <c r="S71" s="24" t="s">
        <v>177</v>
      </c>
      <c r="T71" s="25">
        <v>98632.33310977042</v>
      </c>
      <c r="U71" s="28">
        <v>425.14828030605963</v>
      </c>
      <c r="V71" s="88"/>
      <c r="W71" s="89">
        <v>1.230725592015055</v>
      </c>
      <c r="X71" s="88"/>
      <c r="Y71" s="89">
        <v>0.815117121651194</v>
      </c>
      <c r="Z71" s="77">
        <v>65</v>
      </c>
      <c r="AA71" s="77">
        <v>59</v>
      </c>
      <c r="AB71" s="24" t="s">
        <v>177</v>
      </c>
      <c r="AC71" s="87">
        <v>123096.26892083358</v>
      </c>
      <c r="AD71" s="87">
        <v>530.5984903098727</v>
      </c>
      <c r="AE71" s="88"/>
      <c r="AF71" s="89">
        <v>1.535984434980684</v>
      </c>
      <c r="AG71" s="88"/>
      <c r="AH71" s="89">
        <v>1.0895693724552078</v>
      </c>
      <c r="AI71" s="77">
        <v>55</v>
      </c>
      <c r="AJ71" s="77">
        <v>49</v>
      </c>
      <c r="AK71" s="24" t="s">
        <v>177</v>
      </c>
      <c r="AL71" s="25">
        <v>2131.0830524067487</v>
      </c>
      <c r="AM71" s="83">
        <v>9.185895399146423</v>
      </c>
      <c r="AN71" s="88"/>
      <c r="AO71" s="89">
        <v>0.02659146720566358</v>
      </c>
      <c r="AP71" s="88"/>
      <c r="AQ71" s="89">
        <v>0.01664700791529006</v>
      </c>
      <c r="AR71" s="77">
        <v>48</v>
      </c>
      <c r="AS71" s="77">
        <v>39</v>
      </c>
      <c r="AT71" s="24" t="s">
        <v>177</v>
      </c>
      <c r="AU71" s="25">
        <v>13395.56533069776</v>
      </c>
      <c r="AV71" s="83">
        <v>57.740716299749316</v>
      </c>
      <c r="AW71" s="88"/>
      <c r="AX71" s="89">
        <v>0.16714868798298999</v>
      </c>
      <c r="AY71" s="88"/>
      <c r="AZ71" s="89">
        <v>0.06516264951303312</v>
      </c>
      <c r="BA71" s="77">
        <v>58</v>
      </c>
      <c r="BB71" s="77">
        <v>44</v>
      </c>
      <c r="BC71" s="32" t="s">
        <v>1184</v>
      </c>
      <c r="BD71" s="78">
        <v>25</v>
      </c>
      <c r="BE71" s="79">
        <v>1.06614242</v>
      </c>
      <c r="BF71" s="79">
        <v>3.018424</v>
      </c>
      <c r="BG71" s="79">
        <v>62.53199</v>
      </c>
      <c r="BH71" s="79">
        <v>32.9883533</v>
      </c>
      <c r="BI71" s="79">
        <v>0</v>
      </c>
      <c r="BJ71" s="79">
        <v>0.39508170000000004</v>
      </c>
      <c r="BK71" s="79">
        <v>100</v>
      </c>
      <c r="BL71" s="81">
        <v>594.7696535614723</v>
      </c>
      <c r="BM71" s="81">
        <v>1392.3984452271739</v>
      </c>
      <c r="BN71" s="81">
        <v>14.88536955073633</v>
      </c>
      <c r="BO71" s="81">
        <v>1660.7805087775635</v>
      </c>
      <c r="BP71" s="81">
        <v>3662.833977116946</v>
      </c>
      <c r="BQ71" s="96">
        <v>395.1936302664553</v>
      </c>
      <c r="BR71" s="96">
        <v>3.7888725391208204</v>
      </c>
      <c r="BS71" s="96">
        <v>478.4496861175573</v>
      </c>
      <c r="BT71" s="96">
        <v>877.4321889231334</v>
      </c>
    </row>
    <row r="72" spans="1:72" s="29" customFormat="1" ht="12.75" customHeight="1">
      <c r="A72" s="17">
        <v>1991</v>
      </c>
      <c r="B72" s="18" t="s">
        <v>639</v>
      </c>
      <c r="C72" s="19" t="s">
        <v>647</v>
      </c>
      <c r="D72" s="20" t="s">
        <v>11</v>
      </c>
      <c r="E72" s="142" t="s">
        <v>1182</v>
      </c>
      <c r="F72" s="82">
        <v>448.604288</v>
      </c>
      <c r="G72" s="74">
        <v>15.79796</v>
      </c>
      <c r="H72" s="22" t="s">
        <v>169</v>
      </c>
      <c r="I72" s="23">
        <v>256.0897260273972</v>
      </c>
      <c r="J72" s="24" t="s">
        <v>177</v>
      </c>
      <c r="K72" s="87">
        <v>17080.516364825355</v>
      </c>
      <c r="L72" s="92">
        <v>38.074795140668286</v>
      </c>
      <c r="M72" s="88"/>
      <c r="N72" s="89">
        <v>0.07468912668398016</v>
      </c>
      <c r="O72" s="88"/>
      <c r="P72" s="89">
        <v>0.0590957007103931</v>
      </c>
      <c r="Q72" s="77">
        <v>67</v>
      </c>
      <c r="R72" s="77">
        <v>65</v>
      </c>
      <c r="S72" s="24" t="s">
        <v>177</v>
      </c>
      <c r="T72" s="25">
        <v>271997.05575653847</v>
      </c>
      <c r="U72" s="28">
        <v>606.3184482011426</v>
      </c>
      <c r="V72" s="88"/>
      <c r="W72" s="89">
        <v>1.1893798829703843</v>
      </c>
      <c r="X72" s="88"/>
      <c r="Y72" s="89">
        <v>1.0009092934527863</v>
      </c>
      <c r="Z72" s="77">
        <v>64</v>
      </c>
      <c r="AA72" s="77">
        <v>64</v>
      </c>
      <c r="AB72" s="24" t="s">
        <v>177</v>
      </c>
      <c r="AC72" s="87">
        <v>408104.8530085066</v>
      </c>
      <c r="AD72" s="87">
        <v>909.7212486040851</v>
      </c>
      <c r="AE72" s="88"/>
      <c r="AF72" s="89">
        <v>1.784547634020613</v>
      </c>
      <c r="AG72" s="88"/>
      <c r="AH72" s="89">
        <v>1.562034151646255</v>
      </c>
      <c r="AI72" s="77">
        <v>59</v>
      </c>
      <c r="AJ72" s="77">
        <v>61</v>
      </c>
      <c r="AK72" s="24" t="s">
        <v>177</v>
      </c>
      <c r="AL72" s="25">
        <v>19429.329764775932</v>
      </c>
      <c r="AM72" s="83">
        <v>43.31061981461919</v>
      </c>
      <c r="AN72" s="88"/>
      <c r="AO72" s="89">
        <v>0.08495994156093617</v>
      </c>
      <c r="AP72" s="88"/>
      <c r="AQ72" s="89">
        <v>0.07312009844944563</v>
      </c>
      <c r="AR72" s="77">
        <v>72</v>
      </c>
      <c r="AS72" s="77">
        <v>73</v>
      </c>
      <c r="AT72" s="24" t="s">
        <v>177</v>
      </c>
      <c r="AU72" s="25">
        <v>39487.70206341195</v>
      </c>
      <c r="AV72" s="83">
        <v>88.02346103167865</v>
      </c>
      <c r="AW72" s="88"/>
      <c r="AX72" s="89">
        <v>0.17267053986418496</v>
      </c>
      <c r="AY72" s="88"/>
      <c r="AZ72" s="89">
        <v>0.12384967859137151</v>
      </c>
      <c r="BA72" s="77">
        <v>59</v>
      </c>
      <c r="BB72" s="77">
        <v>63</v>
      </c>
      <c r="BC72" s="32" t="s">
        <v>1184</v>
      </c>
      <c r="BD72" s="78">
        <v>66</v>
      </c>
      <c r="BE72" s="79">
        <v>3.16508252</v>
      </c>
      <c r="BF72" s="79">
        <v>9.900146</v>
      </c>
      <c r="BG72" s="79">
        <v>57.58367</v>
      </c>
      <c r="BH72" s="79">
        <v>28.071194999999996</v>
      </c>
      <c r="BI72" s="79">
        <v>0</v>
      </c>
      <c r="BJ72" s="79">
        <v>1.27990424</v>
      </c>
      <c r="BK72" s="79">
        <v>100</v>
      </c>
      <c r="BL72" s="81">
        <v>610.3315118854443</v>
      </c>
      <c r="BM72" s="81">
        <v>2266.489704173314</v>
      </c>
      <c r="BN72" s="81">
        <v>33.13016333302043</v>
      </c>
      <c r="BO72" s="81">
        <v>1860.115969288283</v>
      </c>
      <c r="BP72" s="81">
        <v>4770.0673486800615</v>
      </c>
      <c r="BQ72" s="96">
        <v>648.6154378146887</v>
      </c>
      <c r="BR72" s="96">
        <v>7.86141987716949</v>
      </c>
      <c r="BS72" s="96">
        <v>501.9234234337056</v>
      </c>
      <c r="BT72" s="96">
        <v>1158.4002811255637</v>
      </c>
    </row>
    <row r="73" spans="1:72" s="29" customFormat="1" ht="12.75" customHeight="1">
      <c r="A73" s="17">
        <v>1991</v>
      </c>
      <c r="B73" s="18" t="s">
        <v>639</v>
      </c>
      <c r="C73" s="19" t="s">
        <v>648</v>
      </c>
      <c r="D73" s="20" t="s">
        <v>12</v>
      </c>
      <c r="E73" s="141" t="s">
        <v>1182</v>
      </c>
      <c r="F73" s="82">
        <v>2113.3673</v>
      </c>
      <c r="G73" s="74">
        <v>15.5023</v>
      </c>
      <c r="H73" s="22" t="s">
        <v>169</v>
      </c>
      <c r="I73" s="23">
        <v>1036.2520547945205</v>
      </c>
      <c r="J73" s="24" t="s">
        <v>177</v>
      </c>
      <c r="K73" s="87">
        <v>89352.22879117969</v>
      </c>
      <c r="L73" s="92">
        <v>42.279554903295654</v>
      </c>
      <c r="M73" s="88"/>
      <c r="N73" s="89">
        <v>0.0965580588480086</v>
      </c>
      <c r="O73" s="88"/>
      <c r="P73" s="89">
        <v>0.06976751216098931</v>
      </c>
      <c r="Q73" s="77">
        <v>75</v>
      </c>
      <c r="R73" s="77">
        <v>70</v>
      </c>
      <c r="S73" s="24" t="s">
        <v>177</v>
      </c>
      <c r="T73" s="25">
        <v>2107049.6551773716</v>
      </c>
      <c r="U73" s="28">
        <v>997.0106262065149</v>
      </c>
      <c r="V73" s="88"/>
      <c r="W73" s="89">
        <v>2.276973136011762</v>
      </c>
      <c r="X73" s="88"/>
      <c r="Y73" s="89">
        <v>2.922662977370189</v>
      </c>
      <c r="Z73" s="77">
        <v>76</v>
      </c>
      <c r="AA73" s="77">
        <v>80</v>
      </c>
      <c r="AB73" s="24" t="s">
        <v>177</v>
      </c>
      <c r="AC73" s="87">
        <v>2712743.042690466</v>
      </c>
      <c r="AD73" s="87">
        <v>1283.6117236651037</v>
      </c>
      <c r="AE73" s="88"/>
      <c r="AF73" s="89">
        <v>2.9315127993929657</v>
      </c>
      <c r="AG73" s="88"/>
      <c r="AH73" s="89">
        <v>3.654614333910445</v>
      </c>
      <c r="AI73" s="77">
        <v>74</v>
      </c>
      <c r="AJ73" s="77">
        <v>80</v>
      </c>
      <c r="AK73" s="24" t="s">
        <v>177</v>
      </c>
      <c r="AL73" s="25">
        <v>107059.47508076797</v>
      </c>
      <c r="AM73" s="83">
        <v>50.658243401782535</v>
      </c>
      <c r="AN73" s="88"/>
      <c r="AO73" s="89">
        <v>0.11569330989207685</v>
      </c>
      <c r="AP73" s="88"/>
      <c r="AQ73" s="89">
        <v>0.1457860226408667</v>
      </c>
      <c r="AR73" s="77">
        <v>78</v>
      </c>
      <c r="AS73" s="77">
        <v>86</v>
      </c>
      <c r="AT73" s="24" t="s">
        <v>177</v>
      </c>
      <c r="AU73" s="25">
        <v>180388.52180753456</v>
      </c>
      <c r="AV73" s="83">
        <v>85.35597281529556</v>
      </c>
      <c r="AW73" s="88"/>
      <c r="AX73" s="89">
        <v>0.19493599364940073</v>
      </c>
      <c r="AY73" s="88"/>
      <c r="AZ73" s="89">
        <v>0.2188902874521667</v>
      </c>
      <c r="BA73" s="77">
        <v>63</v>
      </c>
      <c r="BB73" s="77">
        <v>78</v>
      </c>
      <c r="BC73" s="32" t="s">
        <v>1184</v>
      </c>
      <c r="BD73" s="78">
        <v>81</v>
      </c>
      <c r="BE73" s="79">
        <v>3.2029083000000003</v>
      </c>
      <c r="BF73" s="79">
        <v>8.949565</v>
      </c>
      <c r="BG73" s="79">
        <v>54.95587</v>
      </c>
      <c r="BH73" s="79">
        <v>31.7356684</v>
      </c>
      <c r="BI73" s="79">
        <v>0</v>
      </c>
      <c r="BJ73" s="79">
        <v>1.155994</v>
      </c>
      <c r="BK73" s="79">
        <v>100</v>
      </c>
      <c r="BL73" s="81">
        <v>614.0585847681723</v>
      </c>
      <c r="BM73" s="81">
        <v>2798.728834311007</v>
      </c>
      <c r="BN73" s="81">
        <v>55.49737299963586</v>
      </c>
      <c r="BO73" s="81">
        <v>2221.4628758569324</v>
      </c>
      <c r="BP73" s="81">
        <v>5689.747667935748</v>
      </c>
      <c r="BQ73" s="96">
        <v>622.883206340895</v>
      </c>
      <c r="BR73" s="96">
        <v>12.530397973572002</v>
      </c>
      <c r="BS73" s="96">
        <v>511.6706404986961</v>
      </c>
      <c r="BT73" s="96">
        <v>1147.084244813163</v>
      </c>
    </row>
    <row r="74" spans="1:72" s="29" customFormat="1" ht="12.75" customHeight="1">
      <c r="A74" s="17">
        <v>1991</v>
      </c>
      <c r="B74" s="18" t="s">
        <v>639</v>
      </c>
      <c r="C74" s="19" t="s">
        <v>649</v>
      </c>
      <c r="D74" s="20" t="s">
        <v>650</v>
      </c>
      <c r="E74" s="141" t="s">
        <v>1178</v>
      </c>
      <c r="F74" s="82">
        <v>29998.7517</v>
      </c>
      <c r="G74" s="74">
        <v>15.36493</v>
      </c>
      <c r="H74" s="22" t="s">
        <v>169</v>
      </c>
      <c r="I74" s="23">
        <v>13160.508219178082</v>
      </c>
      <c r="J74" s="24" t="s">
        <v>177</v>
      </c>
      <c r="K74" s="87">
        <v>647628.5101444772</v>
      </c>
      <c r="L74" s="92">
        <v>21.58851530293766</v>
      </c>
      <c r="M74" s="88"/>
      <c r="N74" s="89">
        <v>0.05510637452752745</v>
      </c>
      <c r="O74" s="88"/>
      <c r="P74" s="89">
        <v>0.03865850594998054</v>
      </c>
      <c r="Q74" s="77">
        <v>60</v>
      </c>
      <c r="R74" s="77">
        <v>51</v>
      </c>
      <c r="S74" s="24" t="s">
        <v>177</v>
      </c>
      <c r="T74" s="25">
        <v>15774299.05432118</v>
      </c>
      <c r="U74" s="28">
        <v>525.831848340582</v>
      </c>
      <c r="V74" s="88"/>
      <c r="W74" s="89">
        <v>1.3422269371722437</v>
      </c>
      <c r="X74" s="88"/>
      <c r="Y74" s="89">
        <v>1.2648888862413372</v>
      </c>
      <c r="Z74" s="77">
        <v>67</v>
      </c>
      <c r="AA74" s="77">
        <v>66</v>
      </c>
      <c r="AB74" s="24" t="s">
        <v>177</v>
      </c>
      <c r="AC74" s="87">
        <v>21433940.893149782</v>
      </c>
      <c r="AD74" s="87">
        <v>714.4944265514149</v>
      </c>
      <c r="AE74" s="88"/>
      <c r="AF74" s="89">
        <v>1.8238029301633125</v>
      </c>
      <c r="AG74" s="88"/>
      <c r="AH74" s="89">
        <v>1.6408514552024323</v>
      </c>
      <c r="AI74" s="77">
        <v>60</v>
      </c>
      <c r="AJ74" s="77">
        <v>63</v>
      </c>
      <c r="AK74" s="24" t="s">
        <v>177</v>
      </c>
      <c r="AL74" s="25">
        <v>377572.3962136074</v>
      </c>
      <c r="AM74" s="83">
        <v>12.586270255158897</v>
      </c>
      <c r="AN74" s="88"/>
      <c r="AO74" s="89">
        <v>0.03212743965265111</v>
      </c>
      <c r="AP74" s="88"/>
      <c r="AQ74" s="89">
        <v>0.022278756365146084</v>
      </c>
      <c r="AR74" s="77">
        <v>51</v>
      </c>
      <c r="AS74" s="77">
        <v>46</v>
      </c>
      <c r="AT74" s="24" t="s">
        <v>177</v>
      </c>
      <c r="AU74" s="25">
        <v>1202180.2307641704</v>
      </c>
      <c r="AV74" s="83">
        <v>40.07434185217015</v>
      </c>
      <c r="AW74" s="88"/>
      <c r="AX74" s="89">
        <v>0.102292893237978</v>
      </c>
      <c r="AY74" s="88"/>
      <c r="AZ74" s="89">
        <v>0.06282764268208867</v>
      </c>
      <c r="BA74" s="77">
        <v>44</v>
      </c>
      <c r="BB74" s="77">
        <v>42</v>
      </c>
      <c r="BC74" s="19" t="s">
        <v>1179</v>
      </c>
      <c r="BD74" s="78">
        <v>57</v>
      </c>
      <c r="BE74" s="79">
        <v>4.51575642</v>
      </c>
      <c r="BF74" s="79">
        <v>3.9916868</v>
      </c>
      <c r="BG74" s="79">
        <v>29.78476</v>
      </c>
      <c r="BH74" s="79">
        <v>60.0455586</v>
      </c>
      <c r="BI74" s="79">
        <v>0</v>
      </c>
      <c r="BJ74" s="79">
        <v>1.6622431368</v>
      </c>
      <c r="BK74" s="79">
        <v>100</v>
      </c>
      <c r="BL74" s="81">
        <v>593.3880242090206</v>
      </c>
      <c r="BM74" s="81">
        <v>967.4843681356692</v>
      </c>
      <c r="BN74" s="81">
        <v>49.24331568103215</v>
      </c>
      <c r="BO74" s="81">
        <v>1966.5468280135135</v>
      </c>
      <c r="BP74" s="81">
        <v>3576.6625360392354</v>
      </c>
      <c r="BQ74" s="96">
        <v>255.94546100174338</v>
      </c>
      <c r="BR74" s="96">
        <v>12.005066197471143</v>
      </c>
      <c r="BS74" s="96">
        <v>545.4658968359673</v>
      </c>
      <c r="BT74" s="96">
        <v>813.4164240351819</v>
      </c>
    </row>
    <row r="75" spans="1:72" s="29" customFormat="1" ht="12.75" customHeight="1">
      <c r="A75" s="17">
        <v>1991</v>
      </c>
      <c r="B75" s="18" t="s">
        <v>639</v>
      </c>
      <c r="C75" s="19" t="s">
        <v>651</v>
      </c>
      <c r="D75" s="20" t="s">
        <v>652</v>
      </c>
      <c r="E75" s="142" t="s">
        <v>1180</v>
      </c>
      <c r="F75" s="82">
        <v>60.708272</v>
      </c>
      <c r="G75" s="74">
        <v>15.20245</v>
      </c>
      <c r="H75" s="22" t="s">
        <v>169</v>
      </c>
      <c r="I75" s="23">
        <v>30.12087671232876</v>
      </c>
      <c r="J75" s="24" t="s">
        <v>177</v>
      </c>
      <c r="K75" s="87">
        <v>1822.6131321945827</v>
      </c>
      <c r="L75" s="92">
        <v>30.022484122008656</v>
      </c>
      <c r="M75" s="88"/>
      <c r="N75" s="89">
        <v>0.06776031679047531</v>
      </c>
      <c r="O75" s="88"/>
      <c r="P75" s="89">
        <v>0.06128930961510987</v>
      </c>
      <c r="Q75" s="77">
        <v>65</v>
      </c>
      <c r="R75" s="77">
        <v>66</v>
      </c>
      <c r="S75" s="24" t="s">
        <v>177</v>
      </c>
      <c r="T75" s="25">
        <v>22207.35579277072</v>
      </c>
      <c r="U75" s="28">
        <v>365.80444577257475</v>
      </c>
      <c r="V75" s="88"/>
      <c r="W75" s="89">
        <v>0.8256153963869775</v>
      </c>
      <c r="X75" s="88"/>
      <c r="Y75" s="89">
        <v>0.797406120218681</v>
      </c>
      <c r="Z75" s="77">
        <v>56</v>
      </c>
      <c r="AA75" s="77">
        <v>58</v>
      </c>
      <c r="AB75" s="24" t="s">
        <v>177</v>
      </c>
      <c r="AC75" s="87">
        <v>50859.21789133084</v>
      </c>
      <c r="AD75" s="87">
        <v>837.7642159099972</v>
      </c>
      <c r="AE75" s="88"/>
      <c r="AF75" s="89">
        <v>1.8908218398946912</v>
      </c>
      <c r="AG75" s="88"/>
      <c r="AH75" s="89">
        <v>1.3017804386709662</v>
      </c>
      <c r="AI75" s="77">
        <v>62</v>
      </c>
      <c r="AJ75" s="77">
        <v>56</v>
      </c>
      <c r="AK75" s="24" t="s">
        <v>177</v>
      </c>
      <c r="AL75" s="25">
        <v>510.63865330578255</v>
      </c>
      <c r="AM75" s="83">
        <v>8.411352135105782</v>
      </c>
      <c r="AN75" s="88"/>
      <c r="AO75" s="89">
        <v>0.01898430133212027</v>
      </c>
      <c r="AP75" s="88"/>
      <c r="AQ75" s="89">
        <v>0.010297582567982341</v>
      </c>
      <c r="AR75" s="77">
        <v>40</v>
      </c>
      <c r="AS75" s="77">
        <v>25</v>
      </c>
      <c r="AT75" s="24" t="s">
        <v>177</v>
      </c>
      <c r="AU75" s="25">
        <v>6804.498308178236</v>
      </c>
      <c r="AV75" s="83">
        <v>112.08519175406995</v>
      </c>
      <c r="AW75" s="88"/>
      <c r="AX75" s="89">
        <v>0.2529746729122031</v>
      </c>
      <c r="AY75" s="88"/>
      <c r="AZ75" s="89">
        <v>0.07705804819202487</v>
      </c>
      <c r="BA75" s="77">
        <v>71</v>
      </c>
      <c r="BB75" s="77">
        <v>48</v>
      </c>
      <c r="BC75" s="30" t="s">
        <v>1180</v>
      </c>
      <c r="BD75" s="78">
        <v>1425</v>
      </c>
      <c r="BE75" s="79">
        <v>85.124215505</v>
      </c>
      <c r="BF75" s="79">
        <v>0</v>
      </c>
      <c r="BG75" s="79">
        <v>2.468084</v>
      </c>
      <c r="BH75" s="79">
        <v>11.1190845</v>
      </c>
      <c r="BI75" s="79">
        <v>0</v>
      </c>
      <c r="BJ75" s="79">
        <v>1.28860629</v>
      </c>
      <c r="BK75" s="79">
        <v>100</v>
      </c>
      <c r="BL75" s="81">
        <v>592.966968323526</v>
      </c>
      <c r="BM75" s="81">
        <v>16.28004390132095</v>
      </c>
      <c r="BN75" s="81">
        <v>1639.1560829360014</v>
      </c>
      <c r="BO75" s="81">
        <v>31.33016205765172</v>
      </c>
      <c r="BP75" s="81">
        <v>2279.7332572185</v>
      </c>
      <c r="BQ75" s="96">
        <v>4.612221543713186</v>
      </c>
      <c r="BR75" s="96">
        <v>417.57077190403317</v>
      </c>
      <c r="BS75" s="96">
        <v>6.819498996775926</v>
      </c>
      <c r="BT75" s="96">
        <v>429.00249244452226</v>
      </c>
    </row>
    <row r="76" spans="1:72" s="29" customFormat="1" ht="12.75" customHeight="1">
      <c r="A76" s="17">
        <v>1991</v>
      </c>
      <c r="B76" s="18" t="s">
        <v>509</v>
      </c>
      <c r="C76" s="19" t="s">
        <v>510</v>
      </c>
      <c r="D76" s="20" t="s">
        <v>13</v>
      </c>
      <c r="E76" s="141" t="s">
        <v>208</v>
      </c>
      <c r="F76" s="82">
        <v>3731.43245</v>
      </c>
      <c r="G76" s="74">
        <v>13.35875</v>
      </c>
      <c r="H76" s="22" t="s">
        <v>169</v>
      </c>
      <c r="I76" s="23">
        <v>905.5520547945206</v>
      </c>
      <c r="J76" s="24" t="s">
        <v>177</v>
      </c>
      <c r="K76" s="87">
        <v>33587.516695903854</v>
      </c>
      <c r="L76" s="92">
        <v>9.001239375485373</v>
      </c>
      <c r="M76" s="88"/>
      <c r="N76" s="89">
        <v>0.04153488535545557</v>
      </c>
      <c r="O76" s="88"/>
      <c r="P76" s="89">
        <v>0.042082493461720556</v>
      </c>
      <c r="Q76" s="77">
        <v>50</v>
      </c>
      <c r="R76" s="77">
        <v>55</v>
      </c>
      <c r="S76" s="24" t="s">
        <v>177</v>
      </c>
      <c r="T76" s="25">
        <v>127292.86229651375</v>
      </c>
      <c r="U76" s="28">
        <v>34.11367189469389</v>
      </c>
      <c r="V76" s="88"/>
      <c r="W76" s="89">
        <v>0.15741248422507745</v>
      </c>
      <c r="X76" s="88"/>
      <c r="Y76" s="89">
        <v>0.12820553257310588</v>
      </c>
      <c r="Z76" s="77">
        <v>20</v>
      </c>
      <c r="AA76" s="77">
        <v>17</v>
      </c>
      <c r="AB76" s="24" t="s">
        <v>177</v>
      </c>
      <c r="AC76" s="87">
        <v>460517.1519535351</v>
      </c>
      <c r="AD76" s="87">
        <v>123.41564750918515</v>
      </c>
      <c r="AE76" s="88"/>
      <c r="AF76" s="89">
        <v>0.5694832185358817</v>
      </c>
      <c r="AG76" s="88"/>
      <c r="AH76" s="89">
        <v>0.44920900745979997</v>
      </c>
      <c r="AI76" s="77">
        <v>22</v>
      </c>
      <c r="AJ76" s="77">
        <v>18</v>
      </c>
      <c r="AK76" s="24" t="s">
        <v>177</v>
      </c>
      <c r="AL76" s="25">
        <v>15124.548318001653</v>
      </c>
      <c r="AM76" s="83">
        <v>4.053282089563662</v>
      </c>
      <c r="AN76" s="88"/>
      <c r="AO76" s="89">
        <v>0.018703269614387962</v>
      </c>
      <c r="AP76" s="88"/>
      <c r="AQ76" s="89">
        <v>0.021790633514936736</v>
      </c>
      <c r="AR76" s="77">
        <v>39</v>
      </c>
      <c r="AS76" s="77">
        <v>45</v>
      </c>
      <c r="AT76" s="24" t="s">
        <v>177</v>
      </c>
      <c r="AU76" s="25">
        <v>47445.31090527561</v>
      </c>
      <c r="AV76" s="83">
        <v>12.715039476401513</v>
      </c>
      <c r="AW76" s="88"/>
      <c r="AX76" s="89">
        <v>0.05867166563537268</v>
      </c>
      <c r="AY76" s="88"/>
      <c r="AZ76" s="89">
        <v>0.045783955332669386</v>
      </c>
      <c r="BA76" s="77">
        <v>30</v>
      </c>
      <c r="BB76" s="77">
        <v>33</v>
      </c>
      <c r="BC76" s="19" t="s">
        <v>1183</v>
      </c>
      <c r="BD76" s="78">
        <v>11</v>
      </c>
      <c r="BE76" s="79">
        <v>2.075414272</v>
      </c>
      <c r="BF76" s="79">
        <v>10.3741743</v>
      </c>
      <c r="BG76" s="79">
        <v>10.20351</v>
      </c>
      <c r="BH76" s="79">
        <v>73.576428</v>
      </c>
      <c r="BI76" s="79">
        <v>0</v>
      </c>
      <c r="BJ76" s="79">
        <v>3.7704672192599995</v>
      </c>
      <c r="BK76" s="79">
        <v>100</v>
      </c>
      <c r="BL76" s="81">
        <v>461.90080880779897</v>
      </c>
      <c r="BM76" s="81">
        <v>907.5229719532151</v>
      </c>
      <c r="BN76" s="81">
        <v>6.232548396617319</v>
      </c>
      <c r="BO76" s="81">
        <v>387.1601641884205</v>
      </c>
      <c r="BP76" s="81">
        <v>1762.816493346052</v>
      </c>
      <c r="BQ76" s="96">
        <v>257.3837294039719</v>
      </c>
      <c r="BR76" s="96">
        <v>1.5877727242969835</v>
      </c>
      <c r="BS76" s="96">
        <v>119.44286972151941</v>
      </c>
      <c r="BT76" s="96">
        <v>378.4143718497883</v>
      </c>
    </row>
    <row r="77" spans="1:72" s="29" customFormat="1" ht="12.75" customHeight="1">
      <c r="A77" s="17">
        <v>1991</v>
      </c>
      <c r="B77" s="18" t="s">
        <v>509</v>
      </c>
      <c r="C77" s="19" t="s">
        <v>511</v>
      </c>
      <c r="D77" s="20" t="s">
        <v>14</v>
      </c>
      <c r="E77" s="141" t="s">
        <v>1178</v>
      </c>
      <c r="F77" s="82">
        <v>1582.66406</v>
      </c>
      <c r="G77" s="74">
        <v>14.2175</v>
      </c>
      <c r="H77" s="22" t="s">
        <v>169</v>
      </c>
      <c r="I77" s="23">
        <v>363.0525068493149</v>
      </c>
      <c r="J77" s="24" t="s">
        <v>177</v>
      </c>
      <c r="K77" s="87">
        <v>14766.566751309996</v>
      </c>
      <c r="L77" s="92">
        <v>9.330196549298021</v>
      </c>
      <c r="M77" s="88"/>
      <c r="N77" s="89">
        <v>0.04554688014559797</v>
      </c>
      <c r="O77" s="88"/>
      <c r="P77" s="89">
        <v>0.05464413644155905</v>
      </c>
      <c r="Q77" s="77">
        <v>54</v>
      </c>
      <c r="R77" s="77">
        <v>62</v>
      </c>
      <c r="S77" s="24" t="s">
        <v>177</v>
      </c>
      <c r="T77" s="25">
        <v>155226.88067694797</v>
      </c>
      <c r="U77" s="28">
        <v>98.0794879975653</v>
      </c>
      <c r="V77" s="88"/>
      <c r="W77" s="89">
        <v>0.4787910587910201</v>
      </c>
      <c r="X77" s="88"/>
      <c r="Y77" s="89">
        <v>0.2298564689183599</v>
      </c>
      <c r="Z77" s="77">
        <v>42</v>
      </c>
      <c r="AA77" s="77">
        <v>27</v>
      </c>
      <c r="AB77" s="24" t="s">
        <v>177</v>
      </c>
      <c r="AC77" s="87">
        <v>279481.20970898547</v>
      </c>
      <c r="AD77" s="87">
        <v>176.5890922606693</v>
      </c>
      <c r="AE77" s="88"/>
      <c r="AF77" s="89">
        <v>0.8620485300303548</v>
      </c>
      <c r="AG77" s="88"/>
      <c r="AH77" s="89">
        <v>0.8480760166723394</v>
      </c>
      <c r="AI77" s="77">
        <v>35</v>
      </c>
      <c r="AJ77" s="77">
        <v>38</v>
      </c>
      <c r="AK77" s="24" t="s">
        <v>178</v>
      </c>
      <c r="AL77" s="25">
        <v>2987.3167435099163</v>
      </c>
      <c r="AM77" s="83">
        <v>1.887524218822481</v>
      </c>
      <c r="AN77" s="31" t="s">
        <v>498</v>
      </c>
      <c r="AO77" s="27">
        <v>0.01</v>
      </c>
      <c r="AP77" s="88"/>
      <c r="AQ77" s="89">
        <v>0.016713075507985557</v>
      </c>
      <c r="AR77" s="77">
        <v>12</v>
      </c>
      <c r="AS77" s="77">
        <v>39</v>
      </c>
      <c r="AT77" s="24" t="s">
        <v>177</v>
      </c>
      <c r="AU77" s="25">
        <v>9065.423300409297</v>
      </c>
      <c r="AV77" s="83">
        <v>5.727951704677805</v>
      </c>
      <c r="AW77" s="88"/>
      <c r="AX77" s="89">
        <v>0.02796193289115247</v>
      </c>
      <c r="AY77" s="88"/>
      <c r="AZ77" s="89">
        <v>0.04836371399386826</v>
      </c>
      <c r="BA77" s="77">
        <v>13</v>
      </c>
      <c r="BB77" s="77">
        <v>34</v>
      </c>
      <c r="BC77" s="19" t="s">
        <v>1185</v>
      </c>
      <c r="BD77" s="78">
        <v>20</v>
      </c>
      <c r="BE77" s="79">
        <v>3.0472714800000005</v>
      </c>
      <c r="BF77" s="79">
        <v>20.2931</v>
      </c>
      <c r="BG77" s="79">
        <v>9.399872</v>
      </c>
      <c r="BH77" s="79">
        <v>64.80951999999999</v>
      </c>
      <c r="BI77" s="79">
        <v>0</v>
      </c>
      <c r="BJ77" s="79">
        <v>2.4502362928</v>
      </c>
      <c r="BK77" s="79">
        <v>100</v>
      </c>
      <c r="BL77" s="81">
        <v>446.37415556990237</v>
      </c>
      <c r="BM77" s="81">
        <v>2072.63989217438</v>
      </c>
      <c r="BN77" s="81">
        <v>17.42083745386455</v>
      </c>
      <c r="BO77" s="81">
        <v>670.3109186670986</v>
      </c>
      <c r="BP77" s="81">
        <v>3206.7458038652453</v>
      </c>
      <c r="BQ77" s="96">
        <v>587.8594349327677</v>
      </c>
      <c r="BR77" s="96">
        <v>4.437454654779992</v>
      </c>
      <c r="BS77" s="96">
        <v>256.70008580342693</v>
      </c>
      <c r="BT77" s="96">
        <v>848.9969753909747</v>
      </c>
    </row>
    <row r="78" spans="1:72" s="29" customFormat="1" ht="12.75" customHeight="1">
      <c r="A78" s="17">
        <v>1991</v>
      </c>
      <c r="B78" s="18" t="s">
        <v>509</v>
      </c>
      <c r="C78" s="19" t="s">
        <v>512</v>
      </c>
      <c r="D78" s="20" t="s">
        <v>15</v>
      </c>
      <c r="E78" s="142" t="s">
        <v>1178</v>
      </c>
      <c r="F78" s="82">
        <v>34.953556</v>
      </c>
      <c r="G78" s="74">
        <v>12.47034</v>
      </c>
      <c r="H78" s="22" t="s">
        <v>169</v>
      </c>
      <c r="I78" s="23">
        <v>10.331753424657537</v>
      </c>
      <c r="J78" s="24" t="s">
        <v>177</v>
      </c>
      <c r="K78" s="87">
        <v>1055.7708056115066</v>
      </c>
      <c r="L78" s="92">
        <v>30.20496128094969</v>
      </c>
      <c r="M78" s="88"/>
      <c r="N78" s="89">
        <v>0.11443112217536572</v>
      </c>
      <c r="O78" s="88"/>
      <c r="P78" s="89">
        <v>0.05668636898934435</v>
      </c>
      <c r="Q78" s="77">
        <v>79</v>
      </c>
      <c r="R78" s="77">
        <v>63</v>
      </c>
      <c r="S78" s="24" t="s">
        <v>177</v>
      </c>
      <c r="T78" s="25">
        <v>2795.5301244754305</v>
      </c>
      <c r="U78" s="28">
        <v>79.97841834677509</v>
      </c>
      <c r="V78" s="88"/>
      <c r="W78" s="89">
        <v>0.30299724856805305</v>
      </c>
      <c r="X78" s="88"/>
      <c r="Y78" s="89">
        <v>0.19853609511979986</v>
      </c>
      <c r="Z78" s="77">
        <v>31</v>
      </c>
      <c r="AA78" s="77">
        <v>24</v>
      </c>
      <c r="AB78" s="24" t="s">
        <v>177</v>
      </c>
      <c r="AC78" s="87">
        <v>8839.596028013571</v>
      </c>
      <c r="AD78" s="87">
        <v>252.89547157987508</v>
      </c>
      <c r="AE78" s="88"/>
      <c r="AF78" s="89">
        <v>0.9580913657454463</v>
      </c>
      <c r="AG78" s="88"/>
      <c r="AH78" s="89">
        <v>0.6211934908403559</v>
      </c>
      <c r="AI78" s="77">
        <v>38</v>
      </c>
      <c r="AJ78" s="77">
        <v>26</v>
      </c>
      <c r="AK78" s="24" t="s">
        <v>177</v>
      </c>
      <c r="AL78" s="25">
        <v>341.4137342042762</v>
      </c>
      <c r="AM78" s="83">
        <v>9.767639498661486</v>
      </c>
      <c r="AN78" s="88"/>
      <c r="AO78" s="89">
        <v>0.037004581414286045</v>
      </c>
      <c r="AP78" s="88"/>
      <c r="AQ78" s="89">
        <v>0.025935339679032596</v>
      </c>
      <c r="AR78" s="77">
        <v>53</v>
      </c>
      <c r="AS78" s="77">
        <v>50</v>
      </c>
      <c r="AT78" s="24" t="s">
        <v>177</v>
      </c>
      <c r="AU78" s="25">
        <v>614.5132558138738</v>
      </c>
      <c r="AV78" s="83">
        <v>17.580850881491823</v>
      </c>
      <c r="AW78" s="88"/>
      <c r="AX78" s="89">
        <v>0.06660483608816012</v>
      </c>
      <c r="AY78" s="88"/>
      <c r="AZ78" s="89">
        <v>0.05309549425526538</v>
      </c>
      <c r="BA78" s="77">
        <v>33</v>
      </c>
      <c r="BB78" s="77">
        <v>36</v>
      </c>
      <c r="BC78" s="32" t="s">
        <v>1184</v>
      </c>
      <c r="BD78" s="78">
        <v>22</v>
      </c>
      <c r="BE78" s="79">
        <v>1.8464629000000001</v>
      </c>
      <c r="BF78" s="79">
        <v>20.3626</v>
      </c>
      <c r="BG78" s="79">
        <v>18.29724</v>
      </c>
      <c r="BH78" s="79">
        <v>57.974299</v>
      </c>
      <c r="BI78" s="79">
        <v>0</v>
      </c>
      <c r="BJ78" s="79">
        <v>1.5194046</v>
      </c>
      <c r="BK78" s="79">
        <v>100</v>
      </c>
      <c r="BL78" s="81">
        <v>449.86362284093025</v>
      </c>
      <c r="BM78" s="81">
        <v>2756.7915169108023</v>
      </c>
      <c r="BN78" s="81">
        <v>18.824980210883265</v>
      </c>
      <c r="BO78" s="81">
        <v>1459.2506696600483</v>
      </c>
      <c r="BP78" s="81">
        <v>4684.730789622664</v>
      </c>
      <c r="BQ78" s="96">
        <v>580.8469577935552</v>
      </c>
      <c r="BR78" s="96">
        <v>4.272335934384855</v>
      </c>
      <c r="BS78" s="96">
        <v>474.4581638560609</v>
      </c>
      <c r="BT78" s="96">
        <v>1059.577457584001</v>
      </c>
    </row>
    <row r="79" spans="1:72" s="29" customFormat="1" ht="12.75" customHeight="1">
      <c r="A79" s="17">
        <v>1991</v>
      </c>
      <c r="B79" s="18" t="s">
        <v>509</v>
      </c>
      <c r="C79" s="19" t="s">
        <v>513</v>
      </c>
      <c r="D79" s="20" t="s">
        <v>16</v>
      </c>
      <c r="E79" s="142" t="s">
        <v>1178</v>
      </c>
      <c r="F79" s="82">
        <v>5753.85446</v>
      </c>
      <c r="G79" s="74">
        <v>13.27328</v>
      </c>
      <c r="H79" s="22" t="s">
        <v>169</v>
      </c>
      <c r="I79" s="23">
        <v>1606.7109589041097</v>
      </c>
      <c r="J79" s="24" t="s">
        <v>177</v>
      </c>
      <c r="K79" s="87">
        <v>75106.88402123586</v>
      </c>
      <c r="L79" s="92">
        <v>13.053316614691688</v>
      </c>
      <c r="M79" s="88"/>
      <c r="N79" s="89">
        <v>0.05234684722674329</v>
      </c>
      <c r="O79" s="88"/>
      <c r="P79" s="89">
        <v>0.04844112517153731</v>
      </c>
      <c r="Q79" s="77">
        <v>58</v>
      </c>
      <c r="R79" s="77">
        <v>59</v>
      </c>
      <c r="S79" s="24" t="s">
        <v>177</v>
      </c>
      <c r="T79" s="25">
        <v>475693.7689030437</v>
      </c>
      <c r="U79" s="28">
        <v>82.67393139850877</v>
      </c>
      <c r="V79" s="88"/>
      <c r="W79" s="89">
        <v>0.3315417670694577</v>
      </c>
      <c r="X79" s="88"/>
      <c r="Y79" s="89">
        <v>0.4032340364569988</v>
      </c>
      <c r="Z79" s="77">
        <v>34</v>
      </c>
      <c r="AA79" s="77">
        <v>38</v>
      </c>
      <c r="AB79" s="24" t="s">
        <v>177</v>
      </c>
      <c r="AC79" s="87">
        <v>1264810.8166375058</v>
      </c>
      <c r="AD79" s="87">
        <v>219.81974438705316</v>
      </c>
      <c r="AE79" s="88"/>
      <c r="AF79" s="89">
        <v>0.8815284970487648</v>
      </c>
      <c r="AG79" s="88"/>
      <c r="AH79" s="89">
        <v>0.8944261231477746</v>
      </c>
      <c r="AI79" s="77">
        <v>35</v>
      </c>
      <c r="AJ79" s="77">
        <v>40</v>
      </c>
      <c r="AK79" s="24" t="s">
        <v>177</v>
      </c>
      <c r="AL79" s="25">
        <v>48912.383437074284</v>
      </c>
      <c r="AM79" s="83">
        <v>8.500803031621048</v>
      </c>
      <c r="AN79" s="88"/>
      <c r="AO79" s="89">
        <v>0.03409020486793836</v>
      </c>
      <c r="AP79" s="88"/>
      <c r="AQ79" s="89">
        <v>0.05865353497990992</v>
      </c>
      <c r="AR79" s="77">
        <v>52</v>
      </c>
      <c r="AS79" s="77">
        <v>67</v>
      </c>
      <c r="AT79" s="24" t="s">
        <v>177</v>
      </c>
      <c r="AU79" s="25">
        <v>125242.81498104401</v>
      </c>
      <c r="AV79" s="83">
        <v>21.766767972967468</v>
      </c>
      <c r="AW79" s="88"/>
      <c r="AX79" s="89">
        <v>0.08728982153228873</v>
      </c>
      <c r="AY79" s="88"/>
      <c r="AZ79" s="89">
        <v>0.08796797764065781</v>
      </c>
      <c r="BA79" s="77">
        <v>40</v>
      </c>
      <c r="BB79" s="77">
        <v>52</v>
      </c>
      <c r="BC79" s="19" t="s">
        <v>1185</v>
      </c>
      <c r="BD79" s="78">
        <v>35</v>
      </c>
      <c r="BE79" s="79">
        <v>4.3984115</v>
      </c>
      <c r="BF79" s="79">
        <v>17.21947</v>
      </c>
      <c r="BG79" s="79">
        <v>8.836082</v>
      </c>
      <c r="BH79" s="79">
        <v>67.558443</v>
      </c>
      <c r="BI79" s="79">
        <v>0</v>
      </c>
      <c r="BJ79" s="79">
        <v>1.9875977699999998</v>
      </c>
      <c r="BK79" s="79">
        <v>100</v>
      </c>
      <c r="BL79" s="81">
        <v>432.69255719061067</v>
      </c>
      <c r="BM79" s="81">
        <v>2207.722044699291</v>
      </c>
      <c r="BN79" s="81">
        <v>35.60558139896597</v>
      </c>
      <c r="BO79" s="81">
        <v>1089.4641224554018</v>
      </c>
      <c r="BP79" s="81">
        <v>3765.4843057442695</v>
      </c>
      <c r="BQ79" s="96">
        <v>465.1714808928275</v>
      </c>
      <c r="BR79" s="96">
        <v>8.097876010579524</v>
      </c>
      <c r="BS79" s="96">
        <v>378.9139984607814</v>
      </c>
      <c r="BT79" s="96">
        <v>852.1833553641884</v>
      </c>
    </row>
    <row r="80" spans="1:72" s="29" customFormat="1" ht="12.75" customHeight="1">
      <c r="A80" s="17">
        <v>1991</v>
      </c>
      <c r="B80" s="18" t="s">
        <v>509</v>
      </c>
      <c r="C80" s="19" t="s">
        <v>514</v>
      </c>
      <c r="D80" s="20" t="s">
        <v>18</v>
      </c>
      <c r="E80" s="142" t="s">
        <v>1182</v>
      </c>
      <c r="F80" s="82">
        <v>44.86144584929</v>
      </c>
      <c r="G80" s="74">
        <v>14.73018</v>
      </c>
      <c r="H80" s="22" t="s">
        <v>169</v>
      </c>
      <c r="I80" s="23">
        <v>10.401630136986293</v>
      </c>
      <c r="J80" s="24" t="s">
        <v>177</v>
      </c>
      <c r="K80" s="87">
        <v>792.227027747014</v>
      </c>
      <c r="L80" s="92">
        <v>17.65941807601264</v>
      </c>
      <c r="M80" s="88"/>
      <c r="N80" s="89">
        <v>0.08528973968703536</v>
      </c>
      <c r="O80" s="88"/>
      <c r="P80" s="89">
        <v>0.05919471621668728</v>
      </c>
      <c r="Q80" s="77">
        <v>71</v>
      </c>
      <c r="R80" s="77">
        <v>65</v>
      </c>
      <c r="S80" s="24" t="s">
        <v>177</v>
      </c>
      <c r="T80" s="25">
        <v>24507.387429014965</v>
      </c>
      <c r="U80" s="28">
        <v>546.2906280672813</v>
      </c>
      <c r="V80" s="88"/>
      <c r="W80" s="89">
        <v>2.6384213375985612</v>
      </c>
      <c r="X80" s="88"/>
      <c r="Y80" s="89">
        <v>2.758176820291885</v>
      </c>
      <c r="Z80" s="77">
        <v>79</v>
      </c>
      <c r="AA80" s="77">
        <v>79</v>
      </c>
      <c r="AB80" s="24" t="s">
        <v>177</v>
      </c>
      <c r="AC80" s="87">
        <v>30119.415325464543</v>
      </c>
      <c r="AD80" s="87">
        <v>671.3875300998848</v>
      </c>
      <c r="AE80" s="88"/>
      <c r="AF80" s="89">
        <v>3.242602186825299</v>
      </c>
      <c r="AG80" s="88"/>
      <c r="AH80" s="89">
        <v>3.134290181371811</v>
      </c>
      <c r="AI80" s="77">
        <v>76</v>
      </c>
      <c r="AJ80" s="77">
        <v>78</v>
      </c>
      <c r="AK80" s="24" t="s">
        <v>177</v>
      </c>
      <c r="AL80" s="25">
        <v>67.42900117993804</v>
      </c>
      <c r="AM80" s="83">
        <v>1.5030501113687402</v>
      </c>
      <c r="AN80" s="31" t="s">
        <v>498</v>
      </c>
      <c r="AO80" s="27">
        <v>0.01</v>
      </c>
      <c r="AP80" s="31" t="s">
        <v>498</v>
      </c>
      <c r="AQ80" s="27">
        <v>0.01</v>
      </c>
      <c r="AR80" s="77">
        <v>12</v>
      </c>
      <c r="AS80" s="77">
        <v>12</v>
      </c>
      <c r="AT80" s="24" t="s">
        <v>177</v>
      </c>
      <c r="AU80" s="25">
        <v>703.8727428065422</v>
      </c>
      <c r="AV80" s="83">
        <v>15.689925491281999</v>
      </c>
      <c r="AW80" s="88"/>
      <c r="AX80" s="89">
        <v>0.07577767597439287</v>
      </c>
      <c r="AY80" s="88"/>
      <c r="AZ80" s="89">
        <v>0.025283991580354874</v>
      </c>
      <c r="BA80" s="77">
        <v>37</v>
      </c>
      <c r="BB80" s="77">
        <v>17</v>
      </c>
      <c r="BC80" s="32" t="s">
        <v>1184</v>
      </c>
      <c r="BD80" s="78">
        <v>14</v>
      </c>
      <c r="BE80" s="79">
        <v>2.18428923</v>
      </c>
      <c r="BF80" s="79">
        <v>48.16763</v>
      </c>
      <c r="BG80" s="79">
        <v>7.756249</v>
      </c>
      <c r="BH80" s="79">
        <v>36.778983</v>
      </c>
      <c r="BI80" s="79">
        <v>0</v>
      </c>
      <c r="BJ80" s="79">
        <v>5.1128555</v>
      </c>
      <c r="BK80" s="79">
        <v>100</v>
      </c>
      <c r="BL80" s="81">
        <v>404.2892433946608</v>
      </c>
      <c r="BM80" s="81">
        <v>5508.077786067256</v>
      </c>
      <c r="BN80" s="81">
        <v>21.347209135521503</v>
      </c>
      <c r="BO80" s="81">
        <v>1500.3083098594607</v>
      </c>
      <c r="BP80" s="81">
        <v>7434.022548456899</v>
      </c>
      <c r="BQ80" s="96">
        <v>1160.6328258252229</v>
      </c>
      <c r="BR80" s="96">
        <v>4.844545895008709</v>
      </c>
      <c r="BS80" s="96">
        <v>539.6838987609931</v>
      </c>
      <c r="BT80" s="96">
        <v>1705.1612704812246</v>
      </c>
    </row>
    <row r="81" spans="1:72" s="29" customFormat="1" ht="12.75" customHeight="1">
      <c r="A81" s="17">
        <v>1991</v>
      </c>
      <c r="B81" s="18" t="s">
        <v>509</v>
      </c>
      <c r="C81" s="19" t="s">
        <v>515</v>
      </c>
      <c r="D81" s="20" t="s">
        <v>19</v>
      </c>
      <c r="E81" s="141" t="s">
        <v>1178</v>
      </c>
      <c r="F81" s="82">
        <v>109.040408</v>
      </c>
      <c r="G81" s="74">
        <v>15.66987</v>
      </c>
      <c r="H81" s="22" t="s">
        <v>169</v>
      </c>
      <c r="I81" s="23">
        <v>48.16753424657536</v>
      </c>
      <c r="J81" s="24" t="s">
        <v>177</v>
      </c>
      <c r="K81" s="87">
        <v>32282.448753799345</v>
      </c>
      <c r="L81" s="92">
        <v>296.0595007476434</v>
      </c>
      <c r="M81" s="88"/>
      <c r="N81" s="89">
        <v>0.7505171082628781</v>
      </c>
      <c r="O81" s="88"/>
      <c r="P81" s="89">
        <v>0.5582621318921386</v>
      </c>
      <c r="Q81" s="77">
        <v>98</v>
      </c>
      <c r="R81" s="77">
        <v>97</v>
      </c>
      <c r="S81" s="24" t="s">
        <v>177</v>
      </c>
      <c r="T81" s="25">
        <v>48552.68559809528</v>
      </c>
      <c r="U81" s="28">
        <v>445.2724131231725</v>
      </c>
      <c r="V81" s="88"/>
      <c r="W81" s="89">
        <v>1.1287750031413137</v>
      </c>
      <c r="X81" s="88"/>
      <c r="Y81" s="89">
        <v>0.7395655235288251</v>
      </c>
      <c r="Z81" s="77">
        <v>62</v>
      </c>
      <c r="AA81" s="77">
        <v>56</v>
      </c>
      <c r="AB81" s="24" t="s">
        <v>177</v>
      </c>
      <c r="AC81" s="87">
        <v>113796.7143592959</v>
      </c>
      <c r="AD81" s="87">
        <v>1043.619667667567</v>
      </c>
      <c r="AE81" s="88"/>
      <c r="AF81" s="89">
        <v>2.645597973130956</v>
      </c>
      <c r="AG81" s="88"/>
      <c r="AH81" s="89">
        <v>1.881584270518527</v>
      </c>
      <c r="AI81" s="77">
        <v>71</v>
      </c>
      <c r="AJ81" s="77">
        <v>67</v>
      </c>
      <c r="AK81" s="24" t="s">
        <v>177</v>
      </c>
      <c r="AL81" s="25">
        <v>9041.745034098896</v>
      </c>
      <c r="AM81" s="83">
        <v>82.92104917746545</v>
      </c>
      <c r="AN81" s="88"/>
      <c r="AO81" s="89">
        <v>0.2102066168646359</v>
      </c>
      <c r="AP81" s="88"/>
      <c r="AQ81" s="89">
        <v>0.2767880243553948</v>
      </c>
      <c r="AR81" s="77">
        <v>91</v>
      </c>
      <c r="AS81" s="77">
        <v>93</v>
      </c>
      <c r="AT81" s="24" t="s">
        <v>177</v>
      </c>
      <c r="AU81" s="25">
        <v>14437.238627697621</v>
      </c>
      <c r="AV81" s="83">
        <v>132.40264680317063</v>
      </c>
      <c r="AW81" s="88"/>
      <c r="AX81" s="89">
        <v>0.3356435154221538</v>
      </c>
      <c r="AY81" s="88"/>
      <c r="AZ81" s="89">
        <v>0.3557286153083402</v>
      </c>
      <c r="BA81" s="77">
        <v>79</v>
      </c>
      <c r="BB81" s="77">
        <v>89</v>
      </c>
      <c r="BC81" s="19" t="s">
        <v>1185</v>
      </c>
      <c r="BD81" s="78">
        <v>25</v>
      </c>
      <c r="BE81" s="79">
        <v>1.28361762</v>
      </c>
      <c r="BF81" s="79">
        <v>30.5146</v>
      </c>
      <c r="BG81" s="79">
        <v>10.26812</v>
      </c>
      <c r="BH81" s="79">
        <v>56.458533</v>
      </c>
      <c r="BI81" s="79">
        <v>0</v>
      </c>
      <c r="BJ81" s="79">
        <v>1.475127896</v>
      </c>
      <c r="BK81" s="79">
        <v>100</v>
      </c>
      <c r="BL81" s="81">
        <v>417.96126319214306</v>
      </c>
      <c r="BM81" s="81">
        <v>3978.4456174570923</v>
      </c>
      <c r="BN81" s="81">
        <v>21.27651613335856</v>
      </c>
      <c r="BO81" s="81">
        <v>1326.343166287492</v>
      </c>
      <c r="BP81" s="81">
        <v>5744.026563070085</v>
      </c>
      <c r="BQ81" s="96">
        <v>838.3161344492889</v>
      </c>
      <c r="BR81" s="96">
        <v>4.839184632055545</v>
      </c>
      <c r="BS81" s="96">
        <v>517.3403239650387</v>
      </c>
      <c r="BT81" s="96">
        <v>1360.495643046383</v>
      </c>
    </row>
    <row r="82" spans="1:72" s="29" customFormat="1" ht="12.75" customHeight="1">
      <c r="A82" s="17">
        <v>1991</v>
      </c>
      <c r="B82" s="18" t="s">
        <v>509</v>
      </c>
      <c r="C82" s="19" t="s">
        <v>20</v>
      </c>
      <c r="D82" s="19" t="s">
        <v>21</v>
      </c>
      <c r="E82" s="139" t="s">
        <v>208</v>
      </c>
      <c r="F82" s="82">
        <v>65.42133873937</v>
      </c>
      <c r="G82" s="74">
        <v>16.60717</v>
      </c>
      <c r="H82" s="41"/>
      <c r="I82" s="23"/>
      <c r="J82" s="24" t="s">
        <v>175</v>
      </c>
      <c r="K82" s="77"/>
      <c r="L82" s="93"/>
      <c r="M82" s="88"/>
      <c r="N82" s="89"/>
      <c r="O82" s="88"/>
      <c r="P82" s="89"/>
      <c r="Q82" s="80"/>
      <c r="R82" s="80"/>
      <c r="S82" s="24" t="s">
        <v>175</v>
      </c>
      <c r="T82" s="26"/>
      <c r="U82" s="28"/>
      <c r="V82" s="88"/>
      <c r="W82" s="89"/>
      <c r="X82" s="88"/>
      <c r="Y82" s="89"/>
      <c r="Z82" s="80"/>
      <c r="AA82" s="80"/>
      <c r="AB82" s="24" t="s">
        <v>175</v>
      </c>
      <c r="AC82" s="77"/>
      <c r="AD82" s="77"/>
      <c r="AE82" s="88"/>
      <c r="AF82" s="89"/>
      <c r="AG82" s="88"/>
      <c r="AH82" s="89"/>
      <c r="AI82" s="80"/>
      <c r="AJ82" s="80"/>
      <c r="AK82" s="24" t="s">
        <v>175</v>
      </c>
      <c r="AL82" s="26"/>
      <c r="AM82" s="83"/>
      <c r="AN82" s="88"/>
      <c r="AO82" s="89"/>
      <c r="AP82" s="88"/>
      <c r="AQ82" s="89"/>
      <c r="AR82" s="80"/>
      <c r="AS82" s="80"/>
      <c r="AT82" s="24" t="s">
        <v>175</v>
      </c>
      <c r="AU82" s="26"/>
      <c r="AV82" s="83"/>
      <c r="AW82" s="88"/>
      <c r="AX82" s="89"/>
      <c r="AY82" s="88"/>
      <c r="AZ82" s="89"/>
      <c r="BA82" s="80"/>
      <c r="BB82" s="80"/>
      <c r="BC82" s="19" t="s">
        <v>1183</v>
      </c>
      <c r="BD82" s="78">
        <v>11</v>
      </c>
      <c r="BE82" s="79">
        <v>1.6591558800000001</v>
      </c>
      <c r="BF82" s="79">
        <v>4.67965</v>
      </c>
      <c r="BG82" s="79">
        <v>1.737529</v>
      </c>
      <c r="BH82" s="79">
        <v>89.6649626</v>
      </c>
      <c r="BI82" s="79">
        <v>0</v>
      </c>
      <c r="BJ82" s="79">
        <v>2.258709299</v>
      </c>
      <c r="BK82" s="79">
        <v>100</v>
      </c>
      <c r="BL82" s="81">
        <v>427.4446310462232</v>
      </c>
      <c r="BM82" s="81">
        <v>809.8427977921597</v>
      </c>
      <c r="BN82" s="81">
        <v>14.184974167175481</v>
      </c>
      <c r="BO82" s="81">
        <v>115.74205214854821</v>
      </c>
      <c r="BP82" s="81">
        <v>1367.2144551541064</v>
      </c>
      <c r="BQ82" s="96">
        <v>170.63749456131714</v>
      </c>
      <c r="BR82" s="96">
        <v>3.2201521816289165</v>
      </c>
      <c r="BS82" s="96">
        <v>49.81555044269924</v>
      </c>
      <c r="BT82" s="96">
        <v>223.6731971856453</v>
      </c>
    </row>
    <row r="83" spans="1:72" s="29" customFormat="1" ht="12.75" customHeight="1">
      <c r="A83" s="17">
        <v>1991</v>
      </c>
      <c r="B83" s="18" t="s">
        <v>509</v>
      </c>
      <c r="C83" s="19" t="s">
        <v>516</v>
      </c>
      <c r="D83" s="20" t="s">
        <v>517</v>
      </c>
      <c r="E83" s="141" t="s">
        <v>208</v>
      </c>
      <c r="F83" s="82">
        <v>56.130052</v>
      </c>
      <c r="G83" s="74">
        <v>16.06058</v>
      </c>
      <c r="H83" s="22" t="s">
        <v>169</v>
      </c>
      <c r="I83" s="23">
        <v>20.432342465753464</v>
      </c>
      <c r="J83" s="24" t="s">
        <v>177</v>
      </c>
      <c r="K83" s="87">
        <v>1854.8935370905062</v>
      </c>
      <c r="L83" s="92">
        <v>33.046353441655576</v>
      </c>
      <c r="M83" s="88"/>
      <c r="N83" s="89">
        <v>0.10165982785752621</v>
      </c>
      <c r="O83" s="88"/>
      <c r="P83" s="89">
        <v>0.32646991023261446</v>
      </c>
      <c r="Q83" s="77">
        <v>76</v>
      </c>
      <c r="R83" s="77">
        <v>96</v>
      </c>
      <c r="S83" s="24" t="s">
        <v>177</v>
      </c>
      <c r="T83" s="25">
        <v>63720.75291183144</v>
      </c>
      <c r="U83" s="28">
        <v>1135.234168531172</v>
      </c>
      <c r="V83" s="88"/>
      <c r="W83" s="89">
        <v>3.4922978825671933</v>
      </c>
      <c r="X83" s="88"/>
      <c r="Y83" s="89">
        <v>0.6601708573082481</v>
      </c>
      <c r="Z83" s="77">
        <v>84</v>
      </c>
      <c r="AA83" s="77">
        <v>52</v>
      </c>
      <c r="AB83" s="24" t="s">
        <v>177</v>
      </c>
      <c r="AC83" s="87">
        <v>46822.678976087096</v>
      </c>
      <c r="AD83" s="87">
        <v>834.1819989065233</v>
      </c>
      <c r="AE83" s="88"/>
      <c r="AF83" s="89">
        <v>2.566177189879858</v>
      </c>
      <c r="AG83" s="88"/>
      <c r="AH83" s="89">
        <v>1.9444715126684022</v>
      </c>
      <c r="AI83" s="77">
        <v>71</v>
      </c>
      <c r="AJ83" s="77">
        <v>67</v>
      </c>
      <c r="AK83" s="24" t="s">
        <v>177</v>
      </c>
      <c r="AL83" s="25">
        <v>89.49183491830729</v>
      </c>
      <c r="AM83" s="83">
        <v>1.5943657938942812</v>
      </c>
      <c r="AN83" s="31" t="s">
        <v>498</v>
      </c>
      <c r="AO83" s="27">
        <v>0.01</v>
      </c>
      <c r="AP83" s="31" t="s">
        <v>498</v>
      </c>
      <c r="AQ83" s="27">
        <v>0.01</v>
      </c>
      <c r="AR83" s="77">
        <v>12</v>
      </c>
      <c r="AS83" s="77">
        <v>12</v>
      </c>
      <c r="AT83" s="24" t="s">
        <v>177</v>
      </c>
      <c r="AU83" s="25">
        <v>574.7366941369171</v>
      </c>
      <c r="AV83" s="83">
        <v>10.239375764998705</v>
      </c>
      <c r="AW83" s="88"/>
      <c r="AX83" s="89">
        <v>0.03149918430413498</v>
      </c>
      <c r="AY83" s="88"/>
      <c r="AZ83" s="89">
        <v>0.04099961672736463</v>
      </c>
      <c r="BA83" s="77">
        <v>15</v>
      </c>
      <c r="BB83" s="77">
        <v>29</v>
      </c>
      <c r="BC83" s="19" t="s">
        <v>1183</v>
      </c>
      <c r="BD83" s="78">
        <v>10</v>
      </c>
      <c r="BE83" s="79">
        <v>0.269351607</v>
      </c>
      <c r="BF83" s="79">
        <v>4.72167</v>
      </c>
      <c r="BG83" s="79">
        <v>1.172</v>
      </c>
      <c r="BH83" s="79">
        <v>83.707425</v>
      </c>
      <c r="BI83" s="79">
        <v>0</v>
      </c>
      <c r="BJ83" s="79">
        <v>10.12954472</v>
      </c>
      <c r="BK83" s="79">
        <v>100</v>
      </c>
      <c r="BL83" s="81">
        <v>403.35493245816576</v>
      </c>
      <c r="BM83" s="81">
        <v>448.1675282728523</v>
      </c>
      <c r="BN83" s="81">
        <v>2.886154461428256</v>
      </c>
      <c r="BO83" s="81">
        <v>96.75743753096826</v>
      </c>
      <c r="BP83" s="81">
        <v>951.1660527234146</v>
      </c>
      <c r="BQ83" s="96">
        <v>94.42951047565987</v>
      </c>
      <c r="BR83" s="96">
        <v>0.6532448369487822</v>
      </c>
      <c r="BS83" s="96">
        <v>39.764794801900415</v>
      </c>
      <c r="BT83" s="96">
        <v>134.84755011450906</v>
      </c>
    </row>
    <row r="84" spans="1:72" s="29" customFormat="1" ht="12.75" customHeight="1">
      <c r="A84" s="17">
        <v>1991</v>
      </c>
      <c r="B84" s="18" t="s">
        <v>509</v>
      </c>
      <c r="C84" s="19" t="s">
        <v>22</v>
      </c>
      <c r="D84" s="19" t="s">
        <v>23</v>
      </c>
      <c r="E84" s="140" t="s">
        <v>1182</v>
      </c>
      <c r="F84" s="82">
        <v>191.394912</v>
      </c>
      <c r="G84" s="74">
        <v>16.13169</v>
      </c>
      <c r="H84" s="41"/>
      <c r="I84" s="23"/>
      <c r="J84" s="24" t="s">
        <v>175</v>
      </c>
      <c r="K84" s="77"/>
      <c r="L84" s="93"/>
      <c r="M84" s="88"/>
      <c r="N84" s="89"/>
      <c r="O84" s="88"/>
      <c r="P84" s="89"/>
      <c r="Q84" s="80"/>
      <c r="R84" s="80"/>
      <c r="S84" s="24" t="s">
        <v>175</v>
      </c>
      <c r="T84" s="26"/>
      <c r="U84" s="28"/>
      <c r="V84" s="88"/>
      <c r="W84" s="89"/>
      <c r="X84" s="88"/>
      <c r="Y84" s="89"/>
      <c r="Z84" s="80"/>
      <c r="AA84" s="80"/>
      <c r="AB84" s="24" t="s">
        <v>175</v>
      </c>
      <c r="AC84" s="77"/>
      <c r="AD84" s="77"/>
      <c r="AE84" s="88"/>
      <c r="AF84" s="89"/>
      <c r="AG84" s="88"/>
      <c r="AH84" s="89"/>
      <c r="AI84" s="80"/>
      <c r="AJ84" s="80"/>
      <c r="AK84" s="24" t="s">
        <v>175</v>
      </c>
      <c r="AL84" s="26"/>
      <c r="AM84" s="83"/>
      <c r="AN84" s="88"/>
      <c r="AO84" s="89"/>
      <c r="AP84" s="88"/>
      <c r="AQ84" s="89"/>
      <c r="AR84" s="80"/>
      <c r="AS84" s="80"/>
      <c r="AT84" s="24" t="s">
        <v>175</v>
      </c>
      <c r="AU84" s="26"/>
      <c r="AV84" s="83"/>
      <c r="AW84" s="88"/>
      <c r="AX84" s="89"/>
      <c r="AY84" s="88"/>
      <c r="AZ84" s="89"/>
      <c r="BA84" s="80"/>
      <c r="BB84" s="80"/>
      <c r="BC84" s="32" t="s">
        <v>1184</v>
      </c>
      <c r="BD84" s="78">
        <v>7</v>
      </c>
      <c r="BE84" s="79">
        <v>0.09828078999999999</v>
      </c>
      <c r="BF84" s="79">
        <v>51.56497</v>
      </c>
      <c r="BG84" s="79">
        <v>8.951546</v>
      </c>
      <c r="BH84" s="79">
        <v>35.578113200000004</v>
      </c>
      <c r="BI84" s="79">
        <v>0</v>
      </c>
      <c r="BJ84" s="79">
        <v>3.807087661</v>
      </c>
      <c r="BK84" s="79">
        <v>100</v>
      </c>
      <c r="BL84" s="81">
        <v>403.5007994360895</v>
      </c>
      <c r="BM84" s="81">
        <v>4568.036792952991</v>
      </c>
      <c r="BN84" s="81">
        <v>0.8586086830423859</v>
      </c>
      <c r="BO84" s="81">
        <v>1251.8096614814922</v>
      </c>
      <c r="BP84" s="81">
        <v>6224.205862553616</v>
      </c>
      <c r="BQ84" s="96">
        <v>962.5978632772293</v>
      </c>
      <c r="BR84" s="96">
        <v>0.19331757366674407</v>
      </c>
      <c r="BS84" s="96">
        <v>503.63930259546294</v>
      </c>
      <c r="BT84" s="96">
        <v>1466.430483446359</v>
      </c>
    </row>
    <row r="85" spans="1:72" s="29" customFormat="1" ht="12.75" customHeight="1">
      <c r="A85" s="17">
        <v>1991</v>
      </c>
      <c r="B85" s="18" t="s">
        <v>509</v>
      </c>
      <c r="C85" s="19" t="s">
        <v>519</v>
      </c>
      <c r="D85" s="20" t="s">
        <v>520</v>
      </c>
      <c r="E85" s="142" t="s">
        <v>1178</v>
      </c>
      <c r="F85" s="82">
        <v>7021.53523</v>
      </c>
      <c r="G85" s="74">
        <v>14.54463</v>
      </c>
      <c r="H85" s="22" t="s">
        <v>169</v>
      </c>
      <c r="I85" s="23">
        <v>2331.5575342465754</v>
      </c>
      <c r="J85" s="24" t="s">
        <v>177</v>
      </c>
      <c r="K85" s="87">
        <v>103868.18452342841</v>
      </c>
      <c r="L85" s="92">
        <v>14.79280258819244</v>
      </c>
      <c r="M85" s="88"/>
      <c r="N85" s="89">
        <v>0.04988671939540676</v>
      </c>
      <c r="O85" s="88"/>
      <c r="P85" s="89">
        <v>0.057178800393859135</v>
      </c>
      <c r="Q85" s="77">
        <v>56</v>
      </c>
      <c r="R85" s="77">
        <v>64</v>
      </c>
      <c r="S85" s="24" t="s">
        <v>177</v>
      </c>
      <c r="T85" s="25">
        <v>1630640.6371585494</v>
      </c>
      <c r="U85" s="28">
        <v>232.23420288365475</v>
      </c>
      <c r="V85" s="88"/>
      <c r="W85" s="89">
        <v>0.7831783358293628</v>
      </c>
      <c r="X85" s="88"/>
      <c r="Y85" s="89">
        <v>1.0484174323394149</v>
      </c>
      <c r="Z85" s="77">
        <v>54</v>
      </c>
      <c r="AA85" s="77">
        <v>65</v>
      </c>
      <c r="AB85" s="24" t="s">
        <v>177</v>
      </c>
      <c r="AC85" s="87">
        <v>2670802.2591926306</v>
      </c>
      <c r="AD85" s="87">
        <v>380.3729770921666</v>
      </c>
      <c r="AE85" s="88"/>
      <c r="AF85" s="89">
        <v>1.2827562499170115</v>
      </c>
      <c r="AG85" s="88"/>
      <c r="AH85" s="89">
        <v>1.5291344461819112</v>
      </c>
      <c r="AI85" s="77">
        <v>49</v>
      </c>
      <c r="AJ85" s="77">
        <v>60</v>
      </c>
      <c r="AK85" s="24" t="s">
        <v>177</v>
      </c>
      <c r="AL85" s="25">
        <v>105022.5218302191</v>
      </c>
      <c r="AM85" s="83">
        <v>14.957202148826802</v>
      </c>
      <c r="AN85" s="88"/>
      <c r="AO85" s="89">
        <v>0.050441134605181875</v>
      </c>
      <c r="AP85" s="88"/>
      <c r="AQ85" s="89">
        <v>0.06450176747729364</v>
      </c>
      <c r="AR85" s="77">
        <v>59</v>
      </c>
      <c r="AS85" s="77">
        <v>70</v>
      </c>
      <c r="AT85" s="24" t="s">
        <v>177</v>
      </c>
      <c r="AU85" s="25">
        <v>211611.64989622202</v>
      </c>
      <c r="AV85" s="83">
        <v>30.137518785364268</v>
      </c>
      <c r="AW85" s="88"/>
      <c r="AX85" s="89">
        <v>0.10163469254428668</v>
      </c>
      <c r="AY85" s="88"/>
      <c r="AZ85" s="89">
        <v>0.10811829325063453</v>
      </c>
      <c r="BA85" s="77">
        <v>44</v>
      </c>
      <c r="BB85" s="77">
        <v>58</v>
      </c>
      <c r="BC85" s="19" t="s">
        <v>1179</v>
      </c>
      <c r="BD85" s="78">
        <v>106</v>
      </c>
      <c r="BE85" s="79">
        <v>9.6811097</v>
      </c>
      <c r="BF85" s="79">
        <v>21.979308998</v>
      </c>
      <c r="BG85" s="79">
        <v>7.044368</v>
      </c>
      <c r="BH85" s="79">
        <v>58.84762599999999</v>
      </c>
      <c r="BI85" s="79">
        <v>0</v>
      </c>
      <c r="BJ85" s="79">
        <v>2.4475785</v>
      </c>
      <c r="BK85" s="79">
        <v>100</v>
      </c>
      <c r="BL85" s="81">
        <v>461.3131213091319</v>
      </c>
      <c r="BM85" s="81">
        <v>2464.923187460814</v>
      </c>
      <c r="BN85" s="81">
        <v>174.29374439906735</v>
      </c>
      <c r="BO85" s="81">
        <v>1081.9054168585294</v>
      </c>
      <c r="BP85" s="81">
        <v>4182.435470027543</v>
      </c>
      <c r="BQ85" s="96">
        <v>519.3693231672356</v>
      </c>
      <c r="BR85" s="96">
        <v>39.66663379778651</v>
      </c>
      <c r="BS85" s="96">
        <v>395.75718257843164</v>
      </c>
      <c r="BT85" s="96">
        <v>954.7931395434538</v>
      </c>
    </row>
    <row r="86" spans="1:72" s="29" customFormat="1" ht="12.75" customHeight="1">
      <c r="A86" s="17">
        <v>1991</v>
      </c>
      <c r="B86" s="18" t="s">
        <v>509</v>
      </c>
      <c r="C86" s="19" t="s">
        <v>521</v>
      </c>
      <c r="D86" s="20" t="s">
        <v>522</v>
      </c>
      <c r="E86" s="142" t="s">
        <v>1178</v>
      </c>
      <c r="F86" s="82">
        <v>1908.61683</v>
      </c>
      <c r="G86" s="74">
        <v>14.8047</v>
      </c>
      <c r="H86" s="22" t="s">
        <v>169</v>
      </c>
      <c r="I86" s="23">
        <v>624.2616438356164</v>
      </c>
      <c r="J86" s="24" t="s">
        <v>177</v>
      </c>
      <c r="K86" s="87">
        <v>37136.23898786883</v>
      </c>
      <c r="L86" s="92">
        <v>19.45714739813377</v>
      </c>
      <c r="M86" s="88"/>
      <c r="N86" s="89">
        <v>0.06661619262953944</v>
      </c>
      <c r="O86" s="88"/>
      <c r="P86" s="89">
        <v>0.09513170219340927</v>
      </c>
      <c r="Q86" s="77">
        <v>64</v>
      </c>
      <c r="R86" s="77">
        <v>80</v>
      </c>
      <c r="S86" s="24" t="s">
        <v>177</v>
      </c>
      <c r="T86" s="25">
        <v>383105.644149477</v>
      </c>
      <c r="U86" s="28">
        <v>200.72423030529237</v>
      </c>
      <c r="V86" s="88"/>
      <c r="W86" s="89">
        <v>0.6872273575270298</v>
      </c>
      <c r="X86" s="88"/>
      <c r="Y86" s="89">
        <v>0.681173199830095</v>
      </c>
      <c r="Z86" s="77">
        <v>50</v>
      </c>
      <c r="AA86" s="77">
        <v>54</v>
      </c>
      <c r="AB86" s="24" t="s">
        <v>177</v>
      </c>
      <c r="AC86" s="87">
        <v>683242.1119077292</v>
      </c>
      <c r="AD86" s="87">
        <v>357.97762084479217</v>
      </c>
      <c r="AE86" s="88"/>
      <c r="AF86" s="89">
        <v>1.2256219094864955</v>
      </c>
      <c r="AG86" s="88"/>
      <c r="AH86" s="89">
        <v>1.209274327469047</v>
      </c>
      <c r="AI86" s="77">
        <v>47</v>
      </c>
      <c r="AJ86" s="77">
        <v>53</v>
      </c>
      <c r="AK86" s="24" t="s">
        <v>177</v>
      </c>
      <c r="AL86" s="25">
        <v>32476.980978340296</v>
      </c>
      <c r="AM86" s="83">
        <v>17.015977470103465</v>
      </c>
      <c r="AN86" s="88"/>
      <c r="AO86" s="89">
        <v>0.05825826416039995</v>
      </c>
      <c r="AP86" s="88"/>
      <c r="AQ86" s="89">
        <v>0.09010178931975928</v>
      </c>
      <c r="AR86" s="77">
        <v>63</v>
      </c>
      <c r="AS86" s="77">
        <v>77</v>
      </c>
      <c r="AT86" s="24" t="s">
        <v>177</v>
      </c>
      <c r="AU86" s="25">
        <v>77592.7938771074</v>
      </c>
      <c r="AV86" s="83">
        <v>40.65393988855657</v>
      </c>
      <c r="AW86" s="88"/>
      <c r="AX86" s="89">
        <v>0.1391884758515814</v>
      </c>
      <c r="AY86" s="88"/>
      <c r="AZ86" s="89">
        <v>0.1443938811732023</v>
      </c>
      <c r="BA86" s="77">
        <v>53</v>
      </c>
      <c r="BB86" s="77">
        <v>67</v>
      </c>
      <c r="BC86" s="19" t="s">
        <v>1178</v>
      </c>
      <c r="BD86" s="78">
        <v>48</v>
      </c>
      <c r="BE86" s="79">
        <v>4.2567007</v>
      </c>
      <c r="BF86" s="79">
        <v>33.168355368</v>
      </c>
      <c r="BG86" s="79">
        <v>8.717161</v>
      </c>
      <c r="BH86" s="79">
        <v>52.674701</v>
      </c>
      <c r="BI86" s="79">
        <v>0</v>
      </c>
      <c r="BJ86" s="79">
        <v>1.1830902</v>
      </c>
      <c r="BK86" s="79">
        <v>100</v>
      </c>
      <c r="BL86" s="81">
        <v>452.1997220364027</v>
      </c>
      <c r="BM86" s="81">
        <v>4537.313023693709</v>
      </c>
      <c r="BN86" s="81">
        <v>50.65727798980654</v>
      </c>
      <c r="BO86" s="81">
        <v>2407.053069944898</v>
      </c>
      <c r="BP86" s="81">
        <v>7447.223093664817</v>
      </c>
      <c r="BQ86" s="96">
        <v>956.0127372449084</v>
      </c>
      <c r="BR86" s="96">
        <v>11.522131099165323</v>
      </c>
      <c r="BS86" s="96">
        <v>941.9166653790851</v>
      </c>
      <c r="BT86" s="96">
        <v>1909.4515337231587</v>
      </c>
    </row>
    <row r="87" spans="1:72" s="29" customFormat="1" ht="12.75" customHeight="1">
      <c r="A87" s="17">
        <v>1994</v>
      </c>
      <c r="B87" s="18" t="s">
        <v>917</v>
      </c>
      <c r="C87" s="19" t="s">
        <v>918</v>
      </c>
      <c r="D87" s="20" t="s">
        <v>25</v>
      </c>
      <c r="E87" s="139" t="s">
        <v>208</v>
      </c>
      <c r="F87" s="82">
        <v>66.484128</v>
      </c>
      <c r="G87" s="74">
        <v>21.45001</v>
      </c>
      <c r="H87" s="22" t="s">
        <v>170</v>
      </c>
      <c r="I87" s="23">
        <v>52.25479452054795</v>
      </c>
      <c r="J87" s="24" t="s">
        <v>179</v>
      </c>
      <c r="K87" s="77"/>
      <c r="L87" s="93"/>
      <c r="M87" s="90" t="s">
        <v>498</v>
      </c>
      <c r="N87" s="89">
        <v>0.02</v>
      </c>
      <c r="O87" s="90" t="s">
        <v>498</v>
      </c>
      <c r="P87" s="89">
        <v>0.02</v>
      </c>
      <c r="Q87" s="77">
        <v>11</v>
      </c>
      <c r="R87" s="77">
        <v>11</v>
      </c>
      <c r="S87" s="24" t="s">
        <v>177</v>
      </c>
      <c r="T87" s="25">
        <v>3895.9977608496956</v>
      </c>
      <c r="U87" s="28">
        <v>58.60041904813275</v>
      </c>
      <c r="V87" s="88"/>
      <c r="W87" s="89">
        <v>0.08349127541446016</v>
      </c>
      <c r="X87" s="88"/>
      <c r="Y87" s="89">
        <v>0.08438025638803914</v>
      </c>
      <c r="Z87" s="77">
        <v>11</v>
      </c>
      <c r="AA87" s="77">
        <v>11</v>
      </c>
      <c r="AB87" s="24" t="s">
        <v>177</v>
      </c>
      <c r="AC87" s="87">
        <v>9317.136863251226</v>
      </c>
      <c r="AD87" s="87">
        <v>140.1407695871596</v>
      </c>
      <c r="AE87" s="31" t="s">
        <v>498</v>
      </c>
      <c r="AF87" s="27">
        <v>0.2</v>
      </c>
      <c r="AG87" s="31" t="s">
        <v>498</v>
      </c>
      <c r="AH87" s="27">
        <v>0.2</v>
      </c>
      <c r="AI87" s="77">
        <v>2</v>
      </c>
      <c r="AJ87" s="77">
        <v>3</v>
      </c>
      <c r="AK87" s="24" t="s">
        <v>179</v>
      </c>
      <c r="AL87" s="26"/>
      <c r="AM87" s="83"/>
      <c r="AN87" s="90" t="s">
        <v>498</v>
      </c>
      <c r="AO87" s="89">
        <v>0.01</v>
      </c>
      <c r="AP87" s="90" t="s">
        <v>498</v>
      </c>
      <c r="AQ87" s="89">
        <v>0.01</v>
      </c>
      <c r="AR87" s="77">
        <v>12</v>
      </c>
      <c r="AS87" s="77">
        <v>12</v>
      </c>
      <c r="AT87" s="24" t="s">
        <v>179</v>
      </c>
      <c r="AU87" s="26"/>
      <c r="AV87" s="83"/>
      <c r="AW87" s="90" t="s">
        <v>498</v>
      </c>
      <c r="AX87" s="89">
        <v>0.01</v>
      </c>
      <c r="AY87" s="90" t="s">
        <v>498</v>
      </c>
      <c r="AZ87" s="89">
        <v>0.01</v>
      </c>
      <c r="BA87" s="77">
        <v>3</v>
      </c>
      <c r="BB87" s="77">
        <v>3</v>
      </c>
      <c r="BC87" s="19" t="s">
        <v>1183</v>
      </c>
      <c r="BD87" s="78">
        <v>10</v>
      </c>
      <c r="BE87" s="79">
        <v>0.27612709999999996</v>
      </c>
      <c r="BF87" s="79">
        <v>1.053073</v>
      </c>
      <c r="BG87" s="79">
        <v>0.8053709</v>
      </c>
      <c r="BH87" s="79">
        <v>96.49290625</v>
      </c>
      <c r="BI87" s="79">
        <v>0</v>
      </c>
      <c r="BJ87" s="79">
        <v>1.3725149079999999</v>
      </c>
      <c r="BK87" s="79">
        <v>100</v>
      </c>
      <c r="BL87" s="81">
        <v>504.8573397849183</v>
      </c>
      <c r="BM87" s="81">
        <v>60.34523006754334</v>
      </c>
      <c r="BN87" s="81">
        <v>1.4589948446041137</v>
      </c>
      <c r="BO87" s="81">
        <v>94.00739978119289</v>
      </c>
      <c r="BP87" s="81">
        <v>660.6689644782587</v>
      </c>
      <c r="BQ87" s="96">
        <v>12.20842765158425</v>
      </c>
      <c r="BR87" s="96">
        <v>0.2406589434398538</v>
      </c>
      <c r="BS87" s="96">
        <v>28.59329071744763</v>
      </c>
      <c r="BT87" s="96">
        <v>41.042377312471736</v>
      </c>
    </row>
    <row r="88" spans="1:72" s="29" customFormat="1" ht="12.75" customHeight="1">
      <c r="A88" s="17">
        <v>1994</v>
      </c>
      <c r="B88" s="18" t="s">
        <v>917</v>
      </c>
      <c r="C88" s="19" t="s">
        <v>919</v>
      </c>
      <c r="D88" s="20" t="s">
        <v>26</v>
      </c>
      <c r="E88" s="142" t="s">
        <v>1178</v>
      </c>
      <c r="F88" s="82">
        <v>181.244704</v>
      </c>
      <c r="G88" s="74">
        <v>18.24676</v>
      </c>
      <c r="H88" s="22" t="s">
        <v>170</v>
      </c>
      <c r="I88" s="23">
        <v>99.22945205479452</v>
      </c>
      <c r="J88" s="24" t="s">
        <v>177</v>
      </c>
      <c r="K88" s="87">
        <v>2170.434244195145</v>
      </c>
      <c r="L88" s="92">
        <v>11.975159529048334</v>
      </c>
      <c r="M88" s="88"/>
      <c r="N88" s="89">
        <v>0.024493710522160466</v>
      </c>
      <c r="O88" s="88"/>
      <c r="P88" s="89">
        <v>0.02118398346846511</v>
      </c>
      <c r="Q88" s="77">
        <v>31</v>
      </c>
      <c r="R88" s="77">
        <v>25</v>
      </c>
      <c r="S88" s="24" t="s">
        <v>177</v>
      </c>
      <c r="T88" s="25">
        <v>86153.56164403899</v>
      </c>
      <c r="U88" s="28">
        <v>475.3438844979381</v>
      </c>
      <c r="V88" s="88"/>
      <c r="W88" s="89">
        <v>0.9722572360835212</v>
      </c>
      <c r="X88" s="88"/>
      <c r="Y88" s="89">
        <v>0.9716603963915391</v>
      </c>
      <c r="Z88" s="77">
        <v>61</v>
      </c>
      <c r="AA88" s="77">
        <v>63</v>
      </c>
      <c r="AB88" s="24" t="s">
        <v>177</v>
      </c>
      <c r="AC88" s="87">
        <v>127703.30174051684</v>
      </c>
      <c r="AD88" s="87">
        <v>704.5905282866463</v>
      </c>
      <c r="AE88" s="88"/>
      <c r="AF88" s="89">
        <v>1.441152946200519</v>
      </c>
      <c r="AG88" s="88"/>
      <c r="AH88" s="89">
        <v>1.1718998903624434</v>
      </c>
      <c r="AI88" s="77">
        <v>52</v>
      </c>
      <c r="AJ88" s="77">
        <v>52</v>
      </c>
      <c r="AK88" s="24" t="s">
        <v>177</v>
      </c>
      <c r="AL88" s="25">
        <v>3893.394034437538</v>
      </c>
      <c r="AM88" s="83">
        <v>21.481422345104978</v>
      </c>
      <c r="AN88" s="88"/>
      <c r="AO88" s="89">
        <v>0.04393759759516829</v>
      </c>
      <c r="AP88" s="88"/>
      <c r="AQ88" s="89">
        <v>0.07980780640351716</v>
      </c>
      <c r="AR88" s="77">
        <v>56</v>
      </c>
      <c r="AS88" s="77">
        <v>75</v>
      </c>
      <c r="AT88" s="24" t="s">
        <v>177</v>
      </c>
      <c r="AU88" s="25">
        <v>11839.374830641807</v>
      </c>
      <c r="AV88" s="83">
        <v>65.3225974020284</v>
      </c>
      <c r="AW88" s="88"/>
      <c r="AX88" s="89">
        <v>0.1336093091235893</v>
      </c>
      <c r="AY88" s="88"/>
      <c r="AZ88" s="89">
        <v>0.1300807846042444</v>
      </c>
      <c r="BA88" s="77">
        <v>51</v>
      </c>
      <c r="BB88" s="77">
        <v>64</v>
      </c>
      <c r="BC88" s="32" t="s">
        <v>1184</v>
      </c>
      <c r="BD88" s="78">
        <v>53</v>
      </c>
      <c r="BE88" s="79">
        <v>3.8720282000000004</v>
      </c>
      <c r="BF88" s="79">
        <v>22.660229400000002</v>
      </c>
      <c r="BG88" s="79">
        <v>26.69708</v>
      </c>
      <c r="BH88" s="79">
        <v>46.3009987</v>
      </c>
      <c r="BI88" s="79">
        <v>0</v>
      </c>
      <c r="BJ88" s="79">
        <v>0.46966763</v>
      </c>
      <c r="BK88" s="79">
        <v>100</v>
      </c>
      <c r="BL88" s="81">
        <v>477.9964954635768</v>
      </c>
      <c r="BM88" s="81">
        <v>1502.9092013266952</v>
      </c>
      <c r="BN88" s="81">
        <v>48.880508714524055</v>
      </c>
      <c r="BO88" s="81">
        <v>1796.7973287649827</v>
      </c>
      <c r="BP88" s="81">
        <v>3826.5835342697787</v>
      </c>
      <c r="BQ88" s="96">
        <v>303.7881868261375</v>
      </c>
      <c r="BR88" s="96">
        <v>8.29265609879558</v>
      </c>
      <c r="BS88" s="96">
        <v>502.536063067531</v>
      </c>
      <c r="BT88" s="96">
        <v>814.6169059924641</v>
      </c>
    </row>
    <row r="89" spans="1:72" s="29" customFormat="1" ht="12.75" customHeight="1">
      <c r="A89" s="17">
        <v>1994</v>
      </c>
      <c r="B89" s="18" t="s">
        <v>917</v>
      </c>
      <c r="C89" s="19" t="s">
        <v>920</v>
      </c>
      <c r="D89" s="20" t="s">
        <v>27</v>
      </c>
      <c r="E89" s="141" t="s">
        <v>1178</v>
      </c>
      <c r="F89" s="82">
        <v>1635.69421</v>
      </c>
      <c r="G89" s="74">
        <v>18.34059</v>
      </c>
      <c r="H89" s="22" t="s">
        <v>170</v>
      </c>
      <c r="I89" s="23">
        <v>926.8424657534247</v>
      </c>
      <c r="J89" s="24" t="s">
        <v>177</v>
      </c>
      <c r="K89" s="87">
        <v>62706.283859542214</v>
      </c>
      <c r="L89" s="92">
        <v>38.33618990406661</v>
      </c>
      <c r="M89" s="88"/>
      <c r="N89" s="89">
        <v>0.07576239258433777</v>
      </c>
      <c r="O89" s="88"/>
      <c r="P89" s="89">
        <v>0.06811366638297667</v>
      </c>
      <c r="Q89" s="77">
        <v>67</v>
      </c>
      <c r="R89" s="77">
        <v>69</v>
      </c>
      <c r="S89" s="24" t="s">
        <v>177</v>
      </c>
      <c r="T89" s="25">
        <v>712189.9572373972</v>
      </c>
      <c r="U89" s="28">
        <v>435.40531774419935</v>
      </c>
      <c r="V89" s="88"/>
      <c r="W89" s="89">
        <v>0.8604754071490329</v>
      </c>
      <c r="X89" s="88"/>
      <c r="Y89" s="89">
        <v>0.9719460945134855</v>
      </c>
      <c r="Z89" s="77">
        <v>57</v>
      </c>
      <c r="AA89" s="77">
        <v>63</v>
      </c>
      <c r="AB89" s="24" t="s">
        <v>177</v>
      </c>
      <c r="AC89" s="87">
        <v>1156075.4150538913</v>
      </c>
      <c r="AD89" s="87">
        <v>706.7796706658827</v>
      </c>
      <c r="AE89" s="88"/>
      <c r="AF89" s="89">
        <v>1.396782492303373</v>
      </c>
      <c r="AG89" s="88"/>
      <c r="AH89" s="89">
        <v>1.4092449775058407</v>
      </c>
      <c r="AI89" s="77">
        <v>51</v>
      </c>
      <c r="AJ89" s="77">
        <v>58</v>
      </c>
      <c r="AK89" s="24" t="s">
        <v>177</v>
      </c>
      <c r="AL89" s="25">
        <v>60907.65490112056</v>
      </c>
      <c r="AM89" s="83">
        <v>37.23657791826539</v>
      </c>
      <c r="AN89" s="88"/>
      <c r="AO89" s="89">
        <v>0.07358927013353632</v>
      </c>
      <c r="AP89" s="88"/>
      <c r="AQ89" s="89">
        <v>0.10674427790040524</v>
      </c>
      <c r="AR89" s="77">
        <v>68</v>
      </c>
      <c r="AS89" s="77">
        <v>80</v>
      </c>
      <c r="AT89" s="24" t="s">
        <v>177</v>
      </c>
      <c r="AU89" s="25">
        <v>159626.57740436716</v>
      </c>
      <c r="AV89" s="83">
        <v>97.58949834784042</v>
      </c>
      <c r="AW89" s="88"/>
      <c r="AX89" s="89">
        <v>0.192862512013834</v>
      </c>
      <c r="AY89" s="88"/>
      <c r="AZ89" s="89">
        <v>0.16879868161073508</v>
      </c>
      <c r="BA89" s="77">
        <v>62</v>
      </c>
      <c r="BB89" s="77">
        <v>72</v>
      </c>
      <c r="BC89" s="19" t="s">
        <v>1178</v>
      </c>
      <c r="BD89" s="78">
        <v>92</v>
      </c>
      <c r="BE89" s="79">
        <v>11.863767300000003</v>
      </c>
      <c r="BF89" s="79">
        <v>13.694406840000001</v>
      </c>
      <c r="BG89" s="79">
        <v>15.38137</v>
      </c>
      <c r="BH89" s="79">
        <v>58.2400182</v>
      </c>
      <c r="BI89" s="79">
        <v>0</v>
      </c>
      <c r="BJ89" s="79">
        <v>0.82043159</v>
      </c>
      <c r="BK89" s="79">
        <v>100</v>
      </c>
      <c r="BL89" s="81">
        <v>474.1283519002002</v>
      </c>
      <c r="BM89" s="81">
        <v>955.5025569235218</v>
      </c>
      <c r="BN89" s="81">
        <v>141.15984022058336</v>
      </c>
      <c r="BO89" s="81">
        <v>1079.8986688349285</v>
      </c>
      <c r="BP89" s="81">
        <v>2650.6894178792336</v>
      </c>
      <c r="BQ89" s="96">
        <v>193.11515037601882</v>
      </c>
      <c r="BR89" s="96">
        <v>23.953947561710407</v>
      </c>
      <c r="BS89" s="96">
        <v>309.2637957066559</v>
      </c>
      <c r="BT89" s="96">
        <v>526.3328936443852</v>
      </c>
    </row>
    <row r="90" spans="1:72" s="29" customFormat="1" ht="12.75" customHeight="1">
      <c r="A90" s="17">
        <v>1994</v>
      </c>
      <c r="B90" s="18" t="s">
        <v>917</v>
      </c>
      <c r="C90" s="19" t="s">
        <v>28</v>
      </c>
      <c r="D90" s="19" t="s">
        <v>29</v>
      </c>
      <c r="E90" s="139" t="s">
        <v>1178</v>
      </c>
      <c r="F90" s="82">
        <v>13107.6577</v>
      </c>
      <c r="G90" s="74">
        <v>17.92805</v>
      </c>
      <c r="H90" s="41"/>
      <c r="I90" s="23"/>
      <c r="J90" s="24" t="s">
        <v>175</v>
      </c>
      <c r="K90" s="77"/>
      <c r="L90" s="93"/>
      <c r="M90" s="88"/>
      <c r="N90" s="89"/>
      <c r="O90" s="88"/>
      <c r="P90" s="89"/>
      <c r="Q90" s="80"/>
      <c r="R90" s="80"/>
      <c r="S90" s="24" t="s">
        <v>175</v>
      </c>
      <c r="T90" s="26"/>
      <c r="U90" s="28"/>
      <c r="V90" s="88"/>
      <c r="W90" s="89"/>
      <c r="X90" s="88"/>
      <c r="Y90" s="89"/>
      <c r="Z90" s="80"/>
      <c r="AA90" s="80"/>
      <c r="AB90" s="24" t="s">
        <v>175</v>
      </c>
      <c r="AC90" s="77"/>
      <c r="AD90" s="77"/>
      <c r="AE90" s="88"/>
      <c r="AF90" s="89"/>
      <c r="AG90" s="88"/>
      <c r="AH90" s="89"/>
      <c r="AI90" s="80"/>
      <c r="AJ90" s="80"/>
      <c r="AK90" s="24" t="s">
        <v>175</v>
      </c>
      <c r="AL90" s="26"/>
      <c r="AM90" s="83"/>
      <c r="AN90" s="88"/>
      <c r="AO90" s="89"/>
      <c r="AP90" s="88"/>
      <c r="AQ90" s="89"/>
      <c r="AR90" s="80"/>
      <c r="AS90" s="80"/>
      <c r="AT90" s="24" t="s">
        <v>175</v>
      </c>
      <c r="AU90" s="26"/>
      <c r="AV90" s="83"/>
      <c r="AW90" s="88"/>
      <c r="AX90" s="89"/>
      <c r="AY90" s="88"/>
      <c r="AZ90" s="89"/>
      <c r="BA90" s="80"/>
      <c r="BB90" s="80"/>
      <c r="BC90" s="19" t="s">
        <v>1185</v>
      </c>
      <c r="BD90" s="78">
        <v>97</v>
      </c>
      <c r="BE90" s="79">
        <v>11.2927141</v>
      </c>
      <c r="BF90" s="79">
        <v>8.52500906</v>
      </c>
      <c r="BG90" s="79">
        <v>7.672391</v>
      </c>
      <c r="BH90" s="79">
        <v>68.0333473</v>
      </c>
      <c r="BI90" s="79">
        <v>0</v>
      </c>
      <c r="BJ90" s="79">
        <v>4.47653786</v>
      </c>
      <c r="BK90" s="79">
        <v>100</v>
      </c>
      <c r="BL90" s="81">
        <v>459.4977331457168</v>
      </c>
      <c r="BM90" s="81">
        <v>535.0578896080469</v>
      </c>
      <c r="BN90" s="81">
        <v>171.19511749227325</v>
      </c>
      <c r="BO90" s="81">
        <v>783.556851656265</v>
      </c>
      <c r="BP90" s="81">
        <v>1949.307591902302</v>
      </c>
      <c r="BQ90" s="96">
        <v>107.13070930030976</v>
      </c>
      <c r="BR90" s="96">
        <v>28.568414629869377</v>
      </c>
      <c r="BS90" s="96">
        <v>237.88712456230834</v>
      </c>
      <c r="BT90" s="96">
        <v>373.58624849248747</v>
      </c>
    </row>
    <row r="91" spans="1:72" s="29" customFormat="1" ht="12.75" customHeight="1">
      <c r="A91" s="17">
        <v>1994</v>
      </c>
      <c r="B91" s="18" t="s">
        <v>917</v>
      </c>
      <c r="C91" s="19" t="s">
        <v>923</v>
      </c>
      <c r="D91" s="20" t="s">
        <v>32</v>
      </c>
      <c r="E91" s="141" t="s">
        <v>1178</v>
      </c>
      <c r="F91" s="82">
        <v>6498.89638</v>
      </c>
      <c r="G91" s="74">
        <v>17.27643</v>
      </c>
      <c r="H91" s="22" t="s">
        <v>170</v>
      </c>
      <c r="I91" s="23">
        <v>3247.198630136986</v>
      </c>
      <c r="J91" s="24" t="s">
        <v>177</v>
      </c>
      <c r="K91" s="87">
        <v>56149.838621122224</v>
      </c>
      <c r="L91" s="92">
        <v>8.639903660246114</v>
      </c>
      <c r="M91" s="31" t="s">
        <v>498</v>
      </c>
      <c r="N91" s="27">
        <v>0.02</v>
      </c>
      <c r="O91" s="88"/>
      <c r="P91" s="89">
        <v>0.031171569530638075</v>
      </c>
      <c r="Q91" s="77">
        <v>11</v>
      </c>
      <c r="R91" s="77">
        <v>43</v>
      </c>
      <c r="S91" s="24" t="s">
        <v>177</v>
      </c>
      <c r="T91" s="25">
        <v>962380.5685133424</v>
      </c>
      <c r="U91" s="28">
        <v>148.08369179035017</v>
      </c>
      <c r="V91" s="88"/>
      <c r="W91" s="89">
        <v>0.33188416493036144</v>
      </c>
      <c r="X91" s="88"/>
      <c r="Y91" s="89">
        <v>0.4304688140434135</v>
      </c>
      <c r="Z91" s="77">
        <v>34</v>
      </c>
      <c r="AA91" s="77">
        <v>41</v>
      </c>
      <c r="AB91" s="24" t="s">
        <v>177</v>
      </c>
      <c r="AC91" s="87">
        <v>1616349.9657673964</v>
      </c>
      <c r="AD91" s="87">
        <v>248.71145364644147</v>
      </c>
      <c r="AE91" s="88"/>
      <c r="AF91" s="89">
        <v>0.557410421796659</v>
      </c>
      <c r="AG91" s="88"/>
      <c r="AH91" s="89">
        <v>0.6596436686447882</v>
      </c>
      <c r="AI91" s="77">
        <v>22</v>
      </c>
      <c r="AJ91" s="77">
        <v>28</v>
      </c>
      <c r="AK91" s="24" t="s">
        <v>177</v>
      </c>
      <c r="AL91" s="25">
        <v>41418.4182006156</v>
      </c>
      <c r="AM91" s="83">
        <v>6.373146420379701</v>
      </c>
      <c r="AN91" s="88"/>
      <c r="AO91" s="89">
        <v>0.014283452499963082</v>
      </c>
      <c r="AP91" s="88"/>
      <c r="AQ91" s="89">
        <v>0.018555591852870024</v>
      </c>
      <c r="AR91" s="77">
        <v>33</v>
      </c>
      <c r="AS91" s="77">
        <v>42</v>
      </c>
      <c r="AT91" s="24" t="s">
        <v>177</v>
      </c>
      <c r="AU91" s="25">
        <v>85276.26002010335</v>
      </c>
      <c r="AV91" s="83">
        <v>13.121652513576981</v>
      </c>
      <c r="AW91" s="88"/>
      <c r="AX91" s="89">
        <v>0.029408158550911133</v>
      </c>
      <c r="AY91" s="88"/>
      <c r="AZ91" s="89">
        <v>0.03385079174625125</v>
      </c>
      <c r="BA91" s="77">
        <v>15</v>
      </c>
      <c r="BB91" s="77">
        <v>24</v>
      </c>
      <c r="BC91" s="19" t="s">
        <v>1179</v>
      </c>
      <c r="BD91" s="78">
        <v>76</v>
      </c>
      <c r="BE91" s="79">
        <v>8.887654</v>
      </c>
      <c r="BF91" s="79">
        <v>9.76939619</v>
      </c>
      <c r="BG91" s="79">
        <v>10.64812</v>
      </c>
      <c r="BH91" s="79">
        <v>64.6720561</v>
      </c>
      <c r="BI91" s="79">
        <v>0</v>
      </c>
      <c r="BJ91" s="79">
        <v>6.02277282</v>
      </c>
      <c r="BK91" s="79">
        <v>100</v>
      </c>
      <c r="BL91" s="81">
        <v>443.29921546874493</v>
      </c>
      <c r="BM91" s="81">
        <v>641.5511839052689</v>
      </c>
      <c r="BN91" s="81">
        <v>103.61400263880905</v>
      </c>
      <c r="BO91" s="81">
        <v>1033.4402346633506</v>
      </c>
      <c r="BP91" s="81">
        <v>2221.904636676173</v>
      </c>
      <c r="BQ91" s="96">
        <v>123.11244143886474</v>
      </c>
      <c r="BR91" s="96">
        <v>15.353068300498123</v>
      </c>
      <c r="BS91" s="96">
        <v>316.9958219890867</v>
      </c>
      <c r="BT91" s="96">
        <v>455.4613317284496</v>
      </c>
    </row>
    <row r="92" spans="1:72" s="29" customFormat="1" ht="12.75" customHeight="1">
      <c r="A92" s="17">
        <v>1994</v>
      </c>
      <c r="B92" s="18" t="s">
        <v>917</v>
      </c>
      <c r="C92" s="19" t="s">
        <v>924</v>
      </c>
      <c r="D92" s="20" t="s">
        <v>33</v>
      </c>
      <c r="E92" s="141" t="s">
        <v>1178</v>
      </c>
      <c r="F92" s="82">
        <v>20246.6345</v>
      </c>
      <c r="G92" s="74">
        <v>18.07909</v>
      </c>
      <c r="H92" s="22" t="s">
        <v>170</v>
      </c>
      <c r="I92" s="23">
        <v>10161.589041095891</v>
      </c>
      <c r="J92" s="24" t="s">
        <v>177</v>
      </c>
      <c r="K92" s="87">
        <v>109468.51327319184</v>
      </c>
      <c r="L92" s="92">
        <v>5.406751096000268</v>
      </c>
      <c r="M92" s="31" t="s">
        <v>498</v>
      </c>
      <c r="N92" s="27">
        <v>0.02</v>
      </c>
      <c r="O92" s="31" t="s">
        <v>498</v>
      </c>
      <c r="P92" s="27">
        <v>0.02</v>
      </c>
      <c r="Q92" s="77">
        <v>11</v>
      </c>
      <c r="R92" s="77">
        <v>11</v>
      </c>
      <c r="S92" s="24" t="s">
        <v>177</v>
      </c>
      <c r="T92" s="25">
        <v>2878000.268046164</v>
      </c>
      <c r="U92" s="28">
        <v>142.14709452310032</v>
      </c>
      <c r="V92" s="88"/>
      <c r="W92" s="89">
        <v>0.31715951432738915</v>
      </c>
      <c r="X92" s="88"/>
      <c r="Y92" s="89">
        <v>0.3366878377288189</v>
      </c>
      <c r="Z92" s="77">
        <v>32</v>
      </c>
      <c r="AA92" s="77">
        <v>33</v>
      </c>
      <c r="AB92" s="24" t="s">
        <v>177</v>
      </c>
      <c r="AC92" s="87">
        <v>6940922.352206795</v>
      </c>
      <c r="AD92" s="87">
        <v>342.8185732402486</v>
      </c>
      <c r="AE92" s="88"/>
      <c r="AF92" s="89">
        <v>0.7648990122243852</v>
      </c>
      <c r="AG92" s="88"/>
      <c r="AH92" s="89">
        <v>0.673457864684336</v>
      </c>
      <c r="AI92" s="77">
        <v>30</v>
      </c>
      <c r="AJ92" s="77">
        <v>29</v>
      </c>
      <c r="AK92" s="24" t="s">
        <v>177</v>
      </c>
      <c r="AL92" s="25">
        <v>130313.86927350421</v>
      </c>
      <c r="AM92" s="83">
        <v>6.436322504537937</v>
      </c>
      <c r="AN92" s="88"/>
      <c r="AO92" s="89">
        <v>0.014360764294496073</v>
      </c>
      <c r="AP92" s="88"/>
      <c r="AQ92" s="89">
        <v>0.01510122050362987</v>
      </c>
      <c r="AR92" s="77">
        <v>33</v>
      </c>
      <c r="AS92" s="77">
        <v>36</v>
      </c>
      <c r="AT92" s="24" t="s">
        <v>177</v>
      </c>
      <c r="AU92" s="25">
        <v>915602.9556497423</v>
      </c>
      <c r="AV92" s="83">
        <v>45.22247663678338</v>
      </c>
      <c r="AW92" s="88"/>
      <c r="AX92" s="89">
        <v>0.10090068161381294</v>
      </c>
      <c r="AY92" s="88"/>
      <c r="AZ92" s="89">
        <v>0.05614854099104581</v>
      </c>
      <c r="BA92" s="77">
        <v>44</v>
      </c>
      <c r="BB92" s="77">
        <v>38</v>
      </c>
      <c r="BC92" s="19" t="s">
        <v>1179</v>
      </c>
      <c r="BD92" s="78">
        <v>62</v>
      </c>
      <c r="BE92" s="79">
        <v>7.462064099999999</v>
      </c>
      <c r="BF92" s="79">
        <v>9.791362300000001</v>
      </c>
      <c r="BG92" s="79">
        <v>9.352276</v>
      </c>
      <c r="BH92" s="79">
        <v>69.1637396</v>
      </c>
      <c r="BI92" s="79">
        <v>0</v>
      </c>
      <c r="BJ92" s="79">
        <v>4.23056416</v>
      </c>
      <c r="BK92" s="79">
        <v>100</v>
      </c>
      <c r="BL92" s="81">
        <v>463.69525430675077</v>
      </c>
      <c r="BM92" s="81">
        <v>507.78577545813846</v>
      </c>
      <c r="BN92" s="81">
        <v>83.09198252183592</v>
      </c>
      <c r="BO92" s="81">
        <v>703.9391657907391</v>
      </c>
      <c r="BP92" s="81">
        <v>1758.5121780774643</v>
      </c>
      <c r="BQ92" s="96">
        <v>98.64332431809017</v>
      </c>
      <c r="BR92" s="96">
        <v>12.529358068538913</v>
      </c>
      <c r="BS92" s="96">
        <v>213.91762665543254</v>
      </c>
      <c r="BT92" s="96">
        <v>325.0903090420616</v>
      </c>
    </row>
    <row r="93" spans="1:72" s="29" customFormat="1" ht="12.75" customHeight="1">
      <c r="A93" s="17">
        <v>1994</v>
      </c>
      <c r="B93" s="18" t="s">
        <v>917</v>
      </c>
      <c r="C93" s="19" t="s">
        <v>925</v>
      </c>
      <c r="D93" s="20" t="s">
        <v>926</v>
      </c>
      <c r="E93" s="142" t="s">
        <v>1180</v>
      </c>
      <c r="F93" s="82">
        <v>154.467376</v>
      </c>
      <c r="G93" s="74">
        <v>16.67686</v>
      </c>
      <c r="H93" s="22" t="s">
        <v>170</v>
      </c>
      <c r="I93" s="23">
        <v>93.50630136986302</v>
      </c>
      <c r="J93" s="24" t="s">
        <v>177</v>
      </c>
      <c r="K93" s="87">
        <v>4988.410654445506</v>
      </c>
      <c r="L93" s="92">
        <v>32.2942668129839</v>
      </c>
      <c r="M93" s="88"/>
      <c r="N93" s="89">
        <v>0.05974063855545593</v>
      </c>
      <c r="O93" s="88"/>
      <c r="P93" s="89">
        <v>0.05549395958275324</v>
      </c>
      <c r="Q93" s="77">
        <v>62</v>
      </c>
      <c r="R93" s="77">
        <v>62</v>
      </c>
      <c r="S93" s="24" t="s">
        <v>177</v>
      </c>
      <c r="T93" s="25">
        <v>12098.358246241956</v>
      </c>
      <c r="U93" s="28">
        <v>78.32306445240552</v>
      </c>
      <c r="V93" s="88"/>
      <c r="W93" s="89">
        <v>0.14488856214334667</v>
      </c>
      <c r="X93" s="88"/>
      <c r="Y93" s="89">
        <v>0.1270543926689968</v>
      </c>
      <c r="Z93" s="77">
        <v>19</v>
      </c>
      <c r="AA93" s="77">
        <v>16</v>
      </c>
      <c r="AB93" s="24" t="s">
        <v>177</v>
      </c>
      <c r="AC93" s="87">
        <v>60490.03717908001</v>
      </c>
      <c r="AD93" s="87">
        <v>391.60396677600073</v>
      </c>
      <c r="AE93" s="88"/>
      <c r="AF93" s="89">
        <v>0.7244218043879543</v>
      </c>
      <c r="AG93" s="88"/>
      <c r="AH93" s="89">
        <v>0.7275892787037779</v>
      </c>
      <c r="AI93" s="77">
        <v>29</v>
      </c>
      <c r="AJ93" s="77">
        <v>33</v>
      </c>
      <c r="AK93" s="24" t="s">
        <v>177</v>
      </c>
      <c r="AL93" s="25">
        <v>1017.5928723945847</v>
      </c>
      <c r="AM93" s="83">
        <v>6.587752694100175</v>
      </c>
      <c r="AN93" s="88"/>
      <c r="AO93" s="89">
        <v>0.012186576486472213</v>
      </c>
      <c r="AP93" s="88"/>
      <c r="AQ93" s="89">
        <v>0.010726128184707922</v>
      </c>
      <c r="AR93" s="77">
        <v>27</v>
      </c>
      <c r="AS93" s="77">
        <v>26</v>
      </c>
      <c r="AT93" s="24" t="s">
        <v>177</v>
      </c>
      <c r="AU93" s="25">
        <v>5329.937917145086</v>
      </c>
      <c r="AV93" s="83">
        <v>34.50526612910863</v>
      </c>
      <c r="AW93" s="88"/>
      <c r="AX93" s="89">
        <v>0.06383073020410304</v>
      </c>
      <c r="AY93" s="88"/>
      <c r="AZ93" s="89">
        <v>0.05089908890665396</v>
      </c>
      <c r="BA93" s="77">
        <v>32</v>
      </c>
      <c r="BB93" s="77">
        <v>35</v>
      </c>
      <c r="BC93" s="30" t="s">
        <v>1180</v>
      </c>
      <c r="BD93" s="78">
        <v>442</v>
      </c>
      <c r="BE93" s="79">
        <v>48.9361054</v>
      </c>
      <c r="BF93" s="79">
        <v>4.569661</v>
      </c>
      <c r="BG93" s="79">
        <v>0.2470402</v>
      </c>
      <c r="BH93" s="79">
        <v>39.947095</v>
      </c>
      <c r="BI93" s="79">
        <v>0</v>
      </c>
      <c r="BJ93" s="79">
        <v>6.30010692</v>
      </c>
      <c r="BK93" s="79">
        <v>100</v>
      </c>
      <c r="BL93" s="81">
        <v>346.733409907863</v>
      </c>
      <c r="BM93" s="81">
        <v>109.43842709328258</v>
      </c>
      <c r="BN93" s="81">
        <v>873.2804092777062</v>
      </c>
      <c r="BO93" s="81">
        <v>60.705375094867925</v>
      </c>
      <c r="BP93" s="81">
        <v>1390.1576213737198</v>
      </c>
      <c r="BQ93" s="96">
        <v>21.158728904240164</v>
      </c>
      <c r="BR93" s="96">
        <v>129.5009158870328</v>
      </c>
      <c r="BS93" s="96">
        <v>17.349941906179595</v>
      </c>
      <c r="BT93" s="96">
        <v>168.00958669745256</v>
      </c>
    </row>
    <row r="94" spans="1:72" s="29" customFormat="1" ht="12.75" customHeight="1">
      <c r="A94" s="17">
        <v>1994</v>
      </c>
      <c r="B94" s="18" t="s">
        <v>917</v>
      </c>
      <c r="C94" s="19" t="s">
        <v>927</v>
      </c>
      <c r="D94" s="20" t="s">
        <v>928</v>
      </c>
      <c r="E94" s="139" t="s">
        <v>208</v>
      </c>
      <c r="F94" s="82">
        <v>40.418888</v>
      </c>
      <c r="G94" s="74">
        <v>16.02435</v>
      </c>
      <c r="H94" s="22" t="s">
        <v>171</v>
      </c>
      <c r="I94" s="23">
        <v>23.841586867305068</v>
      </c>
      <c r="J94" s="24" t="s">
        <v>177</v>
      </c>
      <c r="K94" s="87">
        <v>413.03023765044867</v>
      </c>
      <c r="L94" s="92">
        <v>10.218743218528145</v>
      </c>
      <c r="M94" s="31" t="s">
        <v>498</v>
      </c>
      <c r="N94" s="27">
        <v>0.02</v>
      </c>
      <c r="O94" s="88"/>
      <c r="P94" s="89">
        <v>0.02226936498782213</v>
      </c>
      <c r="Q94" s="77">
        <v>11</v>
      </c>
      <c r="R94" s="77">
        <v>28</v>
      </c>
      <c r="S94" s="24" t="s">
        <v>177</v>
      </c>
      <c r="T94" s="25">
        <v>6696.4141042549645</v>
      </c>
      <c r="U94" s="28">
        <v>165.6753670277857</v>
      </c>
      <c r="V94" s="88"/>
      <c r="W94" s="89">
        <v>0.3145253725376113</v>
      </c>
      <c r="X94" s="88"/>
      <c r="Y94" s="89">
        <v>0.3111361352987702</v>
      </c>
      <c r="Z94" s="77">
        <v>32</v>
      </c>
      <c r="AA94" s="77">
        <v>32</v>
      </c>
      <c r="AB94" s="24" t="s">
        <v>177</v>
      </c>
      <c r="AC94" s="87">
        <v>12525.477331353477</v>
      </c>
      <c r="AD94" s="87">
        <v>309.8916855741671</v>
      </c>
      <c r="AE94" s="88"/>
      <c r="AF94" s="89">
        <v>0.5883119476365882</v>
      </c>
      <c r="AG94" s="88"/>
      <c r="AH94" s="89">
        <v>0.5734953684897326</v>
      </c>
      <c r="AI94" s="77">
        <v>24</v>
      </c>
      <c r="AJ94" s="77">
        <v>24</v>
      </c>
      <c r="AK94" s="24" t="s">
        <v>177</v>
      </c>
      <c r="AL94" s="25">
        <v>171.72543521725868</v>
      </c>
      <c r="AM94" s="83">
        <v>4.2486432387070785</v>
      </c>
      <c r="AN94" s="31" t="s">
        <v>498</v>
      </c>
      <c r="AO94" s="27">
        <v>0.01</v>
      </c>
      <c r="AP94" s="31" t="s">
        <v>498</v>
      </c>
      <c r="AQ94" s="27">
        <v>0.01</v>
      </c>
      <c r="AR94" s="77">
        <v>12</v>
      </c>
      <c r="AS94" s="77">
        <v>12</v>
      </c>
      <c r="AT94" s="24" t="s">
        <v>177</v>
      </c>
      <c r="AU94" s="25">
        <v>427.67418026735737</v>
      </c>
      <c r="AV94" s="83">
        <v>10.58104765938532</v>
      </c>
      <c r="AW94" s="88"/>
      <c r="AX94" s="89">
        <v>0.02008752427479603</v>
      </c>
      <c r="AY94" s="88"/>
      <c r="AZ94" s="89">
        <v>0.018595249775257564</v>
      </c>
      <c r="BA94" s="77">
        <v>9</v>
      </c>
      <c r="BB94" s="77">
        <v>12</v>
      </c>
      <c r="BC94" s="19" t="s">
        <v>1183</v>
      </c>
      <c r="BD94" s="78">
        <v>13</v>
      </c>
      <c r="BE94" s="79">
        <v>0.24268060800000002</v>
      </c>
      <c r="BF94" s="79">
        <v>19.648228</v>
      </c>
      <c r="BG94" s="79">
        <v>0.7525325</v>
      </c>
      <c r="BH94" s="79">
        <v>75.97908</v>
      </c>
      <c r="BI94" s="79">
        <v>0</v>
      </c>
      <c r="BJ94" s="79">
        <v>3.3774904</v>
      </c>
      <c r="BK94" s="79">
        <v>100</v>
      </c>
      <c r="BL94" s="81">
        <v>360.78841819365897</v>
      </c>
      <c r="BM94" s="81">
        <v>503.39501340726315</v>
      </c>
      <c r="BN94" s="81">
        <v>1.913296905479768</v>
      </c>
      <c r="BO94" s="81">
        <v>736.5615798237694</v>
      </c>
      <c r="BP94" s="81">
        <v>1602.6583083301714</v>
      </c>
      <c r="BQ94" s="96">
        <v>96.33284979702228</v>
      </c>
      <c r="BR94" s="96">
        <v>0.27214999086565667</v>
      </c>
      <c r="BS94" s="96">
        <v>224.0784061154775</v>
      </c>
      <c r="BT94" s="96">
        <v>320.68340590336544</v>
      </c>
    </row>
    <row r="95" spans="1:72" s="29" customFormat="1" ht="12.75" customHeight="1">
      <c r="A95" s="17">
        <v>1994</v>
      </c>
      <c r="B95" s="18" t="s">
        <v>917</v>
      </c>
      <c r="C95" s="19" t="s">
        <v>929</v>
      </c>
      <c r="D95" s="20" t="s">
        <v>930</v>
      </c>
      <c r="E95" s="142" t="s">
        <v>1178</v>
      </c>
      <c r="F95" s="82">
        <v>61.627624</v>
      </c>
      <c r="G95" s="74">
        <v>13.81996</v>
      </c>
      <c r="H95" s="22" t="s">
        <v>170</v>
      </c>
      <c r="I95" s="23">
        <v>27.537054794520547</v>
      </c>
      <c r="J95" s="24" t="s">
        <v>177</v>
      </c>
      <c r="K95" s="87">
        <v>738.1843554910805</v>
      </c>
      <c r="L95" s="92">
        <v>11.978140768352201</v>
      </c>
      <c r="M95" s="88"/>
      <c r="N95" s="89">
        <v>0.030018977078108938</v>
      </c>
      <c r="O95" s="88"/>
      <c r="P95" s="89">
        <v>0.03124769256728915</v>
      </c>
      <c r="Q95" s="77">
        <v>40</v>
      </c>
      <c r="R95" s="77">
        <v>44</v>
      </c>
      <c r="S95" s="24" t="s">
        <v>177</v>
      </c>
      <c r="T95" s="25">
        <v>33745.392795507534</v>
      </c>
      <c r="U95" s="28">
        <v>547.5692652942054</v>
      </c>
      <c r="V95" s="88"/>
      <c r="W95" s="89">
        <v>1.3722888669812283</v>
      </c>
      <c r="X95" s="88"/>
      <c r="Y95" s="89">
        <v>1.7778063532413944</v>
      </c>
      <c r="Z95" s="77">
        <v>67</v>
      </c>
      <c r="AA95" s="77">
        <v>72</v>
      </c>
      <c r="AB95" s="24" t="s">
        <v>177</v>
      </c>
      <c r="AC95" s="87">
        <v>50161.59840787058</v>
      </c>
      <c r="AD95" s="87">
        <v>813.9466549589935</v>
      </c>
      <c r="AE95" s="88"/>
      <c r="AF95" s="89">
        <v>2.039869663460197</v>
      </c>
      <c r="AG95" s="88"/>
      <c r="AH95" s="89">
        <v>2.178829622280123</v>
      </c>
      <c r="AI95" s="77">
        <v>65</v>
      </c>
      <c r="AJ95" s="77">
        <v>70</v>
      </c>
      <c r="AK95" s="24" t="s">
        <v>177</v>
      </c>
      <c r="AL95" s="25">
        <v>687.1568303535265</v>
      </c>
      <c r="AM95" s="83">
        <v>11.150143162318354</v>
      </c>
      <c r="AN95" s="88"/>
      <c r="AO95" s="89">
        <v>0.027943893671013662</v>
      </c>
      <c r="AP95" s="88"/>
      <c r="AQ95" s="89">
        <v>0.021097734689438805</v>
      </c>
      <c r="AR95" s="77">
        <v>49</v>
      </c>
      <c r="AS95" s="77">
        <v>44</v>
      </c>
      <c r="AT95" s="24" t="s">
        <v>177</v>
      </c>
      <c r="AU95" s="25">
        <v>2219.5795582253913</v>
      </c>
      <c r="AV95" s="83">
        <v>36.015984621204794</v>
      </c>
      <c r="AW95" s="88"/>
      <c r="AX95" s="89">
        <v>0.0902613383577895</v>
      </c>
      <c r="AY95" s="88"/>
      <c r="AZ95" s="89">
        <v>0.04964136897924977</v>
      </c>
      <c r="BA95" s="77">
        <v>41</v>
      </c>
      <c r="BB95" s="77">
        <v>34</v>
      </c>
      <c r="BC95" s="32" t="s">
        <v>1184</v>
      </c>
      <c r="BD95" s="78">
        <v>20</v>
      </c>
      <c r="BE95" s="79">
        <v>1.41807728</v>
      </c>
      <c r="BF95" s="79">
        <v>42.30281</v>
      </c>
      <c r="BG95" s="79">
        <v>3.594117</v>
      </c>
      <c r="BH95" s="79">
        <v>48.328537999999995</v>
      </c>
      <c r="BI95" s="79">
        <v>0</v>
      </c>
      <c r="BJ95" s="79">
        <v>4.35646172</v>
      </c>
      <c r="BK95" s="79">
        <v>100</v>
      </c>
      <c r="BL95" s="81">
        <v>326.3201147156563</v>
      </c>
      <c r="BM95" s="81">
        <v>2418.780037125343</v>
      </c>
      <c r="BN95" s="81">
        <v>15.252900225392432</v>
      </c>
      <c r="BO95" s="81">
        <v>756.7385690546824</v>
      </c>
      <c r="BP95" s="81">
        <v>3517.0916211210742</v>
      </c>
      <c r="BQ95" s="96">
        <v>464.75370633576057</v>
      </c>
      <c r="BR95" s="96">
        <v>2.2554820546059022</v>
      </c>
      <c r="BS95" s="96">
        <v>228.40406763045092</v>
      </c>
      <c r="BT95" s="96">
        <v>695.4132560208175</v>
      </c>
    </row>
    <row r="96" spans="1:72" s="29" customFormat="1" ht="12.75" customHeight="1">
      <c r="A96" s="17">
        <v>1994</v>
      </c>
      <c r="B96" s="18" t="s">
        <v>917</v>
      </c>
      <c r="C96" s="19" t="s">
        <v>931</v>
      </c>
      <c r="D96" s="20" t="s">
        <v>932</v>
      </c>
      <c r="E96" s="142" t="s">
        <v>1178</v>
      </c>
      <c r="F96" s="82">
        <v>7077.07187</v>
      </c>
      <c r="G96" s="74">
        <v>14.25368</v>
      </c>
      <c r="H96" s="22" t="s">
        <v>170</v>
      </c>
      <c r="I96" s="23">
        <v>3243.5027397260274</v>
      </c>
      <c r="J96" s="24" t="s">
        <v>177</v>
      </c>
      <c r="K96" s="87">
        <v>71959.89019750016</v>
      </c>
      <c r="L96" s="92">
        <v>10.168031570025608</v>
      </c>
      <c r="M96" s="88"/>
      <c r="N96" s="89">
        <v>0.024844185542012932</v>
      </c>
      <c r="O96" s="88"/>
      <c r="P96" s="89">
        <v>0.028529110578883847</v>
      </c>
      <c r="Q96" s="77">
        <v>31</v>
      </c>
      <c r="R96" s="77">
        <v>39</v>
      </c>
      <c r="S96" s="24" t="s">
        <v>177</v>
      </c>
      <c r="T96" s="25">
        <v>352182.40817234793</v>
      </c>
      <c r="U96" s="28">
        <v>49.763859212065334</v>
      </c>
      <c r="V96" s="88"/>
      <c r="W96" s="89">
        <v>0.12159114013726917</v>
      </c>
      <c r="X96" s="88"/>
      <c r="Y96" s="89">
        <v>0.1828532923063768</v>
      </c>
      <c r="Z96" s="77">
        <v>16</v>
      </c>
      <c r="AA96" s="77">
        <v>22</v>
      </c>
      <c r="AB96" s="24" t="s">
        <v>177</v>
      </c>
      <c r="AC96" s="87">
        <v>1928086.3063952865</v>
      </c>
      <c r="AD96" s="87">
        <v>272.441249970701</v>
      </c>
      <c r="AE96" s="88"/>
      <c r="AF96" s="89">
        <v>0.6656726935745514</v>
      </c>
      <c r="AG96" s="88"/>
      <c r="AH96" s="89">
        <v>0.6647990800279531</v>
      </c>
      <c r="AI96" s="77">
        <v>26</v>
      </c>
      <c r="AJ96" s="77">
        <v>29</v>
      </c>
      <c r="AK96" s="24" t="s">
        <v>177</v>
      </c>
      <c r="AL96" s="25">
        <v>60270.63596602023</v>
      </c>
      <c r="AM96" s="83">
        <v>8.516323851607321</v>
      </c>
      <c r="AN96" s="88"/>
      <c r="AO96" s="89">
        <v>0.020808465084719407</v>
      </c>
      <c r="AP96" s="88"/>
      <c r="AQ96" s="89">
        <v>0.023163644711485683</v>
      </c>
      <c r="AR96" s="77">
        <v>42</v>
      </c>
      <c r="AS96" s="77">
        <v>47</v>
      </c>
      <c r="AT96" s="24" t="s">
        <v>177</v>
      </c>
      <c r="AU96" s="25">
        <v>127638.53153990144</v>
      </c>
      <c r="AV96" s="83">
        <v>18.03550025837189</v>
      </c>
      <c r="AW96" s="88"/>
      <c r="AX96" s="89">
        <v>0.04406726234828999</v>
      </c>
      <c r="AY96" s="88"/>
      <c r="AZ96" s="89">
        <v>0.049714746829470115</v>
      </c>
      <c r="BA96" s="77">
        <v>24</v>
      </c>
      <c r="BB96" s="77">
        <v>34</v>
      </c>
      <c r="BC96" s="19" t="s">
        <v>1179</v>
      </c>
      <c r="BD96" s="78">
        <v>23</v>
      </c>
      <c r="BE96" s="79">
        <v>2.0342900999999998</v>
      </c>
      <c r="BF96" s="79">
        <v>28.978922200000003</v>
      </c>
      <c r="BG96" s="79">
        <v>2.833287</v>
      </c>
      <c r="BH96" s="79">
        <v>59.992362</v>
      </c>
      <c r="BI96" s="79">
        <v>0</v>
      </c>
      <c r="BJ96" s="79">
        <v>6.161139349999999</v>
      </c>
      <c r="BK96" s="79">
        <v>100</v>
      </c>
      <c r="BL96" s="81">
        <v>335.6311353478832</v>
      </c>
      <c r="BM96" s="81">
        <v>1458.5653298822112</v>
      </c>
      <c r="BN96" s="81">
        <v>19.885672481284743</v>
      </c>
      <c r="BO96" s="81">
        <v>832.7951316961828</v>
      </c>
      <c r="BP96" s="81">
        <v>2646.877269407562</v>
      </c>
      <c r="BQ96" s="96">
        <v>279.9140712979647</v>
      </c>
      <c r="BR96" s="96">
        <v>2.9485358328005793</v>
      </c>
      <c r="BS96" s="96">
        <v>256.1346038725477</v>
      </c>
      <c r="BT96" s="96">
        <v>538.9972110033129</v>
      </c>
    </row>
    <row r="97" spans="1:72" s="29" customFormat="1" ht="12.75" customHeight="1">
      <c r="A97" s="17">
        <v>1994</v>
      </c>
      <c r="B97" s="18" t="s">
        <v>917</v>
      </c>
      <c r="C97" s="19" t="s">
        <v>933</v>
      </c>
      <c r="D97" s="20" t="s">
        <v>34</v>
      </c>
      <c r="E97" s="141" t="s">
        <v>1178</v>
      </c>
      <c r="F97" s="82">
        <v>989.703104</v>
      </c>
      <c r="G97" s="74">
        <v>12.82084</v>
      </c>
      <c r="H97" s="22" t="s">
        <v>170</v>
      </c>
      <c r="I97" s="23">
        <v>437.8150410958903</v>
      </c>
      <c r="J97" s="24" t="s">
        <v>177</v>
      </c>
      <c r="K97" s="87">
        <v>3831.8867631434705</v>
      </c>
      <c r="L97" s="92">
        <v>3.8717538094570534</v>
      </c>
      <c r="M97" s="31" t="s">
        <v>498</v>
      </c>
      <c r="N97" s="27">
        <v>0.02</v>
      </c>
      <c r="O97" s="88"/>
      <c r="P97" s="89">
        <v>0.06282335387665157</v>
      </c>
      <c r="Q97" s="77">
        <v>11</v>
      </c>
      <c r="R97" s="77">
        <v>67</v>
      </c>
      <c r="S97" s="24" t="s">
        <v>177</v>
      </c>
      <c r="T97" s="25">
        <v>3881.4219268867996</v>
      </c>
      <c r="U97" s="28">
        <v>3.9218043382905257</v>
      </c>
      <c r="V97" s="31" t="s">
        <v>498</v>
      </c>
      <c r="W97" s="27">
        <v>0.05</v>
      </c>
      <c r="X97" s="88"/>
      <c r="Y97" s="89">
        <v>0.0505400055467975</v>
      </c>
      <c r="Z97" s="77">
        <v>3</v>
      </c>
      <c r="AA97" s="77">
        <v>7</v>
      </c>
      <c r="AB97" s="24" t="s">
        <v>177</v>
      </c>
      <c r="AC97" s="87">
        <v>281066.38368653256</v>
      </c>
      <c r="AD97" s="87">
        <v>283.9906054154727</v>
      </c>
      <c r="AE97" s="88"/>
      <c r="AF97" s="89">
        <v>0.7188971623783722</v>
      </c>
      <c r="AG97" s="88"/>
      <c r="AH97" s="89">
        <v>0.795683231452623</v>
      </c>
      <c r="AI97" s="77">
        <v>28</v>
      </c>
      <c r="AJ97" s="77">
        <v>36</v>
      </c>
      <c r="AK97" s="24" t="s">
        <v>177</v>
      </c>
      <c r="AL97" s="25">
        <v>10260.392319639284</v>
      </c>
      <c r="AM97" s="83">
        <v>10.367141699536676</v>
      </c>
      <c r="AN97" s="88"/>
      <c r="AO97" s="89">
        <v>0.026243504565469526</v>
      </c>
      <c r="AP97" s="88"/>
      <c r="AQ97" s="89">
        <v>0.04017127415128072</v>
      </c>
      <c r="AR97" s="77">
        <v>47</v>
      </c>
      <c r="AS97" s="77">
        <v>58</v>
      </c>
      <c r="AT97" s="24" t="s">
        <v>177</v>
      </c>
      <c r="AU97" s="25">
        <v>25578.728674834692</v>
      </c>
      <c r="AV97" s="83">
        <v>25.844850411659102</v>
      </c>
      <c r="AW97" s="88"/>
      <c r="AX97" s="89">
        <v>0.06542395864065069</v>
      </c>
      <c r="AY97" s="88"/>
      <c r="AZ97" s="89">
        <v>0.0873670370558324</v>
      </c>
      <c r="BA97" s="77">
        <v>32</v>
      </c>
      <c r="BB97" s="77">
        <v>52</v>
      </c>
      <c r="BC97" s="19" t="s">
        <v>1185</v>
      </c>
      <c r="BD97" s="78">
        <v>19</v>
      </c>
      <c r="BE97" s="79">
        <v>2.13377365</v>
      </c>
      <c r="BF97" s="79">
        <v>28.390994799999998</v>
      </c>
      <c r="BG97" s="79">
        <v>3.184019</v>
      </c>
      <c r="BH97" s="79">
        <v>61.361366000000004</v>
      </c>
      <c r="BI97" s="79">
        <v>0</v>
      </c>
      <c r="BJ97" s="79">
        <v>4.9298500009</v>
      </c>
      <c r="BK97" s="79">
        <v>100</v>
      </c>
      <c r="BL97" s="81">
        <v>330.7665352807327</v>
      </c>
      <c r="BM97" s="81">
        <v>1659.0234586822783</v>
      </c>
      <c r="BN97" s="81">
        <v>16.225404637443003</v>
      </c>
      <c r="BO97" s="81">
        <v>145.77907194277122</v>
      </c>
      <c r="BP97" s="81">
        <v>2151.7944705432255</v>
      </c>
      <c r="BQ97" s="96">
        <v>318.99768599695125</v>
      </c>
      <c r="BR97" s="96">
        <v>2.4074559906267265</v>
      </c>
      <c r="BS97" s="96">
        <v>41.38008644661177</v>
      </c>
      <c r="BT97" s="96">
        <v>362.7852284341897</v>
      </c>
    </row>
    <row r="98" spans="1:72" s="29" customFormat="1" ht="12.75" customHeight="1">
      <c r="A98" s="17">
        <v>1991</v>
      </c>
      <c r="B98" s="18" t="s">
        <v>570</v>
      </c>
      <c r="C98" s="19" t="s">
        <v>571</v>
      </c>
      <c r="D98" s="20" t="s">
        <v>35</v>
      </c>
      <c r="E98" s="142" t="s">
        <v>1182</v>
      </c>
      <c r="F98" s="82">
        <v>420.292256</v>
      </c>
      <c r="G98" s="74">
        <v>12.26294</v>
      </c>
      <c r="H98" s="22" t="s">
        <v>169</v>
      </c>
      <c r="I98" s="23">
        <v>216.97465753424657</v>
      </c>
      <c r="J98" s="24" t="s">
        <v>177</v>
      </c>
      <c r="K98" s="87">
        <v>4098.550740744205</v>
      </c>
      <c r="L98" s="92">
        <v>9.751668469342924</v>
      </c>
      <c r="M98" s="88"/>
      <c r="N98" s="89">
        <v>0.021152896559411327</v>
      </c>
      <c r="O98" s="88"/>
      <c r="P98" s="89">
        <v>0.025036047447731823</v>
      </c>
      <c r="Q98" s="77">
        <v>25</v>
      </c>
      <c r="R98" s="77">
        <v>34</v>
      </c>
      <c r="S98" s="24" t="s">
        <v>177</v>
      </c>
      <c r="T98" s="25">
        <v>50708.64964146391</v>
      </c>
      <c r="U98" s="28">
        <v>120.65092543952062</v>
      </c>
      <c r="V98" s="88"/>
      <c r="W98" s="89">
        <v>0.26171075787109815</v>
      </c>
      <c r="X98" s="88"/>
      <c r="Y98" s="89">
        <v>0.28011292049109393</v>
      </c>
      <c r="Z98" s="77">
        <v>30</v>
      </c>
      <c r="AA98" s="77">
        <v>30</v>
      </c>
      <c r="AB98" s="24" t="s">
        <v>177</v>
      </c>
      <c r="AC98" s="87">
        <v>112452.08686355982</v>
      </c>
      <c r="AD98" s="87">
        <v>267.5568851393727</v>
      </c>
      <c r="AE98" s="88"/>
      <c r="AF98" s="89">
        <v>0.5803727980400463</v>
      </c>
      <c r="AG98" s="88"/>
      <c r="AH98" s="89">
        <v>0.5117500288319504</v>
      </c>
      <c r="AI98" s="77">
        <v>23</v>
      </c>
      <c r="AJ98" s="77">
        <v>21</v>
      </c>
      <c r="AK98" s="24" t="s">
        <v>177</v>
      </c>
      <c r="AL98" s="25">
        <v>2809.518902266782</v>
      </c>
      <c r="AM98" s="83">
        <v>6.6846792015763</v>
      </c>
      <c r="AN98" s="88"/>
      <c r="AO98" s="89">
        <v>0.014500116377861177</v>
      </c>
      <c r="AP98" s="88"/>
      <c r="AQ98" s="89">
        <v>0.014226864214885006</v>
      </c>
      <c r="AR98" s="77">
        <v>34</v>
      </c>
      <c r="AS98" s="77">
        <v>34</v>
      </c>
      <c r="AT98" s="24" t="s">
        <v>177</v>
      </c>
      <c r="AU98" s="25">
        <v>8350.796194332283</v>
      </c>
      <c r="AV98" s="83">
        <v>19.869022269904214</v>
      </c>
      <c r="AW98" s="88"/>
      <c r="AX98" s="89">
        <v>0.043099021888737696</v>
      </c>
      <c r="AY98" s="88"/>
      <c r="AZ98" s="89">
        <v>0.030782567321217393</v>
      </c>
      <c r="BA98" s="77">
        <v>24</v>
      </c>
      <c r="BB98" s="77">
        <v>21</v>
      </c>
      <c r="BC98" s="32" t="s">
        <v>1184</v>
      </c>
      <c r="BD98" s="78">
        <v>9</v>
      </c>
      <c r="BE98" s="79">
        <v>1.5550620900000003</v>
      </c>
      <c r="BF98" s="79">
        <v>39.9812882</v>
      </c>
      <c r="BG98" s="79">
        <v>15.85234</v>
      </c>
      <c r="BH98" s="79">
        <v>37.903518</v>
      </c>
      <c r="BI98" s="79">
        <v>0</v>
      </c>
      <c r="BJ98" s="79">
        <v>4.707799579</v>
      </c>
      <c r="BK98" s="79">
        <v>100</v>
      </c>
      <c r="BL98" s="81">
        <v>343.92575944424095</v>
      </c>
      <c r="BM98" s="81">
        <v>3706.9998580543283</v>
      </c>
      <c r="BN98" s="81">
        <v>1.4355090409596636</v>
      </c>
      <c r="BO98" s="81">
        <v>588.0598475742556</v>
      </c>
      <c r="BP98" s="81">
        <v>4640.420974113785</v>
      </c>
      <c r="BQ98" s="96">
        <v>929.6134481557837</v>
      </c>
      <c r="BR98" s="96">
        <v>0.11499934306030454</v>
      </c>
      <c r="BS98" s="96">
        <v>172.92490870923876</v>
      </c>
      <c r="BT98" s="96">
        <v>1102.6533562080826</v>
      </c>
    </row>
    <row r="99" spans="1:72" s="29" customFormat="1" ht="12.75" customHeight="1">
      <c r="A99" s="17">
        <v>1991</v>
      </c>
      <c r="B99" s="18" t="s">
        <v>570</v>
      </c>
      <c r="C99" s="19" t="s">
        <v>572</v>
      </c>
      <c r="D99" s="20" t="s">
        <v>36</v>
      </c>
      <c r="E99" s="141" t="s">
        <v>1178</v>
      </c>
      <c r="F99" s="82">
        <v>129.111</v>
      </c>
      <c r="G99" s="74">
        <v>11.05329</v>
      </c>
      <c r="H99" s="22" t="s">
        <v>169</v>
      </c>
      <c r="I99" s="23">
        <v>80.66556164383562</v>
      </c>
      <c r="J99" s="24" t="s">
        <v>177</v>
      </c>
      <c r="K99" s="87">
        <v>1743.8525539580803</v>
      </c>
      <c r="L99" s="92">
        <v>13.506614881443722</v>
      </c>
      <c r="M99" s="88"/>
      <c r="N99" s="89">
        <v>0.024208625989234078</v>
      </c>
      <c r="O99" s="88"/>
      <c r="P99" s="89">
        <v>0.04036439997962193</v>
      </c>
      <c r="Q99" s="77">
        <v>30</v>
      </c>
      <c r="R99" s="77">
        <v>53</v>
      </c>
      <c r="S99" s="24" t="s">
        <v>177</v>
      </c>
      <c r="T99" s="25">
        <v>3911.9536256411125</v>
      </c>
      <c r="U99" s="28">
        <v>30.299150542100307</v>
      </c>
      <c r="V99" s="88"/>
      <c r="W99" s="89">
        <v>0.054306782987714936</v>
      </c>
      <c r="X99" s="88"/>
      <c r="Y99" s="89">
        <v>0.055998354601175866</v>
      </c>
      <c r="Z99" s="77">
        <v>7</v>
      </c>
      <c r="AA99" s="77">
        <v>7</v>
      </c>
      <c r="AB99" s="24" t="s">
        <v>177</v>
      </c>
      <c r="AC99" s="87">
        <v>47552.58417037166</v>
      </c>
      <c r="AD99" s="87">
        <v>368.3077675052603</v>
      </c>
      <c r="AE99" s="88"/>
      <c r="AF99" s="89">
        <v>0.6601376489022668</v>
      </c>
      <c r="AG99" s="88"/>
      <c r="AH99" s="89">
        <v>0.6898318865148187</v>
      </c>
      <c r="AI99" s="77">
        <v>26</v>
      </c>
      <c r="AJ99" s="77">
        <v>31</v>
      </c>
      <c r="AK99" s="24" t="s">
        <v>177</v>
      </c>
      <c r="AL99" s="25">
        <v>970.4398201333771</v>
      </c>
      <c r="AM99" s="83">
        <v>7.51632177067312</v>
      </c>
      <c r="AN99" s="88"/>
      <c r="AO99" s="89">
        <v>0.013471904260108252</v>
      </c>
      <c r="AP99" s="88"/>
      <c r="AQ99" s="89">
        <v>0.01454356594047228</v>
      </c>
      <c r="AR99" s="77">
        <v>32</v>
      </c>
      <c r="AS99" s="77">
        <v>34</v>
      </c>
      <c r="AT99" s="24" t="s">
        <v>177</v>
      </c>
      <c r="AU99" s="25">
        <v>2599.4900805948178</v>
      </c>
      <c r="AV99" s="83">
        <v>20.133761496656504</v>
      </c>
      <c r="AW99" s="88"/>
      <c r="AX99" s="89">
        <v>0.03608681420972742</v>
      </c>
      <c r="AY99" s="88"/>
      <c r="AZ99" s="89">
        <v>0.03984194705608355</v>
      </c>
      <c r="BA99" s="77">
        <v>19</v>
      </c>
      <c r="BB99" s="77">
        <v>28</v>
      </c>
      <c r="BC99" s="19" t="s">
        <v>1185</v>
      </c>
      <c r="BD99" s="78">
        <v>11</v>
      </c>
      <c r="BE99" s="79">
        <v>0.90190554</v>
      </c>
      <c r="BF99" s="79">
        <v>26.9547096</v>
      </c>
      <c r="BG99" s="79">
        <v>7.095362</v>
      </c>
      <c r="BH99" s="79">
        <v>50.857296999999996</v>
      </c>
      <c r="BI99" s="79">
        <v>0</v>
      </c>
      <c r="BJ99" s="79">
        <v>14.190725865</v>
      </c>
      <c r="BK99" s="79">
        <v>100</v>
      </c>
      <c r="BL99" s="81">
        <v>340.5467646701934</v>
      </c>
      <c r="BM99" s="81">
        <v>1553.549529732814</v>
      </c>
      <c r="BN99" s="81">
        <v>0.9707409386755066</v>
      </c>
      <c r="BO99" s="81">
        <v>497.0761592738032</v>
      </c>
      <c r="BP99" s="81">
        <v>2392.143194615486</v>
      </c>
      <c r="BQ99" s="96">
        <v>389.58725437801587</v>
      </c>
      <c r="BR99" s="96">
        <v>0.07487097665316407</v>
      </c>
      <c r="BS99" s="96">
        <v>156.72560819759744</v>
      </c>
      <c r="BT99" s="96">
        <v>546.3877335522665</v>
      </c>
    </row>
    <row r="100" spans="1:72" s="29" customFormat="1" ht="12.75" customHeight="1">
      <c r="A100" s="17">
        <v>1991</v>
      </c>
      <c r="B100" s="18" t="s">
        <v>570</v>
      </c>
      <c r="C100" s="19" t="s">
        <v>573</v>
      </c>
      <c r="D100" s="20" t="s">
        <v>37</v>
      </c>
      <c r="E100" s="141" t="s">
        <v>208</v>
      </c>
      <c r="F100" s="82">
        <v>36059.7053</v>
      </c>
      <c r="G100" s="74">
        <v>14.1238</v>
      </c>
      <c r="H100" s="22" t="s">
        <v>169</v>
      </c>
      <c r="I100" s="23">
        <v>16477.23287671233</v>
      </c>
      <c r="J100" s="24" t="s">
        <v>177</v>
      </c>
      <c r="K100" s="87">
        <v>463280.5705919179</v>
      </c>
      <c r="L100" s="92">
        <v>12.847597248442234</v>
      </c>
      <c r="M100" s="88"/>
      <c r="N100" s="89">
        <v>0.031485337152634026</v>
      </c>
      <c r="O100" s="88"/>
      <c r="P100" s="89">
        <v>0.03539764396029731</v>
      </c>
      <c r="Q100" s="77">
        <v>42</v>
      </c>
      <c r="R100" s="77">
        <v>49</v>
      </c>
      <c r="S100" s="24" t="s">
        <v>177</v>
      </c>
      <c r="T100" s="25">
        <v>3135317.628959753</v>
      </c>
      <c r="U100" s="28">
        <v>86.94795486750007</v>
      </c>
      <c r="V100" s="88"/>
      <c r="W100" s="89">
        <v>0.2130815296274311</v>
      </c>
      <c r="X100" s="88"/>
      <c r="Y100" s="89">
        <v>0.30764738981431083</v>
      </c>
      <c r="Z100" s="77">
        <v>27</v>
      </c>
      <c r="AA100" s="77">
        <v>31</v>
      </c>
      <c r="AB100" s="24" t="s">
        <v>177</v>
      </c>
      <c r="AC100" s="87">
        <v>8671812.851924138</v>
      </c>
      <c r="AD100" s="87">
        <v>240.48485088213235</v>
      </c>
      <c r="AE100" s="88"/>
      <c r="AF100" s="89">
        <v>0.5893511809021664</v>
      </c>
      <c r="AG100" s="88"/>
      <c r="AH100" s="89">
        <v>0.6600441754933857</v>
      </c>
      <c r="AI100" s="77">
        <v>24</v>
      </c>
      <c r="AJ100" s="77">
        <v>29</v>
      </c>
      <c r="AK100" s="24" t="s">
        <v>177</v>
      </c>
      <c r="AL100" s="25">
        <v>306626.18848170433</v>
      </c>
      <c r="AM100" s="83">
        <v>8.503291580746899</v>
      </c>
      <c r="AN100" s="88"/>
      <c r="AO100" s="89">
        <v>0.020838838356287394</v>
      </c>
      <c r="AP100" s="88"/>
      <c r="AQ100" s="89">
        <v>0.025849352861081344</v>
      </c>
      <c r="AR100" s="77">
        <v>42</v>
      </c>
      <c r="AS100" s="77">
        <v>49</v>
      </c>
      <c r="AT100" s="24" t="s">
        <v>177</v>
      </c>
      <c r="AU100" s="25">
        <v>731668.4816099675</v>
      </c>
      <c r="AV100" s="83">
        <v>20.290473134009986</v>
      </c>
      <c r="AW100" s="88"/>
      <c r="AX100" s="89">
        <v>0.04972543700248914</v>
      </c>
      <c r="AY100" s="88"/>
      <c r="AZ100" s="89">
        <v>0.05542160759456814</v>
      </c>
      <c r="BA100" s="77">
        <v>27</v>
      </c>
      <c r="BB100" s="77">
        <v>37</v>
      </c>
      <c r="BC100" s="19" t="s">
        <v>1179</v>
      </c>
      <c r="BD100" s="78">
        <v>50</v>
      </c>
      <c r="BE100" s="79">
        <v>4.484832400000001</v>
      </c>
      <c r="BF100" s="79">
        <v>15.7187187</v>
      </c>
      <c r="BG100" s="79">
        <v>7.995016</v>
      </c>
      <c r="BH100" s="79">
        <v>64.895591</v>
      </c>
      <c r="BI100" s="79">
        <v>0</v>
      </c>
      <c r="BJ100" s="79">
        <v>6.9058333</v>
      </c>
      <c r="BK100" s="79">
        <v>100</v>
      </c>
      <c r="BL100" s="81">
        <v>372.80811240203525</v>
      </c>
      <c r="BM100" s="81">
        <v>1068.985136714359</v>
      </c>
      <c r="BN100" s="81">
        <v>9.199936528599416</v>
      </c>
      <c r="BO100" s="81">
        <v>873.3472372554303</v>
      </c>
      <c r="BP100" s="81">
        <v>2324.340422900424</v>
      </c>
      <c r="BQ100" s="96">
        <v>268.1272236206175</v>
      </c>
      <c r="BR100" s="96">
        <v>0.7478707819611604</v>
      </c>
      <c r="BS100" s="96">
        <v>263.6957767927183</v>
      </c>
      <c r="BT100" s="96">
        <v>532.570871195297</v>
      </c>
    </row>
    <row r="101" spans="1:72" s="29" customFormat="1" ht="12.75" customHeight="1">
      <c r="A101" s="17">
        <v>1991</v>
      </c>
      <c r="B101" s="18" t="s">
        <v>570</v>
      </c>
      <c r="C101" s="19" t="s">
        <v>574</v>
      </c>
      <c r="D101" s="20" t="s">
        <v>38</v>
      </c>
      <c r="E101" s="139" t="s">
        <v>208</v>
      </c>
      <c r="F101" s="82">
        <v>326.328736</v>
      </c>
      <c r="G101" s="74">
        <v>12.39944</v>
      </c>
      <c r="H101" s="22" t="s">
        <v>169</v>
      </c>
      <c r="I101" s="23">
        <v>96.49804109589044</v>
      </c>
      <c r="J101" s="24" t="s">
        <v>177</v>
      </c>
      <c r="K101" s="87">
        <v>2188.183565736486</v>
      </c>
      <c r="L101" s="92">
        <v>6.705457792526387</v>
      </c>
      <c r="M101" s="88"/>
      <c r="N101" s="89">
        <v>0.025392987319032747</v>
      </c>
      <c r="O101" s="88"/>
      <c r="P101" s="89">
        <v>0.02572093708626513</v>
      </c>
      <c r="Q101" s="77">
        <v>32</v>
      </c>
      <c r="R101" s="77">
        <v>36</v>
      </c>
      <c r="S101" s="24" t="s">
        <v>177</v>
      </c>
      <c r="T101" s="25">
        <v>1268.1162033643875</v>
      </c>
      <c r="U101" s="28">
        <v>3.8860083819415387</v>
      </c>
      <c r="V101" s="31" t="s">
        <v>498</v>
      </c>
      <c r="W101" s="27">
        <v>0.05</v>
      </c>
      <c r="X101" s="31" t="s">
        <v>498</v>
      </c>
      <c r="Y101" s="27">
        <v>0.05</v>
      </c>
      <c r="Z101" s="77">
        <v>3</v>
      </c>
      <c r="AA101" s="77">
        <v>3</v>
      </c>
      <c r="AB101" s="24" t="s">
        <v>177</v>
      </c>
      <c r="AC101" s="87">
        <v>92440.0761766782</v>
      </c>
      <c r="AD101" s="87">
        <v>283.27286560714714</v>
      </c>
      <c r="AE101" s="88"/>
      <c r="AF101" s="89">
        <v>1.0727297832230818</v>
      </c>
      <c r="AG101" s="88"/>
      <c r="AH101" s="89">
        <v>0.9493359714241818</v>
      </c>
      <c r="AI101" s="77">
        <v>42</v>
      </c>
      <c r="AJ101" s="77">
        <v>43</v>
      </c>
      <c r="AK101" s="24" t="s">
        <v>177</v>
      </c>
      <c r="AL101" s="25">
        <v>1304.362660173409</v>
      </c>
      <c r="AM101" s="83">
        <v>3.997081826632053</v>
      </c>
      <c r="AN101" s="88"/>
      <c r="AO101" s="89">
        <v>0.01513660234353113</v>
      </c>
      <c r="AP101" s="88"/>
      <c r="AQ101" s="89">
        <v>0.017424645645381653</v>
      </c>
      <c r="AR101" s="77">
        <v>35</v>
      </c>
      <c r="AS101" s="77">
        <v>41</v>
      </c>
      <c r="AT101" s="24" t="s">
        <v>177</v>
      </c>
      <c r="AU101" s="25">
        <v>1882.4245442041056</v>
      </c>
      <c r="AV101" s="83">
        <v>5.768491513429285</v>
      </c>
      <c r="AW101" s="88"/>
      <c r="AX101" s="89">
        <v>0.02184477725200467</v>
      </c>
      <c r="AY101" s="88"/>
      <c r="AZ101" s="89">
        <v>0.024217548140475772</v>
      </c>
      <c r="BA101" s="77">
        <v>9</v>
      </c>
      <c r="BB101" s="77">
        <v>17</v>
      </c>
      <c r="BC101" s="19" t="s">
        <v>1183</v>
      </c>
      <c r="BD101" s="78">
        <v>3</v>
      </c>
      <c r="BE101" s="79">
        <v>0.10397388999999999</v>
      </c>
      <c r="BF101" s="79">
        <v>0.038886786</v>
      </c>
      <c r="BG101" s="79">
        <v>0.006894821</v>
      </c>
      <c r="BH101" s="79">
        <v>93.78584000000001</v>
      </c>
      <c r="BI101" s="79">
        <v>0.1174878</v>
      </c>
      <c r="BJ101" s="79">
        <v>5.946921</v>
      </c>
      <c r="BK101" s="79">
        <v>100</v>
      </c>
      <c r="BL101" s="81">
        <v>341.52983695557845</v>
      </c>
      <c r="BM101" s="81">
        <v>2.54549040592817</v>
      </c>
      <c r="BN101" s="81">
        <v>0.6067501208352059</v>
      </c>
      <c r="BO101" s="81">
        <v>7.682437136029602</v>
      </c>
      <c r="BP101" s="81">
        <v>352.3645146183714</v>
      </c>
      <c r="BQ101" s="96">
        <v>0.4371869557533133</v>
      </c>
      <c r="BR101" s="96">
        <v>0.08682451224072811</v>
      </c>
      <c r="BS101" s="96">
        <v>2.0868526883271477</v>
      </c>
      <c r="BT101" s="96">
        <v>2.610864156321189</v>
      </c>
    </row>
    <row r="102" spans="1:72" s="29" customFormat="1" ht="12.75" customHeight="1">
      <c r="A102" s="17">
        <v>1994</v>
      </c>
      <c r="B102" s="18" t="s">
        <v>947</v>
      </c>
      <c r="C102" s="19" t="s">
        <v>948</v>
      </c>
      <c r="D102" s="20" t="s">
        <v>39</v>
      </c>
      <c r="E102" s="141" t="s">
        <v>1178</v>
      </c>
      <c r="F102" s="82">
        <v>5876.04019</v>
      </c>
      <c r="G102" s="74">
        <v>9.746975</v>
      </c>
      <c r="H102" s="22" t="s">
        <v>170</v>
      </c>
      <c r="I102" s="23">
        <v>2148.9342465753425</v>
      </c>
      <c r="J102" s="24" t="s">
        <v>177</v>
      </c>
      <c r="K102" s="87">
        <v>76184.7676524345</v>
      </c>
      <c r="L102" s="92">
        <v>12.965324468353323</v>
      </c>
      <c r="M102" s="88"/>
      <c r="N102" s="89">
        <v>0.03970027923392416</v>
      </c>
      <c r="O102" s="88"/>
      <c r="P102" s="89">
        <v>0.08039574424043727</v>
      </c>
      <c r="Q102" s="77">
        <v>48</v>
      </c>
      <c r="R102" s="77">
        <v>75</v>
      </c>
      <c r="S102" s="24" t="s">
        <v>177</v>
      </c>
      <c r="T102" s="25">
        <v>78571.23915000462</v>
      </c>
      <c r="U102" s="28">
        <v>13.371460474984366</v>
      </c>
      <c r="V102" s="31" t="s">
        <v>498</v>
      </c>
      <c r="W102" s="27">
        <v>0.05</v>
      </c>
      <c r="X102" s="31" t="s">
        <v>498</v>
      </c>
      <c r="Y102" s="27">
        <v>0.05</v>
      </c>
      <c r="Z102" s="77">
        <v>3</v>
      </c>
      <c r="AA102" s="77">
        <v>3</v>
      </c>
      <c r="AB102" s="24" t="s">
        <v>177</v>
      </c>
      <c r="AC102" s="87">
        <v>1843017.7212485336</v>
      </c>
      <c r="AD102" s="87">
        <v>313.6496112441555</v>
      </c>
      <c r="AE102" s="88"/>
      <c r="AF102" s="89">
        <v>0.960406133945849</v>
      </c>
      <c r="AG102" s="88"/>
      <c r="AH102" s="89">
        <v>0.9819486718547822</v>
      </c>
      <c r="AI102" s="77">
        <v>39</v>
      </c>
      <c r="AJ102" s="77">
        <v>45</v>
      </c>
      <c r="AK102" s="24" t="s">
        <v>177</v>
      </c>
      <c r="AL102" s="25">
        <v>58484.81585194028</v>
      </c>
      <c r="AM102" s="83">
        <v>9.953100040307975</v>
      </c>
      <c r="AN102" s="88"/>
      <c r="AO102" s="89">
        <v>0.030476742160051303</v>
      </c>
      <c r="AP102" s="88"/>
      <c r="AQ102" s="89">
        <v>0.05774574436661136</v>
      </c>
      <c r="AR102" s="77">
        <v>50</v>
      </c>
      <c r="AS102" s="77">
        <v>67</v>
      </c>
      <c r="AT102" s="24" t="s">
        <v>177</v>
      </c>
      <c r="AU102" s="25">
        <v>176634.28518357087</v>
      </c>
      <c r="AV102" s="83">
        <v>30.06008799670427</v>
      </c>
      <c r="AW102" s="88"/>
      <c r="AX102" s="89">
        <v>0.09204504601318783</v>
      </c>
      <c r="AY102" s="88"/>
      <c r="AZ102" s="89">
        <v>0.09480343286160683</v>
      </c>
      <c r="BA102" s="77">
        <v>41</v>
      </c>
      <c r="BB102" s="77">
        <v>55</v>
      </c>
      <c r="BC102" s="19" t="s">
        <v>1179</v>
      </c>
      <c r="BD102" s="78">
        <v>78</v>
      </c>
      <c r="BE102" s="79">
        <v>10.688033899999999</v>
      </c>
      <c r="BF102" s="79">
        <v>10.780744</v>
      </c>
      <c r="BG102" s="79">
        <v>7.544608</v>
      </c>
      <c r="BH102" s="79">
        <v>27.581629999999997</v>
      </c>
      <c r="BI102" s="79">
        <v>20.870182</v>
      </c>
      <c r="BJ102" s="79">
        <v>22.53480221</v>
      </c>
      <c r="BK102" s="79">
        <v>100</v>
      </c>
      <c r="BL102" s="81">
        <v>353.95491965369513</v>
      </c>
      <c r="BM102" s="81">
        <v>1382.3697145270887</v>
      </c>
      <c r="BN102" s="81">
        <v>161.9026253347211</v>
      </c>
      <c r="BO102" s="81">
        <v>1439.5590783050789</v>
      </c>
      <c r="BP102" s="81">
        <v>3337.786337820584</v>
      </c>
      <c r="BQ102" s="96">
        <v>234.56142040671327</v>
      </c>
      <c r="BR102" s="96">
        <v>23.53971873247745</v>
      </c>
      <c r="BS102" s="96">
        <v>436.7087216944308</v>
      </c>
      <c r="BT102" s="96">
        <v>694.8098608336215</v>
      </c>
    </row>
    <row r="103" spans="1:72" s="29" customFormat="1" ht="12.75" customHeight="1">
      <c r="A103" s="17">
        <v>1994</v>
      </c>
      <c r="B103" s="18" t="s">
        <v>947</v>
      </c>
      <c r="C103" s="19" t="s">
        <v>949</v>
      </c>
      <c r="D103" s="20" t="s">
        <v>950</v>
      </c>
      <c r="E103" s="142" t="s">
        <v>1182</v>
      </c>
      <c r="F103" s="82">
        <v>806.369088</v>
      </c>
      <c r="G103" s="74">
        <v>9.437552</v>
      </c>
      <c r="H103" s="22" t="s">
        <v>170</v>
      </c>
      <c r="I103" s="23">
        <v>471.53720547945204</v>
      </c>
      <c r="J103" s="24" t="s">
        <v>177</v>
      </c>
      <c r="K103" s="87">
        <v>162859.13855622284</v>
      </c>
      <c r="L103" s="92">
        <v>201.96599916814128</v>
      </c>
      <c r="M103" s="88"/>
      <c r="N103" s="89">
        <v>0.3867628118732568</v>
      </c>
      <c r="O103" s="88"/>
      <c r="P103" s="89">
        <v>0.3465382553405269</v>
      </c>
      <c r="Q103" s="77">
        <v>96</v>
      </c>
      <c r="R103" s="77">
        <v>96</v>
      </c>
      <c r="S103" s="24" t="s">
        <v>177</v>
      </c>
      <c r="T103" s="25">
        <v>307380.37084155803</v>
      </c>
      <c r="U103" s="28">
        <v>381.1906674199768</v>
      </c>
      <c r="V103" s="88"/>
      <c r="W103" s="89">
        <v>0.7299762088590692</v>
      </c>
      <c r="X103" s="88"/>
      <c r="Y103" s="89">
        <v>0.44329862243354956</v>
      </c>
      <c r="Z103" s="77">
        <v>52</v>
      </c>
      <c r="AA103" s="77">
        <v>41</v>
      </c>
      <c r="AB103" s="24" t="s">
        <v>177</v>
      </c>
      <c r="AC103" s="87">
        <v>1481627.3960086927</v>
      </c>
      <c r="AD103" s="87">
        <v>1837.4059944231055</v>
      </c>
      <c r="AE103" s="88"/>
      <c r="AF103" s="89">
        <v>3.5186135878457128</v>
      </c>
      <c r="AG103" s="88"/>
      <c r="AH103" s="89">
        <v>2.8982298438287994</v>
      </c>
      <c r="AI103" s="77">
        <v>78</v>
      </c>
      <c r="AJ103" s="77">
        <v>76</v>
      </c>
      <c r="AK103" s="24" t="s">
        <v>177</v>
      </c>
      <c r="AL103" s="25">
        <v>34821.18593358851</v>
      </c>
      <c r="AM103" s="83">
        <v>43.18268948026503</v>
      </c>
      <c r="AN103" s="88"/>
      <c r="AO103" s="89">
        <v>0.08269440636754243</v>
      </c>
      <c r="AP103" s="88"/>
      <c r="AQ103" s="89">
        <v>0.04050665570650817</v>
      </c>
      <c r="AR103" s="77">
        <v>71</v>
      </c>
      <c r="AS103" s="77">
        <v>59</v>
      </c>
      <c r="AT103" s="24" t="s">
        <v>177</v>
      </c>
      <c r="AU103" s="25">
        <v>39112.808903127996</v>
      </c>
      <c r="AV103" s="83">
        <v>48.50484658351387</v>
      </c>
      <c r="AW103" s="88"/>
      <c r="AX103" s="89">
        <v>0.0928862824999704</v>
      </c>
      <c r="AY103" s="88"/>
      <c r="AZ103" s="89">
        <v>0.056027821299658366</v>
      </c>
      <c r="BA103" s="77">
        <v>41</v>
      </c>
      <c r="BB103" s="77">
        <v>37</v>
      </c>
      <c r="BC103" s="32" t="s">
        <v>1184</v>
      </c>
      <c r="BD103" s="78">
        <v>29</v>
      </c>
      <c r="BE103" s="79">
        <v>2.43487876</v>
      </c>
      <c r="BF103" s="79">
        <v>94.72041219500001</v>
      </c>
      <c r="BG103" s="79">
        <v>0.0007812683</v>
      </c>
      <c r="BH103" s="79">
        <v>1.353603098</v>
      </c>
      <c r="BI103" s="79">
        <v>0.020312978</v>
      </c>
      <c r="BJ103" s="79">
        <v>1.4700121895000002</v>
      </c>
      <c r="BK103" s="79">
        <v>100</v>
      </c>
      <c r="BL103" s="81">
        <v>344.401842943662</v>
      </c>
      <c r="BM103" s="81">
        <v>14903.713256759496</v>
      </c>
      <c r="BN103" s="81">
        <v>46.91524087788444</v>
      </c>
      <c r="BO103" s="81">
        <v>121.38610154659102</v>
      </c>
      <c r="BP103" s="81">
        <v>15416.416442127635</v>
      </c>
      <c r="BQ103" s="96">
        <v>2533.07370499467</v>
      </c>
      <c r="BR103" s="96">
        <v>6.822351470562984</v>
      </c>
      <c r="BS103" s="96">
        <v>34.76447747957322</v>
      </c>
      <c r="BT103" s="96">
        <v>2574.660533944806</v>
      </c>
    </row>
    <row r="104" spans="1:72" s="29" customFormat="1" ht="12.75" customHeight="1">
      <c r="A104" s="17">
        <v>1994</v>
      </c>
      <c r="B104" s="18" t="s">
        <v>947</v>
      </c>
      <c r="C104" s="19" t="s">
        <v>951</v>
      </c>
      <c r="D104" s="20" t="s">
        <v>40</v>
      </c>
      <c r="E104" s="139" t="s">
        <v>208</v>
      </c>
      <c r="F104" s="82">
        <v>1126.54451</v>
      </c>
      <c r="G104" s="74">
        <v>7.831986</v>
      </c>
      <c r="H104" s="22" t="s">
        <v>170</v>
      </c>
      <c r="I104" s="23">
        <v>436.0484992987379</v>
      </c>
      <c r="J104" s="24" t="s">
        <v>177</v>
      </c>
      <c r="K104" s="87">
        <v>13083.740070320837</v>
      </c>
      <c r="L104" s="92">
        <v>11.61404627529616</v>
      </c>
      <c r="M104" s="88"/>
      <c r="N104" s="89">
        <v>0.03360049322765351</v>
      </c>
      <c r="O104" s="88"/>
      <c r="P104" s="89">
        <v>0.04262351743427784</v>
      </c>
      <c r="Q104" s="77">
        <v>44</v>
      </c>
      <c r="R104" s="77">
        <v>56</v>
      </c>
      <c r="S104" s="24" t="s">
        <v>177</v>
      </c>
      <c r="T104" s="25">
        <v>9400.436945798332</v>
      </c>
      <c r="U104" s="28">
        <v>8.344487823031805</v>
      </c>
      <c r="V104" s="31" t="s">
        <v>498</v>
      </c>
      <c r="W104" s="27">
        <v>0.05</v>
      </c>
      <c r="X104" s="31" t="s">
        <v>498</v>
      </c>
      <c r="Y104" s="27">
        <v>0.05</v>
      </c>
      <c r="Z104" s="77">
        <v>3</v>
      </c>
      <c r="AA104" s="77">
        <v>3</v>
      </c>
      <c r="AB104" s="24" t="s">
        <v>177</v>
      </c>
      <c r="AC104" s="87">
        <v>321189.499033341</v>
      </c>
      <c r="AD104" s="87">
        <v>285.1103495532023</v>
      </c>
      <c r="AE104" s="88"/>
      <c r="AF104" s="89">
        <v>0.824850197960143</v>
      </c>
      <c r="AG104" s="88"/>
      <c r="AH104" s="89">
        <v>0.8961760466652451</v>
      </c>
      <c r="AI104" s="77">
        <v>33</v>
      </c>
      <c r="AJ104" s="77">
        <v>41</v>
      </c>
      <c r="AK104" s="24" t="s">
        <v>177</v>
      </c>
      <c r="AL104" s="25">
        <v>560.4888057731445</v>
      </c>
      <c r="AM104" s="83">
        <v>0.4975292150446364</v>
      </c>
      <c r="AN104" s="31" t="s">
        <v>498</v>
      </c>
      <c r="AO104" s="27">
        <v>0.01</v>
      </c>
      <c r="AP104" s="31" t="s">
        <v>498</v>
      </c>
      <c r="AQ104" s="27">
        <v>0.01</v>
      </c>
      <c r="AR104" s="77">
        <v>12</v>
      </c>
      <c r="AS104" s="77">
        <v>12</v>
      </c>
      <c r="AT104" s="24" t="s">
        <v>177</v>
      </c>
      <c r="AU104" s="25">
        <v>4448.7369355930505</v>
      </c>
      <c r="AV104" s="83">
        <v>3.9490112428785</v>
      </c>
      <c r="AW104" s="88"/>
      <c r="AX104" s="89">
        <v>0.01142484904718386</v>
      </c>
      <c r="AY104" s="88"/>
      <c r="AZ104" s="89">
        <v>0.03712442302285748</v>
      </c>
      <c r="BA104" s="77">
        <v>5</v>
      </c>
      <c r="BB104" s="77">
        <v>26</v>
      </c>
      <c r="BC104" s="19" t="s">
        <v>1183</v>
      </c>
      <c r="BD104" s="78">
        <v>0</v>
      </c>
      <c r="BE104" s="79">
        <v>0.411522</v>
      </c>
      <c r="BF104" s="79">
        <v>0.11480433</v>
      </c>
      <c r="BG104" s="79">
        <v>0.002236967</v>
      </c>
      <c r="BH104" s="79">
        <v>43.980599</v>
      </c>
      <c r="BI104" s="79">
        <v>9.92470218</v>
      </c>
      <c r="BJ104" s="79">
        <v>45.56613054</v>
      </c>
      <c r="BK104" s="79">
        <v>100</v>
      </c>
      <c r="BL104" s="81">
        <v>342.43949520763573</v>
      </c>
      <c r="BM104" s="81">
        <v>16.295849686400764</v>
      </c>
      <c r="BN104" s="81">
        <v>0.0816656591757746</v>
      </c>
      <c r="BO104" s="81">
        <v>66.75812569536201</v>
      </c>
      <c r="BP104" s="81">
        <v>425.57513624857427</v>
      </c>
      <c r="BQ104" s="96">
        <v>2.763613248919329</v>
      </c>
      <c r="BR104" s="96">
        <v>0.011539712709620325</v>
      </c>
      <c r="BS104" s="96">
        <v>16.19554295284791</v>
      </c>
      <c r="BT104" s="96">
        <v>18.970695914476856</v>
      </c>
    </row>
    <row r="105" spans="1:72" s="29" customFormat="1" ht="12.75" customHeight="1">
      <c r="A105" s="17">
        <v>1994</v>
      </c>
      <c r="B105" s="18" t="s">
        <v>947</v>
      </c>
      <c r="C105" s="19" t="s">
        <v>952</v>
      </c>
      <c r="D105" s="20" t="s">
        <v>41</v>
      </c>
      <c r="E105" s="142" t="s">
        <v>1182</v>
      </c>
      <c r="F105" s="82">
        <v>72.8472</v>
      </c>
      <c r="G105" s="74">
        <v>8.464289</v>
      </c>
      <c r="H105" s="22" t="s">
        <v>170</v>
      </c>
      <c r="I105" s="23">
        <v>50.51780821917808</v>
      </c>
      <c r="J105" s="24" t="s">
        <v>177</v>
      </c>
      <c r="K105" s="87">
        <v>4227.918795727668</v>
      </c>
      <c r="L105" s="92">
        <v>58.03817848493378</v>
      </c>
      <c r="M105" s="88"/>
      <c r="N105" s="89">
        <v>0.09371965444005399</v>
      </c>
      <c r="O105" s="88"/>
      <c r="P105" s="89">
        <v>0.09744065315713815</v>
      </c>
      <c r="Q105" s="77">
        <v>74</v>
      </c>
      <c r="R105" s="77">
        <v>80</v>
      </c>
      <c r="S105" s="24" t="s">
        <v>177</v>
      </c>
      <c r="T105" s="25">
        <v>505.1591698346231</v>
      </c>
      <c r="U105" s="28">
        <v>6.9345035888081235</v>
      </c>
      <c r="V105" s="31" t="s">
        <v>498</v>
      </c>
      <c r="W105" s="27">
        <v>0.05</v>
      </c>
      <c r="X105" s="31" t="s">
        <v>498</v>
      </c>
      <c r="Y105" s="27">
        <v>0.05</v>
      </c>
      <c r="Z105" s="77">
        <v>3</v>
      </c>
      <c r="AA105" s="77">
        <v>3</v>
      </c>
      <c r="AB105" s="24" t="s">
        <v>177</v>
      </c>
      <c r="AC105" s="87">
        <v>59099.576196637</v>
      </c>
      <c r="AD105" s="87">
        <v>811.2813697250821</v>
      </c>
      <c r="AE105" s="88"/>
      <c r="AF105" s="89">
        <v>1.3100516179022728</v>
      </c>
      <c r="AG105" s="88"/>
      <c r="AH105" s="89">
        <v>1.3871021073022909</v>
      </c>
      <c r="AI105" s="77">
        <v>49</v>
      </c>
      <c r="AJ105" s="77">
        <v>57</v>
      </c>
      <c r="AK105" s="24" t="s">
        <v>177</v>
      </c>
      <c r="AL105" s="25">
        <v>2268.0556219889486</v>
      </c>
      <c r="AM105" s="83">
        <v>31.13442413694622</v>
      </c>
      <c r="AN105" s="88"/>
      <c r="AO105" s="89">
        <v>0.0502756555680351</v>
      </c>
      <c r="AP105" s="88"/>
      <c r="AQ105" s="89">
        <v>0.05244036221349518</v>
      </c>
      <c r="AR105" s="77">
        <v>58</v>
      </c>
      <c r="AS105" s="77">
        <v>65</v>
      </c>
      <c r="AT105" s="24" t="s">
        <v>177</v>
      </c>
      <c r="AU105" s="25">
        <v>4052.7592367555826</v>
      </c>
      <c r="AV105" s="83">
        <v>55.633699534856284</v>
      </c>
      <c r="AW105" s="88"/>
      <c r="AX105" s="89">
        <v>0.08983691824480719</v>
      </c>
      <c r="AY105" s="88"/>
      <c r="AZ105" s="89">
        <v>0.0989424407779917</v>
      </c>
      <c r="BA105" s="77">
        <v>40</v>
      </c>
      <c r="BB105" s="77">
        <v>56</v>
      </c>
      <c r="BC105" s="32" t="s">
        <v>1184</v>
      </c>
      <c r="BD105" s="78">
        <v>1</v>
      </c>
      <c r="BE105" s="79">
        <v>0.4448124</v>
      </c>
      <c r="BF105" s="79">
        <v>77.875528</v>
      </c>
      <c r="BG105" s="79">
        <v>3.556028</v>
      </c>
      <c r="BH105" s="79">
        <v>5.128934</v>
      </c>
      <c r="BI105" s="79">
        <v>3.7364241</v>
      </c>
      <c r="BJ105" s="79">
        <v>9.258275560000001</v>
      </c>
      <c r="BK105" s="79">
        <v>100</v>
      </c>
      <c r="BL105" s="81">
        <v>342.95072425570237</v>
      </c>
      <c r="BM105" s="81">
        <v>8520.231388440461</v>
      </c>
      <c r="BN105" s="81">
        <v>0.21506202938021868</v>
      </c>
      <c r="BO105" s="81">
        <v>236.15183562305756</v>
      </c>
      <c r="BP105" s="81">
        <v>9099.5490103486</v>
      </c>
      <c r="BQ105" s="96">
        <v>1446.3241780969847</v>
      </c>
      <c r="BR105" s="96">
        <v>0.022878939295767946</v>
      </c>
      <c r="BS105" s="96">
        <v>56.89992202857488</v>
      </c>
      <c r="BT105" s="96">
        <v>1503.2469790648554</v>
      </c>
    </row>
    <row r="106" spans="1:72" s="29" customFormat="1" ht="12.75" customHeight="1">
      <c r="A106" s="17">
        <v>1994</v>
      </c>
      <c r="B106" s="18" t="s">
        <v>947</v>
      </c>
      <c r="C106" s="19" t="s">
        <v>953</v>
      </c>
      <c r="D106" s="20" t="s">
        <v>42</v>
      </c>
      <c r="E106" s="141" t="s">
        <v>1178</v>
      </c>
      <c r="F106" s="82">
        <v>2153.41926</v>
      </c>
      <c r="G106" s="74">
        <v>9.646731</v>
      </c>
      <c r="H106" s="22" t="s">
        <v>170</v>
      </c>
      <c r="I106" s="23">
        <v>2215.766574965612</v>
      </c>
      <c r="J106" s="24" t="s">
        <v>177</v>
      </c>
      <c r="K106" s="87">
        <v>102120.55984098936</v>
      </c>
      <c r="L106" s="92">
        <v>47.42251624562388</v>
      </c>
      <c r="M106" s="88"/>
      <c r="N106" s="89">
        <v>0.051610458988393955</v>
      </c>
      <c r="O106" s="88"/>
      <c r="P106" s="89">
        <v>0.04876566272759092</v>
      </c>
      <c r="Q106" s="77">
        <v>57</v>
      </c>
      <c r="R106" s="77">
        <v>59</v>
      </c>
      <c r="S106" s="24" t="s">
        <v>177</v>
      </c>
      <c r="T106" s="25">
        <v>266655.7317855174</v>
      </c>
      <c r="U106" s="28">
        <v>123.8289898946652</v>
      </c>
      <c r="V106" s="88"/>
      <c r="W106" s="89">
        <v>0.13476448553323261</v>
      </c>
      <c r="X106" s="88"/>
      <c r="Y106" s="89">
        <v>0.19523490423250067</v>
      </c>
      <c r="Z106" s="77">
        <v>17</v>
      </c>
      <c r="AA106" s="77">
        <v>24</v>
      </c>
      <c r="AB106" s="24" t="s">
        <v>177</v>
      </c>
      <c r="AC106" s="87">
        <v>2447409.534948887</v>
      </c>
      <c r="AD106" s="87">
        <v>1136.5225436633675</v>
      </c>
      <c r="AE106" s="88"/>
      <c r="AF106" s="89">
        <v>1.2368902954308374</v>
      </c>
      <c r="AG106" s="88"/>
      <c r="AH106" s="89">
        <v>1.219915851159784</v>
      </c>
      <c r="AI106" s="77">
        <v>48</v>
      </c>
      <c r="AJ106" s="77">
        <v>53</v>
      </c>
      <c r="AK106" s="24" t="s">
        <v>177</v>
      </c>
      <c r="AL106" s="25">
        <v>112278.02460234893</v>
      </c>
      <c r="AM106" s="83">
        <v>52.139416920766706</v>
      </c>
      <c r="AN106" s="88"/>
      <c r="AO106" s="89">
        <v>0.0567439151632179</v>
      </c>
      <c r="AP106" s="88"/>
      <c r="AQ106" s="89">
        <v>0.07637688823461368</v>
      </c>
      <c r="AR106" s="77">
        <v>62</v>
      </c>
      <c r="AS106" s="77">
        <v>74</v>
      </c>
      <c r="AT106" s="24" t="s">
        <v>177</v>
      </c>
      <c r="AU106" s="25">
        <v>214409.078379068</v>
      </c>
      <c r="AV106" s="83">
        <v>99.56680631669839</v>
      </c>
      <c r="AW106" s="88"/>
      <c r="AX106" s="89">
        <v>0.1083596776560232</v>
      </c>
      <c r="AY106" s="88"/>
      <c r="AZ106" s="89">
        <v>0.11483392033943092</v>
      </c>
      <c r="BA106" s="77">
        <v>46</v>
      </c>
      <c r="BB106" s="77">
        <v>60</v>
      </c>
      <c r="BC106" s="19" t="s">
        <v>1185</v>
      </c>
      <c r="BD106" s="78">
        <v>9</v>
      </c>
      <c r="BE106" s="79">
        <v>4.82622517</v>
      </c>
      <c r="BF106" s="79">
        <v>26.527769999999997</v>
      </c>
      <c r="BG106" s="79">
        <v>20.42467</v>
      </c>
      <c r="BH106" s="79">
        <v>19.530588380399998</v>
      </c>
      <c r="BI106" s="79">
        <v>15.695741</v>
      </c>
      <c r="BJ106" s="79">
        <v>12.99500529</v>
      </c>
      <c r="BK106" s="79">
        <v>100</v>
      </c>
      <c r="BL106" s="81">
        <v>345.3439593241742</v>
      </c>
      <c r="BM106" s="81">
        <v>3661.9331310955827</v>
      </c>
      <c r="BN106" s="81">
        <v>22.56365070311482</v>
      </c>
      <c r="BO106" s="81">
        <v>1521.7542913589432</v>
      </c>
      <c r="BP106" s="81">
        <v>5551.595032481815</v>
      </c>
      <c r="BQ106" s="96">
        <v>621.5739583072798</v>
      </c>
      <c r="BR106" s="96">
        <v>3.281293211801217</v>
      </c>
      <c r="BS106" s="96">
        <v>364.60526502396004</v>
      </c>
      <c r="BT106" s="96">
        <v>989.460516543041</v>
      </c>
    </row>
    <row r="107" spans="1:72" s="29" customFormat="1" ht="12.75" customHeight="1">
      <c r="A107" s="17">
        <v>1994</v>
      </c>
      <c r="B107" s="18" t="s">
        <v>947</v>
      </c>
      <c r="C107" s="19" t="s">
        <v>954</v>
      </c>
      <c r="D107" s="20" t="s">
        <v>955</v>
      </c>
      <c r="E107" s="141" t="s">
        <v>1178</v>
      </c>
      <c r="F107" s="82">
        <v>3435.94982</v>
      </c>
      <c r="G107" s="74">
        <v>11.41808</v>
      </c>
      <c r="H107" s="22" t="s">
        <v>170</v>
      </c>
      <c r="I107" s="23">
        <v>1392.1397260273973</v>
      </c>
      <c r="J107" s="24" t="s">
        <v>179</v>
      </c>
      <c r="K107" s="87">
        <v>25901.9374949462</v>
      </c>
      <c r="L107" s="92">
        <v>7.538508666272141</v>
      </c>
      <c r="M107" s="88"/>
      <c r="N107" s="89">
        <v>0.020835214</v>
      </c>
      <c r="O107" s="88"/>
      <c r="P107" s="89">
        <v>0.020835214</v>
      </c>
      <c r="Q107" s="77">
        <v>24</v>
      </c>
      <c r="R107" s="77">
        <v>25</v>
      </c>
      <c r="S107" s="24" t="s">
        <v>177</v>
      </c>
      <c r="T107" s="25">
        <v>1112215.6316207114</v>
      </c>
      <c r="U107" s="28">
        <v>323.69961433857947</v>
      </c>
      <c r="V107" s="88"/>
      <c r="W107" s="89">
        <v>0.8946531781062358</v>
      </c>
      <c r="X107" s="88"/>
      <c r="Y107" s="89">
        <v>0.8739358504041157</v>
      </c>
      <c r="Z107" s="77">
        <v>58</v>
      </c>
      <c r="AA107" s="77">
        <v>61</v>
      </c>
      <c r="AB107" s="24" t="s">
        <v>177</v>
      </c>
      <c r="AC107" s="87">
        <v>1670845.3331592083</v>
      </c>
      <c r="AD107" s="87">
        <v>486.2833919848132</v>
      </c>
      <c r="AE107" s="88"/>
      <c r="AF107" s="89">
        <v>1.3440083423900528</v>
      </c>
      <c r="AG107" s="88"/>
      <c r="AH107" s="89">
        <v>1.4279343074536561</v>
      </c>
      <c r="AI107" s="77">
        <v>50</v>
      </c>
      <c r="AJ107" s="77">
        <v>58</v>
      </c>
      <c r="AK107" s="24" t="s">
        <v>177</v>
      </c>
      <c r="AL107" s="25">
        <v>761935.4653139012</v>
      </c>
      <c r="AM107" s="83">
        <v>221.75395603242578</v>
      </c>
      <c r="AN107" s="88"/>
      <c r="AO107" s="89">
        <v>0.6128919304628135</v>
      </c>
      <c r="AP107" s="88"/>
      <c r="AQ107" s="89">
        <v>0.5987927559703421</v>
      </c>
      <c r="AR107" s="77">
        <v>97</v>
      </c>
      <c r="AS107" s="77">
        <v>96</v>
      </c>
      <c r="AT107" s="24" t="s">
        <v>177</v>
      </c>
      <c r="AU107" s="25">
        <v>920342.7406185786</v>
      </c>
      <c r="AV107" s="83">
        <v>267.856863118734</v>
      </c>
      <c r="AW107" s="88"/>
      <c r="AX107" s="89">
        <v>0.7403128803733686</v>
      </c>
      <c r="AY107" s="88"/>
      <c r="AZ107" s="89">
        <v>0.8200090427497279</v>
      </c>
      <c r="BA107" s="77">
        <v>93</v>
      </c>
      <c r="BB107" s="77">
        <v>95</v>
      </c>
      <c r="BC107" s="19" t="s">
        <v>1178</v>
      </c>
      <c r="BD107" s="78">
        <v>87</v>
      </c>
      <c r="BE107" s="79">
        <v>10.6371457</v>
      </c>
      <c r="BF107" s="79">
        <v>17.861166</v>
      </c>
      <c r="BG107" s="79">
        <v>8.996905</v>
      </c>
      <c r="BH107" s="79">
        <v>21.44726735483</v>
      </c>
      <c r="BI107" s="79">
        <v>26.179029999999997</v>
      </c>
      <c r="BJ107" s="79">
        <v>14.8784817</v>
      </c>
      <c r="BK107" s="79">
        <v>100</v>
      </c>
      <c r="BL107" s="81">
        <v>343.8468919975865</v>
      </c>
      <c r="BM107" s="81">
        <v>2881.195744587446</v>
      </c>
      <c r="BN107" s="81">
        <v>81.98790671900247</v>
      </c>
      <c r="BO107" s="81">
        <v>1924.998427363529</v>
      </c>
      <c r="BP107" s="81">
        <v>5232.028970667564</v>
      </c>
      <c r="BQ107" s="96">
        <v>488.6333487450835</v>
      </c>
      <c r="BR107" s="96">
        <v>11.925765939542545</v>
      </c>
      <c r="BS107" s="96">
        <v>582.6327812901528</v>
      </c>
      <c r="BT107" s="96">
        <v>1083.1918959747788</v>
      </c>
    </row>
    <row r="108" spans="1:72" s="29" customFormat="1" ht="12.75" customHeight="1">
      <c r="A108" s="17">
        <v>1991</v>
      </c>
      <c r="B108" s="18" t="s">
        <v>570</v>
      </c>
      <c r="C108" s="19" t="s">
        <v>575</v>
      </c>
      <c r="D108" s="20" t="s">
        <v>43</v>
      </c>
      <c r="E108" s="141" t="s">
        <v>1178</v>
      </c>
      <c r="F108" s="82">
        <v>73.84103989608</v>
      </c>
      <c r="G108" s="74">
        <v>14.49527</v>
      </c>
      <c r="H108" s="22" t="s">
        <v>169</v>
      </c>
      <c r="I108" s="23">
        <v>55.49876712328766</v>
      </c>
      <c r="J108" s="24" t="s">
        <v>178</v>
      </c>
      <c r="K108" s="87">
        <v>2619.082471776584</v>
      </c>
      <c r="L108" s="92">
        <v>35.469198097190166</v>
      </c>
      <c r="M108" s="88"/>
      <c r="N108" s="89">
        <v>0.05284627489792445</v>
      </c>
      <c r="O108" s="88"/>
      <c r="P108" s="89">
        <v>0.05545700899081325</v>
      </c>
      <c r="Q108" s="77">
        <v>58</v>
      </c>
      <c r="R108" s="77">
        <v>62</v>
      </c>
      <c r="S108" s="24" t="s">
        <v>177</v>
      </c>
      <c r="T108" s="25">
        <v>10542.97519983937</v>
      </c>
      <c r="U108" s="28">
        <v>142.77934350162184</v>
      </c>
      <c r="V108" s="88"/>
      <c r="W108" s="89">
        <v>0.21272982873073823</v>
      </c>
      <c r="X108" s="88"/>
      <c r="Y108" s="89">
        <v>0.25663012561471943</v>
      </c>
      <c r="Z108" s="77">
        <v>26</v>
      </c>
      <c r="AA108" s="77">
        <v>29</v>
      </c>
      <c r="AB108" s="24" t="s">
        <v>177</v>
      </c>
      <c r="AC108" s="87">
        <v>53292.00602897202</v>
      </c>
      <c r="AD108" s="87">
        <v>721.7125612528262</v>
      </c>
      <c r="AE108" s="88"/>
      <c r="AF108" s="89">
        <v>1.075294127167577</v>
      </c>
      <c r="AG108" s="88"/>
      <c r="AH108" s="89">
        <v>0.8574941721155779</v>
      </c>
      <c r="AI108" s="77">
        <v>43</v>
      </c>
      <c r="AJ108" s="77">
        <v>38</v>
      </c>
      <c r="AK108" s="24" t="s">
        <v>177</v>
      </c>
      <c r="AL108" s="25">
        <v>18427.323766112127</v>
      </c>
      <c r="AM108" s="83">
        <v>249.55395796220873</v>
      </c>
      <c r="AN108" s="88"/>
      <c r="AO108" s="89">
        <v>0.3718154841899486</v>
      </c>
      <c r="AP108" s="88"/>
      <c r="AQ108" s="89">
        <v>0.2317709156136215</v>
      </c>
      <c r="AR108" s="77">
        <v>95</v>
      </c>
      <c r="AS108" s="77">
        <v>91</v>
      </c>
      <c r="AT108" s="24" t="s">
        <v>177</v>
      </c>
      <c r="AU108" s="25">
        <v>22574.090721427412</v>
      </c>
      <c r="AV108" s="83">
        <v>305.7119828376876</v>
      </c>
      <c r="AW108" s="88"/>
      <c r="AX108" s="89">
        <v>0.4554864601212915</v>
      </c>
      <c r="AY108" s="88"/>
      <c r="AZ108" s="89">
        <v>0.2805702975250526</v>
      </c>
      <c r="BA108" s="77">
        <v>86</v>
      </c>
      <c r="BB108" s="77">
        <v>85</v>
      </c>
      <c r="BC108" s="19" t="s">
        <v>1178</v>
      </c>
      <c r="BD108" s="78">
        <v>72</v>
      </c>
      <c r="BE108" s="79">
        <v>10.4770247</v>
      </c>
      <c r="BF108" s="79">
        <v>30.484817999999997</v>
      </c>
      <c r="BG108" s="79">
        <v>12.12354</v>
      </c>
      <c r="BH108" s="79">
        <v>19.699680999999998</v>
      </c>
      <c r="BI108" s="79">
        <v>23.028019</v>
      </c>
      <c r="BJ108" s="79">
        <v>4.186913034</v>
      </c>
      <c r="BK108" s="79">
        <v>100</v>
      </c>
      <c r="BL108" s="81">
        <v>392.61364738092</v>
      </c>
      <c r="BM108" s="81">
        <v>5590.188517310505</v>
      </c>
      <c r="BN108" s="81">
        <v>357.06882474082056</v>
      </c>
      <c r="BO108" s="81">
        <v>3785.9976023284726</v>
      </c>
      <c r="BP108" s="81">
        <v>10125.868591760718</v>
      </c>
      <c r="BQ108" s="96">
        <v>962.49095940896</v>
      </c>
      <c r="BR108" s="96">
        <v>52.057771740618</v>
      </c>
      <c r="BS108" s="96">
        <v>1191.2887484222692</v>
      </c>
      <c r="BT108" s="96">
        <v>2205.8374795718473</v>
      </c>
    </row>
    <row r="109" spans="1:72" s="29" customFormat="1" ht="12.75" customHeight="1">
      <c r="A109" s="17">
        <v>1991</v>
      </c>
      <c r="B109" s="18" t="s">
        <v>570</v>
      </c>
      <c r="C109" s="19" t="s">
        <v>576</v>
      </c>
      <c r="D109" s="20" t="s">
        <v>577</v>
      </c>
      <c r="E109" s="142" t="s">
        <v>1182</v>
      </c>
      <c r="F109" s="82">
        <v>334.810592</v>
      </c>
      <c r="G109" s="74">
        <v>12.00148</v>
      </c>
      <c r="H109" s="22" t="s">
        <v>169</v>
      </c>
      <c r="I109" s="23">
        <v>146.85636986301378</v>
      </c>
      <c r="J109" s="24" t="s">
        <v>177</v>
      </c>
      <c r="K109" s="87">
        <v>5884.898068757866</v>
      </c>
      <c r="L109" s="92">
        <v>17.576797775734246</v>
      </c>
      <c r="M109" s="88"/>
      <c r="N109" s="89">
        <v>0.044873991084804915</v>
      </c>
      <c r="O109" s="88"/>
      <c r="P109" s="89">
        <v>0.0683588469386808</v>
      </c>
      <c r="Q109" s="77">
        <v>53</v>
      </c>
      <c r="R109" s="77">
        <v>69</v>
      </c>
      <c r="S109" s="24" t="s">
        <v>177</v>
      </c>
      <c r="T109" s="25">
        <v>23685.676086018506</v>
      </c>
      <c r="U109" s="28">
        <v>70.74350887327515</v>
      </c>
      <c r="V109" s="88"/>
      <c r="W109" s="89">
        <v>0.18060989419072693</v>
      </c>
      <c r="X109" s="88"/>
      <c r="Y109" s="89">
        <v>0.13512427163635032</v>
      </c>
      <c r="Z109" s="77">
        <v>22</v>
      </c>
      <c r="AA109" s="77">
        <v>19</v>
      </c>
      <c r="AB109" s="24" t="s">
        <v>177</v>
      </c>
      <c r="AC109" s="87">
        <v>110190.69190141022</v>
      </c>
      <c r="AD109" s="87">
        <v>329.1135183124978</v>
      </c>
      <c r="AE109" s="88"/>
      <c r="AF109" s="89">
        <v>0.8402347956140643</v>
      </c>
      <c r="AG109" s="88"/>
      <c r="AH109" s="89">
        <v>0.8759330049337363</v>
      </c>
      <c r="AI109" s="77">
        <v>33</v>
      </c>
      <c r="AJ109" s="77">
        <v>40</v>
      </c>
      <c r="AK109" s="24" t="s">
        <v>177</v>
      </c>
      <c r="AL109" s="25">
        <v>1417.930025467458</v>
      </c>
      <c r="AM109" s="83">
        <v>4.235021410157353</v>
      </c>
      <c r="AN109" s="88"/>
      <c r="AO109" s="89">
        <v>0.010812112389762091</v>
      </c>
      <c r="AP109" s="88"/>
      <c r="AQ109" s="89">
        <v>0.012500175900281395</v>
      </c>
      <c r="AR109" s="77">
        <v>26</v>
      </c>
      <c r="AS109" s="77">
        <v>30</v>
      </c>
      <c r="AT109" s="24" t="s">
        <v>177</v>
      </c>
      <c r="AU109" s="25">
        <v>4845.983737022672</v>
      </c>
      <c r="AV109" s="83">
        <v>14.473806542603864</v>
      </c>
      <c r="AW109" s="88"/>
      <c r="AX109" s="89">
        <v>0.036951979196840075</v>
      </c>
      <c r="AY109" s="88"/>
      <c r="AZ109" s="89">
        <v>0.04556143667002113</v>
      </c>
      <c r="BA109" s="77">
        <v>20</v>
      </c>
      <c r="BB109" s="77">
        <v>32</v>
      </c>
      <c r="BC109" s="32" t="s">
        <v>1184</v>
      </c>
      <c r="BD109" s="78">
        <v>20</v>
      </c>
      <c r="BE109" s="79">
        <v>0.9964223600000001</v>
      </c>
      <c r="BF109" s="79">
        <v>38.219665538</v>
      </c>
      <c r="BG109" s="79">
        <v>21.37833</v>
      </c>
      <c r="BH109" s="79">
        <v>33.299648000000005</v>
      </c>
      <c r="BI109" s="79">
        <v>0</v>
      </c>
      <c r="BJ109" s="79">
        <v>6.10594345</v>
      </c>
      <c r="BK109" s="79">
        <v>100</v>
      </c>
      <c r="BL109" s="81">
        <v>315.76559760291775</v>
      </c>
      <c r="BM109" s="81">
        <v>4695.691746016605</v>
      </c>
      <c r="BN109" s="81">
        <v>0.6989026201417189</v>
      </c>
      <c r="BO109" s="81">
        <v>869.5812108596613</v>
      </c>
      <c r="BP109" s="81">
        <v>5881.737457099325</v>
      </c>
      <c r="BQ109" s="96">
        <v>1177.2407327742687</v>
      </c>
      <c r="BR109" s="96">
        <v>0.05575291556686077</v>
      </c>
      <c r="BS109" s="96">
        <v>263.9223552401831</v>
      </c>
      <c r="BT109" s="96">
        <v>1441.2188409300188</v>
      </c>
    </row>
    <row r="110" spans="1:72" s="29" customFormat="1" ht="12.75" customHeight="1">
      <c r="A110" s="17">
        <v>1991</v>
      </c>
      <c r="B110" s="18" t="s">
        <v>570</v>
      </c>
      <c r="C110" s="19" t="s">
        <v>578</v>
      </c>
      <c r="D110" s="20" t="s">
        <v>579</v>
      </c>
      <c r="E110" s="142" t="s">
        <v>1178</v>
      </c>
      <c r="F110" s="82">
        <v>3863.67898</v>
      </c>
      <c r="G110" s="74">
        <v>11.39141</v>
      </c>
      <c r="H110" s="22" t="s">
        <v>169</v>
      </c>
      <c r="I110" s="23">
        <v>1727.1780821917807</v>
      </c>
      <c r="J110" s="24" t="s">
        <v>177</v>
      </c>
      <c r="K110" s="87">
        <v>46717.36439346416</v>
      </c>
      <c r="L110" s="92">
        <v>12.091419767349345</v>
      </c>
      <c r="M110" s="88"/>
      <c r="N110" s="89">
        <v>0.030289336257590154</v>
      </c>
      <c r="O110" s="88"/>
      <c r="P110" s="89">
        <v>0.0390605593325869</v>
      </c>
      <c r="Q110" s="77">
        <v>41</v>
      </c>
      <c r="R110" s="77">
        <v>52</v>
      </c>
      <c r="S110" s="24" t="s">
        <v>177</v>
      </c>
      <c r="T110" s="25">
        <v>211193.3853476137</v>
      </c>
      <c r="U110" s="28">
        <v>54.66121446446197</v>
      </c>
      <c r="V110" s="88"/>
      <c r="W110" s="89">
        <v>0.13692783287808127</v>
      </c>
      <c r="X110" s="88"/>
      <c r="Y110" s="89">
        <v>0.44425680644100657</v>
      </c>
      <c r="Z110" s="77">
        <v>18</v>
      </c>
      <c r="AA110" s="77">
        <v>41</v>
      </c>
      <c r="AB110" s="24" t="s">
        <v>177</v>
      </c>
      <c r="AC110" s="87">
        <v>1235948.3787232842</v>
      </c>
      <c r="AD110" s="87">
        <v>319.8889931386805</v>
      </c>
      <c r="AE110" s="88"/>
      <c r="AF110" s="89">
        <v>0.8013306513800319</v>
      </c>
      <c r="AG110" s="88"/>
      <c r="AH110" s="89">
        <v>1.0743134672099233</v>
      </c>
      <c r="AI110" s="77">
        <v>32</v>
      </c>
      <c r="AJ110" s="77">
        <v>48</v>
      </c>
      <c r="AK110" s="24" t="s">
        <v>177</v>
      </c>
      <c r="AL110" s="25">
        <v>64525.93989775646</v>
      </c>
      <c r="AM110" s="83">
        <v>16.70064729284431</v>
      </c>
      <c r="AN110" s="88"/>
      <c r="AO110" s="89">
        <v>0.04183557690539642</v>
      </c>
      <c r="AP110" s="88"/>
      <c r="AQ110" s="89">
        <v>0.1268876502023996</v>
      </c>
      <c r="AR110" s="77">
        <v>55</v>
      </c>
      <c r="AS110" s="77">
        <v>84</v>
      </c>
      <c r="AT110" s="24" t="s">
        <v>177</v>
      </c>
      <c r="AU110" s="25">
        <v>139498.84078086322</v>
      </c>
      <c r="AV110" s="83">
        <v>36.105184075324814</v>
      </c>
      <c r="AW110" s="88"/>
      <c r="AX110" s="89">
        <v>0.0904444707190444</v>
      </c>
      <c r="AY110" s="88"/>
      <c r="AZ110" s="89">
        <v>0.16934239525582534</v>
      </c>
      <c r="BA110" s="77">
        <v>41</v>
      </c>
      <c r="BB110" s="77">
        <v>72</v>
      </c>
      <c r="BC110" s="19" t="s">
        <v>1185</v>
      </c>
      <c r="BD110" s="78">
        <v>34</v>
      </c>
      <c r="BE110" s="79">
        <v>2.997800099999999</v>
      </c>
      <c r="BF110" s="79">
        <v>36.68845443</v>
      </c>
      <c r="BG110" s="79">
        <v>13.04612</v>
      </c>
      <c r="BH110" s="79">
        <v>39.802611</v>
      </c>
      <c r="BI110" s="79">
        <v>0.33128236</v>
      </c>
      <c r="BJ110" s="79">
        <v>7.133727260000001</v>
      </c>
      <c r="BK110" s="79">
        <v>100</v>
      </c>
      <c r="BL110" s="81">
        <v>315.45270875480446</v>
      </c>
      <c r="BM110" s="81">
        <v>4167.4626912197555</v>
      </c>
      <c r="BN110" s="81">
        <v>3.5199611744141333</v>
      </c>
      <c r="BO110" s="81">
        <v>748.1938885098576</v>
      </c>
      <c r="BP110" s="81">
        <v>5234.629249658831</v>
      </c>
      <c r="BQ110" s="96">
        <v>1045.639407650788</v>
      </c>
      <c r="BR110" s="96">
        <v>0.28522038339738054</v>
      </c>
      <c r="BS110" s="96">
        <v>234.7161875234262</v>
      </c>
      <c r="BT110" s="96">
        <v>1280.6408155576116</v>
      </c>
    </row>
    <row r="111" spans="1:72" s="29" customFormat="1" ht="12.75" customHeight="1">
      <c r="A111" s="17">
        <v>1991</v>
      </c>
      <c r="B111" s="18" t="s">
        <v>570</v>
      </c>
      <c r="C111" s="19" t="s">
        <v>580</v>
      </c>
      <c r="D111" s="20" t="s">
        <v>44</v>
      </c>
      <c r="E111" s="141" t="s">
        <v>1178</v>
      </c>
      <c r="F111" s="82">
        <v>20346.96637556</v>
      </c>
      <c r="G111" s="74">
        <v>11.21535</v>
      </c>
      <c r="H111" s="22" t="s">
        <v>169</v>
      </c>
      <c r="I111" s="23">
        <v>8120.876712328767</v>
      </c>
      <c r="J111" s="24" t="s">
        <v>177</v>
      </c>
      <c r="K111" s="87">
        <v>235824.27795939465</v>
      </c>
      <c r="L111" s="92">
        <v>11.590144378606619</v>
      </c>
      <c r="M111" s="88"/>
      <c r="N111" s="89">
        <v>0.03251877201429094</v>
      </c>
      <c r="O111" s="88"/>
      <c r="P111" s="89">
        <v>0.030156546916844787</v>
      </c>
      <c r="Q111" s="77">
        <v>43</v>
      </c>
      <c r="R111" s="77">
        <v>41</v>
      </c>
      <c r="S111" s="24" t="s">
        <v>177</v>
      </c>
      <c r="T111" s="25">
        <v>2208181.4879873414</v>
      </c>
      <c r="U111" s="28">
        <v>108.5263251154592</v>
      </c>
      <c r="V111" s="88"/>
      <c r="W111" s="89">
        <v>0.3044951562892189</v>
      </c>
      <c r="X111" s="88"/>
      <c r="Y111" s="89">
        <v>0.47088223094545584</v>
      </c>
      <c r="Z111" s="77">
        <v>31</v>
      </c>
      <c r="AA111" s="77">
        <v>43</v>
      </c>
      <c r="AB111" s="24" t="s">
        <v>177</v>
      </c>
      <c r="AC111" s="87">
        <v>6627480.947716439</v>
      </c>
      <c r="AD111" s="87">
        <v>325.7232958165752</v>
      </c>
      <c r="AE111" s="88"/>
      <c r="AF111" s="89">
        <v>0.9138903925954416</v>
      </c>
      <c r="AG111" s="88"/>
      <c r="AH111" s="89">
        <v>0.975544867560416</v>
      </c>
      <c r="AI111" s="77">
        <v>37</v>
      </c>
      <c r="AJ111" s="77">
        <v>44</v>
      </c>
      <c r="AK111" s="24" t="s">
        <v>177</v>
      </c>
      <c r="AL111" s="25">
        <v>739028.5650867952</v>
      </c>
      <c r="AM111" s="83">
        <v>36.321314511753855</v>
      </c>
      <c r="AN111" s="88"/>
      <c r="AO111" s="89">
        <v>0.1019076645884783</v>
      </c>
      <c r="AP111" s="88"/>
      <c r="AQ111" s="89">
        <v>0.1109267258605544</v>
      </c>
      <c r="AR111" s="77">
        <v>75</v>
      </c>
      <c r="AS111" s="77">
        <v>81</v>
      </c>
      <c r="AT111" s="24" t="s">
        <v>177</v>
      </c>
      <c r="AU111" s="25">
        <v>914439.5387304648</v>
      </c>
      <c r="AV111" s="83">
        <v>44.94230352829671</v>
      </c>
      <c r="AW111" s="88"/>
      <c r="AX111" s="89">
        <v>0.1260957995425285</v>
      </c>
      <c r="AY111" s="88"/>
      <c r="AZ111" s="89">
        <v>0.12970570495732034</v>
      </c>
      <c r="BA111" s="77">
        <v>50</v>
      </c>
      <c r="BB111" s="77">
        <v>64</v>
      </c>
      <c r="BC111" s="19" t="s">
        <v>1179</v>
      </c>
      <c r="BD111" s="78">
        <v>15</v>
      </c>
      <c r="BE111" s="79">
        <v>1.6568391599999999</v>
      </c>
      <c r="BF111" s="79">
        <v>20.89235181</v>
      </c>
      <c r="BG111" s="79">
        <v>5.342185</v>
      </c>
      <c r="BH111" s="79">
        <v>58.34204</v>
      </c>
      <c r="BI111" s="79">
        <v>2.9193611</v>
      </c>
      <c r="BJ111" s="79">
        <v>10.84722326</v>
      </c>
      <c r="BK111" s="79">
        <v>100</v>
      </c>
      <c r="BL111" s="81">
        <v>328.7963363440646</v>
      </c>
      <c r="BM111" s="81">
        <v>1920.9580900283433</v>
      </c>
      <c r="BN111" s="81">
        <v>4.395233422810693</v>
      </c>
      <c r="BO111" s="81">
        <v>685.3713591796404</v>
      </c>
      <c r="BP111" s="81">
        <v>2939.521018974859</v>
      </c>
      <c r="BQ111" s="96">
        <v>464.1579237094865</v>
      </c>
      <c r="BR111" s="96">
        <v>0.557511447027909</v>
      </c>
      <c r="BS111" s="96">
        <v>203.57644100574166</v>
      </c>
      <c r="BT111" s="96">
        <v>668.2918761622561</v>
      </c>
    </row>
    <row r="112" spans="1:72" s="29" customFormat="1" ht="12.75" customHeight="1">
      <c r="A112" s="17">
        <v>1991</v>
      </c>
      <c r="B112" s="18" t="s">
        <v>570</v>
      </c>
      <c r="C112" s="19" t="s">
        <v>581</v>
      </c>
      <c r="D112" s="20" t="s">
        <v>45</v>
      </c>
      <c r="E112" s="142" t="s">
        <v>1180</v>
      </c>
      <c r="F112" s="82">
        <v>25.18241287367</v>
      </c>
      <c r="G112" s="74">
        <v>16.66625</v>
      </c>
      <c r="H112" s="22" t="s">
        <v>169</v>
      </c>
      <c r="I112" s="23">
        <v>10.143972602739739</v>
      </c>
      <c r="J112" s="24" t="s">
        <v>177</v>
      </c>
      <c r="K112" s="87">
        <v>242.72049658982218</v>
      </c>
      <c r="L112" s="92">
        <v>9.638492459298993</v>
      </c>
      <c r="M112" s="88"/>
      <c r="N112" s="89">
        <v>0.02679457824564417</v>
      </c>
      <c r="O112" s="88"/>
      <c r="P112" s="89">
        <v>0.02320692263376188</v>
      </c>
      <c r="Q112" s="77">
        <v>35</v>
      </c>
      <c r="R112" s="77">
        <v>31</v>
      </c>
      <c r="S112" s="24" t="s">
        <v>177</v>
      </c>
      <c r="T112" s="25">
        <v>552.2778161062539</v>
      </c>
      <c r="U112" s="28">
        <v>21.931092102921543</v>
      </c>
      <c r="V112" s="88"/>
      <c r="W112" s="89">
        <v>0.06096745583872137</v>
      </c>
      <c r="X112" s="31" t="s">
        <v>498</v>
      </c>
      <c r="Y112" s="27">
        <v>0.05</v>
      </c>
      <c r="Z112" s="77">
        <v>8</v>
      </c>
      <c r="AA112" s="77">
        <v>3</v>
      </c>
      <c r="AB112" s="24" t="s">
        <v>177</v>
      </c>
      <c r="AC112" s="87">
        <v>3866.6027696662222</v>
      </c>
      <c r="AD112" s="87">
        <v>153.5437763276858</v>
      </c>
      <c r="AE112" s="88"/>
      <c r="AF112" s="89">
        <v>0.426844835571214</v>
      </c>
      <c r="AG112" s="88"/>
      <c r="AH112" s="89">
        <v>0.3871414111036803</v>
      </c>
      <c r="AI112" s="77">
        <v>14</v>
      </c>
      <c r="AJ112" s="77">
        <v>15</v>
      </c>
      <c r="AK112" s="24" t="s">
        <v>177</v>
      </c>
      <c r="AL112" s="25">
        <v>823.3989097081324</v>
      </c>
      <c r="AM112" s="83">
        <v>32.69737947029907</v>
      </c>
      <c r="AN112" s="88"/>
      <c r="AO112" s="89">
        <v>0.09089725352217241</v>
      </c>
      <c r="AP112" s="88"/>
      <c r="AQ112" s="89">
        <v>0.06408658077290857</v>
      </c>
      <c r="AR112" s="77">
        <v>73</v>
      </c>
      <c r="AS112" s="77">
        <v>70</v>
      </c>
      <c r="AT112" s="24" t="s">
        <v>177</v>
      </c>
      <c r="AU112" s="25">
        <v>2361.3954971070557</v>
      </c>
      <c r="AV112" s="83">
        <v>93.77161390186174</v>
      </c>
      <c r="AW112" s="88"/>
      <c r="AX112" s="89">
        <v>0.26068089553669765</v>
      </c>
      <c r="AY112" s="88"/>
      <c r="AZ112" s="89">
        <v>0.1446941946107715</v>
      </c>
      <c r="BA112" s="77">
        <v>72</v>
      </c>
      <c r="BB112" s="77">
        <v>67</v>
      </c>
      <c r="BC112" s="30" t="s">
        <v>1180</v>
      </c>
      <c r="BD112" s="78">
        <v>683</v>
      </c>
      <c r="BE112" s="79">
        <v>85.02467272</v>
      </c>
      <c r="BF112" s="79">
        <v>0.9904885</v>
      </c>
      <c r="BG112" s="79">
        <v>0.07509118</v>
      </c>
      <c r="BH112" s="79">
        <v>8.7570617</v>
      </c>
      <c r="BI112" s="79">
        <v>1.9630985410000001</v>
      </c>
      <c r="BJ112" s="79">
        <v>3.1895873999999997</v>
      </c>
      <c r="BK112" s="79">
        <v>100</v>
      </c>
      <c r="BL112" s="81">
        <v>349.15902263916985</v>
      </c>
      <c r="BM112" s="81">
        <v>11.46302652231106</v>
      </c>
      <c r="BN112" s="81">
        <v>1551.6649203826692</v>
      </c>
      <c r="BO112" s="81">
        <v>39.67054328795179</v>
      </c>
      <c r="BP112" s="81">
        <v>1951.9575128321019</v>
      </c>
      <c r="BQ112" s="96">
        <v>1.9590391747136684</v>
      </c>
      <c r="BR112" s="96">
        <v>226.2690246794287</v>
      </c>
      <c r="BS112" s="96">
        <v>11.87336580890649</v>
      </c>
      <c r="BT112" s="96">
        <v>240.10142966304886</v>
      </c>
    </row>
    <row r="113" spans="1:72" s="29" customFormat="1" ht="12.75" customHeight="1">
      <c r="A113" s="17">
        <v>1991</v>
      </c>
      <c r="B113" s="18" t="s">
        <v>495</v>
      </c>
      <c r="C113" s="19" t="s">
        <v>496</v>
      </c>
      <c r="D113" s="20" t="s">
        <v>46</v>
      </c>
      <c r="E113" s="141" t="s">
        <v>1178</v>
      </c>
      <c r="F113" s="82">
        <v>47.33099536263</v>
      </c>
      <c r="G113" s="74">
        <v>34.45922</v>
      </c>
      <c r="H113" s="22" t="s">
        <v>169</v>
      </c>
      <c r="I113" s="23">
        <v>31.004794520547946</v>
      </c>
      <c r="J113" s="24" t="s">
        <v>177</v>
      </c>
      <c r="K113" s="87">
        <v>4262.69861998077</v>
      </c>
      <c r="L113" s="92">
        <v>90.0614615712554</v>
      </c>
      <c r="M113" s="88"/>
      <c r="N113" s="89">
        <v>0.15395872718404147</v>
      </c>
      <c r="O113" s="88"/>
      <c r="P113" s="89">
        <v>0.0767632918770496</v>
      </c>
      <c r="Q113" s="77">
        <v>84</v>
      </c>
      <c r="R113" s="77">
        <v>72</v>
      </c>
      <c r="S113" s="24" t="s">
        <v>177</v>
      </c>
      <c r="T113" s="25">
        <v>38887.28650399801</v>
      </c>
      <c r="U113" s="28">
        <v>821.6029729791255</v>
      </c>
      <c r="V113" s="88"/>
      <c r="W113" s="89">
        <v>1.404518045384052</v>
      </c>
      <c r="X113" s="88"/>
      <c r="Y113" s="89">
        <v>1.4782219426229382</v>
      </c>
      <c r="Z113" s="77">
        <v>67</v>
      </c>
      <c r="AA113" s="77">
        <v>70</v>
      </c>
      <c r="AB113" s="24" t="s">
        <v>177</v>
      </c>
      <c r="AC113" s="87">
        <v>73945.85618718491</v>
      </c>
      <c r="AD113" s="87">
        <v>1562.3135668422594</v>
      </c>
      <c r="AE113" s="88"/>
      <c r="AF113" s="89">
        <v>2.6707517734773667</v>
      </c>
      <c r="AG113" s="88"/>
      <c r="AH113" s="89">
        <v>2.183837067562096</v>
      </c>
      <c r="AI113" s="77">
        <v>72</v>
      </c>
      <c r="AJ113" s="77">
        <v>70</v>
      </c>
      <c r="AK113" s="24" t="s">
        <v>177</v>
      </c>
      <c r="AL113" s="25">
        <v>2244.6592994868647</v>
      </c>
      <c r="AM113" s="83">
        <v>47.42472205135848</v>
      </c>
      <c r="AN113" s="88"/>
      <c r="AO113" s="89">
        <v>0.08107185600477165</v>
      </c>
      <c r="AP113" s="88"/>
      <c r="AQ113" s="89">
        <v>0.04572831635925865</v>
      </c>
      <c r="AR113" s="77">
        <v>71</v>
      </c>
      <c r="AS113" s="77">
        <v>62</v>
      </c>
      <c r="AT113" s="24" t="s">
        <v>177</v>
      </c>
      <c r="AU113" s="25">
        <v>12483.99649763283</v>
      </c>
      <c r="AV113" s="83">
        <v>263.7594329463335</v>
      </c>
      <c r="AW113" s="88"/>
      <c r="AX113" s="89">
        <v>0.450892822198688</v>
      </c>
      <c r="AY113" s="88"/>
      <c r="AZ113" s="89">
        <v>0.16069655219853635</v>
      </c>
      <c r="BA113" s="77">
        <v>86</v>
      </c>
      <c r="BB113" s="77">
        <v>70</v>
      </c>
      <c r="BC113" s="19" t="s">
        <v>1185</v>
      </c>
      <c r="BD113" s="78">
        <v>44</v>
      </c>
      <c r="BE113" s="79">
        <v>0.959933226</v>
      </c>
      <c r="BF113" s="79">
        <v>3.194718</v>
      </c>
      <c r="BG113" s="79">
        <v>28.45842</v>
      </c>
      <c r="BH113" s="79">
        <v>67.25603699999999</v>
      </c>
      <c r="BI113" s="79">
        <v>0</v>
      </c>
      <c r="BJ113" s="79">
        <v>0.13089998</v>
      </c>
      <c r="BK113" s="79">
        <v>100</v>
      </c>
      <c r="BL113" s="81">
        <v>470.92466918478937</v>
      </c>
      <c r="BM113" s="81">
        <v>773.7283581880378</v>
      </c>
      <c r="BN113" s="81">
        <v>1.6479687232942621</v>
      </c>
      <c r="BO113" s="81">
        <v>7555.0914841384</v>
      </c>
      <c r="BP113" s="81">
        <v>8801.392480234521</v>
      </c>
      <c r="BQ113" s="96">
        <v>194.08705147549819</v>
      </c>
      <c r="BR113" s="96">
        <v>0.11972422348718999</v>
      </c>
      <c r="BS113" s="96">
        <v>2436.268223740829</v>
      </c>
      <c r="BT113" s="96">
        <v>2630.4749994398144</v>
      </c>
    </row>
    <row r="114" spans="1:72" s="29" customFormat="1" ht="12.75" customHeight="1">
      <c r="A114" s="17">
        <v>1991</v>
      </c>
      <c r="B114" s="18" t="s">
        <v>495</v>
      </c>
      <c r="C114" s="19" t="s">
        <v>497</v>
      </c>
      <c r="D114" s="20" t="s">
        <v>47</v>
      </c>
      <c r="E114" s="141" t="s">
        <v>1178</v>
      </c>
      <c r="F114" s="82">
        <v>3032.420287316</v>
      </c>
      <c r="G114" s="74">
        <v>33.84747</v>
      </c>
      <c r="H114" s="22" t="s">
        <v>169</v>
      </c>
      <c r="I114" s="23">
        <v>2046.5616438356165</v>
      </c>
      <c r="J114" s="24" t="s">
        <v>177</v>
      </c>
      <c r="K114" s="87">
        <v>84057.18993429038</v>
      </c>
      <c r="L114" s="92">
        <v>27.719505203775537</v>
      </c>
      <c r="M114" s="88"/>
      <c r="N114" s="89">
        <v>0.04599372433818163</v>
      </c>
      <c r="O114" s="88"/>
      <c r="P114" s="89">
        <v>0.04940050403101876</v>
      </c>
      <c r="Q114" s="77">
        <v>54</v>
      </c>
      <c r="R114" s="77">
        <v>60</v>
      </c>
      <c r="S114" s="24" t="s">
        <v>177</v>
      </c>
      <c r="T114" s="25">
        <v>568351.9831665945</v>
      </c>
      <c r="U114" s="28">
        <v>187.42520142867258</v>
      </c>
      <c r="V114" s="88"/>
      <c r="W114" s="89">
        <v>0.310986180495184</v>
      </c>
      <c r="X114" s="88"/>
      <c r="Y114" s="89">
        <v>0.311534246803115</v>
      </c>
      <c r="Z114" s="77">
        <v>32</v>
      </c>
      <c r="AA114" s="77">
        <v>32</v>
      </c>
      <c r="AB114" s="24" t="s">
        <v>177</v>
      </c>
      <c r="AC114" s="87">
        <v>782355.217597398</v>
      </c>
      <c r="AD114" s="87">
        <v>257.99696066862214</v>
      </c>
      <c r="AE114" s="88"/>
      <c r="AF114" s="89">
        <v>0.4280827165509813</v>
      </c>
      <c r="AG114" s="88"/>
      <c r="AH114" s="89">
        <v>0.42640141186052444</v>
      </c>
      <c r="AI114" s="77">
        <v>14</v>
      </c>
      <c r="AJ114" s="77">
        <v>17</v>
      </c>
      <c r="AK114" s="24" t="s">
        <v>179</v>
      </c>
      <c r="AL114" s="26"/>
      <c r="AM114" s="83"/>
      <c r="AN114" s="90" t="s">
        <v>498</v>
      </c>
      <c r="AO114" s="89">
        <v>0.01</v>
      </c>
      <c r="AP114" s="90" t="s">
        <v>498</v>
      </c>
      <c r="AQ114" s="89">
        <v>0.01</v>
      </c>
      <c r="AR114" s="77">
        <v>12</v>
      </c>
      <c r="AS114" s="77">
        <v>12</v>
      </c>
      <c r="AT114" s="24" t="s">
        <v>177</v>
      </c>
      <c r="AU114" s="25">
        <v>23233.55875686006</v>
      </c>
      <c r="AV114" s="83">
        <v>7.6617211849034685</v>
      </c>
      <c r="AW114" s="88"/>
      <c r="AX114" s="89">
        <v>0.01271274828117996</v>
      </c>
      <c r="AY114" s="88"/>
      <c r="AZ114" s="89">
        <v>0.014043070708028661</v>
      </c>
      <c r="BA114" s="77">
        <v>6</v>
      </c>
      <c r="BB114" s="77">
        <v>9</v>
      </c>
      <c r="BC114" s="19" t="s">
        <v>1185</v>
      </c>
      <c r="BD114" s="78">
        <v>66</v>
      </c>
      <c r="BE114" s="79">
        <v>5.6793092</v>
      </c>
      <c r="BF114" s="79">
        <v>1.8102954390000001</v>
      </c>
      <c r="BG114" s="79">
        <v>10.71082</v>
      </c>
      <c r="BH114" s="79">
        <v>75.93892122</v>
      </c>
      <c r="BI114" s="79">
        <v>0</v>
      </c>
      <c r="BJ114" s="79">
        <v>5.860661263</v>
      </c>
      <c r="BK114" s="79">
        <v>100</v>
      </c>
      <c r="BL114" s="81">
        <v>464.7131773128839</v>
      </c>
      <c r="BM114" s="81">
        <v>290.2858387897786</v>
      </c>
      <c r="BN114" s="81">
        <v>11.892260938951889</v>
      </c>
      <c r="BO114" s="81">
        <v>3706.4591761942524</v>
      </c>
      <c r="BP114" s="81">
        <v>4473.350453235867</v>
      </c>
      <c r="BQ114" s="96">
        <v>72.81499454091242</v>
      </c>
      <c r="BR114" s="96">
        <v>0.9744691434627866</v>
      </c>
      <c r="BS114" s="96">
        <v>1167.6029918444603</v>
      </c>
      <c r="BT114" s="96">
        <v>1241.3924555288356</v>
      </c>
    </row>
    <row r="115" spans="1:72" s="29" customFormat="1" ht="12.75" customHeight="1">
      <c r="A115" s="17">
        <v>1991</v>
      </c>
      <c r="B115" s="18" t="s">
        <v>495</v>
      </c>
      <c r="C115" s="19" t="s">
        <v>499</v>
      </c>
      <c r="D115" s="20" t="s">
        <v>500</v>
      </c>
      <c r="E115" s="142" t="s">
        <v>1180</v>
      </c>
      <c r="F115" s="82">
        <v>79.53696</v>
      </c>
      <c r="G115" s="74">
        <v>19.57515</v>
      </c>
      <c r="H115" s="22" t="s">
        <v>169</v>
      </c>
      <c r="I115" s="23">
        <v>50.93808219178084</v>
      </c>
      <c r="J115" s="24" t="s">
        <v>177</v>
      </c>
      <c r="K115" s="87">
        <v>3171.011115618494</v>
      </c>
      <c r="L115" s="92">
        <v>39.86839722838909</v>
      </c>
      <c r="M115" s="88"/>
      <c r="N115" s="89">
        <v>0.06971138571405519</v>
      </c>
      <c r="O115" s="88"/>
      <c r="P115" s="89">
        <v>0.06043089795205366</v>
      </c>
      <c r="Q115" s="77">
        <v>65</v>
      </c>
      <c r="R115" s="77">
        <v>66</v>
      </c>
      <c r="S115" s="24" t="s">
        <v>177</v>
      </c>
      <c r="T115" s="25">
        <v>20524.904238678904</v>
      </c>
      <c r="U115" s="28">
        <v>258.0549248887424</v>
      </c>
      <c r="V115" s="88"/>
      <c r="W115" s="89">
        <v>0.45121870089929195</v>
      </c>
      <c r="X115" s="88"/>
      <c r="Y115" s="89">
        <v>0.49561049439354427</v>
      </c>
      <c r="Z115" s="77">
        <v>41</v>
      </c>
      <c r="AA115" s="77">
        <v>44</v>
      </c>
      <c r="AB115" s="24" t="s">
        <v>177</v>
      </c>
      <c r="AC115" s="87">
        <v>48242.15521942688</v>
      </c>
      <c r="AD115" s="87">
        <v>606.5375797544549</v>
      </c>
      <c r="AE115" s="88"/>
      <c r="AF115" s="89">
        <v>1.0605536743830815</v>
      </c>
      <c r="AG115" s="88"/>
      <c r="AH115" s="89">
        <v>0.8154532279366501</v>
      </c>
      <c r="AI115" s="77">
        <v>42</v>
      </c>
      <c r="AJ115" s="77">
        <v>37</v>
      </c>
      <c r="AK115" s="24" t="s">
        <v>177</v>
      </c>
      <c r="AL115" s="25">
        <v>625.822859364534</v>
      </c>
      <c r="AM115" s="83">
        <v>7.868327622334749</v>
      </c>
      <c r="AN115" s="88"/>
      <c r="AO115" s="89">
        <v>0.0137580655340354</v>
      </c>
      <c r="AP115" s="31" t="s">
        <v>498</v>
      </c>
      <c r="AQ115" s="27">
        <v>0.01</v>
      </c>
      <c r="AR115" s="77">
        <v>32</v>
      </c>
      <c r="AS115" s="77">
        <v>12</v>
      </c>
      <c r="AT115" s="24" t="s">
        <v>177</v>
      </c>
      <c r="AU115" s="25">
        <v>13727.889228836731</v>
      </c>
      <c r="AV115" s="83">
        <v>172.59761032904368</v>
      </c>
      <c r="AW115" s="88"/>
      <c r="AX115" s="89">
        <v>0.30179338582501425</v>
      </c>
      <c r="AY115" s="88"/>
      <c r="AZ115" s="89">
        <v>0.05963170522847236</v>
      </c>
      <c r="BA115" s="77">
        <v>77</v>
      </c>
      <c r="BB115" s="77">
        <v>39</v>
      </c>
      <c r="BC115" s="30" t="s">
        <v>1180</v>
      </c>
      <c r="BD115" s="78">
        <v>796</v>
      </c>
      <c r="BE115" s="79">
        <v>60.8050471</v>
      </c>
      <c r="BF115" s="79">
        <v>0.01014771</v>
      </c>
      <c r="BG115" s="79">
        <v>0</v>
      </c>
      <c r="BH115" s="79">
        <v>38.835262</v>
      </c>
      <c r="BI115" s="79">
        <v>0</v>
      </c>
      <c r="BJ115" s="79">
        <v>0.34953209999999996</v>
      </c>
      <c r="BK115" s="79">
        <v>100</v>
      </c>
      <c r="BL115" s="81">
        <v>417.68003202536283</v>
      </c>
      <c r="BM115" s="81">
        <v>0.36880128852464733</v>
      </c>
      <c r="BN115" s="81">
        <v>207.50520680364616</v>
      </c>
      <c r="BO115" s="81">
        <v>0.33946482239200493</v>
      </c>
      <c r="BP115" s="81">
        <v>625.8935049399256</v>
      </c>
      <c r="BQ115" s="96">
        <v>0.08800939839792721</v>
      </c>
      <c r="BR115" s="96">
        <v>16.88523172120232</v>
      </c>
      <c r="BS115" s="96">
        <v>0.06286385599851943</v>
      </c>
      <c r="BT115" s="96">
        <v>17.036104975598764</v>
      </c>
    </row>
    <row r="116" spans="1:72" s="29" customFormat="1" ht="12.75" customHeight="1">
      <c r="A116" s="17">
        <v>1991</v>
      </c>
      <c r="B116" s="18" t="s">
        <v>495</v>
      </c>
      <c r="C116" s="19" t="s">
        <v>501</v>
      </c>
      <c r="D116" s="20" t="s">
        <v>48</v>
      </c>
      <c r="E116" s="141" t="s">
        <v>1180</v>
      </c>
      <c r="F116" s="82">
        <v>221.6924960728</v>
      </c>
      <c r="G116" s="74">
        <v>23.88722</v>
      </c>
      <c r="H116" s="22" t="s">
        <v>169</v>
      </c>
      <c r="I116" s="23">
        <v>136.53013698630136</v>
      </c>
      <c r="J116" s="24" t="s">
        <v>177</v>
      </c>
      <c r="K116" s="87">
        <v>22840.108557388972</v>
      </c>
      <c r="L116" s="92">
        <v>103.02607874417488</v>
      </c>
      <c r="M116" s="88"/>
      <c r="N116" s="89">
        <v>0.1873346783073632</v>
      </c>
      <c r="O116" s="88"/>
      <c r="P116" s="89">
        <v>0.1356501129524369</v>
      </c>
      <c r="Q116" s="77">
        <v>89</v>
      </c>
      <c r="R116" s="77">
        <v>87</v>
      </c>
      <c r="S116" s="24" t="s">
        <v>177</v>
      </c>
      <c r="T116" s="25">
        <v>70611.2200627052</v>
      </c>
      <c r="U116" s="28">
        <v>318.5097435121019</v>
      </c>
      <c r="V116" s="88"/>
      <c r="W116" s="89">
        <v>0.5791535605927739</v>
      </c>
      <c r="X116" s="88"/>
      <c r="Y116" s="89">
        <v>0.5810563341375158</v>
      </c>
      <c r="Z116" s="77">
        <v>46</v>
      </c>
      <c r="AA116" s="77">
        <v>48</v>
      </c>
      <c r="AB116" s="24" t="s">
        <v>177</v>
      </c>
      <c r="AC116" s="87">
        <v>217884.9742471456</v>
      </c>
      <c r="AD116" s="87">
        <v>982.8252110779425</v>
      </c>
      <c r="AE116" s="88"/>
      <c r="AF116" s="89">
        <v>1.7870935882829837</v>
      </c>
      <c r="AG116" s="88"/>
      <c r="AH116" s="89">
        <v>1.292062274160848</v>
      </c>
      <c r="AI116" s="77">
        <v>59</v>
      </c>
      <c r="AJ116" s="77">
        <v>56</v>
      </c>
      <c r="AK116" s="24" t="s">
        <v>177</v>
      </c>
      <c r="AL116" s="25">
        <v>3656.344006524553</v>
      </c>
      <c r="AM116" s="83">
        <v>16.492863183442495</v>
      </c>
      <c r="AN116" s="88"/>
      <c r="AO116" s="89">
        <v>0.029989350817763175</v>
      </c>
      <c r="AP116" s="88"/>
      <c r="AQ116" s="89">
        <v>0.02325444161816246</v>
      </c>
      <c r="AR116" s="77">
        <v>49</v>
      </c>
      <c r="AS116" s="77">
        <v>48</v>
      </c>
      <c r="AT116" s="24" t="s">
        <v>177</v>
      </c>
      <c r="AU116" s="25">
        <v>40505.173388204006</v>
      </c>
      <c r="AV116" s="83">
        <v>182.70881561504368</v>
      </c>
      <c r="AW116" s="88"/>
      <c r="AX116" s="89">
        <v>0.33222362351725226</v>
      </c>
      <c r="AY116" s="88"/>
      <c r="AZ116" s="89">
        <v>0.11353613351230508</v>
      </c>
      <c r="BA116" s="77">
        <v>79</v>
      </c>
      <c r="BB116" s="77">
        <v>60</v>
      </c>
      <c r="BC116" s="30" t="s">
        <v>1180</v>
      </c>
      <c r="BD116" s="78">
        <v>1218</v>
      </c>
      <c r="BE116" s="79">
        <v>85.36827120000001</v>
      </c>
      <c r="BF116" s="79">
        <v>0.0418723</v>
      </c>
      <c r="BG116" s="79">
        <v>0.004065272</v>
      </c>
      <c r="BH116" s="79">
        <v>14.190238999999998</v>
      </c>
      <c r="BI116" s="79">
        <v>0</v>
      </c>
      <c r="BJ116" s="79">
        <v>0.395551</v>
      </c>
      <c r="BK116" s="79">
        <v>100</v>
      </c>
      <c r="BL116" s="81">
        <v>397.59577595741007</v>
      </c>
      <c r="BM116" s="81">
        <v>1.2464712979847103</v>
      </c>
      <c r="BN116" s="81">
        <v>232.11581016452314</v>
      </c>
      <c r="BO116" s="81">
        <v>1.7456612508567537</v>
      </c>
      <c r="BP116" s="81">
        <v>632.7037186707747</v>
      </c>
      <c r="BQ116" s="96">
        <v>0.3112419284473282</v>
      </c>
      <c r="BR116" s="96">
        <v>18.755709253391167</v>
      </c>
      <c r="BS116" s="96">
        <v>0.5142257948260205</v>
      </c>
      <c r="BT116" s="96">
        <v>19.581176976664516</v>
      </c>
    </row>
    <row r="117" spans="1:72" s="29" customFormat="1" ht="12.75" customHeight="1">
      <c r="A117" s="17">
        <v>1991</v>
      </c>
      <c r="B117" s="18" t="s">
        <v>495</v>
      </c>
      <c r="C117" s="19" t="s">
        <v>502</v>
      </c>
      <c r="D117" s="20" t="s">
        <v>49</v>
      </c>
      <c r="E117" s="139" t="s">
        <v>208</v>
      </c>
      <c r="F117" s="82">
        <v>92.31449545072</v>
      </c>
      <c r="G117" s="74">
        <v>21.39779</v>
      </c>
      <c r="H117" s="22" t="s">
        <v>169</v>
      </c>
      <c r="I117" s="23">
        <v>48.28534246575343</v>
      </c>
      <c r="J117" s="24" t="s">
        <v>177</v>
      </c>
      <c r="K117" s="87">
        <v>1343.1850885927463</v>
      </c>
      <c r="L117" s="92">
        <v>14.55009944033952</v>
      </c>
      <c r="M117" s="88"/>
      <c r="N117" s="89">
        <v>0.031150791568444396</v>
      </c>
      <c r="O117" s="88"/>
      <c r="P117" s="89">
        <v>0.028479463865997177</v>
      </c>
      <c r="Q117" s="77">
        <v>42</v>
      </c>
      <c r="R117" s="77">
        <v>39</v>
      </c>
      <c r="S117" s="24" t="s">
        <v>177</v>
      </c>
      <c r="T117" s="25">
        <v>7090.395784604615</v>
      </c>
      <c r="U117" s="28">
        <v>76.80696027190726</v>
      </c>
      <c r="V117" s="88"/>
      <c r="W117" s="89">
        <v>0.164438574474797</v>
      </c>
      <c r="X117" s="88"/>
      <c r="Y117" s="89">
        <v>0.14755607175626623</v>
      </c>
      <c r="Z117" s="77">
        <v>21</v>
      </c>
      <c r="AA117" s="77">
        <v>20</v>
      </c>
      <c r="AB117" s="24" t="s">
        <v>177</v>
      </c>
      <c r="AC117" s="87">
        <v>18902.72593915746</v>
      </c>
      <c r="AD117" s="87">
        <v>204.764439721693</v>
      </c>
      <c r="AE117" s="88"/>
      <c r="AF117" s="89">
        <v>0.43838699581086255</v>
      </c>
      <c r="AG117" s="88"/>
      <c r="AH117" s="89">
        <v>0.33535645542124337</v>
      </c>
      <c r="AI117" s="77">
        <v>15</v>
      </c>
      <c r="AJ117" s="77">
        <v>13</v>
      </c>
      <c r="AK117" s="24" t="s">
        <v>177</v>
      </c>
      <c r="AL117" s="25">
        <v>434.06231002621627</v>
      </c>
      <c r="AM117" s="83">
        <v>4.701995151540752</v>
      </c>
      <c r="AN117" s="88"/>
      <c r="AO117" s="89">
        <v>0.010066657724372518</v>
      </c>
      <c r="AP117" s="31" t="s">
        <v>498</v>
      </c>
      <c r="AQ117" s="27">
        <v>0.01</v>
      </c>
      <c r="AR117" s="77">
        <v>24</v>
      </c>
      <c r="AS117" s="77">
        <v>12</v>
      </c>
      <c r="AT117" s="24" t="s">
        <v>177</v>
      </c>
      <c r="AU117" s="25">
        <v>2917.371762069432</v>
      </c>
      <c r="AV117" s="83">
        <v>31.602531626539676</v>
      </c>
      <c r="AW117" s="88"/>
      <c r="AX117" s="89">
        <v>0.06765891049542806</v>
      </c>
      <c r="AY117" s="88"/>
      <c r="AZ117" s="89">
        <v>0.03476160022008739</v>
      </c>
      <c r="BA117" s="77">
        <v>33</v>
      </c>
      <c r="BB117" s="77">
        <v>24</v>
      </c>
      <c r="BC117" s="19" t="s">
        <v>1183</v>
      </c>
      <c r="BD117" s="78">
        <v>44</v>
      </c>
      <c r="BE117" s="79">
        <v>1.2625991099999998</v>
      </c>
      <c r="BF117" s="79">
        <v>4.065001</v>
      </c>
      <c r="BG117" s="79">
        <v>8.755914</v>
      </c>
      <c r="BH117" s="79">
        <v>81.19814711000001</v>
      </c>
      <c r="BI117" s="79">
        <v>0</v>
      </c>
      <c r="BJ117" s="79">
        <v>4.7183392</v>
      </c>
      <c r="BK117" s="79">
        <v>100</v>
      </c>
      <c r="BL117" s="81">
        <v>391.632247534007</v>
      </c>
      <c r="BM117" s="81">
        <v>317.40049624501455</v>
      </c>
      <c r="BN117" s="81">
        <v>2.206226288431479</v>
      </c>
      <c r="BO117" s="81">
        <v>1180.919632044089</v>
      </c>
      <c r="BP117" s="81">
        <v>1892.158602111542</v>
      </c>
      <c r="BQ117" s="96">
        <v>79.59385609802798</v>
      </c>
      <c r="BR117" s="96">
        <v>0.17693140447322828</v>
      </c>
      <c r="BS117" s="96">
        <v>360.3009455622885</v>
      </c>
      <c r="BT117" s="96">
        <v>440.0717330647897</v>
      </c>
    </row>
    <row r="118" spans="1:72" s="29" customFormat="1" ht="12.75" customHeight="1">
      <c r="A118" s="17">
        <v>1991</v>
      </c>
      <c r="B118" s="18" t="s">
        <v>495</v>
      </c>
      <c r="C118" s="19" t="s">
        <v>503</v>
      </c>
      <c r="D118" s="20" t="s">
        <v>504</v>
      </c>
      <c r="E118" s="141" t="s">
        <v>1178</v>
      </c>
      <c r="F118" s="82">
        <v>6250.633469525</v>
      </c>
      <c r="G118" s="74">
        <v>27.23197</v>
      </c>
      <c r="H118" s="22" t="s">
        <v>169</v>
      </c>
      <c r="I118" s="23">
        <v>3929.986301369863</v>
      </c>
      <c r="J118" s="24" t="s">
        <v>177</v>
      </c>
      <c r="K118" s="87">
        <v>413594.44264583074</v>
      </c>
      <c r="L118" s="92">
        <v>66.16840431650854</v>
      </c>
      <c r="M118" s="88"/>
      <c r="N118" s="89">
        <v>0.1178507088776497</v>
      </c>
      <c r="O118" s="88"/>
      <c r="P118" s="89">
        <v>0.13420728981358407</v>
      </c>
      <c r="Q118" s="77">
        <v>80</v>
      </c>
      <c r="R118" s="77">
        <v>86</v>
      </c>
      <c r="S118" s="24" t="s">
        <v>177</v>
      </c>
      <c r="T118" s="25">
        <v>4098113.05552274</v>
      </c>
      <c r="U118" s="28">
        <v>655.6316372577459</v>
      </c>
      <c r="V118" s="88"/>
      <c r="W118" s="89">
        <v>1.1677273165579718</v>
      </c>
      <c r="X118" s="88"/>
      <c r="Y118" s="89">
        <v>1.400829340660408</v>
      </c>
      <c r="Z118" s="77">
        <v>63</v>
      </c>
      <c r="AA118" s="77">
        <v>68</v>
      </c>
      <c r="AB118" s="24" t="s">
        <v>177</v>
      </c>
      <c r="AC118" s="87">
        <v>5623147.756873973</v>
      </c>
      <c r="AD118" s="87">
        <v>899.6124607673227</v>
      </c>
      <c r="AE118" s="88"/>
      <c r="AF118" s="89">
        <v>1.6022747912955881</v>
      </c>
      <c r="AG118" s="88"/>
      <c r="AH118" s="89">
        <v>1.7977501654708952</v>
      </c>
      <c r="AI118" s="77">
        <v>56</v>
      </c>
      <c r="AJ118" s="77">
        <v>65</v>
      </c>
      <c r="AK118" s="24" t="s">
        <v>177</v>
      </c>
      <c r="AL118" s="25">
        <v>140774.12989306037</v>
      </c>
      <c r="AM118" s="83">
        <v>22.521578105548095</v>
      </c>
      <c r="AN118" s="88"/>
      <c r="AO118" s="89">
        <v>0.040112557831774684</v>
      </c>
      <c r="AP118" s="88"/>
      <c r="AQ118" s="89">
        <v>0.048216255894547075</v>
      </c>
      <c r="AR118" s="77">
        <v>54</v>
      </c>
      <c r="AS118" s="77">
        <v>63</v>
      </c>
      <c r="AT118" s="24" t="s">
        <v>177</v>
      </c>
      <c r="AU118" s="25">
        <v>433836.37432259996</v>
      </c>
      <c r="AV118" s="83">
        <v>69.40678515829984</v>
      </c>
      <c r="AW118" s="88"/>
      <c r="AX118" s="89">
        <v>0.12361849913590271</v>
      </c>
      <c r="AY118" s="88"/>
      <c r="AZ118" s="89">
        <v>0.11059165589416405</v>
      </c>
      <c r="BA118" s="77">
        <v>50</v>
      </c>
      <c r="BB118" s="77">
        <v>59</v>
      </c>
      <c r="BC118" s="19" t="s">
        <v>1179</v>
      </c>
      <c r="BD118" s="78">
        <v>233</v>
      </c>
      <c r="BE118" s="79">
        <v>19.1782534</v>
      </c>
      <c r="BF118" s="79">
        <v>2.22772517</v>
      </c>
      <c r="BG118" s="79">
        <v>8.041384</v>
      </c>
      <c r="BH118" s="79">
        <v>66.67497180000001</v>
      </c>
      <c r="BI118" s="79">
        <v>0</v>
      </c>
      <c r="BJ118" s="79">
        <v>3.8776699729999997</v>
      </c>
      <c r="BK118" s="79">
        <v>100</v>
      </c>
      <c r="BL118" s="81">
        <v>432.103990713107</v>
      </c>
      <c r="BM118" s="81">
        <v>241.59828610908656</v>
      </c>
      <c r="BN118" s="81">
        <v>54.94328454991481</v>
      </c>
      <c r="BO118" s="81">
        <v>2082.9618411443034</v>
      </c>
      <c r="BP118" s="81">
        <v>2811.6074025164116</v>
      </c>
      <c r="BQ118" s="96">
        <v>60.58324624423126</v>
      </c>
      <c r="BR118" s="96">
        <v>4.468667077694226</v>
      </c>
      <c r="BS118" s="96">
        <v>649.1967605818309</v>
      </c>
      <c r="BT118" s="96">
        <v>714.2486739037563</v>
      </c>
    </row>
    <row r="119" spans="1:72" s="29" customFormat="1" ht="12.75" customHeight="1">
      <c r="A119" s="17">
        <v>1991</v>
      </c>
      <c r="B119" s="18" t="s">
        <v>495</v>
      </c>
      <c r="C119" s="19" t="s">
        <v>505</v>
      </c>
      <c r="D119" s="20" t="s">
        <v>506</v>
      </c>
      <c r="E119" s="142" t="s">
        <v>1182</v>
      </c>
      <c r="F119" s="82">
        <v>161.508672</v>
      </c>
      <c r="G119" s="74">
        <v>14.66267</v>
      </c>
      <c r="H119" s="22" t="s">
        <v>169</v>
      </c>
      <c r="I119" s="23">
        <v>89.81082191780821</v>
      </c>
      <c r="J119" s="24" t="s">
        <v>177</v>
      </c>
      <c r="K119" s="87">
        <v>3243.069860964432</v>
      </c>
      <c r="L119" s="92">
        <v>20.079849712122158</v>
      </c>
      <c r="M119" s="88"/>
      <c r="N119" s="89">
        <v>0.04043674360819313</v>
      </c>
      <c r="O119" s="88"/>
      <c r="P119" s="89">
        <v>0.039285239933494115</v>
      </c>
      <c r="Q119" s="77">
        <v>49</v>
      </c>
      <c r="R119" s="77">
        <v>53</v>
      </c>
      <c r="S119" s="24" t="s">
        <v>177</v>
      </c>
      <c r="T119" s="25">
        <v>33217.76248424906</v>
      </c>
      <c r="U119" s="28">
        <v>205.67169597090776</v>
      </c>
      <c r="V119" s="88"/>
      <c r="W119" s="89">
        <v>0.4141810699119465</v>
      </c>
      <c r="X119" s="88"/>
      <c r="Y119" s="89">
        <v>0.3919761085913225</v>
      </c>
      <c r="Z119" s="77">
        <v>39</v>
      </c>
      <c r="AA119" s="77">
        <v>37</v>
      </c>
      <c r="AB119" s="24" t="s">
        <v>177</v>
      </c>
      <c r="AC119" s="87">
        <v>69554.57261862581</v>
      </c>
      <c r="AD119" s="87">
        <v>430.6553435014673</v>
      </c>
      <c r="AE119" s="88"/>
      <c r="AF119" s="89">
        <v>0.8672524923408269</v>
      </c>
      <c r="AG119" s="88"/>
      <c r="AH119" s="89">
        <v>0.6734894259315964</v>
      </c>
      <c r="AI119" s="77">
        <v>35</v>
      </c>
      <c r="AJ119" s="77">
        <v>30</v>
      </c>
      <c r="AK119" s="24" t="s">
        <v>177</v>
      </c>
      <c r="AL119" s="25">
        <v>1846.6482651054919</v>
      </c>
      <c r="AM119" s="83">
        <v>11.433740629763163</v>
      </c>
      <c r="AN119" s="88"/>
      <c r="AO119" s="89">
        <v>0.02302523400108907</v>
      </c>
      <c r="AP119" s="88"/>
      <c r="AQ119" s="89">
        <v>0.01009432378448765</v>
      </c>
      <c r="AR119" s="77">
        <v>44</v>
      </c>
      <c r="AS119" s="77">
        <v>24</v>
      </c>
      <c r="AT119" s="24" t="s">
        <v>176</v>
      </c>
      <c r="AU119" s="26"/>
      <c r="AV119" s="83"/>
      <c r="AW119" s="88"/>
      <c r="AX119" s="91"/>
      <c r="AY119" s="88"/>
      <c r="AZ119" s="91"/>
      <c r="BA119" s="80"/>
      <c r="BB119" s="80"/>
      <c r="BC119" s="32" t="s">
        <v>1184</v>
      </c>
      <c r="BD119" s="78">
        <v>21</v>
      </c>
      <c r="BE119" s="79">
        <v>0.34753022</v>
      </c>
      <c r="BF119" s="79">
        <v>36.1888829</v>
      </c>
      <c r="BG119" s="79">
        <v>18.12512</v>
      </c>
      <c r="BH119" s="79">
        <v>41.142999</v>
      </c>
      <c r="BI119" s="79">
        <v>0</v>
      </c>
      <c r="BJ119" s="79">
        <v>4.195464633</v>
      </c>
      <c r="BK119" s="79">
        <v>100</v>
      </c>
      <c r="BL119" s="81">
        <v>333.0141100204617</v>
      </c>
      <c r="BM119" s="81">
        <v>4274.942792751917</v>
      </c>
      <c r="BN119" s="81">
        <v>0.4726268403304891</v>
      </c>
      <c r="BO119" s="81">
        <v>895.8280580748011</v>
      </c>
      <c r="BP119" s="81">
        <v>5504.257587687511</v>
      </c>
      <c r="BQ119" s="96">
        <v>1072.9867599101221</v>
      </c>
      <c r="BR119" s="96">
        <v>0.035085835308376924</v>
      </c>
      <c r="BS119" s="96">
        <v>280.1954807726981</v>
      </c>
      <c r="BT119" s="96">
        <v>1353.2173265181286</v>
      </c>
    </row>
    <row r="120" spans="1:72" s="29" customFormat="1" ht="12.75" customHeight="1">
      <c r="A120" s="17">
        <v>1991</v>
      </c>
      <c r="B120" s="18" t="s">
        <v>495</v>
      </c>
      <c r="C120" s="19" t="s">
        <v>507</v>
      </c>
      <c r="D120" s="20" t="s">
        <v>50</v>
      </c>
      <c r="E120" s="142" t="s">
        <v>1178</v>
      </c>
      <c r="F120" s="82">
        <v>270.6298292458</v>
      </c>
      <c r="G120" s="74">
        <v>18.13513</v>
      </c>
      <c r="H120" s="22" t="s">
        <v>169</v>
      </c>
      <c r="I120" s="23">
        <v>123.6136164383561</v>
      </c>
      <c r="J120" s="24" t="s">
        <v>177</v>
      </c>
      <c r="K120" s="87">
        <v>2476.4741477604853</v>
      </c>
      <c r="L120" s="92">
        <v>9.150780439325567</v>
      </c>
      <c r="M120" s="88"/>
      <c r="N120" s="89">
        <v>0.02243448102419624</v>
      </c>
      <c r="O120" s="31" t="s">
        <v>498</v>
      </c>
      <c r="P120" s="27">
        <v>0.02</v>
      </c>
      <c r="Q120" s="77">
        <v>27</v>
      </c>
      <c r="R120" s="77">
        <v>11</v>
      </c>
      <c r="S120" s="24" t="s">
        <v>177</v>
      </c>
      <c r="T120" s="25">
        <v>48549.749139379375</v>
      </c>
      <c r="U120" s="28">
        <v>179.39540986549557</v>
      </c>
      <c r="V120" s="88"/>
      <c r="W120" s="89">
        <v>0.43981417160436126</v>
      </c>
      <c r="X120" s="88"/>
      <c r="Y120" s="89">
        <v>0.6029606910490463</v>
      </c>
      <c r="Z120" s="77">
        <v>41</v>
      </c>
      <c r="AA120" s="77">
        <v>49</v>
      </c>
      <c r="AB120" s="24" t="s">
        <v>177</v>
      </c>
      <c r="AC120" s="87">
        <v>81773.66026354</v>
      </c>
      <c r="AD120" s="87">
        <v>302.1605581743502</v>
      </c>
      <c r="AE120" s="88"/>
      <c r="AF120" s="89">
        <v>0.7407909471295998</v>
      </c>
      <c r="AG120" s="88"/>
      <c r="AH120" s="89">
        <v>0.7821519068148194</v>
      </c>
      <c r="AI120" s="77">
        <v>30</v>
      </c>
      <c r="AJ120" s="77">
        <v>35</v>
      </c>
      <c r="AK120" s="24" t="s">
        <v>177</v>
      </c>
      <c r="AL120" s="25">
        <v>921.1787631408222</v>
      </c>
      <c r="AM120" s="83">
        <v>3.4038330723113304</v>
      </c>
      <c r="AN120" s="31" t="s">
        <v>498</v>
      </c>
      <c r="AO120" s="27">
        <v>0.01</v>
      </c>
      <c r="AP120" s="31" t="s">
        <v>498</v>
      </c>
      <c r="AQ120" s="27">
        <v>0.01</v>
      </c>
      <c r="AR120" s="77">
        <v>12</v>
      </c>
      <c r="AS120" s="77">
        <v>12</v>
      </c>
      <c r="AT120" s="24" t="s">
        <v>177</v>
      </c>
      <c r="AU120" s="25">
        <v>3274.538827850628</v>
      </c>
      <c r="AV120" s="83">
        <v>12.099696611331497</v>
      </c>
      <c r="AW120" s="88"/>
      <c r="AX120" s="89">
        <v>0.029664181741142784</v>
      </c>
      <c r="AY120" s="88"/>
      <c r="AZ120" s="89">
        <v>0.02160384949681889</v>
      </c>
      <c r="BA120" s="77">
        <v>15</v>
      </c>
      <c r="BB120" s="77">
        <v>14</v>
      </c>
      <c r="BC120" s="32" t="s">
        <v>1184</v>
      </c>
      <c r="BD120" s="78">
        <v>8</v>
      </c>
      <c r="BE120" s="79">
        <v>0.0339854357</v>
      </c>
      <c r="BF120" s="79">
        <v>34.81693</v>
      </c>
      <c r="BG120" s="79">
        <v>12.21958</v>
      </c>
      <c r="BH120" s="79">
        <v>47.70599</v>
      </c>
      <c r="BI120" s="79">
        <v>0</v>
      </c>
      <c r="BJ120" s="79">
        <v>5.223527713</v>
      </c>
      <c r="BK120" s="79">
        <v>100</v>
      </c>
      <c r="BL120" s="81">
        <v>343.2511495827345</v>
      </c>
      <c r="BM120" s="81">
        <v>3554.5835284092673</v>
      </c>
      <c r="BN120" s="81">
        <v>0.02340219979070035</v>
      </c>
      <c r="BO120" s="81">
        <v>887.995239363399</v>
      </c>
      <c r="BP120" s="81">
        <v>4785.853319555192</v>
      </c>
      <c r="BQ120" s="96">
        <v>891.5819344050053</v>
      </c>
      <c r="BR120" s="96">
        <v>0</v>
      </c>
      <c r="BS120" s="96">
        <v>289.7389405244836</v>
      </c>
      <c r="BT120" s="96">
        <v>1181.320874929489</v>
      </c>
    </row>
    <row r="121" spans="1:72" s="29" customFormat="1" ht="12.75" customHeight="1">
      <c r="A121" s="17">
        <v>1991</v>
      </c>
      <c r="B121" s="18" t="s">
        <v>495</v>
      </c>
      <c r="C121" s="19" t="s">
        <v>508</v>
      </c>
      <c r="D121" s="20" t="s">
        <v>51</v>
      </c>
      <c r="E121" s="141" t="s">
        <v>208</v>
      </c>
      <c r="F121" s="82">
        <v>49802.26952921</v>
      </c>
      <c r="G121" s="74">
        <v>19.89205</v>
      </c>
      <c r="H121" s="22" t="s">
        <v>169</v>
      </c>
      <c r="I121" s="23">
        <v>29197.328767123287</v>
      </c>
      <c r="J121" s="24" t="s">
        <v>177</v>
      </c>
      <c r="K121" s="87">
        <v>714894.7151471428</v>
      </c>
      <c r="L121" s="92">
        <v>14.354661382004752</v>
      </c>
      <c r="M121" s="88"/>
      <c r="N121" s="89">
        <v>0.02741874089616944</v>
      </c>
      <c r="O121" s="88"/>
      <c r="P121" s="89">
        <v>0.02709214205428666</v>
      </c>
      <c r="Q121" s="77">
        <v>36</v>
      </c>
      <c r="R121" s="77">
        <v>38</v>
      </c>
      <c r="S121" s="24" t="s">
        <v>177</v>
      </c>
      <c r="T121" s="25">
        <v>9836459.89834685</v>
      </c>
      <c r="U121" s="28">
        <v>197.5102739560408</v>
      </c>
      <c r="V121" s="88"/>
      <c r="W121" s="89">
        <v>0.3772630284905966</v>
      </c>
      <c r="X121" s="88"/>
      <c r="Y121" s="89">
        <v>0.3964098876028597</v>
      </c>
      <c r="Z121" s="77">
        <v>36</v>
      </c>
      <c r="AA121" s="77">
        <v>38</v>
      </c>
      <c r="AB121" s="24" t="s">
        <v>177</v>
      </c>
      <c r="AC121" s="87">
        <v>17192550.831381373</v>
      </c>
      <c r="AD121" s="87">
        <v>345.21621190973246</v>
      </c>
      <c r="AE121" s="88"/>
      <c r="AF121" s="89">
        <v>0.6593951341392181</v>
      </c>
      <c r="AG121" s="88"/>
      <c r="AH121" s="89">
        <v>0.6361712391427424</v>
      </c>
      <c r="AI121" s="77">
        <v>26</v>
      </c>
      <c r="AJ121" s="77">
        <v>27</v>
      </c>
      <c r="AK121" s="24" t="s">
        <v>177</v>
      </c>
      <c r="AL121" s="25">
        <v>245986.8078478931</v>
      </c>
      <c r="AM121" s="83">
        <v>4.939269036797953</v>
      </c>
      <c r="AN121" s="31" t="s">
        <v>498</v>
      </c>
      <c r="AO121" s="27">
        <v>0.01</v>
      </c>
      <c r="AP121" s="31" t="s">
        <v>498</v>
      </c>
      <c r="AQ121" s="27">
        <v>0.01</v>
      </c>
      <c r="AR121" s="77">
        <v>12</v>
      </c>
      <c r="AS121" s="77">
        <v>12</v>
      </c>
      <c r="AT121" s="24" t="s">
        <v>177</v>
      </c>
      <c r="AU121" s="25">
        <v>1117600.694356858</v>
      </c>
      <c r="AV121" s="83">
        <v>22.440758321292233</v>
      </c>
      <c r="AW121" s="88"/>
      <c r="AX121" s="89">
        <v>0.04286393956296435</v>
      </c>
      <c r="AY121" s="88"/>
      <c r="AZ121" s="89">
        <v>0.03654572180271036</v>
      </c>
      <c r="BA121" s="77">
        <v>24</v>
      </c>
      <c r="BB121" s="77">
        <v>26</v>
      </c>
      <c r="BC121" s="19" t="s">
        <v>1179</v>
      </c>
      <c r="BD121" s="78">
        <v>54</v>
      </c>
      <c r="BE121" s="79">
        <v>4.7208086</v>
      </c>
      <c r="BF121" s="79">
        <v>16.034812</v>
      </c>
      <c r="BG121" s="79">
        <v>8.58272</v>
      </c>
      <c r="BH121" s="79">
        <v>64.075857</v>
      </c>
      <c r="BI121" s="79">
        <v>0.075935686</v>
      </c>
      <c r="BJ121" s="79">
        <v>6.509861088999999</v>
      </c>
      <c r="BK121" s="79">
        <v>100</v>
      </c>
      <c r="BL121" s="81">
        <v>362.7058667022934</v>
      </c>
      <c r="BM121" s="81">
        <v>1486.3935726847903</v>
      </c>
      <c r="BN121" s="81">
        <v>14.14778228637572</v>
      </c>
      <c r="BO121" s="81">
        <v>692.710479384196</v>
      </c>
      <c r="BP121" s="81">
        <v>2555.9577010576554</v>
      </c>
      <c r="BQ121" s="96">
        <v>348.4588452972981</v>
      </c>
      <c r="BR121" s="96">
        <v>1.7035167433532374</v>
      </c>
      <c r="BS121" s="96">
        <v>210.3393499739201</v>
      </c>
      <c r="BT121" s="96">
        <v>560.5017120145715</v>
      </c>
    </row>
    <row r="122" spans="1:72" s="29" customFormat="1" ht="12.75" customHeight="1">
      <c r="A122" s="17">
        <v>1997</v>
      </c>
      <c r="B122" s="18" t="s">
        <v>1078</v>
      </c>
      <c r="C122" s="19" t="s">
        <v>1079</v>
      </c>
      <c r="D122" s="20" t="s">
        <v>52</v>
      </c>
      <c r="E122" s="139" t="s">
        <v>208</v>
      </c>
      <c r="F122" s="82">
        <v>946.8069263257</v>
      </c>
      <c r="G122" s="74">
        <v>25.23786</v>
      </c>
      <c r="H122" s="22" t="s">
        <v>172</v>
      </c>
      <c r="I122" s="23">
        <v>380.3666210670315</v>
      </c>
      <c r="J122" s="24" t="s">
        <v>177</v>
      </c>
      <c r="K122" s="87">
        <v>13818.775538793347</v>
      </c>
      <c r="L122" s="92">
        <v>14.59513566553664</v>
      </c>
      <c r="M122" s="88"/>
      <c r="N122" s="89">
        <v>0.04068325614800329</v>
      </c>
      <c r="O122" s="88"/>
      <c r="P122" s="89">
        <v>0.03645700300124519</v>
      </c>
      <c r="Q122" s="77">
        <v>49</v>
      </c>
      <c r="R122" s="77">
        <v>49</v>
      </c>
      <c r="S122" s="24" t="s">
        <v>177</v>
      </c>
      <c r="T122" s="25">
        <v>134684.87234872775</v>
      </c>
      <c r="U122" s="28">
        <v>142.2516762434376</v>
      </c>
      <c r="V122" s="88"/>
      <c r="W122" s="89">
        <v>0.3965198758487743</v>
      </c>
      <c r="X122" s="88"/>
      <c r="Y122" s="89">
        <v>0.3899682931647001</v>
      </c>
      <c r="Z122" s="77">
        <v>37</v>
      </c>
      <c r="AA122" s="77">
        <v>37</v>
      </c>
      <c r="AB122" s="24" t="s">
        <v>177</v>
      </c>
      <c r="AC122" s="87">
        <v>304687.8559649547</v>
      </c>
      <c r="AD122" s="87">
        <v>321.8056897274351</v>
      </c>
      <c r="AE122" s="88"/>
      <c r="AF122" s="89">
        <v>0.897018267256013</v>
      </c>
      <c r="AG122" s="88"/>
      <c r="AH122" s="89">
        <v>0.8430092740857578</v>
      </c>
      <c r="AI122" s="77">
        <v>36</v>
      </c>
      <c r="AJ122" s="77">
        <v>38</v>
      </c>
      <c r="AK122" s="24" t="s">
        <v>177</v>
      </c>
      <c r="AL122" s="25">
        <v>43937.940742350154</v>
      </c>
      <c r="AM122" s="83">
        <v>46.40644203233847</v>
      </c>
      <c r="AN122" s="88"/>
      <c r="AO122" s="89">
        <v>0.12935578067815615</v>
      </c>
      <c r="AP122" s="88"/>
      <c r="AQ122" s="89">
        <v>0.23641376759518398</v>
      </c>
      <c r="AR122" s="77">
        <v>81</v>
      </c>
      <c r="AS122" s="77">
        <v>92</v>
      </c>
      <c r="AT122" s="24" t="s">
        <v>177</v>
      </c>
      <c r="AU122" s="25">
        <v>66359.34323189876</v>
      </c>
      <c r="AV122" s="83">
        <v>70.08751350121751</v>
      </c>
      <c r="AW122" s="88"/>
      <c r="AX122" s="89">
        <v>0.19536565674272066</v>
      </c>
      <c r="AY122" s="88"/>
      <c r="AZ122" s="89">
        <v>0.2926230380174223</v>
      </c>
      <c r="BA122" s="77">
        <v>64</v>
      </c>
      <c r="BB122" s="77">
        <v>85</v>
      </c>
      <c r="BC122" s="19" t="s">
        <v>1185</v>
      </c>
      <c r="BD122" s="78">
        <v>37</v>
      </c>
      <c r="BE122" s="79">
        <v>3.26843283</v>
      </c>
      <c r="BF122" s="79">
        <v>4.396029</v>
      </c>
      <c r="BG122" s="79">
        <v>16.66309</v>
      </c>
      <c r="BH122" s="79">
        <v>73.6932159</v>
      </c>
      <c r="BI122" s="79">
        <v>0</v>
      </c>
      <c r="BJ122" s="79">
        <v>1.97923521</v>
      </c>
      <c r="BK122" s="79">
        <v>100</v>
      </c>
      <c r="BL122" s="81">
        <v>464.59208078150704</v>
      </c>
      <c r="BM122" s="81">
        <v>620.260213923116</v>
      </c>
      <c r="BN122" s="81">
        <v>2.7478323133556137</v>
      </c>
      <c r="BO122" s="81">
        <v>1097.0103525021148</v>
      </c>
      <c r="BP122" s="81">
        <v>2184.6104795200936</v>
      </c>
      <c r="BQ122" s="96">
        <v>183.2767186654203</v>
      </c>
      <c r="BR122" s="96">
        <v>0.21581309520653316</v>
      </c>
      <c r="BS122" s="96">
        <v>309.96921530656715</v>
      </c>
      <c r="BT122" s="96">
        <v>493.461747067194</v>
      </c>
    </row>
    <row r="123" spans="1:72" s="29" customFormat="1" ht="12.75" customHeight="1">
      <c r="A123" s="17">
        <v>1997</v>
      </c>
      <c r="B123" s="18" t="s">
        <v>1078</v>
      </c>
      <c r="C123" s="19" t="s">
        <v>1080</v>
      </c>
      <c r="D123" s="20" t="s">
        <v>53</v>
      </c>
      <c r="E123" s="139" t="s">
        <v>1180</v>
      </c>
      <c r="F123" s="82">
        <v>23.216956</v>
      </c>
      <c r="G123" s="74">
        <v>17.95127</v>
      </c>
      <c r="H123" s="22" t="s">
        <v>172</v>
      </c>
      <c r="I123" s="23">
        <v>9.296580027359774</v>
      </c>
      <c r="J123" s="24" t="s">
        <v>176</v>
      </c>
      <c r="K123" s="77"/>
      <c r="L123" s="93"/>
      <c r="M123" s="88"/>
      <c r="N123" s="91"/>
      <c r="O123" s="88"/>
      <c r="P123" s="91"/>
      <c r="Q123" s="80"/>
      <c r="R123" s="80"/>
      <c r="S123" s="24" t="s">
        <v>177</v>
      </c>
      <c r="T123" s="25">
        <v>3103.2339394415053</v>
      </c>
      <c r="U123" s="28">
        <v>133.662394822194</v>
      </c>
      <c r="V123" s="88"/>
      <c r="W123" s="89">
        <v>0.37380047193560767</v>
      </c>
      <c r="X123" s="88"/>
      <c r="Y123" s="89">
        <v>0.6262125568657245</v>
      </c>
      <c r="Z123" s="77">
        <v>36</v>
      </c>
      <c r="AA123" s="77">
        <v>51</v>
      </c>
      <c r="AB123" s="24" t="s">
        <v>177</v>
      </c>
      <c r="AC123" s="87">
        <v>11052.73071713302</v>
      </c>
      <c r="AD123" s="87">
        <v>476.0628704784994</v>
      </c>
      <c r="AE123" s="88"/>
      <c r="AF123" s="89">
        <v>1.3313582020777546</v>
      </c>
      <c r="AG123" s="88"/>
      <c r="AH123" s="89">
        <v>1.0010173821288306</v>
      </c>
      <c r="AI123" s="77">
        <v>50</v>
      </c>
      <c r="AJ123" s="77">
        <v>46</v>
      </c>
      <c r="AK123" s="24" t="s">
        <v>179</v>
      </c>
      <c r="AL123" s="26"/>
      <c r="AM123" s="83"/>
      <c r="AN123" s="90" t="s">
        <v>498</v>
      </c>
      <c r="AO123" s="89">
        <v>0.01</v>
      </c>
      <c r="AP123" s="90" t="s">
        <v>498</v>
      </c>
      <c r="AQ123" s="89">
        <v>0.01</v>
      </c>
      <c r="AR123" s="77">
        <v>12</v>
      </c>
      <c r="AS123" s="77">
        <v>12</v>
      </c>
      <c r="AT123" s="24" t="s">
        <v>177</v>
      </c>
      <c r="AU123" s="25">
        <v>3192.2714402004453</v>
      </c>
      <c r="AV123" s="83">
        <v>137.49741525979744</v>
      </c>
      <c r="AW123" s="88"/>
      <c r="AX123" s="89">
        <v>0.38452549636275374</v>
      </c>
      <c r="AY123" s="88"/>
      <c r="AZ123" s="89">
        <v>0.09369561431783172</v>
      </c>
      <c r="BA123" s="77">
        <v>84</v>
      </c>
      <c r="BB123" s="77">
        <v>55</v>
      </c>
      <c r="BC123" s="30" t="s">
        <v>1180</v>
      </c>
      <c r="BD123" s="78">
        <v>1060</v>
      </c>
      <c r="BE123" s="79">
        <v>82.55512699999998</v>
      </c>
      <c r="BF123" s="79">
        <v>2.6310688</v>
      </c>
      <c r="BG123" s="79">
        <v>1.193475</v>
      </c>
      <c r="BH123" s="79">
        <v>13.550586760000002</v>
      </c>
      <c r="BI123" s="79">
        <v>0</v>
      </c>
      <c r="BJ123" s="79">
        <v>0.06974852</v>
      </c>
      <c r="BK123" s="79">
        <v>100</v>
      </c>
      <c r="BL123" s="81">
        <v>282.7818312328857</v>
      </c>
      <c r="BM123" s="81">
        <v>79.19499294682157</v>
      </c>
      <c r="BN123" s="81">
        <v>1470.031931260354</v>
      </c>
      <c r="BO123" s="81">
        <v>19.683889653751336</v>
      </c>
      <c r="BP123" s="81">
        <v>1851.6926450938124</v>
      </c>
      <c r="BQ123" s="96">
        <v>16.338633425214457</v>
      </c>
      <c r="BR123" s="96">
        <v>296.42128795867984</v>
      </c>
      <c r="BS123" s="96">
        <v>4.824060484070349</v>
      </c>
      <c r="BT123" s="96">
        <v>317.58398186796467</v>
      </c>
    </row>
    <row r="124" spans="1:72" s="29" customFormat="1" ht="12.75" customHeight="1">
      <c r="A124" s="17">
        <v>1997</v>
      </c>
      <c r="B124" s="18" t="s">
        <v>1078</v>
      </c>
      <c r="C124" s="19" t="s">
        <v>1081</v>
      </c>
      <c r="D124" s="20" t="s">
        <v>54</v>
      </c>
      <c r="E124" s="139" t="s">
        <v>208</v>
      </c>
      <c r="F124" s="82">
        <v>153.896368</v>
      </c>
      <c r="G124" s="74">
        <v>17.84746</v>
      </c>
      <c r="H124" s="22" t="s">
        <v>172</v>
      </c>
      <c r="I124" s="23">
        <v>52.509589603283196</v>
      </c>
      <c r="J124" s="24" t="s">
        <v>177</v>
      </c>
      <c r="K124" s="87">
        <v>484.6075181015692</v>
      </c>
      <c r="L124" s="92">
        <v>3.1489210850094214</v>
      </c>
      <c r="M124" s="31" t="s">
        <v>498</v>
      </c>
      <c r="N124" s="27">
        <v>0.02</v>
      </c>
      <c r="O124" s="88"/>
      <c r="P124" s="89">
        <v>0.04074929360011248</v>
      </c>
      <c r="Q124" s="77">
        <v>11</v>
      </c>
      <c r="R124" s="77">
        <v>53</v>
      </c>
      <c r="S124" s="24" t="s">
        <v>177</v>
      </c>
      <c r="T124" s="25">
        <v>2285.0932644164977</v>
      </c>
      <c r="U124" s="28">
        <v>14.848259865473224</v>
      </c>
      <c r="V124" s="31" t="s">
        <v>498</v>
      </c>
      <c r="W124" s="27">
        <v>0.05</v>
      </c>
      <c r="X124" s="88"/>
      <c r="Y124" s="89">
        <v>0.05944201385517555</v>
      </c>
      <c r="Z124" s="77">
        <v>3</v>
      </c>
      <c r="AA124" s="77">
        <v>8</v>
      </c>
      <c r="AB124" s="24" t="s">
        <v>177</v>
      </c>
      <c r="AC124" s="87">
        <v>40391.49146901929</v>
      </c>
      <c r="AD124" s="87">
        <v>262.4590300208988</v>
      </c>
      <c r="AE124" s="88"/>
      <c r="AF124" s="89">
        <v>0.8613899630463274</v>
      </c>
      <c r="AG124" s="88"/>
      <c r="AH124" s="89">
        <v>0.515310222960581</v>
      </c>
      <c r="AI124" s="77">
        <v>34</v>
      </c>
      <c r="AJ124" s="77">
        <v>22</v>
      </c>
      <c r="AK124" s="24" t="s">
        <v>177</v>
      </c>
      <c r="AL124" s="25">
        <v>2404.2067014380987</v>
      </c>
      <c r="AM124" s="83">
        <v>15.622244583693481</v>
      </c>
      <c r="AN124" s="88"/>
      <c r="AO124" s="89">
        <v>0.0512721725885251</v>
      </c>
      <c r="AP124" s="88"/>
      <c r="AQ124" s="89">
        <v>0.026156112242134273</v>
      </c>
      <c r="AR124" s="77">
        <v>60</v>
      </c>
      <c r="AS124" s="77">
        <v>50</v>
      </c>
      <c r="AT124" s="24" t="s">
        <v>177</v>
      </c>
      <c r="AU124" s="25">
        <v>7654.963971250959</v>
      </c>
      <c r="AV124" s="83">
        <v>49.74103073862639</v>
      </c>
      <c r="AW124" s="88"/>
      <c r="AX124" s="89">
        <v>0.16324995419826055</v>
      </c>
      <c r="AY124" s="88"/>
      <c r="AZ124" s="89">
        <v>0.09671928284917843</v>
      </c>
      <c r="BA124" s="77">
        <v>57</v>
      </c>
      <c r="BB124" s="77">
        <v>56</v>
      </c>
      <c r="BC124" s="19" t="s">
        <v>1185</v>
      </c>
      <c r="BD124" s="78">
        <v>9</v>
      </c>
      <c r="BE124" s="79">
        <v>0.18479424</v>
      </c>
      <c r="BF124" s="79">
        <v>14.278274699999999</v>
      </c>
      <c r="BG124" s="79">
        <v>9.684739</v>
      </c>
      <c r="BH124" s="79">
        <v>72.02121</v>
      </c>
      <c r="BI124" s="79">
        <v>0</v>
      </c>
      <c r="BJ124" s="79">
        <v>3.8309719919000003</v>
      </c>
      <c r="BK124" s="79">
        <v>100</v>
      </c>
      <c r="BL124" s="81">
        <v>279.27667965930596</v>
      </c>
      <c r="BM124" s="81">
        <v>517.9654402240344</v>
      </c>
      <c r="BN124" s="81">
        <v>3.0973223920831368</v>
      </c>
      <c r="BO124" s="81">
        <v>1001.3036824884653</v>
      </c>
      <c r="BP124" s="81">
        <v>1801.6431247638889</v>
      </c>
      <c r="BQ124" s="96">
        <v>106.97025243203487</v>
      </c>
      <c r="BR124" s="96">
        <v>0.6216304381313708</v>
      </c>
      <c r="BS124" s="96">
        <v>256.70521347196444</v>
      </c>
      <c r="BT124" s="96">
        <v>364.29709634213066</v>
      </c>
    </row>
    <row r="125" spans="1:72" s="29" customFormat="1" ht="12.75" customHeight="1">
      <c r="A125" s="17">
        <v>1997</v>
      </c>
      <c r="B125" s="18" t="s">
        <v>1078</v>
      </c>
      <c r="C125" s="19" t="s">
        <v>1084</v>
      </c>
      <c r="D125" s="20" t="s">
        <v>55</v>
      </c>
      <c r="E125" s="140" t="s">
        <v>1178</v>
      </c>
      <c r="F125" s="82">
        <v>2656.62746</v>
      </c>
      <c r="G125" s="74">
        <v>23.78647</v>
      </c>
      <c r="H125" s="22" t="s">
        <v>172</v>
      </c>
      <c r="I125" s="23">
        <v>1160.0506155950752</v>
      </c>
      <c r="J125" s="24" t="s">
        <v>177</v>
      </c>
      <c r="K125" s="87">
        <v>19365.441608873367</v>
      </c>
      <c r="L125" s="92">
        <v>7.289483339479358</v>
      </c>
      <c r="M125" s="31" t="s">
        <v>498</v>
      </c>
      <c r="N125" s="27">
        <v>0.02</v>
      </c>
      <c r="O125" s="31" t="s">
        <v>498</v>
      </c>
      <c r="P125" s="27">
        <v>0.02</v>
      </c>
      <c r="Q125" s="77">
        <v>11</v>
      </c>
      <c r="R125" s="77">
        <v>11</v>
      </c>
      <c r="S125" s="24" t="s">
        <v>177</v>
      </c>
      <c r="T125" s="25">
        <v>429531.4235068401</v>
      </c>
      <c r="U125" s="28">
        <v>161.6829721043537</v>
      </c>
      <c r="V125" s="88"/>
      <c r="W125" s="89">
        <v>0.4146355582625883</v>
      </c>
      <c r="X125" s="88"/>
      <c r="Y125" s="89">
        <v>0.3819082999568366</v>
      </c>
      <c r="Z125" s="77">
        <v>39</v>
      </c>
      <c r="AA125" s="77">
        <v>36</v>
      </c>
      <c r="AB125" s="24" t="s">
        <v>177</v>
      </c>
      <c r="AC125" s="87">
        <v>854391.0758175438</v>
      </c>
      <c r="AD125" s="87">
        <v>321.6074096507094</v>
      </c>
      <c r="AE125" s="88"/>
      <c r="AF125" s="89">
        <v>0.8247613592595263</v>
      </c>
      <c r="AG125" s="88"/>
      <c r="AH125" s="89">
        <v>0.6083869731580576</v>
      </c>
      <c r="AI125" s="77">
        <v>33</v>
      </c>
      <c r="AJ125" s="77">
        <v>26</v>
      </c>
      <c r="AK125" s="24" t="s">
        <v>177</v>
      </c>
      <c r="AL125" s="25">
        <v>24010.700204282388</v>
      </c>
      <c r="AM125" s="83">
        <v>9.038038101240732</v>
      </c>
      <c r="AN125" s="88"/>
      <c r="AO125" s="89">
        <v>0.023178025025961186</v>
      </c>
      <c r="AP125" s="88"/>
      <c r="AQ125" s="89">
        <v>0.02497957037399659</v>
      </c>
      <c r="AR125" s="77">
        <v>45</v>
      </c>
      <c r="AS125" s="77">
        <v>49</v>
      </c>
      <c r="AT125" s="24" t="s">
        <v>177</v>
      </c>
      <c r="AU125" s="25">
        <v>143639.6579353429</v>
      </c>
      <c r="AV125" s="83">
        <v>54.06842325394878</v>
      </c>
      <c r="AW125" s="88"/>
      <c r="AX125" s="89">
        <v>0.13865832974550626</v>
      </c>
      <c r="AY125" s="88"/>
      <c r="AZ125" s="89">
        <v>0.07827064892904957</v>
      </c>
      <c r="BA125" s="77">
        <v>53</v>
      </c>
      <c r="BB125" s="77">
        <v>49</v>
      </c>
      <c r="BC125" s="19" t="s">
        <v>1185</v>
      </c>
      <c r="BD125" s="78">
        <v>101</v>
      </c>
      <c r="BE125" s="79">
        <v>7.646169199999999</v>
      </c>
      <c r="BF125" s="79">
        <v>3.3789687820000003</v>
      </c>
      <c r="BG125" s="79">
        <v>6.399277</v>
      </c>
      <c r="BH125" s="79">
        <v>79.4655054</v>
      </c>
      <c r="BI125" s="79">
        <v>0</v>
      </c>
      <c r="BJ125" s="79">
        <v>3.1100838299999998</v>
      </c>
      <c r="BK125" s="79">
        <v>100</v>
      </c>
      <c r="BL125" s="81">
        <v>327.00068529744095</v>
      </c>
      <c r="BM125" s="81">
        <v>256.3045353248989</v>
      </c>
      <c r="BN125" s="81">
        <v>155.75349055527715</v>
      </c>
      <c r="BO125" s="81">
        <v>227.80687511225224</v>
      </c>
      <c r="BP125" s="81">
        <v>966.8655862898693</v>
      </c>
      <c r="BQ125" s="96">
        <v>52.930266707399</v>
      </c>
      <c r="BR125" s="96">
        <v>31.39368789530366</v>
      </c>
      <c r="BS125" s="96">
        <v>62.46641747804563</v>
      </c>
      <c r="BT125" s="96">
        <v>146.79037208074828</v>
      </c>
    </row>
    <row r="126" spans="1:72" s="29" customFormat="1" ht="12.75" customHeight="1">
      <c r="A126" s="17">
        <v>1997</v>
      </c>
      <c r="B126" s="18" t="s">
        <v>1078</v>
      </c>
      <c r="C126" s="19" t="s">
        <v>1085</v>
      </c>
      <c r="D126" s="20" t="s">
        <v>1086</v>
      </c>
      <c r="E126" s="139" t="s">
        <v>208</v>
      </c>
      <c r="F126" s="82">
        <v>56920.7931</v>
      </c>
      <c r="G126" s="74">
        <v>21.35488</v>
      </c>
      <c r="H126" s="22" t="s">
        <v>172</v>
      </c>
      <c r="I126" s="23">
        <v>21548.508891928865</v>
      </c>
      <c r="J126" s="24" t="s">
        <v>177</v>
      </c>
      <c r="K126" s="87">
        <v>490425.8076527439</v>
      </c>
      <c r="L126" s="92">
        <v>8.615934194577198</v>
      </c>
      <c r="M126" s="88"/>
      <c r="N126" s="89">
        <v>0.025486173409023368</v>
      </c>
      <c r="O126" s="88"/>
      <c r="P126" s="89">
        <v>0.021706029719238726</v>
      </c>
      <c r="Q126" s="77">
        <v>32</v>
      </c>
      <c r="R126" s="77">
        <v>27</v>
      </c>
      <c r="S126" s="24" t="s">
        <v>177</v>
      </c>
      <c r="T126" s="25">
        <v>3303758.6407694137</v>
      </c>
      <c r="U126" s="28">
        <v>58.04133183747599</v>
      </c>
      <c r="V126" s="88"/>
      <c r="W126" s="89">
        <v>0.17168787675184558</v>
      </c>
      <c r="X126" s="88"/>
      <c r="Y126" s="89">
        <v>0.13590196906831914</v>
      </c>
      <c r="Z126" s="77">
        <v>22</v>
      </c>
      <c r="AA126" s="77">
        <v>19</v>
      </c>
      <c r="AB126" s="24" t="s">
        <v>177</v>
      </c>
      <c r="AC126" s="87">
        <v>12102950.366640493</v>
      </c>
      <c r="AD126" s="87">
        <v>212.62792922399552</v>
      </c>
      <c r="AE126" s="88"/>
      <c r="AF126" s="89">
        <v>0.6289593389901955</v>
      </c>
      <c r="AG126" s="88"/>
      <c r="AH126" s="89">
        <v>0.5580060707946859</v>
      </c>
      <c r="AI126" s="77">
        <v>25</v>
      </c>
      <c r="AJ126" s="77">
        <v>24</v>
      </c>
      <c r="AK126" s="24" t="s">
        <v>177</v>
      </c>
      <c r="AL126" s="25">
        <v>279300.04088545236</v>
      </c>
      <c r="AM126" s="83">
        <v>4.906819207433924</v>
      </c>
      <c r="AN126" s="88"/>
      <c r="AO126" s="89">
        <v>0.0145145079318383</v>
      </c>
      <c r="AP126" s="88"/>
      <c r="AQ126" s="89">
        <v>0.017496238635298353</v>
      </c>
      <c r="AR126" s="77">
        <v>34</v>
      </c>
      <c r="AS126" s="77">
        <v>41</v>
      </c>
      <c r="AT126" s="24" t="s">
        <v>177</v>
      </c>
      <c r="AU126" s="25">
        <v>1804013.5653130494</v>
      </c>
      <c r="AV126" s="83">
        <v>31.693401779270875</v>
      </c>
      <c r="AW126" s="88"/>
      <c r="AX126" s="89">
        <v>0.09374996552048119</v>
      </c>
      <c r="AY126" s="88"/>
      <c r="AZ126" s="89">
        <v>0.07473203577756768</v>
      </c>
      <c r="BA126" s="77">
        <v>42</v>
      </c>
      <c r="BB126" s="77">
        <v>47</v>
      </c>
      <c r="BC126" s="19" t="s">
        <v>1179</v>
      </c>
      <c r="BD126" s="78">
        <v>35</v>
      </c>
      <c r="BE126" s="79">
        <v>2.9569274</v>
      </c>
      <c r="BF126" s="79">
        <v>6.47320841</v>
      </c>
      <c r="BG126" s="79">
        <v>9.779829</v>
      </c>
      <c r="BH126" s="79">
        <v>76.973815</v>
      </c>
      <c r="BI126" s="79">
        <v>0</v>
      </c>
      <c r="BJ126" s="79">
        <v>3.816227518</v>
      </c>
      <c r="BK126" s="79">
        <v>100</v>
      </c>
      <c r="BL126" s="81">
        <v>356.94665446723485</v>
      </c>
      <c r="BM126" s="81">
        <v>499.23766786025334</v>
      </c>
      <c r="BN126" s="81">
        <v>27.496407693822754</v>
      </c>
      <c r="BO126" s="81">
        <v>1018.1941403764453</v>
      </c>
      <c r="BP126" s="81">
        <v>1901.8748703977562</v>
      </c>
      <c r="BQ126" s="96">
        <v>113.31768202880737</v>
      </c>
      <c r="BR126" s="96">
        <v>5.347536171276573</v>
      </c>
      <c r="BS126" s="96">
        <v>297.32872783882556</v>
      </c>
      <c r="BT126" s="96">
        <v>415.9939460389095</v>
      </c>
    </row>
    <row r="127" spans="1:72" s="29" customFormat="1" ht="12.75" customHeight="1">
      <c r="A127" s="17">
        <v>1997</v>
      </c>
      <c r="B127" s="18" t="s">
        <v>1078</v>
      </c>
      <c r="C127" s="19" t="s">
        <v>1087</v>
      </c>
      <c r="D127" s="20" t="s">
        <v>1088</v>
      </c>
      <c r="E127" s="140" t="s">
        <v>1182</v>
      </c>
      <c r="F127" s="82">
        <v>136.245904</v>
      </c>
      <c r="G127" s="74">
        <v>20.02217</v>
      </c>
      <c r="H127" s="22" t="s">
        <v>172</v>
      </c>
      <c r="I127" s="23">
        <v>44.959124487004075</v>
      </c>
      <c r="J127" s="24" t="s">
        <v>177</v>
      </c>
      <c r="K127" s="87">
        <v>7015.433558974343</v>
      </c>
      <c r="L127" s="92">
        <v>51.4909685576628</v>
      </c>
      <c r="M127" s="88"/>
      <c r="N127" s="89">
        <v>0.1747371353670977</v>
      </c>
      <c r="O127" s="88"/>
      <c r="P127" s="89">
        <v>0.026362344044452545</v>
      </c>
      <c r="Q127" s="77">
        <v>87</v>
      </c>
      <c r="R127" s="77">
        <v>37</v>
      </c>
      <c r="S127" s="24" t="s">
        <v>176</v>
      </c>
      <c r="T127" s="26"/>
      <c r="U127" s="28"/>
      <c r="V127" s="88"/>
      <c r="W127" s="91"/>
      <c r="X127" s="88"/>
      <c r="Y127" s="91"/>
      <c r="Z127" s="80"/>
      <c r="AA127" s="80"/>
      <c r="AB127" s="24" t="s">
        <v>177</v>
      </c>
      <c r="AC127" s="87">
        <v>157741.76967164213</v>
      </c>
      <c r="AD127" s="87">
        <v>1157.772564462871</v>
      </c>
      <c r="AE127" s="88"/>
      <c r="AF127" s="89">
        <v>3.9289581646596115</v>
      </c>
      <c r="AG127" s="88"/>
      <c r="AH127" s="89">
        <v>1.456275684530549</v>
      </c>
      <c r="AI127" s="77">
        <v>80</v>
      </c>
      <c r="AJ127" s="77">
        <v>59</v>
      </c>
      <c r="AK127" s="24" t="s">
        <v>177</v>
      </c>
      <c r="AL127" s="25">
        <v>4536.88596744788</v>
      </c>
      <c r="AM127" s="83">
        <v>33.299246687429815</v>
      </c>
      <c r="AN127" s="88"/>
      <c r="AO127" s="89">
        <v>0.11300263209319426</v>
      </c>
      <c r="AP127" s="88"/>
      <c r="AQ127" s="89">
        <v>0.020257497932579617</v>
      </c>
      <c r="AR127" s="77">
        <v>77</v>
      </c>
      <c r="AS127" s="77">
        <v>43</v>
      </c>
      <c r="AT127" s="24" t="s">
        <v>177</v>
      </c>
      <c r="AU127" s="25">
        <v>50117.68016440494</v>
      </c>
      <c r="AV127" s="83">
        <v>367.8472430584404</v>
      </c>
      <c r="AW127" s="88"/>
      <c r="AX127" s="89">
        <v>1.2483077189106568</v>
      </c>
      <c r="AY127" s="88"/>
      <c r="AZ127" s="89">
        <v>0.18054358280294186</v>
      </c>
      <c r="BA127" s="77">
        <v>97</v>
      </c>
      <c r="BB127" s="77">
        <v>73</v>
      </c>
      <c r="BC127" s="32" t="s">
        <v>1184</v>
      </c>
      <c r="BD127" s="78">
        <v>6</v>
      </c>
      <c r="BE127" s="79">
        <v>0.377854609</v>
      </c>
      <c r="BF127" s="79">
        <v>66.80825</v>
      </c>
      <c r="BG127" s="79">
        <v>21.86007</v>
      </c>
      <c r="BH127" s="79">
        <v>10.300500000000001</v>
      </c>
      <c r="BI127" s="79">
        <v>0</v>
      </c>
      <c r="BJ127" s="79">
        <v>0.6533184</v>
      </c>
      <c r="BK127" s="79">
        <v>100</v>
      </c>
      <c r="BL127" s="81">
        <v>355.41129613212695</v>
      </c>
      <c r="BM127" s="81">
        <v>2836.3127892637417</v>
      </c>
      <c r="BN127" s="81">
        <v>2.519953431652032</v>
      </c>
      <c r="BO127" s="81">
        <v>1656.5635617199912</v>
      </c>
      <c r="BP127" s="81">
        <v>4850.807600547512</v>
      </c>
      <c r="BQ127" s="96">
        <v>320.35458475140655</v>
      </c>
      <c r="BR127" s="96">
        <v>0.3816628498424437</v>
      </c>
      <c r="BS127" s="96">
        <v>530.5994373232681</v>
      </c>
      <c r="BT127" s="96">
        <v>851.3356849245172</v>
      </c>
    </row>
    <row r="128" spans="1:72" s="29" customFormat="1" ht="12.75" customHeight="1">
      <c r="A128" s="17">
        <v>1997</v>
      </c>
      <c r="B128" s="18" t="s">
        <v>1078</v>
      </c>
      <c r="C128" s="19" t="s">
        <v>1089</v>
      </c>
      <c r="D128" s="20" t="s">
        <v>56</v>
      </c>
      <c r="E128" s="139" t="s">
        <v>208</v>
      </c>
      <c r="F128" s="82">
        <v>10323.71</v>
      </c>
      <c r="G128" s="74">
        <v>24.75707</v>
      </c>
      <c r="H128" s="22" t="s">
        <v>172</v>
      </c>
      <c r="I128" s="23">
        <v>5933.251025991803</v>
      </c>
      <c r="J128" s="24" t="s">
        <v>177</v>
      </c>
      <c r="K128" s="87">
        <v>603339.7562384785</v>
      </c>
      <c r="L128" s="92">
        <v>58.442144949681705</v>
      </c>
      <c r="M128" s="88"/>
      <c r="N128" s="89">
        <v>0.11387221319968159</v>
      </c>
      <c r="O128" s="88"/>
      <c r="P128" s="89">
        <v>0.039279941869810625</v>
      </c>
      <c r="Q128" s="77">
        <v>78</v>
      </c>
      <c r="R128" s="77">
        <v>53</v>
      </c>
      <c r="S128" s="24" t="s">
        <v>177</v>
      </c>
      <c r="T128" s="25">
        <v>5029800.840425649</v>
      </c>
      <c r="U128" s="28">
        <v>487.20865274457043</v>
      </c>
      <c r="V128" s="88"/>
      <c r="W128" s="89">
        <v>0.9493068337212274</v>
      </c>
      <c r="X128" s="88"/>
      <c r="Y128" s="89">
        <v>0.5879460202696264</v>
      </c>
      <c r="Z128" s="77">
        <v>60</v>
      </c>
      <c r="AA128" s="77">
        <v>48</v>
      </c>
      <c r="AB128" s="24" t="s">
        <v>177</v>
      </c>
      <c r="AC128" s="87">
        <v>6913001.27905952</v>
      </c>
      <c r="AD128" s="87">
        <v>669.6237378868178</v>
      </c>
      <c r="AE128" s="88"/>
      <c r="AF128" s="89">
        <v>1.304735428685369</v>
      </c>
      <c r="AG128" s="88"/>
      <c r="AH128" s="89">
        <v>0.8009556885479018</v>
      </c>
      <c r="AI128" s="77">
        <v>49</v>
      </c>
      <c r="AJ128" s="77">
        <v>36</v>
      </c>
      <c r="AK128" s="24" t="s">
        <v>177</v>
      </c>
      <c r="AL128" s="25">
        <v>69272.83959969332</v>
      </c>
      <c r="AM128" s="83">
        <v>6.710072212382306</v>
      </c>
      <c r="AN128" s="88"/>
      <c r="AO128" s="89">
        <v>0.01307431091400793</v>
      </c>
      <c r="AP128" s="31" t="s">
        <v>498</v>
      </c>
      <c r="AQ128" s="27">
        <v>0.01</v>
      </c>
      <c r="AR128" s="77">
        <v>30</v>
      </c>
      <c r="AS128" s="77">
        <v>12</v>
      </c>
      <c r="AT128" s="24" t="s">
        <v>177</v>
      </c>
      <c r="AU128" s="25">
        <v>369502.013292409</v>
      </c>
      <c r="AV128" s="83">
        <v>35.79159171387118</v>
      </c>
      <c r="AW128" s="88"/>
      <c r="AX128" s="89">
        <v>0.06973850405228998</v>
      </c>
      <c r="AY128" s="88"/>
      <c r="AZ128" s="89">
        <v>0.02982640025668538</v>
      </c>
      <c r="BA128" s="77">
        <v>34</v>
      </c>
      <c r="BB128" s="77">
        <v>20</v>
      </c>
      <c r="BC128" s="19" t="s">
        <v>1179</v>
      </c>
      <c r="BD128" s="78">
        <v>67</v>
      </c>
      <c r="BE128" s="79">
        <v>4.95458278</v>
      </c>
      <c r="BF128" s="79">
        <v>5.239463</v>
      </c>
      <c r="BG128" s="79">
        <v>11.43847</v>
      </c>
      <c r="BH128" s="79">
        <v>75.10690000000001</v>
      </c>
      <c r="BI128" s="79">
        <v>0</v>
      </c>
      <c r="BJ128" s="79">
        <v>3.2605907402999996</v>
      </c>
      <c r="BK128" s="79">
        <v>100</v>
      </c>
      <c r="BL128" s="81">
        <v>416.2227209662677</v>
      </c>
      <c r="BM128" s="81">
        <v>587.5297736956967</v>
      </c>
      <c r="BN128" s="81">
        <v>87.4688459865688</v>
      </c>
      <c r="BO128" s="81">
        <v>2330.06380458188</v>
      </c>
      <c r="BP128" s="81">
        <v>3421.285145230413</v>
      </c>
      <c r="BQ128" s="96">
        <v>121.33880810935864</v>
      </c>
      <c r="BR128" s="96">
        <v>17.636166326511173</v>
      </c>
      <c r="BS128" s="96">
        <v>712.0757944576127</v>
      </c>
      <c r="BT128" s="96">
        <v>851.0507688934824</v>
      </c>
    </row>
    <row r="129" spans="1:72" s="29" customFormat="1" ht="12.75" customHeight="1">
      <c r="A129" s="17">
        <v>1997</v>
      </c>
      <c r="B129" s="18" t="s">
        <v>1078</v>
      </c>
      <c r="C129" s="19" t="s">
        <v>1090</v>
      </c>
      <c r="D129" s="20" t="s">
        <v>1091</v>
      </c>
      <c r="E129" s="139" t="s">
        <v>208</v>
      </c>
      <c r="F129" s="82">
        <v>47833.3788</v>
      </c>
      <c r="G129" s="74">
        <v>21.35973</v>
      </c>
      <c r="H129" s="22" t="s">
        <v>172</v>
      </c>
      <c r="I129" s="23">
        <v>21132.8878248974</v>
      </c>
      <c r="J129" s="24" t="s">
        <v>177</v>
      </c>
      <c r="K129" s="87">
        <v>634381.0133255633</v>
      </c>
      <c r="L129" s="92">
        <v>13.262308229950156</v>
      </c>
      <c r="M129" s="88"/>
      <c r="N129" s="89">
        <v>0.03361552277754328</v>
      </c>
      <c r="O129" s="88"/>
      <c r="P129" s="89">
        <v>0.029671576307745657</v>
      </c>
      <c r="Q129" s="77">
        <v>44</v>
      </c>
      <c r="R129" s="77">
        <v>40</v>
      </c>
      <c r="S129" s="24" t="s">
        <v>177</v>
      </c>
      <c r="T129" s="25">
        <v>6196798.473390196</v>
      </c>
      <c r="U129" s="28">
        <v>129.54967072888851</v>
      </c>
      <c r="V129" s="88"/>
      <c r="W129" s="89">
        <v>0.3283651557257278</v>
      </c>
      <c r="X129" s="88"/>
      <c r="Y129" s="89">
        <v>0.2581863805586762</v>
      </c>
      <c r="Z129" s="77">
        <v>33</v>
      </c>
      <c r="AA129" s="77">
        <v>29</v>
      </c>
      <c r="AB129" s="24" t="s">
        <v>177</v>
      </c>
      <c r="AC129" s="87">
        <v>16094387.504516793</v>
      </c>
      <c r="AD129" s="87">
        <v>336.4677116331325</v>
      </c>
      <c r="AE129" s="88"/>
      <c r="AF129" s="89">
        <v>0.852833294793205</v>
      </c>
      <c r="AG129" s="88"/>
      <c r="AH129" s="89">
        <v>0.6932059321845234</v>
      </c>
      <c r="AI129" s="77">
        <v>34</v>
      </c>
      <c r="AJ129" s="77">
        <v>32</v>
      </c>
      <c r="AK129" s="24" t="s">
        <v>177</v>
      </c>
      <c r="AL129" s="25">
        <v>277363.07231232076</v>
      </c>
      <c r="AM129" s="83">
        <v>5.798525616850649</v>
      </c>
      <c r="AN129" s="88"/>
      <c r="AO129" s="89">
        <v>0.014697326179557792</v>
      </c>
      <c r="AP129" s="88"/>
      <c r="AQ129" s="89">
        <v>0.017561650857314978</v>
      </c>
      <c r="AR129" s="77">
        <v>35</v>
      </c>
      <c r="AS129" s="77">
        <v>41</v>
      </c>
      <c r="AT129" s="24" t="s">
        <v>177</v>
      </c>
      <c r="AU129" s="25">
        <v>2553343.985358198</v>
      </c>
      <c r="AV129" s="83">
        <v>53.37996289231816</v>
      </c>
      <c r="AW129" s="88"/>
      <c r="AX129" s="89">
        <v>0.13530038115226947</v>
      </c>
      <c r="AY129" s="88"/>
      <c r="AZ129" s="89">
        <v>0.08854419264666259</v>
      </c>
      <c r="BA129" s="77">
        <v>52</v>
      </c>
      <c r="BB129" s="77">
        <v>53</v>
      </c>
      <c r="BC129" s="19" t="s">
        <v>1179</v>
      </c>
      <c r="BD129" s="78">
        <v>28</v>
      </c>
      <c r="BE129" s="79">
        <v>2.18203602</v>
      </c>
      <c r="BF129" s="79">
        <v>10.14053117</v>
      </c>
      <c r="BG129" s="79">
        <v>11.9032</v>
      </c>
      <c r="BH129" s="79">
        <v>71.308009</v>
      </c>
      <c r="BI129" s="79">
        <v>0</v>
      </c>
      <c r="BJ129" s="79">
        <v>4.4662162830000005</v>
      </c>
      <c r="BK129" s="79">
        <v>100</v>
      </c>
      <c r="BL129" s="81">
        <v>363.80051134223174</v>
      </c>
      <c r="BM129" s="81">
        <v>596.3251753396939</v>
      </c>
      <c r="BN129" s="81">
        <v>33.984434595979934</v>
      </c>
      <c r="BO129" s="81">
        <v>945.8358605434747</v>
      </c>
      <c r="BP129" s="81">
        <v>1939.9459818213804</v>
      </c>
      <c r="BQ129" s="96">
        <v>90.22934280639471</v>
      </c>
      <c r="BR129" s="96">
        <v>6.3747813970718985</v>
      </c>
      <c r="BS129" s="96">
        <v>288.38079905825094</v>
      </c>
      <c r="BT129" s="96">
        <v>384.98492326171754</v>
      </c>
    </row>
    <row r="130" spans="1:72" s="29" customFormat="1" ht="12.75" customHeight="1">
      <c r="A130" s="17">
        <v>1994</v>
      </c>
      <c r="B130" s="18" t="s">
        <v>789</v>
      </c>
      <c r="C130" s="19" t="s">
        <v>790</v>
      </c>
      <c r="D130" s="20" t="s">
        <v>57</v>
      </c>
      <c r="E130" s="139" t="s">
        <v>208</v>
      </c>
      <c r="F130" s="82">
        <v>52.54924770722</v>
      </c>
      <c r="G130" s="74">
        <v>26.03721</v>
      </c>
      <c r="H130" s="22" t="s">
        <v>170</v>
      </c>
      <c r="I130" s="23">
        <v>34.80819178082193</v>
      </c>
      <c r="J130" s="24" t="s">
        <v>177</v>
      </c>
      <c r="K130" s="87">
        <v>627.4373332610994</v>
      </c>
      <c r="L130" s="92">
        <v>11.939986976728742</v>
      </c>
      <c r="M130" s="88"/>
      <c r="N130" s="89">
        <v>0.020185403450242806</v>
      </c>
      <c r="O130" s="88"/>
      <c r="P130" s="89">
        <v>0.022278278888473137</v>
      </c>
      <c r="Q130" s="77">
        <v>22</v>
      </c>
      <c r="R130" s="77">
        <v>29</v>
      </c>
      <c r="S130" s="24" t="s">
        <v>177</v>
      </c>
      <c r="T130" s="25">
        <v>7187.881295933586</v>
      </c>
      <c r="U130" s="28">
        <v>136.7837145068398</v>
      </c>
      <c r="V130" s="88"/>
      <c r="W130" s="89">
        <v>0.23124266953763847</v>
      </c>
      <c r="X130" s="88"/>
      <c r="Y130" s="89">
        <v>0.19744157448516356</v>
      </c>
      <c r="Z130" s="77">
        <v>28</v>
      </c>
      <c r="AA130" s="77">
        <v>24</v>
      </c>
      <c r="AB130" s="24" t="s">
        <v>177</v>
      </c>
      <c r="AC130" s="87">
        <v>11163.81124409278</v>
      </c>
      <c r="AD130" s="87">
        <v>212.44473957633707</v>
      </c>
      <c r="AE130" s="88"/>
      <c r="AF130" s="89">
        <v>0.35915305331472075</v>
      </c>
      <c r="AG130" s="88"/>
      <c r="AH130" s="89">
        <v>0.30780787714686153</v>
      </c>
      <c r="AI130" s="77">
        <v>12</v>
      </c>
      <c r="AJ130" s="77">
        <v>12</v>
      </c>
      <c r="AK130" s="24" t="s">
        <v>177</v>
      </c>
      <c r="AL130" s="25">
        <v>249.44482500616877</v>
      </c>
      <c r="AM130" s="83">
        <v>4.74687718454048</v>
      </c>
      <c r="AN130" s="31" t="s">
        <v>498</v>
      </c>
      <c r="AO130" s="27">
        <v>0.01</v>
      </c>
      <c r="AP130" s="31" t="s">
        <v>498</v>
      </c>
      <c r="AQ130" s="27">
        <v>0.01</v>
      </c>
      <c r="AR130" s="77">
        <v>12</v>
      </c>
      <c r="AS130" s="77">
        <v>12</v>
      </c>
      <c r="AT130" s="24" t="s">
        <v>177</v>
      </c>
      <c r="AU130" s="25">
        <v>400.23329732002895</v>
      </c>
      <c r="AV130" s="83">
        <v>7.616346851432451</v>
      </c>
      <c r="AW130" s="88"/>
      <c r="AX130" s="89">
        <v>0.012875980041920547</v>
      </c>
      <c r="AY130" s="31" t="s">
        <v>498</v>
      </c>
      <c r="AZ130" s="27">
        <v>0.01</v>
      </c>
      <c r="BA130" s="77">
        <v>6</v>
      </c>
      <c r="BB130" s="77">
        <v>3</v>
      </c>
      <c r="BC130" s="19" t="s">
        <v>1183</v>
      </c>
      <c r="BD130" s="78">
        <v>2</v>
      </c>
      <c r="BE130" s="79">
        <v>0.003424834</v>
      </c>
      <c r="BF130" s="79">
        <v>0.05993459</v>
      </c>
      <c r="BG130" s="79">
        <v>0.3253592</v>
      </c>
      <c r="BH130" s="79">
        <v>99.12152680000001</v>
      </c>
      <c r="BI130" s="79">
        <v>0</v>
      </c>
      <c r="BJ130" s="79">
        <v>0.48975113000000003</v>
      </c>
      <c r="BK130" s="79">
        <v>100</v>
      </c>
      <c r="BL130" s="81">
        <v>689.810065444944</v>
      </c>
      <c r="BM130" s="81">
        <v>4.713039243616774</v>
      </c>
      <c r="BN130" s="81">
        <v>0.019029768143809318</v>
      </c>
      <c r="BO130" s="81">
        <v>9.610032912623705</v>
      </c>
      <c r="BP130" s="81">
        <v>704.1521673693284</v>
      </c>
      <c r="BQ130" s="96">
        <v>1.154472600724432</v>
      </c>
      <c r="BR130" s="96">
        <v>0</v>
      </c>
      <c r="BS130" s="96">
        <v>1.807827973661885</v>
      </c>
      <c r="BT130" s="96">
        <v>2.962300574386317</v>
      </c>
    </row>
    <row r="131" spans="1:72" s="29" customFormat="1" ht="12.75" customHeight="1">
      <c r="A131" s="17">
        <v>1994</v>
      </c>
      <c r="B131" s="18" t="s">
        <v>789</v>
      </c>
      <c r="C131" s="19" t="s">
        <v>791</v>
      </c>
      <c r="D131" s="20" t="s">
        <v>58</v>
      </c>
      <c r="E131" s="141" t="s">
        <v>1178</v>
      </c>
      <c r="F131" s="82">
        <v>2762.844890213</v>
      </c>
      <c r="G131" s="74">
        <v>23.89067</v>
      </c>
      <c r="H131" s="22" t="s">
        <v>170</v>
      </c>
      <c r="I131" s="23">
        <v>2127.1068493150683</v>
      </c>
      <c r="J131" s="24" t="s">
        <v>177</v>
      </c>
      <c r="K131" s="87">
        <v>73308.28772165919</v>
      </c>
      <c r="L131" s="92">
        <v>26.53362408484956</v>
      </c>
      <c r="M131" s="88"/>
      <c r="N131" s="89">
        <v>0.0385933351355111</v>
      </c>
      <c r="O131" s="88"/>
      <c r="P131" s="89">
        <v>0.04182728568836503</v>
      </c>
      <c r="Q131" s="77">
        <v>47</v>
      </c>
      <c r="R131" s="77">
        <v>54</v>
      </c>
      <c r="S131" s="24" t="s">
        <v>177</v>
      </c>
      <c r="T131" s="25">
        <v>1185997.9862902951</v>
      </c>
      <c r="U131" s="28">
        <v>429.2669452749703</v>
      </c>
      <c r="V131" s="88"/>
      <c r="W131" s="89">
        <v>0.6243716662532179</v>
      </c>
      <c r="X131" s="88"/>
      <c r="Y131" s="89">
        <v>0.5838978686248727</v>
      </c>
      <c r="Z131" s="77">
        <v>49</v>
      </c>
      <c r="AA131" s="77">
        <v>48</v>
      </c>
      <c r="AB131" s="24" t="s">
        <v>177</v>
      </c>
      <c r="AC131" s="87">
        <v>1938579.8631608465</v>
      </c>
      <c r="AD131" s="87">
        <v>701.6607664179776</v>
      </c>
      <c r="AE131" s="88"/>
      <c r="AF131" s="89">
        <v>1.0205703157327337</v>
      </c>
      <c r="AG131" s="88"/>
      <c r="AH131" s="89">
        <v>0.9329502627730827</v>
      </c>
      <c r="AI131" s="77">
        <v>41</v>
      </c>
      <c r="AJ131" s="77">
        <v>42</v>
      </c>
      <c r="AK131" s="24" t="s">
        <v>177</v>
      </c>
      <c r="AL131" s="25">
        <v>19639.425656443538</v>
      </c>
      <c r="AM131" s="83">
        <v>7.108406891032326</v>
      </c>
      <c r="AN131" s="88"/>
      <c r="AO131" s="89">
        <v>0.010339225751744592</v>
      </c>
      <c r="AP131" s="88"/>
      <c r="AQ131" s="89">
        <v>0.014020430966729348</v>
      </c>
      <c r="AR131" s="77">
        <v>24</v>
      </c>
      <c r="AS131" s="77">
        <v>34</v>
      </c>
      <c r="AT131" s="24" t="s">
        <v>177</v>
      </c>
      <c r="AU131" s="25">
        <v>89707.38715268133</v>
      </c>
      <c r="AV131" s="83">
        <v>32.469208630009405</v>
      </c>
      <c r="AW131" s="88"/>
      <c r="AX131" s="89">
        <v>0.04722668287737925</v>
      </c>
      <c r="AY131" s="88"/>
      <c r="AZ131" s="89">
        <v>0.033833696156459606</v>
      </c>
      <c r="BA131" s="77">
        <v>26</v>
      </c>
      <c r="BB131" s="77">
        <v>24</v>
      </c>
      <c r="BC131" s="19" t="s">
        <v>1185</v>
      </c>
      <c r="BD131" s="78">
        <v>35</v>
      </c>
      <c r="BE131" s="79">
        <v>2.3900897999999997</v>
      </c>
      <c r="BF131" s="79">
        <v>4.92504262</v>
      </c>
      <c r="BG131" s="79">
        <v>35.30551</v>
      </c>
      <c r="BH131" s="79">
        <v>56.062624</v>
      </c>
      <c r="BI131" s="79">
        <v>0</v>
      </c>
      <c r="BJ131" s="79">
        <v>1.31673031</v>
      </c>
      <c r="BK131" s="79">
        <v>100</v>
      </c>
      <c r="BL131" s="81">
        <v>744.935654533974</v>
      </c>
      <c r="BM131" s="81">
        <v>861.5510803490997</v>
      </c>
      <c r="BN131" s="81">
        <v>17.553886878871324</v>
      </c>
      <c r="BO131" s="81">
        <v>922.8248784546998</v>
      </c>
      <c r="BP131" s="81">
        <v>2546.8655002166447</v>
      </c>
      <c r="BQ131" s="96">
        <v>214.7079152970234</v>
      </c>
      <c r="BR131" s="96">
        <v>2.730518831051134</v>
      </c>
      <c r="BS131" s="96">
        <v>181.05142339765447</v>
      </c>
      <c r="BT131" s="96">
        <v>398.489857525729</v>
      </c>
    </row>
    <row r="132" spans="1:72" s="29" customFormat="1" ht="12.75" customHeight="1">
      <c r="A132" s="17">
        <v>1994</v>
      </c>
      <c r="B132" s="18" t="s">
        <v>789</v>
      </c>
      <c r="C132" s="19" t="s">
        <v>792</v>
      </c>
      <c r="D132" s="20" t="s">
        <v>59</v>
      </c>
      <c r="E132" s="142" t="s">
        <v>1178</v>
      </c>
      <c r="F132" s="82">
        <v>85.08981805397</v>
      </c>
      <c r="G132" s="74">
        <v>23.82597</v>
      </c>
      <c r="H132" s="22" t="s">
        <v>170</v>
      </c>
      <c r="I132" s="23">
        <v>51.67052054794518</v>
      </c>
      <c r="J132" s="24" t="s">
        <v>177</v>
      </c>
      <c r="K132" s="87">
        <v>1495.0796794246762</v>
      </c>
      <c r="L132" s="92">
        <v>17.570606138520482</v>
      </c>
      <c r="M132" s="88"/>
      <c r="N132" s="89">
        <v>0.03240186759844307</v>
      </c>
      <c r="O132" s="88"/>
      <c r="P132" s="89">
        <v>0.03441694375087474</v>
      </c>
      <c r="Q132" s="77">
        <v>43</v>
      </c>
      <c r="R132" s="77">
        <v>48</v>
      </c>
      <c r="S132" s="24" t="s">
        <v>177</v>
      </c>
      <c r="T132" s="25">
        <v>53939.75620626406</v>
      </c>
      <c r="U132" s="28">
        <v>633.915519387427</v>
      </c>
      <c r="V132" s="88"/>
      <c r="W132" s="89">
        <v>1.1690004639486635</v>
      </c>
      <c r="X132" s="88"/>
      <c r="Y132" s="89">
        <v>0.8565965526071445</v>
      </c>
      <c r="Z132" s="77">
        <v>63</v>
      </c>
      <c r="AA132" s="77">
        <v>60</v>
      </c>
      <c r="AB132" s="24" t="s">
        <v>177</v>
      </c>
      <c r="AC132" s="87">
        <v>66935.79153627803</v>
      </c>
      <c r="AD132" s="87">
        <v>786.6486621680469</v>
      </c>
      <c r="AE132" s="88"/>
      <c r="AF132" s="89">
        <v>1.4506548947211046</v>
      </c>
      <c r="AG132" s="88"/>
      <c r="AH132" s="89">
        <v>1.0552731166865936</v>
      </c>
      <c r="AI132" s="77">
        <v>52</v>
      </c>
      <c r="AJ132" s="77">
        <v>48</v>
      </c>
      <c r="AK132" s="24" t="s">
        <v>177</v>
      </c>
      <c r="AL132" s="25">
        <v>382.3622015573379</v>
      </c>
      <c r="AM132" s="83">
        <v>4.493630498948965</v>
      </c>
      <c r="AN132" s="31" t="s">
        <v>498</v>
      </c>
      <c r="AO132" s="27">
        <v>0.01</v>
      </c>
      <c r="AP132" s="31" t="s">
        <v>498</v>
      </c>
      <c r="AQ132" s="27">
        <v>0.01</v>
      </c>
      <c r="AR132" s="77">
        <v>12</v>
      </c>
      <c r="AS132" s="77">
        <v>12</v>
      </c>
      <c r="AT132" s="24" t="s">
        <v>177</v>
      </c>
      <c r="AU132" s="25">
        <v>2914.977903481339</v>
      </c>
      <c r="AV132" s="83">
        <v>34.25765820338754</v>
      </c>
      <c r="AW132" s="88"/>
      <c r="AX132" s="89">
        <v>0.06317437751366885</v>
      </c>
      <c r="AY132" s="88"/>
      <c r="AZ132" s="89">
        <v>0.02354273498575239</v>
      </c>
      <c r="BA132" s="77">
        <v>32</v>
      </c>
      <c r="BB132" s="77">
        <v>16</v>
      </c>
      <c r="BC132" s="19" t="s">
        <v>1185</v>
      </c>
      <c r="BD132" s="78">
        <v>25</v>
      </c>
      <c r="BE132" s="79">
        <v>0.229544637</v>
      </c>
      <c r="BF132" s="79">
        <v>6.596498</v>
      </c>
      <c r="BG132" s="79">
        <v>28.06897</v>
      </c>
      <c r="BH132" s="79">
        <v>65.004501</v>
      </c>
      <c r="BI132" s="79">
        <v>0</v>
      </c>
      <c r="BJ132" s="79">
        <v>0.100491888</v>
      </c>
      <c r="BK132" s="79">
        <v>100</v>
      </c>
      <c r="BL132" s="81">
        <v>681.4289652128524</v>
      </c>
      <c r="BM132" s="81">
        <v>933.1786318973716</v>
      </c>
      <c r="BN132" s="81">
        <v>2.7422004027007882</v>
      </c>
      <c r="BO132" s="81">
        <v>793.056108748508</v>
      </c>
      <c r="BP132" s="81">
        <v>2410.405906261433</v>
      </c>
      <c r="BQ132" s="96">
        <v>229.24403623663915</v>
      </c>
      <c r="BR132" s="96">
        <v>0.42308234784526444</v>
      </c>
      <c r="BS132" s="96">
        <v>175.00331227121757</v>
      </c>
      <c r="BT132" s="96">
        <v>404.67043085570197</v>
      </c>
    </row>
    <row r="133" spans="1:72" s="29" customFormat="1" ht="12.75" customHeight="1">
      <c r="A133" s="17">
        <v>1994</v>
      </c>
      <c r="B133" s="18" t="s">
        <v>789</v>
      </c>
      <c r="C133" s="19" t="s">
        <v>793</v>
      </c>
      <c r="D133" s="20" t="s">
        <v>60</v>
      </c>
      <c r="E133" s="141" t="s">
        <v>208</v>
      </c>
      <c r="F133" s="82">
        <v>1171.475392057</v>
      </c>
      <c r="G133" s="74">
        <v>25.3158</v>
      </c>
      <c r="H133" s="22" t="s">
        <v>170</v>
      </c>
      <c r="I133" s="23">
        <v>875.9794520547945</v>
      </c>
      <c r="J133" s="24" t="s">
        <v>177</v>
      </c>
      <c r="K133" s="87">
        <v>88341.5586504328</v>
      </c>
      <c r="L133" s="92">
        <v>75.41051160734446</v>
      </c>
      <c r="M133" s="88"/>
      <c r="N133" s="89">
        <v>0.11293269172198625</v>
      </c>
      <c r="O133" s="88"/>
      <c r="P133" s="89">
        <v>0.20397342342951347</v>
      </c>
      <c r="Q133" s="77">
        <v>78</v>
      </c>
      <c r="R133" s="77">
        <v>93</v>
      </c>
      <c r="S133" s="24" t="s">
        <v>177</v>
      </c>
      <c r="T133" s="25">
        <v>614029.4374791698</v>
      </c>
      <c r="U133" s="28">
        <v>524.1505213361693</v>
      </c>
      <c r="V133" s="88"/>
      <c r="W133" s="89">
        <v>0.7849532907320964</v>
      </c>
      <c r="X133" s="88"/>
      <c r="Y133" s="89">
        <v>0.7082496798982936</v>
      </c>
      <c r="Z133" s="77">
        <v>54</v>
      </c>
      <c r="AA133" s="77">
        <v>55</v>
      </c>
      <c r="AB133" s="24" t="s">
        <v>177</v>
      </c>
      <c r="AC133" s="87">
        <v>843948.5562877314</v>
      </c>
      <c r="AD133" s="87">
        <v>720.415095366056</v>
      </c>
      <c r="AE133" s="88"/>
      <c r="AF133" s="89">
        <v>1.0788736761323918</v>
      </c>
      <c r="AG133" s="88"/>
      <c r="AH133" s="89">
        <v>1.05214879562454</v>
      </c>
      <c r="AI133" s="77">
        <v>43</v>
      </c>
      <c r="AJ133" s="77">
        <v>47</v>
      </c>
      <c r="AK133" s="24" t="s">
        <v>179</v>
      </c>
      <c r="AL133" s="26"/>
      <c r="AM133" s="83"/>
      <c r="AN133" s="90" t="s">
        <v>498</v>
      </c>
      <c r="AO133" s="89">
        <v>0.01</v>
      </c>
      <c r="AP133" s="90" t="s">
        <v>498</v>
      </c>
      <c r="AQ133" s="89">
        <v>0.01</v>
      </c>
      <c r="AR133" s="77">
        <v>12</v>
      </c>
      <c r="AS133" s="77">
        <v>12</v>
      </c>
      <c r="AT133" s="24" t="s">
        <v>177</v>
      </c>
      <c r="AU133" s="25">
        <v>19142.865586787917</v>
      </c>
      <c r="AV133" s="83">
        <v>16.340817499524984</v>
      </c>
      <c r="AW133" s="88"/>
      <c r="AX133" s="89">
        <v>0.024471555302104105</v>
      </c>
      <c r="AY133" s="88"/>
      <c r="AZ133" s="89">
        <v>0.017242417051144026</v>
      </c>
      <c r="BA133" s="77">
        <v>11</v>
      </c>
      <c r="BB133" s="77">
        <v>11</v>
      </c>
      <c r="BC133" s="19" t="s">
        <v>1183</v>
      </c>
      <c r="BD133" s="78">
        <v>50</v>
      </c>
      <c r="BE133" s="79">
        <v>3.0073513600000004</v>
      </c>
      <c r="BF133" s="79">
        <v>3.135571</v>
      </c>
      <c r="BG133" s="79">
        <v>21.50142</v>
      </c>
      <c r="BH133" s="79">
        <v>67.8277287</v>
      </c>
      <c r="BI133" s="79">
        <v>0</v>
      </c>
      <c r="BJ133" s="79">
        <v>4.5279279</v>
      </c>
      <c r="BK133" s="79">
        <v>100</v>
      </c>
      <c r="BL133" s="81">
        <v>667.8171292694707</v>
      </c>
      <c r="BM133" s="81">
        <v>762.209494728525</v>
      </c>
      <c r="BN133" s="81">
        <v>26.44386176899398</v>
      </c>
      <c r="BO133" s="81">
        <v>915.5898683596176</v>
      </c>
      <c r="BP133" s="81">
        <v>2372.0603541266073</v>
      </c>
      <c r="BQ133" s="96">
        <v>187.3261713288489</v>
      </c>
      <c r="BR133" s="96">
        <v>4.1070716175139514</v>
      </c>
      <c r="BS133" s="96">
        <v>182.65087039027526</v>
      </c>
      <c r="BT133" s="96">
        <v>374.0841133366381</v>
      </c>
    </row>
    <row r="134" spans="1:72" s="29" customFormat="1" ht="12.75" customHeight="1">
      <c r="A134" s="17">
        <v>1994</v>
      </c>
      <c r="B134" s="18" t="s">
        <v>789</v>
      </c>
      <c r="C134" s="19" t="s">
        <v>794</v>
      </c>
      <c r="D134" s="20" t="s">
        <v>61</v>
      </c>
      <c r="E134" s="141" t="s">
        <v>208</v>
      </c>
      <c r="F134" s="82">
        <v>29728.32162926</v>
      </c>
      <c r="G134" s="74">
        <v>23.9748</v>
      </c>
      <c r="H134" s="22" t="s">
        <v>170</v>
      </c>
      <c r="I134" s="23">
        <v>21755.04109589041</v>
      </c>
      <c r="J134" s="24" t="s">
        <v>177</v>
      </c>
      <c r="K134" s="87">
        <v>1033445.0652208052</v>
      </c>
      <c r="L134" s="92">
        <v>34.7629805042085</v>
      </c>
      <c r="M134" s="88"/>
      <c r="N134" s="89">
        <v>0.053195638850639694</v>
      </c>
      <c r="O134" s="88"/>
      <c r="P134" s="89">
        <v>0.052951022466167466</v>
      </c>
      <c r="Q134" s="77">
        <v>58</v>
      </c>
      <c r="R134" s="77">
        <v>61</v>
      </c>
      <c r="S134" s="24" t="s">
        <v>177</v>
      </c>
      <c r="T134" s="25">
        <v>12622287.289780848</v>
      </c>
      <c r="U134" s="28">
        <v>424.587955122142</v>
      </c>
      <c r="V134" s="88"/>
      <c r="W134" s="89">
        <v>0.6497206854364725</v>
      </c>
      <c r="X134" s="88"/>
      <c r="Y134" s="89">
        <v>0.620157344179062</v>
      </c>
      <c r="Z134" s="77">
        <v>49</v>
      </c>
      <c r="AA134" s="77">
        <v>50</v>
      </c>
      <c r="AB134" s="24" t="s">
        <v>177</v>
      </c>
      <c r="AC134" s="87">
        <v>18054176.66334493</v>
      </c>
      <c r="AD134" s="87">
        <v>607.3056154497187</v>
      </c>
      <c r="AE134" s="88"/>
      <c r="AF134" s="89">
        <v>0.9293222192935287</v>
      </c>
      <c r="AG134" s="88"/>
      <c r="AH134" s="89">
        <v>0.8419481245627098</v>
      </c>
      <c r="AI134" s="77">
        <v>37</v>
      </c>
      <c r="AJ134" s="77">
        <v>38</v>
      </c>
      <c r="AK134" s="24" t="s">
        <v>177</v>
      </c>
      <c r="AL134" s="25">
        <v>155653.9741042963</v>
      </c>
      <c r="AM134" s="83">
        <v>5.23588166346715</v>
      </c>
      <c r="AN134" s="31" t="s">
        <v>498</v>
      </c>
      <c r="AO134" s="27">
        <v>0.01</v>
      </c>
      <c r="AP134" s="31" t="s">
        <v>498</v>
      </c>
      <c r="AQ134" s="27">
        <v>0.01</v>
      </c>
      <c r="AR134" s="77">
        <v>12</v>
      </c>
      <c r="AS134" s="77">
        <v>12</v>
      </c>
      <c r="AT134" s="24" t="s">
        <v>177</v>
      </c>
      <c r="AU134" s="25">
        <v>734654.0829063698</v>
      </c>
      <c r="AV134" s="83">
        <v>24.712262335835636</v>
      </c>
      <c r="AW134" s="88"/>
      <c r="AX134" s="89">
        <v>0.03781564651052378</v>
      </c>
      <c r="AY134" s="88"/>
      <c r="AZ134" s="89">
        <v>0.023438734996643302</v>
      </c>
      <c r="BA134" s="77">
        <v>21</v>
      </c>
      <c r="BB134" s="77">
        <v>15</v>
      </c>
      <c r="BC134" s="19" t="s">
        <v>1179</v>
      </c>
      <c r="BD134" s="78">
        <v>37</v>
      </c>
      <c r="BE134" s="79">
        <v>2.48018179</v>
      </c>
      <c r="BF134" s="79">
        <v>3.41237325</v>
      </c>
      <c r="BG134" s="79">
        <v>17.36553</v>
      </c>
      <c r="BH134" s="79">
        <v>74.8218217</v>
      </c>
      <c r="BI134" s="79">
        <v>0</v>
      </c>
      <c r="BJ134" s="79">
        <v>1.9200996</v>
      </c>
      <c r="BK134" s="79">
        <v>100</v>
      </c>
      <c r="BL134" s="81">
        <v>689.4793094034782</v>
      </c>
      <c r="BM134" s="81">
        <v>374.5661507187205</v>
      </c>
      <c r="BN134" s="81">
        <v>20.337116264857325</v>
      </c>
      <c r="BO134" s="81">
        <v>473.8965480692925</v>
      </c>
      <c r="BP134" s="81">
        <v>1558.2791244563484</v>
      </c>
      <c r="BQ134" s="96">
        <v>94.3742592777906</v>
      </c>
      <c r="BR134" s="96">
        <v>3.1722387327952486</v>
      </c>
      <c r="BS134" s="96">
        <v>98.25337724835116</v>
      </c>
      <c r="BT134" s="96">
        <v>195.799875258937</v>
      </c>
    </row>
    <row r="135" spans="1:72" s="29" customFormat="1" ht="12.75" customHeight="1">
      <c r="A135" s="17">
        <v>1994</v>
      </c>
      <c r="B135" s="18" t="s">
        <v>789</v>
      </c>
      <c r="C135" s="19" t="s">
        <v>795</v>
      </c>
      <c r="D135" s="20" t="s">
        <v>62</v>
      </c>
      <c r="E135" s="142" t="s">
        <v>1178</v>
      </c>
      <c r="F135" s="82">
        <v>69.73155550079</v>
      </c>
      <c r="G135" s="74">
        <v>18.11043</v>
      </c>
      <c r="H135" s="22" t="s">
        <v>170</v>
      </c>
      <c r="I135" s="23">
        <v>28.580849315068473</v>
      </c>
      <c r="J135" s="24" t="s">
        <v>177</v>
      </c>
      <c r="K135" s="87">
        <v>502.803175226797</v>
      </c>
      <c r="L135" s="92">
        <v>7.2105544127880625</v>
      </c>
      <c r="M135" s="31" t="s">
        <v>498</v>
      </c>
      <c r="N135" s="27">
        <v>0.02</v>
      </c>
      <c r="O135" s="31" t="s">
        <v>498</v>
      </c>
      <c r="P135" s="27">
        <v>0.02</v>
      </c>
      <c r="Q135" s="77">
        <v>11</v>
      </c>
      <c r="R135" s="77">
        <v>11</v>
      </c>
      <c r="S135" s="24" t="s">
        <v>177</v>
      </c>
      <c r="T135" s="25">
        <v>20888.32152129729</v>
      </c>
      <c r="U135" s="28">
        <v>299.5533567447903</v>
      </c>
      <c r="V135" s="88"/>
      <c r="W135" s="89">
        <v>0.8184213582175857</v>
      </c>
      <c r="X135" s="88"/>
      <c r="Y135" s="89">
        <v>0.5005259304185903</v>
      </c>
      <c r="Z135" s="77">
        <v>56</v>
      </c>
      <c r="AA135" s="77">
        <v>44</v>
      </c>
      <c r="AB135" s="24" t="s">
        <v>177</v>
      </c>
      <c r="AC135" s="87">
        <v>31649.489743132122</v>
      </c>
      <c r="AD135" s="87">
        <v>453.8761471164022</v>
      </c>
      <c r="AE135" s="88"/>
      <c r="AF135" s="89">
        <v>1.2400526464540473</v>
      </c>
      <c r="AG135" s="88"/>
      <c r="AH135" s="89">
        <v>0.7930183040243738</v>
      </c>
      <c r="AI135" s="77">
        <v>48</v>
      </c>
      <c r="AJ135" s="77">
        <v>35</v>
      </c>
      <c r="AK135" s="24" t="s">
        <v>177</v>
      </c>
      <c r="AL135" s="25">
        <v>313.6217974800745</v>
      </c>
      <c r="AM135" s="83">
        <v>4.4975591785919855</v>
      </c>
      <c r="AN135" s="88"/>
      <c r="AO135" s="89">
        <v>0.012287956081037102</v>
      </c>
      <c r="AP135" s="88"/>
      <c r="AQ135" s="89">
        <v>0.011447055348761467</v>
      </c>
      <c r="AR135" s="77">
        <v>28</v>
      </c>
      <c r="AS135" s="77">
        <v>27</v>
      </c>
      <c r="AT135" s="24" t="s">
        <v>177</v>
      </c>
      <c r="AU135" s="25">
        <v>1539.8045579255165</v>
      </c>
      <c r="AV135" s="83">
        <v>22.08189028435013</v>
      </c>
      <c r="AW135" s="88"/>
      <c r="AX135" s="89">
        <v>0.06033078992977717</v>
      </c>
      <c r="AY135" s="88"/>
      <c r="AZ135" s="89">
        <v>0.03706435514967049</v>
      </c>
      <c r="BA135" s="77">
        <v>30</v>
      </c>
      <c r="BB135" s="77">
        <v>26</v>
      </c>
      <c r="BC135" s="30" t="s">
        <v>1180</v>
      </c>
      <c r="BD135" s="78">
        <v>194</v>
      </c>
      <c r="BE135" s="79">
        <v>14.444301920000001</v>
      </c>
      <c r="BF135" s="79">
        <v>2.854008</v>
      </c>
      <c r="BG135" s="79">
        <v>24.61211</v>
      </c>
      <c r="BH135" s="79">
        <v>56.771654999999996</v>
      </c>
      <c r="BI135" s="79">
        <v>0</v>
      </c>
      <c r="BJ135" s="79">
        <v>1.317929755</v>
      </c>
      <c r="BK135" s="79">
        <v>100</v>
      </c>
      <c r="BL135" s="81">
        <v>668.8793855956876</v>
      </c>
      <c r="BM135" s="81">
        <v>223.42347814814144</v>
      </c>
      <c r="BN135" s="81">
        <v>305.43799738448934</v>
      </c>
      <c r="BO135" s="81">
        <v>287.25875761903905</v>
      </c>
      <c r="BP135" s="81">
        <v>1484.9996187473573</v>
      </c>
      <c r="BQ135" s="96">
        <v>54.87711609449633</v>
      </c>
      <c r="BR135" s="96">
        <v>47.43428771826542</v>
      </c>
      <c r="BS135" s="96">
        <v>71.63184535505466</v>
      </c>
      <c r="BT135" s="96">
        <v>173.94324916781642</v>
      </c>
    </row>
    <row r="136" spans="1:72" s="29" customFormat="1" ht="12.75" customHeight="1">
      <c r="A136" s="17">
        <v>1994</v>
      </c>
      <c r="B136" s="18" t="s">
        <v>789</v>
      </c>
      <c r="C136" s="19" t="s">
        <v>796</v>
      </c>
      <c r="D136" s="20" t="s">
        <v>63</v>
      </c>
      <c r="E136" s="141" t="s">
        <v>208</v>
      </c>
      <c r="F136" s="82">
        <v>2921.812542822</v>
      </c>
      <c r="G136" s="74">
        <v>28.4414</v>
      </c>
      <c r="H136" s="22" t="s">
        <v>170</v>
      </c>
      <c r="I136" s="23">
        <v>3084.250684931507</v>
      </c>
      <c r="J136" s="24" t="s">
        <v>177</v>
      </c>
      <c r="K136" s="87">
        <v>389666.15745526843</v>
      </c>
      <c r="L136" s="92">
        <v>133.3645303195645</v>
      </c>
      <c r="M136" s="88"/>
      <c r="N136" s="89">
        <v>0.14147886275168187</v>
      </c>
      <c r="O136" s="88"/>
      <c r="P136" s="89">
        <v>0.3198208286441014</v>
      </c>
      <c r="Q136" s="77">
        <v>82</v>
      </c>
      <c r="R136" s="77">
        <v>95</v>
      </c>
      <c r="S136" s="24" t="s">
        <v>177</v>
      </c>
      <c r="T136" s="25">
        <v>1296147.0602231976</v>
      </c>
      <c r="U136" s="28">
        <v>443.6106154063287</v>
      </c>
      <c r="V136" s="88"/>
      <c r="W136" s="89">
        <v>0.47060133021781453</v>
      </c>
      <c r="X136" s="88"/>
      <c r="Y136" s="89">
        <v>0.4033925302358625</v>
      </c>
      <c r="Z136" s="77">
        <v>42</v>
      </c>
      <c r="AA136" s="77">
        <v>39</v>
      </c>
      <c r="AB136" s="24" t="s">
        <v>177</v>
      </c>
      <c r="AC136" s="87">
        <v>1991927.4944148983</v>
      </c>
      <c r="AD136" s="87">
        <v>681.7437687124915</v>
      </c>
      <c r="AE136" s="88"/>
      <c r="AF136" s="89">
        <v>0.7232232802407991</v>
      </c>
      <c r="AG136" s="88"/>
      <c r="AH136" s="89">
        <v>0.6913907321458149</v>
      </c>
      <c r="AI136" s="77">
        <v>29</v>
      </c>
      <c r="AJ136" s="77">
        <v>31</v>
      </c>
      <c r="AK136" s="24" t="s">
        <v>177</v>
      </c>
      <c r="AL136" s="25">
        <v>22574.245215907726</v>
      </c>
      <c r="AM136" s="83">
        <v>7.72611003788239</v>
      </c>
      <c r="AN136" s="31" t="s">
        <v>498</v>
      </c>
      <c r="AO136" s="27">
        <v>0.01</v>
      </c>
      <c r="AP136" s="31" t="s">
        <v>498</v>
      </c>
      <c r="AQ136" s="27">
        <v>0.01</v>
      </c>
      <c r="AR136" s="77">
        <v>12</v>
      </c>
      <c r="AS136" s="77">
        <v>12</v>
      </c>
      <c r="AT136" s="24" t="s">
        <v>177</v>
      </c>
      <c r="AU136" s="25">
        <v>60620.570003228975</v>
      </c>
      <c r="AV136" s="83">
        <v>20.74759044763333</v>
      </c>
      <c r="AW136" s="88"/>
      <c r="AX136" s="89">
        <v>0.022009941431467766</v>
      </c>
      <c r="AY136" s="88"/>
      <c r="AZ136" s="89">
        <v>0.010399804780593228</v>
      </c>
      <c r="BA136" s="77">
        <v>9</v>
      </c>
      <c r="BB136" s="77">
        <v>6</v>
      </c>
      <c r="BC136" s="19" t="s">
        <v>1179</v>
      </c>
      <c r="BD136" s="78">
        <v>8</v>
      </c>
      <c r="BE136" s="79">
        <v>0.456952613</v>
      </c>
      <c r="BF136" s="79">
        <v>1.21084</v>
      </c>
      <c r="BG136" s="79">
        <v>5.661716</v>
      </c>
      <c r="BH136" s="79">
        <v>89.54752699999999</v>
      </c>
      <c r="BI136" s="79">
        <v>0</v>
      </c>
      <c r="BJ136" s="79">
        <v>3.1229566999999996</v>
      </c>
      <c r="BK136" s="79">
        <v>100</v>
      </c>
      <c r="BL136" s="81">
        <v>674.2136845293193</v>
      </c>
      <c r="BM136" s="81">
        <v>100.85748566951077</v>
      </c>
      <c r="BN136" s="81">
        <v>1.8544424920909184</v>
      </c>
      <c r="BO136" s="81">
        <v>216.6501069875665</v>
      </c>
      <c r="BP136" s="81">
        <v>993.5757196784874</v>
      </c>
      <c r="BQ136" s="96">
        <v>36.18347576508914</v>
      </c>
      <c r="BR136" s="96">
        <v>0.48702645332120154</v>
      </c>
      <c r="BS136" s="96">
        <v>59.556182147103954</v>
      </c>
      <c r="BT136" s="96">
        <v>96.2266843655143</v>
      </c>
    </row>
    <row r="137" spans="1:72" s="29" customFormat="1" ht="12.75" customHeight="1">
      <c r="A137" s="17">
        <v>1994</v>
      </c>
      <c r="B137" s="18" t="s">
        <v>789</v>
      </c>
      <c r="C137" s="19" t="s">
        <v>797</v>
      </c>
      <c r="D137" s="20" t="s">
        <v>66</v>
      </c>
      <c r="E137" s="141" t="s">
        <v>208</v>
      </c>
      <c r="F137" s="82">
        <v>588.3783495884</v>
      </c>
      <c r="G137" s="74">
        <v>18.05639</v>
      </c>
      <c r="H137" s="22" t="s">
        <v>170</v>
      </c>
      <c r="I137" s="23">
        <v>281.501506849315</v>
      </c>
      <c r="J137" s="24" t="s">
        <v>177</v>
      </c>
      <c r="K137" s="87">
        <v>11163.195887950978</v>
      </c>
      <c r="L137" s="92">
        <v>18.972818928093105</v>
      </c>
      <c r="M137" s="88"/>
      <c r="N137" s="89">
        <v>0.04440750392328617</v>
      </c>
      <c r="O137" s="88"/>
      <c r="P137" s="89">
        <v>0.045923641120395396</v>
      </c>
      <c r="Q137" s="77">
        <v>52</v>
      </c>
      <c r="R137" s="77">
        <v>58</v>
      </c>
      <c r="S137" s="24" t="s">
        <v>177</v>
      </c>
      <c r="T137" s="25">
        <v>120543.75429909206</v>
      </c>
      <c r="U137" s="28">
        <v>204.87455798368248</v>
      </c>
      <c r="V137" s="88"/>
      <c r="W137" s="89">
        <v>0.4795264094346315</v>
      </c>
      <c r="X137" s="88"/>
      <c r="Y137" s="89">
        <v>0.31529522384339675</v>
      </c>
      <c r="Z137" s="77">
        <v>43</v>
      </c>
      <c r="AA137" s="77">
        <v>32</v>
      </c>
      <c r="AB137" s="24" t="s">
        <v>177</v>
      </c>
      <c r="AC137" s="87">
        <v>226191.2678550919</v>
      </c>
      <c r="AD137" s="87">
        <v>384.43166376418156</v>
      </c>
      <c r="AE137" s="88"/>
      <c r="AF137" s="89">
        <v>0.8997951586184847</v>
      </c>
      <c r="AG137" s="88"/>
      <c r="AH137" s="89">
        <v>0.5287845457762443</v>
      </c>
      <c r="AI137" s="77">
        <v>36</v>
      </c>
      <c r="AJ137" s="77">
        <v>22</v>
      </c>
      <c r="AK137" s="24" t="s">
        <v>177</v>
      </c>
      <c r="AL137" s="25">
        <v>2365.352349318372</v>
      </c>
      <c r="AM137" s="83">
        <v>4.020121323248984</v>
      </c>
      <c r="AN137" s="31" t="s">
        <v>498</v>
      </c>
      <c r="AO137" s="27">
        <v>0.01</v>
      </c>
      <c r="AP137" s="31" t="s">
        <v>498</v>
      </c>
      <c r="AQ137" s="27">
        <v>0.01</v>
      </c>
      <c r="AR137" s="77">
        <v>12</v>
      </c>
      <c r="AS137" s="77">
        <v>12</v>
      </c>
      <c r="AT137" s="24" t="s">
        <v>177</v>
      </c>
      <c r="AU137" s="25">
        <v>11852.442313984317</v>
      </c>
      <c r="AV137" s="83">
        <v>20.144252966268542</v>
      </c>
      <c r="AW137" s="88"/>
      <c r="AX137" s="89">
        <v>0.04714934538834753</v>
      </c>
      <c r="AY137" s="88"/>
      <c r="AZ137" s="89">
        <v>0.018762424503017697</v>
      </c>
      <c r="BA137" s="77">
        <v>25</v>
      </c>
      <c r="BB137" s="77">
        <v>12</v>
      </c>
      <c r="BC137" s="19" t="s">
        <v>1183</v>
      </c>
      <c r="BD137" s="78">
        <v>17</v>
      </c>
      <c r="BE137" s="79">
        <v>0.6616022730000001</v>
      </c>
      <c r="BF137" s="79">
        <v>0.5260694</v>
      </c>
      <c r="BG137" s="79">
        <v>19.72386</v>
      </c>
      <c r="BH137" s="79">
        <v>78.26043605999999</v>
      </c>
      <c r="BI137" s="79">
        <v>0</v>
      </c>
      <c r="BJ137" s="79">
        <v>0.82803548</v>
      </c>
      <c r="BK137" s="79">
        <v>100</v>
      </c>
      <c r="BL137" s="81">
        <v>668.7250365493232</v>
      </c>
      <c r="BM137" s="81">
        <v>118.43229794017188</v>
      </c>
      <c r="BN137" s="81">
        <v>5.559914527143621</v>
      </c>
      <c r="BO137" s="81">
        <v>461.053674374269</v>
      </c>
      <c r="BP137" s="81">
        <v>1253.7709233909077</v>
      </c>
      <c r="BQ137" s="96">
        <v>36.31110268012464</v>
      </c>
      <c r="BR137" s="96">
        <v>1.1047313356358326</v>
      </c>
      <c r="BS137" s="96">
        <v>121.56633576003722</v>
      </c>
      <c r="BT137" s="96">
        <v>158.9821697757977</v>
      </c>
    </row>
    <row r="138" spans="1:72" s="29" customFormat="1" ht="12.75" customHeight="1">
      <c r="A138" s="17">
        <v>1994</v>
      </c>
      <c r="B138" s="18" t="s">
        <v>789</v>
      </c>
      <c r="C138" s="19" t="s">
        <v>798</v>
      </c>
      <c r="D138" s="20" t="s">
        <v>67</v>
      </c>
      <c r="E138" s="141" t="s">
        <v>1178</v>
      </c>
      <c r="F138" s="82">
        <v>4429.455690206</v>
      </c>
      <c r="G138" s="74">
        <v>25.77421</v>
      </c>
      <c r="H138" s="22" t="s">
        <v>170</v>
      </c>
      <c r="I138" s="23">
        <v>3447.717808219178</v>
      </c>
      <c r="J138" s="24" t="s">
        <v>177</v>
      </c>
      <c r="K138" s="87">
        <v>119570.13214791779</v>
      </c>
      <c r="L138" s="92">
        <v>26.99431725037912</v>
      </c>
      <c r="M138" s="88"/>
      <c r="N138" s="89">
        <v>0.03883645121609132</v>
      </c>
      <c r="O138" s="88"/>
      <c r="P138" s="89">
        <v>0.03895810088484082</v>
      </c>
      <c r="Q138" s="77">
        <v>48</v>
      </c>
      <c r="R138" s="77">
        <v>52</v>
      </c>
      <c r="S138" s="24" t="s">
        <v>177</v>
      </c>
      <c r="T138" s="25">
        <v>2895864.2253083815</v>
      </c>
      <c r="U138" s="28">
        <v>653.7742846624353</v>
      </c>
      <c r="V138" s="88"/>
      <c r="W138" s="89">
        <v>0.940578451276484</v>
      </c>
      <c r="X138" s="88"/>
      <c r="Y138" s="89">
        <v>0.8727880825353896</v>
      </c>
      <c r="Z138" s="77">
        <v>60</v>
      </c>
      <c r="AA138" s="77">
        <v>61</v>
      </c>
      <c r="AB138" s="24" t="s">
        <v>177</v>
      </c>
      <c r="AC138" s="87">
        <v>3783853.796444134</v>
      </c>
      <c r="AD138" s="87">
        <v>854.2480297998327</v>
      </c>
      <c r="AE138" s="88"/>
      <c r="AF138" s="89">
        <v>1.2289980008772916</v>
      </c>
      <c r="AG138" s="88"/>
      <c r="AH138" s="89">
        <v>1.1110738123986175</v>
      </c>
      <c r="AI138" s="77">
        <v>48</v>
      </c>
      <c r="AJ138" s="77">
        <v>49</v>
      </c>
      <c r="AK138" s="24" t="s">
        <v>177</v>
      </c>
      <c r="AL138" s="25">
        <v>24089.242039831253</v>
      </c>
      <c r="AM138" s="83">
        <v>5.438420366885064</v>
      </c>
      <c r="AN138" s="31" t="s">
        <v>498</v>
      </c>
      <c r="AO138" s="27">
        <v>0.01</v>
      </c>
      <c r="AP138" s="31" t="s">
        <v>498</v>
      </c>
      <c r="AQ138" s="27">
        <v>0.01</v>
      </c>
      <c r="AR138" s="77">
        <v>12</v>
      </c>
      <c r="AS138" s="77">
        <v>12</v>
      </c>
      <c r="AT138" s="24" t="s">
        <v>177</v>
      </c>
      <c r="AU138" s="25">
        <v>170379.8281422011</v>
      </c>
      <c r="AV138" s="83">
        <v>38.46518399967948</v>
      </c>
      <c r="AW138" s="88"/>
      <c r="AX138" s="89">
        <v>0.05533947119557352</v>
      </c>
      <c r="AY138" s="88"/>
      <c r="AZ138" s="89">
        <v>0.03108412925319706</v>
      </c>
      <c r="BA138" s="77">
        <v>28</v>
      </c>
      <c r="BB138" s="77">
        <v>21</v>
      </c>
      <c r="BC138" s="19" t="s">
        <v>1179</v>
      </c>
      <c r="BD138" s="78">
        <v>54</v>
      </c>
      <c r="BE138" s="79">
        <v>3.5968120499999996</v>
      </c>
      <c r="BF138" s="79">
        <v>3.539574373</v>
      </c>
      <c r="BG138" s="79">
        <v>22.87215</v>
      </c>
      <c r="BH138" s="79">
        <v>67.7788807</v>
      </c>
      <c r="BI138" s="79">
        <v>0</v>
      </c>
      <c r="BJ138" s="79">
        <v>2.2125743</v>
      </c>
      <c r="BK138" s="79">
        <v>100</v>
      </c>
      <c r="BL138" s="81">
        <v>668.3253821033237</v>
      </c>
      <c r="BM138" s="81">
        <v>647.920467145824</v>
      </c>
      <c r="BN138" s="81">
        <v>36.107672029990475</v>
      </c>
      <c r="BO138" s="81">
        <v>800.4809728292147</v>
      </c>
      <c r="BP138" s="81">
        <v>2152.834494108353</v>
      </c>
      <c r="BQ138" s="96">
        <v>152.94497730227735</v>
      </c>
      <c r="BR138" s="96">
        <v>5.690014401181316</v>
      </c>
      <c r="BS138" s="96">
        <v>181.18682206812537</v>
      </c>
      <c r="BT138" s="96">
        <v>339.82181377158406</v>
      </c>
    </row>
    <row r="139" spans="1:72" s="29" customFormat="1" ht="12.75" customHeight="1">
      <c r="A139" s="17">
        <v>1994</v>
      </c>
      <c r="B139" s="18" t="s">
        <v>789</v>
      </c>
      <c r="C139" s="19" t="s">
        <v>799</v>
      </c>
      <c r="D139" s="20" t="s">
        <v>68</v>
      </c>
      <c r="E139" s="141" t="s">
        <v>208</v>
      </c>
      <c r="F139" s="82">
        <v>18993.99981502</v>
      </c>
      <c r="G139" s="74">
        <v>24.23994</v>
      </c>
      <c r="H139" s="22" t="s">
        <v>170</v>
      </c>
      <c r="I139" s="23">
        <v>13813.630136986301</v>
      </c>
      <c r="J139" s="24" t="s">
        <v>177</v>
      </c>
      <c r="K139" s="87">
        <v>998343.3069367651</v>
      </c>
      <c r="L139" s="92">
        <v>52.56098329259218</v>
      </c>
      <c r="M139" s="88"/>
      <c r="N139" s="89">
        <v>0.08093206624051097</v>
      </c>
      <c r="O139" s="88"/>
      <c r="P139" s="89">
        <v>0.07479774236521601</v>
      </c>
      <c r="Q139" s="77">
        <v>70</v>
      </c>
      <c r="R139" s="77">
        <v>72</v>
      </c>
      <c r="S139" s="24" t="s">
        <v>177</v>
      </c>
      <c r="T139" s="25">
        <v>9108291.71462548</v>
      </c>
      <c r="U139" s="28">
        <v>479.5352112946142</v>
      </c>
      <c r="V139" s="88"/>
      <c r="W139" s="89">
        <v>0.7383761310002529</v>
      </c>
      <c r="X139" s="88"/>
      <c r="Y139" s="89">
        <v>0.8073701588083562</v>
      </c>
      <c r="Z139" s="77">
        <v>52</v>
      </c>
      <c r="AA139" s="77">
        <v>58</v>
      </c>
      <c r="AB139" s="24" t="s">
        <v>177</v>
      </c>
      <c r="AC139" s="87">
        <v>13196754.535066029</v>
      </c>
      <c r="AD139" s="87">
        <v>694.7854408543456</v>
      </c>
      <c r="AE139" s="88"/>
      <c r="AF139" s="89">
        <v>1.0698129639079925</v>
      </c>
      <c r="AG139" s="88"/>
      <c r="AH139" s="89">
        <v>1.1111579306066748</v>
      </c>
      <c r="AI139" s="77">
        <v>42</v>
      </c>
      <c r="AJ139" s="77">
        <v>49</v>
      </c>
      <c r="AK139" s="24" t="s">
        <v>177</v>
      </c>
      <c r="AL139" s="25">
        <v>97266.53218610228</v>
      </c>
      <c r="AM139" s="83">
        <v>5.120908346497204</v>
      </c>
      <c r="AN139" s="31" t="s">
        <v>498</v>
      </c>
      <c r="AO139" s="27">
        <v>0.01</v>
      </c>
      <c r="AP139" s="31" t="s">
        <v>498</v>
      </c>
      <c r="AQ139" s="27">
        <v>0.01</v>
      </c>
      <c r="AR139" s="77">
        <v>12</v>
      </c>
      <c r="AS139" s="77">
        <v>12</v>
      </c>
      <c r="AT139" s="24" t="s">
        <v>177</v>
      </c>
      <c r="AU139" s="25">
        <v>546119.0571720089</v>
      </c>
      <c r="AV139" s="83">
        <v>28.752188190512197</v>
      </c>
      <c r="AW139" s="88"/>
      <c r="AX139" s="89">
        <v>0.04427188864105837</v>
      </c>
      <c r="AY139" s="88"/>
      <c r="AZ139" s="89">
        <v>0.0400099143330573</v>
      </c>
      <c r="BA139" s="77">
        <v>24</v>
      </c>
      <c r="BB139" s="77">
        <v>28</v>
      </c>
      <c r="BC139" s="19" t="s">
        <v>1179</v>
      </c>
      <c r="BD139" s="78">
        <v>63</v>
      </c>
      <c r="BE139" s="79">
        <v>4.2496886400000005</v>
      </c>
      <c r="BF139" s="79">
        <v>2.791918542</v>
      </c>
      <c r="BG139" s="79">
        <v>17.39013</v>
      </c>
      <c r="BH139" s="79">
        <v>73.2336825</v>
      </c>
      <c r="BI139" s="79">
        <v>0</v>
      </c>
      <c r="BJ139" s="79">
        <v>2.3345843</v>
      </c>
      <c r="BK139" s="79">
        <v>100</v>
      </c>
      <c r="BL139" s="81">
        <v>670.8887082289666</v>
      </c>
      <c r="BM139" s="81">
        <v>278.2324971816072</v>
      </c>
      <c r="BN139" s="81">
        <v>47.59603078889722</v>
      </c>
      <c r="BO139" s="81">
        <v>543.6448931538082</v>
      </c>
      <c r="BP139" s="81">
        <v>1540.3621293532792</v>
      </c>
      <c r="BQ139" s="96">
        <v>75.35939492857293</v>
      </c>
      <c r="BR139" s="96">
        <v>8.088080525225498</v>
      </c>
      <c r="BS139" s="96">
        <v>143.00452913830566</v>
      </c>
      <c r="BT139" s="96">
        <v>226.45200459210406</v>
      </c>
    </row>
    <row r="140" spans="1:72" s="29" customFormat="1" ht="12.75" customHeight="1">
      <c r="A140" s="17">
        <v>1994</v>
      </c>
      <c r="B140" s="18" t="s">
        <v>826</v>
      </c>
      <c r="C140" s="19" t="s">
        <v>827</v>
      </c>
      <c r="D140" s="20" t="s">
        <v>69</v>
      </c>
      <c r="E140" s="142" t="s">
        <v>1178</v>
      </c>
      <c r="F140" s="82">
        <v>668.95712</v>
      </c>
      <c r="G140" s="74">
        <v>17.0075</v>
      </c>
      <c r="H140" s="22" t="s">
        <v>170</v>
      </c>
      <c r="I140" s="23">
        <v>300.44657534246574</v>
      </c>
      <c r="J140" s="24" t="s">
        <v>177</v>
      </c>
      <c r="K140" s="87">
        <v>10870.073694129194</v>
      </c>
      <c r="L140" s="92">
        <v>16.249283203875898</v>
      </c>
      <c r="M140" s="88"/>
      <c r="N140" s="89">
        <v>0.04051480672715497</v>
      </c>
      <c r="O140" s="88"/>
      <c r="P140" s="89">
        <v>0.02942380611782546</v>
      </c>
      <c r="Q140" s="77">
        <v>49</v>
      </c>
      <c r="R140" s="77">
        <v>40</v>
      </c>
      <c r="S140" s="24" t="s">
        <v>177</v>
      </c>
      <c r="T140" s="25">
        <v>240424.58698061912</v>
      </c>
      <c r="U140" s="28">
        <v>359.40208989870547</v>
      </c>
      <c r="V140" s="88"/>
      <c r="W140" s="89">
        <v>0.8961076022177031</v>
      </c>
      <c r="X140" s="88"/>
      <c r="Y140" s="89">
        <v>0.7873607494881724</v>
      </c>
      <c r="Z140" s="77">
        <v>59</v>
      </c>
      <c r="AA140" s="77">
        <v>57</v>
      </c>
      <c r="AB140" s="24" t="s">
        <v>177</v>
      </c>
      <c r="AC140" s="87">
        <v>303223.20941505214</v>
      </c>
      <c r="AD140" s="87">
        <v>453.277497689317</v>
      </c>
      <c r="AE140" s="88"/>
      <c r="AF140" s="89">
        <v>1.1301698654787853</v>
      </c>
      <c r="AG140" s="88"/>
      <c r="AH140" s="89">
        <v>0.9627992144542175</v>
      </c>
      <c r="AI140" s="77">
        <v>44</v>
      </c>
      <c r="AJ140" s="77">
        <v>44</v>
      </c>
      <c r="AK140" s="24" t="s">
        <v>177</v>
      </c>
      <c r="AL140" s="25">
        <v>5418.082234515945</v>
      </c>
      <c r="AM140" s="83">
        <v>8.099296759881925</v>
      </c>
      <c r="AN140" s="88"/>
      <c r="AO140" s="89">
        <v>0.020194210337488486</v>
      </c>
      <c r="AP140" s="88"/>
      <c r="AQ140" s="89">
        <v>0.022869627903639517</v>
      </c>
      <c r="AR140" s="77">
        <v>41</v>
      </c>
      <c r="AS140" s="77">
        <v>47</v>
      </c>
      <c r="AT140" s="24" t="s">
        <v>177</v>
      </c>
      <c r="AU140" s="25">
        <v>10298.08214804811</v>
      </c>
      <c r="AV140" s="83">
        <v>15.394233561708873</v>
      </c>
      <c r="AW140" s="88"/>
      <c r="AX140" s="89">
        <v>0.03838288677967956</v>
      </c>
      <c r="AY140" s="88"/>
      <c r="AZ140" s="89">
        <v>0.03267597369650682</v>
      </c>
      <c r="BA140" s="77">
        <v>22</v>
      </c>
      <c r="BB140" s="77">
        <v>23</v>
      </c>
      <c r="BC140" s="19" t="s">
        <v>1185</v>
      </c>
      <c r="BD140" s="78">
        <v>25</v>
      </c>
      <c r="BE140" s="79">
        <v>4.012974799999999</v>
      </c>
      <c r="BF140" s="79">
        <v>4.2556889</v>
      </c>
      <c r="BG140" s="79">
        <v>38.5462</v>
      </c>
      <c r="BH140" s="79">
        <v>52.77707005</v>
      </c>
      <c r="BI140" s="79">
        <v>0</v>
      </c>
      <c r="BJ140" s="79">
        <v>0.40806495</v>
      </c>
      <c r="BK140" s="79">
        <v>100</v>
      </c>
      <c r="BL140" s="81">
        <v>467.08225483869575</v>
      </c>
      <c r="BM140" s="81">
        <v>915.965535528894</v>
      </c>
      <c r="BN140" s="81">
        <v>16.766396028492828</v>
      </c>
      <c r="BO140" s="81">
        <v>1817.6097744501171</v>
      </c>
      <c r="BP140" s="81">
        <v>3217.4239608461994</v>
      </c>
      <c r="BQ140" s="96">
        <v>252.44069455453288</v>
      </c>
      <c r="BR140" s="96">
        <v>3.8831587092856807</v>
      </c>
      <c r="BS140" s="96">
        <v>506.07130095274266</v>
      </c>
      <c r="BT140" s="96">
        <v>762.3951542165612</v>
      </c>
    </row>
    <row r="141" spans="1:72" s="29" customFormat="1" ht="12.75" customHeight="1">
      <c r="A141" s="17">
        <v>1994</v>
      </c>
      <c r="B141" s="18" t="s">
        <v>826</v>
      </c>
      <c r="C141" s="19" t="s">
        <v>828</v>
      </c>
      <c r="D141" s="20" t="s">
        <v>70</v>
      </c>
      <c r="E141" s="142" t="s">
        <v>1178</v>
      </c>
      <c r="F141" s="82">
        <v>794.640256</v>
      </c>
      <c r="G141" s="74">
        <v>18.75155</v>
      </c>
      <c r="H141" s="22" t="s">
        <v>170</v>
      </c>
      <c r="I141" s="23">
        <v>408.47534246575344</v>
      </c>
      <c r="J141" s="24" t="s">
        <v>177</v>
      </c>
      <c r="K141" s="87">
        <v>8696.371146645204</v>
      </c>
      <c r="L141" s="92">
        <v>10.943783782639379</v>
      </c>
      <c r="M141" s="88"/>
      <c r="N141" s="89">
        <v>0.023840796570608374</v>
      </c>
      <c r="O141" s="31" t="s">
        <v>498</v>
      </c>
      <c r="P141" s="27">
        <v>0.02</v>
      </c>
      <c r="Q141" s="77">
        <v>29</v>
      </c>
      <c r="R141" s="77">
        <v>11</v>
      </c>
      <c r="S141" s="24" t="s">
        <v>177</v>
      </c>
      <c r="T141" s="25">
        <v>165026.3574861051</v>
      </c>
      <c r="U141" s="28">
        <v>207.67429819979455</v>
      </c>
      <c r="V141" s="88"/>
      <c r="W141" s="89">
        <v>0.45241397259504984</v>
      </c>
      <c r="X141" s="88"/>
      <c r="Y141" s="89">
        <v>0.36123441621287194</v>
      </c>
      <c r="Z141" s="77">
        <v>41</v>
      </c>
      <c r="AA141" s="77">
        <v>35</v>
      </c>
      <c r="AB141" s="24" t="s">
        <v>177</v>
      </c>
      <c r="AC141" s="87">
        <v>354818.98393937293</v>
      </c>
      <c r="AD141" s="87">
        <v>446.51523914158827</v>
      </c>
      <c r="AE141" s="88"/>
      <c r="AF141" s="89">
        <v>0.9727238031637874</v>
      </c>
      <c r="AG141" s="88"/>
      <c r="AH141" s="89">
        <v>0.5748679350860102</v>
      </c>
      <c r="AI141" s="77">
        <v>39</v>
      </c>
      <c r="AJ141" s="77">
        <v>25</v>
      </c>
      <c r="AK141" s="24" t="s">
        <v>177</v>
      </c>
      <c r="AL141" s="25">
        <v>4486.322984566191</v>
      </c>
      <c r="AM141" s="83">
        <v>5.645728303709535</v>
      </c>
      <c r="AN141" s="88"/>
      <c r="AO141" s="89">
        <v>0.012299097154604323</v>
      </c>
      <c r="AP141" s="88"/>
      <c r="AQ141" s="89">
        <v>0.010951475680244373</v>
      </c>
      <c r="AR141" s="77">
        <v>28</v>
      </c>
      <c r="AS141" s="77">
        <v>27</v>
      </c>
      <c r="AT141" s="24" t="s">
        <v>177</v>
      </c>
      <c r="AU141" s="25">
        <v>27617.077190323256</v>
      </c>
      <c r="AV141" s="83">
        <v>34.75418842903833</v>
      </c>
      <c r="AW141" s="88"/>
      <c r="AX141" s="89">
        <v>0.07571124875727978</v>
      </c>
      <c r="AY141" s="88"/>
      <c r="AZ141" s="89">
        <v>0.029761148215819468</v>
      </c>
      <c r="BA141" s="77">
        <v>36</v>
      </c>
      <c r="BB141" s="77">
        <v>20</v>
      </c>
      <c r="BC141" s="32" t="s">
        <v>1184</v>
      </c>
      <c r="BD141" s="78">
        <v>13</v>
      </c>
      <c r="BE141" s="79">
        <v>0.500028347</v>
      </c>
      <c r="BF141" s="79">
        <v>4.523359</v>
      </c>
      <c r="BG141" s="79">
        <v>31.69862</v>
      </c>
      <c r="BH141" s="79">
        <v>62.68463599</v>
      </c>
      <c r="BI141" s="79">
        <v>0</v>
      </c>
      <c r="BJ141" s="79">
        <v>0.59335179</v>
      </c>
      <c r="BK141" s="79">
        <v>100</v>
      </c>
      <c r="BL141" s="81">
        <v>442.8133745760463</v>
      </c>
      <c r="BM141" s="81">
        <v>947.915732071847</v>
      </c>
      <c r="BN141" s="81">
        <v>7.671395897667685</v>
      </c>
      <c r="BO141" s="81">
        <v>1740.6669112922461</v>
      </c>
      <c r="BP141" s="81">
        <v>3139.067413837807</v>
      </c>
      <c r="BQ141" s="96">
        <v>261.16891482192074</v>
      </c>
      <c r="BR141" s="96">
        <v>1.7752267847183751</v>
      </c>
      <c r="BS141" s="96">
        <v>516.7973770510815</v>
      </c>
      <c r="BT141" s="96">
        <v>779.7415186577207</v>
      </c>
    </row>
    <row r="142" spans="1:72" s="29" customFormat="1" ht="12.75" customHeight="1">
      <c r="A142" s="17">
        <v>1994</v>
      </c>
      <c r="B142" s="18" t="s">
        <v>826</v>
      </c>
      <c r="C142" s="19" t="s">
        <v>829</v>
      </c>
      <c r="D142" s="20" t="s">
        <v>71</v>
      </c>
      <c r="E142" s="142" t="s">
        <v>1178</v>
      </c>
      <c r="F142" s="82">
        <v>9781.72928</v>
      </c>
      <c r="G142" s="74">
        <v>20.40831</v>
      </c>
      <c r="H142" s="22" t="s">
        <v>170</v>
      </c>
      <c r="I142" s="23">
        <v>5795.867123287671</v>
      </c>
      <c r="J142" s="24" t="s">
        <v>177</v>
      </c>
      <c r="K142" s="87">
        <v>136069.4867485611</v>
      </c>
      <c r="L142" s="92">
        <v>13.910575814725583</v>
      </c>
      <c r="M142" s="88"/>
      <c r="N142" s="89">
        <v>0.02629001703556833</v>
      </c>
      <c r="O142" s="88"/>
      <c r="P142" s="89">
        <v>0.02055612785085672</v>
      </c>
      <c r="Q142" s="77">
        <v>34</v>
      </c>
      <c r="R142" s="77">
        <v>24</v>
      </c>
      <c r="S142" s="24" t="s">
        <v>177</v>
      </c>
      <c r="T142" s="25">
        <v>3372558.2144289855</v>
      </c>
      <c r="U142" s="28">
        <v>344.7813896592511</v>
      </c>
      <c r="V142" s="88"/>
      <c r="W142" s="89">
        <v>0.6516127533766973</v>
      </c>
      <c r="X142" s="88"/>
      <c r="Y142" s="89">
        <v>0.6116470187189825</v>
      </c>
      <c r="Z142" s="77">
        <v>50</v>
      </c>
      <c r="AA142" s="77">
        <v>50</v>
      </c>
      <c r="AB142" s="24" t="s">
        <v>177</v>
      </c>
      <c r="AC142" s="87">
        <v>4585701.513678166</v>
      </c>
      <c r="AD142" s="87">
        <v>468.8027425839949</v>
      </c>
      <c r="AE142" s="88"/>
      <c r="AF142" s="89">
        <v>0.8860044510743723</v>
      </c>
      <c r="AG142" s="88"/>
      <c r="AH142" s="89">
        <v>0.8078243436359459</v>
      </c>
      <c r="AI142" s="77">
        <v>36</v>
      </c>
      <c r="AJ142" s="77">
        <v>36</v>
      </c>
      <c r="AK142" s="24" t="s">
        <v>177</v>
      </c>
      <c r="AL142" s="25">
        <v>78587.48658516162</v>
      </c>
      <c r="AM142" s="83">
        <v>8.034109750496144</v>
      </c>
      <c r="AN142" s="88"/>
      <c r="AO142" s="89">
        <v>0.015183906476580024</v>
      </c>
      <c r="AP142" s="88"/>
      <c r="AQ142" s="89">
        <v>0.017371497723578187</v>
      </c>
      <c r="AR142" s="77">
        <v>35</v>
      </c>
      <c r="AS142" s="77">
        <v>40</v>
      </c>
      <c r="AT142" s="24" t="s">
        <v>177</v>
      </c>
      <c r="AU142" s="25">
        <v>201334.09510227919</v>
      </c>
      <c r="AV142" s="83">
        <v>20.582668906400077</v>
      </c>
      <c r="AW142" s="88"/>
      <c r="AX142" s="89">
        <v>0.03889980712472722</v>
      </c>
      <c r="AY142" s="88"/>
      <c r="AZ142" s="89">
        <v>0.026510509416527085</v>
      </c>
      <c r="BA142" s="77">
        <v>22</v>
      </c>
      <c r="BB142" s="77">
        <v>18</v>
      </c>
      <c r="BC142" s="19" t="s">
        <v>1179</v>
      </c>
      <c r="BD142" s="78">
        <v>28</v>
      </c>
      <c r="BE142" s="79">
        <v>2.55471877</v>
      </c>
      <c r="BF142" s="79">
        <v>3.34900158</v>
      </c>
      <c r="BG142" s="79">
        <v>25.69591</v>
      </c>
      <c r="BH142" s="79">
        <v>67.45500623</v>
      </c>
      <c r="BI142" s="79">
        <v>0</v>
      </c>
      <c r="BJ142" s="79">
        <v>0.945368533</v>
      </c>
      <c r="BK142" s="79">
        <v>100</v>
      </c>
      <c r="BL142" s="81">
        <v>461.39953418679494</v>
      </c>
      <c r="BM142" s="81">
        <v>768.1534063746515</v>
      </c>
      <c r="BN142" s="81">
        <v>23.843398236703877</v>
      </c>
      <c r="BO142" s="81">
        <v>1337.3344963396903</v>
      </c>
      <c r="BP142" s="81">
        <v>2590.7308351378406</v>
      </c>
      <c r="BQ142" s="96">
        <v>197.3666016921976</v>
      </c>
      <c r="BR142" s="96">
        <v>5.232817075060168</v>
      </c>
      <c r="BS142" s="96">
        <v>387.5229922535742</v>
      </c>
      <c r="BT142" s="96">
        <v>590.122411020832</v>
      </c>
    </row>
    <row r="143" spans="1:72" s="29" customFormat="1" ht="12.75" customHeight="1">
      <c r="A143" s="17">
        <v>1994</v>
      </c>
      <c r="B143" s="18" t="s">
        <v>826</v>
      </c>
      <c r="C143" s="19" t="s">
        <v>830</v>
      </c>
      <c r="D143" s="20" t="s">
        <v>72</v>
      </c>
      <c r="E143" s="141" t="s">
        <v>1178</v>
      </c>
      <c r="F143" s="82">
        <v>519.142016</v>
      </c>
      <c r="G143" s="74">
        <v>16.94111</v>
      </c>
      <c r="H143" s="22" t="s">
        <v>170</v>
      </c>
      <c r="I143" s="23">
        <v>246.34931506849315</v>
      </c>
      <c r="J143" s="24" t="s">
        <v>177</v>
      </c>
      <c r="K143" s="87">
        <v>6687.932197527612</v>
      </c>
      <c r="L143" s="92">
        <v>12.882664071496789</v>
      </c>
      <c r="M143" s="88"/>
      <c r="N143" s="89">
        <v>0.0304010821926766</v>
      </c>
      <c r="O143" s="88"/>
      <c r="P143" s="89">
        <v>0.022180813440001487</v>
      </c>
      <c r="Q143" s="77">
        <v>41</v>
      </c>
      <c r="R143" s="77">
        <v>28</v>
      </c>
      <c r="S143" s="24" t="s">
        <v>177</v>
      </c>
      <c r="T143" s="25">
        <v>131884.23739998808</v>
      </c>
      <c r="U143" s="28">
        <v>254.04269609337126</v>
      </c>
      <c r="V143" s="88"/>
      <c r="W143" s="89">
        <v>0.5995012243990319</v>
      </c>
      <c r="X143" s="88"/>
      <c r="Y143" s="89">
        <v>0.5369152862739073</v>
      </c>
      <c r="Z143" s="77">
        <v>48</v>
      </c>
      <c r="AA143" s="77">
        <v>46</v>
      </c>
      <c r="AB143" s="24" t="s">
        <v>177</v>
      </c>
      <c r="AC143" s="87">
        <v>196605.58423887115</v>
      </c>
      <c r="AD143" s="87">
        <v>378.7125260130575</v>
      </c>
      <c r="AE143" s="88"/>
      <c r="AF143" s="89">
        <v>0.8937026198014844</v>
      </c>
      <c r="AG143" s="88"/>
      <c r="AH143" s="89">
        <v>0.7709452999666652</v>
      </c>
      <c r="AI143" s="77">
        <v>36</v>
      </c>
      <c r="AJ143" s="77">
        <v>34</v>
      </c>
      <c r="AK143" s="24" t="s">
        <v>177</v>
      </c>
      <c r="AL143" s="25">
        <v>3171.5332806534884</v>
      </c>
      <c r="AM143" s="83">
        <v>6.109182425822934</v>
      </c>
      <c r="AN143" s="88"/>
      <c r="AO143" s="89">
        <v>0.014416719711602294</v>
      </c>
      <c r="AP143" s="88"/>
      <c r="AQ143" s="89">
        <v>0.010445103961619472</v>
      </c>
      <c r="AR143" s="77">
        <v>34</v>
      </c>
      <c r="AS143" s="77">
        <v>25</v>
      </c>
      <c r="AT143" s="24" t="s">
        <v>179</v>
      </c>
      <c r="AU143" s="26"/>
      <c r="AV143" s="83"/>
      <c r="AW143" s="88"/>
      <c r="AX143" s="91"/>
      <c r="AY143" s="88"/>
      <c r="AZ143" s="91"/>
      <c r="BA143" s="80"/>
      <c r="BB143" s="80"/>
      <c r="BC143" s="19" t="s">
        <v>1185</v>
      </c>
      <c r="BD143" s="78">
        <v>78</v>
      </c>
      <c r="BE143" s="79">
        <v>7.030950409999999</v>
      </c>
      <c r="BF143" s="79">
        <v>2.732737</v>
      </c>
      <c r="BG143" s="79">
        <v>10.5518</v>
      </c>
      <c r="BH143" s="79">
        <v>78.11712544000001</v>
      </c>
      <c r="BI143" s="79">
        <v>0</v>
      </c>
      <c r="BJ143" s="79">
        <v>1.56738397</v>
      </c>
      <c r="BK143" s="79">
        <v>100</v>
      </c>
      <c r="BL143" s="81">
        <v>506.38359427259303</v>
      </c>
      <c r="BM143" s="81">
        <v>127.98039448226822</v>
      </c>
      <c r="BN143" s="81">
        <v>41.34385711776666</v>
      </c>
      <c r="BO143" s="81">
        <v>403.15943142617834</v>
      </c>
      <c r="BP143" s="81">
        <v>1078.8672772988061</v>
      </c>
      <c r="BQ143" s="96">
        <v>41.268091080495395</v>
      </c>
      <c r="BR143" s="96">
        <v>10.235477967298001</v>
      </c>
      <c r="BS143" s="96">
        <v>119.73794854624134</v>
      </c>
      <c r="BT143" s="96">
        <v>171.24151759403475</v>
      </c>
    </row>
    <row r="144" spans="1:72" s="29" customFormat="1" ht="12.75" customHeight="1">
      <c r="A144" s="17">
        <v>1994</v>
      </c>
      <c r="B144" s="18" t="s">
        <v>826</v>
      </c>
      <c r="C144" s="19" t="s">
        <v>831</v>
      </c>
      <c r="D144" s="20" t="s">
        <v>73</v>
      </c>
      <c r="E144" s="141" t="s">
        <v>1178</v>
      </c>
      <c r="F144" s="82">
        <v>219.93136</v>
      </c>
      <c r="G144" s="74">
        <v>17.75227</v>
      </c>
      <c r="H144" s="22" t="s">
        <v>170</v>
      </c>
      <c r="I144" s="23">
        <v>105.26821917808222</v>
      </c>
      <c r="J144" s="24" t="s">
        <v>177</v>
      </c>
      <c r="K144" s="87">
        <v>2285.6034833629797</v>
      </c>
      <c r="L144" s="92">
        <v>10.392349155495513</v>
      </c>
      <c r="M144" s="88"/>
      <c r="N144" s="89">
        <v>0.024313761615125353</v>
      </c>
      <c r="O144" s="31" t="s">
        <v>498</v>
      </c>
      <c r="P144" s="27">
        <v>0.02</v>
      </c>
      <c r="Q144" s="77">
        <v>31</v>
      </c>
      <c r="R144" s="77">
        <v>11</v>
      </c>
      <c r="S144" s="24" t="s">
        <v>177</v>
      </c>
      <c r="T144" s="25">
        <v>53329.18122928158</v>
      </c>
      <c r="U144" s="28">
        <v>242.4810233032778</v>
      </c>
      <c r="V144" s="88"/>
      <c r="W144" s="89">
        <v>0.5673044379643387</v>
      </c>
      <c r="X144" s="88"/>
      <c r="Y144" s="89">
        <v>0.4326171661559196</v>
      </c>
      <c r="Z144" s="77">
        <v>46</v>
      </c>
      <c r="AA144" s="77">
        <v>41</v>
      </c>
      <c r="AB144" s="24" t="s">
        <v>177</v>
      </c>
      <c r="AC144" s="87">
        <v>106039.86703063444</v>
      </c>
      <c r="AD144" s="87">
        <v>482.14982633961085</v>
      </c>
      <c r="AE144" s="88"/>
      <c r="AF144" s="89">
        <v>1.128029453686733</v>
      </c>
      <c r="AG144" s="88"/>
      <c r="AH144" s="89">
        <v>0.6697940536078104</v>
      </c>
      <c r="AI144" s="77">
        <v>44</v>
      </c>
      <c r="AJ144" s="77">
        <v>29</v>
      </c>
      <c r="AK144" s="24" t="s">
        <v>177</v>
      </c>
      <c r="AL144" s="25">
        <v>1243.0654985376264</v>
      </c>
      <c r="AM144" s="83">
        <v>5.652061163708651</v>
      </c>
      <c r="AN144" s="88"/>
      <c r="AO144" s="89">
        <v>0.013223465235081177</v>
      </c>
      <c r="AP144" s="31" t="s">
        <v>498</v>
      </c>
      <c r="AQ144" s="27">
        <v>0.01</v>
      </c>
      <c r="AR144" s="77">
        <v>31</v>
      </c>
      <c r="AS144" s="77">
        <v>12</v>
      </c>
      <c r="AT144" s="24" t="s">
        <v>176</v>
      </c>
      <c r="AU144" s="26"/>
      <c r="AV144" s="83"/>
      <c r="AW144" s="88"/>
      <c r="AX144" s="91"/>
      <c r="AY144" s="88"/>
      <c r="AZ144" s="91"/>
      <c r="BA144" s="80"/>
      <c r="BB144" s="80"/>
      <c r="BC144" s="19" t="s">
        <v>1185</v>
      </c>
      <c r="BD144" s="78">
        <v>6</v>
      </c>
      <c r="BE144" s="79">
        <v>0.15795135</v>
      </c>
      <c r="BF144" s="79">
        <v>5.599499</v>
      </c>
      <c r="BG144" s="79">
        <v>19.69032</v>
      </c>
      <c r="BH144" s="79">
        <v>72.1567779</v>
      </c>
      <c r="BI144" s="79">
        <v>0</v>
      </c>
      <c r="BJ144" s="79">
        <v>2.39545919</v>
      </c>
      <c r="BK144" s="79">
        <v>100</v>
      </c>
      <c r="BL144" s="81">
        <v>466.61831218612934</v>
      </c>
      <c r="BM144" s="81">
        <v>400.63408874477926</v>
      </c>
      <c r="BN144" s="81">
        <v>0.8154059217991165</v>
      </c>
      <c r="BO144" s="81">
        <v>881.9433481428023</v>
      </c>
      <c r="BP144" s="81">
        <v>1750.01115499551</v>
      </c>
      <c r="BQ144" s="96">
        <v>143.6599734268607</v>
      </c>
      <c r="BR144" s="96">
        <v>0.2121874145945656</v>
      </c>
      <c r="BS144" s="96">
        <v>258.49428658104966</v>
      </c>
      <c r="BT144" s="96">
        <v>402.3664474225049</v>
      </c>
    </row>
    <row r="145" spans="1:72" s="29" customFormat="1" ht="12.75" customHeight="1">
      <c r="A145" s="17">
        <v>1994</v>
      </c>
      <c r="B145" s="18" t="s">
        <v>826</v>
      </c>
      <c r="C145" s="19" t="s">
        <v>832</v>
      </c>
      <c r="D145" s="20" t="s">
        <v>74</v>
      </c>
      <c r="E145" s="141" t="s">
        <v>208</v>
      </c>
      <c r="F145" s="82">
        <v>17348.4749</v>
      </c>
      <c r="G145" s="74">
        <v>19.79296</v>
      </c>
      <c r="H145" s="22" t="s">
        <v>170</v>
      </c>
      <c r="I145" s="23">
        <v>9960.890410958904</v>
      </c>
      <c r="J145" s="24" t="s">
        <v>177</v>
      </c>
      <c r="K145" s="87">
        <v>189970.31392984084</v>
      </c>
      <c r="L145" s="92">
        <v>10.950260182803781</v>
      </c>
      <c r="M145" s="88"/>
      <c r="N145" s="89">
        <v>0.021356796992071707</v>
      </c>
      <c r="O145" s="88"/>
      <c r="P145" s="89">
        <v>0.020828382829840363</v>
      </c>
      <c r="Q145" s="77">
        <v>25</v>
      </c>
      <c r="R145" s="77">
        <v>25</v>
      </c>
      <c r="S145" s="24" t="s">
        <v>177</v>
      </c>
      <c r="T145" s="25">
        <v>5168644.341576412</v>
      </c>
      <c r="U145" s="28">
        <v>297.9307617164902</v>
      </c>
      <c r="V145" s="88"/>
      <c r="W145" s="89">
        <v>0.5810680923969774</v>
      </c>
      <c r="X145" s="88"/>
      <c r="Y145" s="89">
        <v>0.5303706779808722</v>
      </c>
      <c r="Z145" s="77">
        <v>47</v>
      </c>
      <c r="AA145" s="77">
        <v>46</v>
      </c>
      <c r="AB145" s="24" t="s">
        <v>177</v>
      </c>
      <c r="AC145" s="87">
        <v>7193880.415034879</v>
      </c>
      <c r="AD145" s="87">
        <v>414.6693272176264</v>
      </c>
      <c r="AE145" s="88"/>
      <c r="AF145" s="89">
        <v>0.8087486956824296</v>
      </c>
      <c r="AG145" s="88"/>
      <c r="AH145" s="89">
        <v>0.7100784106029014</v>
      </c>
      <c r="AI145" s="77">
        <v>33</v>
      </c>
      <c r="AJ145" s="77">
        <v>33</v>
      </c>
      <c r="AK145" s="24" t="s">
        <v>177</v>
      </c>
      <c r="AL145" s="25">
        <v>110175.96078058936</v>
      </c>
      <c r="AM145" s="83">
        <v>6.350757713036168</v>
      </c>
      <c r="AN145" s="88"/>
      <c r="AO145" s="89">
        <v>0.0123861753929959</v>
      </c>
      <c r="AP145" s="88"/>
      <c r="AQ145" s="89">
        <v>0.011942218730234929</v>
      </c>
      <c r="AR145" s="77">
        <v>29</v>
      </c>
      <c r="AS145" s="77">
        <v>29</v>
      </c>
      <c r="AT145" s="24" t="s">
        <v>177</v>
      </c>
      <c r="AU145" s="25">
        <v>330102.0513738224</v>
      </c>
      <c r="AV145" s="83">
        <v>19.027727409849863</v>
      </c>
      <c r="AW145" s="88"/>
      <c r="AX145" s="89">
        <v>0.03711065351221561</v>
      </c>
      <c r="AY145" s="88"/>
      <c r="AZ145" s="89">
        <v>0.019804317332681683</v>
      </c>
      <c r="BA145" s="77">
        <v>20</v>
      </c>
      <c r="BB145" s="77">
        <v>14</v>
      </c>
      <c r="BC145" s="19" t="s">
        <v>1179</v>
      </c>
      <c r="BD145" s="78">
        <v>26</v>
      </c>
      <c r="BE145" s="79">
        <v>2.4223319100000005</v>
      </c>
      <c r="BF145" s="79">
        <v>3.52113636</v>
      </c>
      <c r="BG145" s="79">
        <v>20.13411</v>
      </c>
      <c r="BH145" s="79">
        <v>72.62092022</v>
      </c>
      <c r="BI145" s="79">
        <v>0</v>
      </c>
      <c r="BJ145" s="79">
        <v>1.301495317</v>
      </c>
      <c r="BK145" s="79">
        <v>100</v>
      </c>
      <c r="BL145" s="81">
        <v>505.49181127154867</v>
      </c>
      <c r="BM145" s="81">
        <v>535.4313306237657</v>
      </c>
      <c r="BN145" s="81">
        <v>17.359585500702043</v>
      </c>
      <c r="BO145" s="81">
        <v>1004.4719838745018</v>
      </c>
      <c r="BP145" s="81">
        <v>2062.754711270518</v>
      </c>
      <c r="BQ145" s="96">
        <v>147.82406031552662</v>
      </c>
      <c r="BR145" s="96">
        <v>3.9601175547713416</v>
      </c>
      <c r="BS145" s="96">
        <v>292.894276257102</v>
      </c>
      <c r="BT145" s="96">
        <v>444.67845412739996</v>
      </c>
    </row>
    <row r="146" spans="1:72" s="29" customFormat="1" ht="12.75" customHeight="1">
      <c r="A146" s="17">
        <v>1994</v>
      </c>
      <c r="B146" s="18" t="s">
        <v>826</v>
      </c>
      <c r="C146" s="19" t="s">
        <v>833</v>
      </c>
      <c r="D146" s="20" t="s">
        <v>75</v>
      </c>
      <c r="E146" s="139" t="s">
        <v>208</v>
      </c>
      <c r="F146" s="82">
        <v>329.680512</v>
      </c>
      <c r="G146" s="74">
        <v>38.50635</v>
      </c>
      <c r="H146" s="22" t="s">
        <v>170</v>
      </c>
      <c r="I146" s="23">
        <v>351.18246575342465</v>
      </c>
      <c r="J146" s="24" t="s">
        <v>177</v>
      </c>
      <c r="K146" s="87">
        <v>4283.74437201437</v>
      </c>
      <c r="L146" s="92">
        <v>12.993623268864523</v>
      </c>
      <c r="M146" s="31" t="s">
        <v>498</v>
      </c>
      <c r="N146" s="27">
        <v>0.02</v>
      </c>
      <c r="O146" s="31" t="s">
        <v>498</v>
      </c>
      <c r="P146" s="27">
        <v>0.02</v>
      </c>
      <c r="Q146" s="77">
        <v>11</v>
      </c>
      <c r="R146" s="77">
        <v>11</v>
      </c>
      <c r="S146" s="24" t="s">
        <v>177</v>
      </c>
      <c r="T146" s="25">
        <v>107579.32992886564</v>
      </c>
      <c r="U146" s="28">
        <v>326.31388878959774</v>
      </c>
      <c r="V146" s="88"/>
      <c r="W146" s="89">
        <v>0.3430398329539965</v>
      </c>
      <c r="X146" s="88"/>
      <c r="Y146" s="89">
        <v>0.23110059112262535</v>
      </c>
      <c r="Z146" s="77">
        <v>34</v>
      </c>
      <c r="AA146" s="77">
        <v>28</v>
      </c>
      <c r="AB146" s="24" t="s">
        <v>177</v>
      </c>
      <c r="AC146" s="87">
        <v>157299.27516086635</v>
      </c>
      <c r="AD146" s="87">
        <v>477.12639793785064</v>
      </c>
      <c r="AE146" s="88"/>
      <c r="AF146" s="89">
        <v>0.5015825726991242</v>
      </c>
      <c r="AG146" s="88"/>
      <c r="AH146" s="89">
        <v>0.34148015101179596</v>
      </c>
      <c r="AI146" s="77">
        <v>19</v>
      </c>
      <c r="AJ146" s="77">
        <v>13</v>
      </c>
      <c r="AK146" s="24" t="s">
        <v>179</v>
      </c>
      <c r="AL146" s="26"/>
      <c r="AM146" s="83"/>
      <c r="AN146" s="90" t="s">
        <v>498</v>
      </c>
      <c r="AO146" s="89">
        <v>0.01</v>
      </c>
      <c r="AP146" s="90" t="s">
        <v>498</v>
      </c>
      <c r="AQ146" s="89">
        <v>0.01</v>
      </c>
      <c r="AR146" s="77">
        <v>12</v>
      </c>
      <c r="AS146" s="77">
        <v>12</v>
      </c>
      <c r="AT146" s="24" t="s">
        <v>179</v>
      </c>
      <c r="AU146" s="26"/>
      <c r="AV146" s="83"/>
      <c r="AW146" s="88"/>
      <c r="AX146" s="91"/>
      <c r="AY146" s="88"/>
      <c r="AZ146" s="91"/>
      <c r="BA146" s="80"/>
      <c r="BB146" s="80"/>
      <c r="BC146" s="19" t="s">
        <v>1183</v>
      </c>
      <c r="BD146" s="78">
        <v>2</v>
      </c>
      <c r="BE146" s="79">
        <v>0.050229314</v>
      </c>
      <c r="BF146" s="79">
        <v>0.7886547</v>
      </c>
      <c r="BG146" s="79">
        <v>1.36793</v>
      </c>
      <c r="BH146" s="79">
        <v>96.89806569999999</v>
      </c>
      <c r="BI146" s="79">
        <v>0</v>
      </c>
      <c r="BJ146" s="79">
        <v>0.89511904</v>
      </c>
      <c r="BK146" s="79">
        <v>100</v>
      </c>
      <c r="BL146" s="81">
        <v>616.4766370337757</v>
      </c>
      <c r="BM146" s="81">
        <v>28.070610777665056</v>
      </c>
      <c r="BN146" s="81">
        <v>0.063698032597086</v>
      </c>
      <c r="BO146" s="81">
        <v>72.58542476420322</v>
      </c>
      <c r="BP146" s="81">
        <v>717.1963706082411</v>
      </c>
      <c r="BQ146" s="96">
        <v>10.070355629634546</v>
      </c>
      <c r="BR146" s="96">
        <v>0.015166198237401425</v>
      </c>
      <c r="BS146" s="96">
        <v>21.954588568462306</v>
      </c>
      <c r="BT146" s="96">
        <v>32.040110396334256</v>
      </c>
    </row>
    <row r="147" spans="1:72" s="29" customFormat="1" ht="12.75" customHeight="1">
      <c r="A147" s="17">
        <v>1994</v>
      </c>
      <c r="B147" s="18" t="s">
        <v>826</v>
      </c>
      <c r="C147" s="19" t="s">
        <v>76</v>
      </c>
      <c r="D147" s="19" t="s">
        <v>77</v>
      </c>
      <c r="E147" s="139" t="s">
        <v>208</v>
      </c>
      <c r="F147" s="82">
        <v>207.414976</v>
      </c>
      <c r="G147" s="74">
        <v>38.17651</v>
      </c>
      <c r="H147" s="41"/>
      <c r="I147" s="23"/>
      <c r="J147" s="24" t="s">
        <v>175</v>
      </c>
      <c r="K147" s="77"/>
      <c r="L147" s="93"/>
      <c r="M147" s="88"/>
      <c r="N147" s="89"/>
      <c r="O147" s="88"/>
      <c r="P147" s="89"/>
      <c r="Q147" s="80"/>
      <c r="R147" s="80"/>
      <c r="S147" s="24" t="s">
        <v>175</v>
      </c>
      <c r="T147" s="26"/>
      <c r="U147" s="28"/>
      <c r="V147" s="88"/>
      <c r="W147" s="89"/>
      <c r="X147" s="88"/>
      <c r="Y147" s="89"/>
      <c r="Z147" s="80"/>
      <c r="AA147" s="80"/>
      <c r="AB147" s="24" t="s">
        <v>175</v>
      </c>
      <c r="AC147" s="77"/>
      <c r="AD147" s="77"/>
      <c r="AE147" s="88"/>
      <c r="AF147" s="89"/>
      <c r="AG147" s="88"/>
      <c r="AH147" s="89"/>
      <c r="AI147" s="80"/>
      <c r="AJ147" s="80"/>
      <c r="AK147" s="24" t="s">
        <v>175</v>
      </c>
      <c r="AL147" s="26"/>
      <c r="AM147" s="83"/>
      <c r="AN147" s="90"/>
      <c r="AO147" s="89"/>
      <c r="AP147" s="90"/>
      <c r="AQ147" s="89"/>
      <c r="AR147" s="80"/>
      <c r="AS147" s="80"/>
      <c r="AT147" s="24" t="s">
        <v>175</v>
      </c>
      <c r="AU147" s="26"/>
      <c r="AV147" s="83"/>
      <c r="AW147" s="88"/>
      <c r="AX147" s="91"/>
      <c r="AY147" s="88"/>
      <c r="AZ147" s="91"/>
      <c r="BA147" s="80"/>
      <c r="BB147" s="80"/>
      <c r="BC147" s="19" t="s">
        <v>1183</v>
      </c>
      <c r="BD147" s="78">
        <v>1</v>
      </c>
      <c r="BE147" s="79">
        <v>0.027771031</v>
      </c>
      <c r="BF147" s="79">
        <v>0.06552227</v>
      </c>
      <c r="BG147" s="79">
        <v>0.08721838</v>
      </c>
      <c r="BH147" s="79">
        <v>99.1586329</v>
      </c>
      <c r="BI147" s="79">
        <v>0</v>
      </c>
      <c r="BJ147" s="79">
        <v>0.6608636400000001</v>
      </c>
      <c r="BK147" s="79">
        <v>100</v>
      </c>
      <c r="BL147" s="81">
        <v>617.3758639299025</v>
      </c>
      <c r="BM147" s="81">
        <v>1.2213840013815267</v>
      </c>
      <c r="BN147" s="81">
        <v>0.01607084212344114</v>
      </c>
      <c r="BO147" s="81">
        <v>3.124171708796958</v>
      </c>
      <c r="BP147" s="81">
        <v>621.7374904822045</v>
      </c>
      <c r="BQ147" s="96">
        <v>0.43712690575759905</v>
      </c>
      <c r="BR147" s="96">
        <v>0.003214168424688228</v>
      </c>
      <c r="BS147" s="96">
        <v>0.9353230115842744</v>
      </c>
      <c r="BT147" s="96">
        <v>1.3756640857665619</v>
      </c>
    </row>
    <row r="148" spans="1:72" s="29" customFormat="1" ht="12.75" customHeight="1">
      <c r="A148" s="17">
        <v>1994</v>
      </c>
      <c r="B148" s="18" t="s">
        <v>826</v>
      </c>
      <c r="C148" s="19" t="s">
        <v>834</v>
      </c>
      <c r="D148" s="20" t="s">
        <v>78</v>
      </c>
      <c r="E148" s="141" t="s">
        <v>208</v>
      </c>
      <c r="F148" s="82">
        <v>104.73088</v>
      </c>
      <c r="G148" s="74">
        <v>27.72563</v>
      </c>
      <c r="H148" s="22" t="s">
        <v>170</v>
      </c>
      <c r="I148" s="23">
        <v>70.26712328767124</v>
      </c>
      <c r="J148" s="24" t="s">
        <v>177</v>
      </c>
      <c r="K148" s="87">
        <v>1283.9792861010092</v>
      </c>
      <c r="L148" s="92">
        <v>12.259796595817864</v>
      </c>
      <c r="M148" s="88"/>
      <c r="N148" s="89">
        <v>0.020462297029963945</v>
      </c>
      <c r="O148" s="88"/>
      <c r="P148" s="89">
        <v>0.020270505997687704</v>
      </c>
      <c r="Q148" s="77">
        <v>23</v>
      </c>
      <c r="R148" s="77">
        <v>23</v>
      </c>
      <c r="S148" s="24" t="s">
        <v>177</v>
      </c>
      <c r="T148" s="25">
        <v>30304.815029510257</v>
      </c>
      <c r="U148" s="28">
        <v>289.3589267034733</v>
      </c>
      <c r="V148" s="88"/>
      <c r="W148" s="89">
        <v>0.4829564879157805</v>
      </c>
      <c r="X148" s="88"/>
      <c r="Y148" s="89">
        <v>0.40728220427431344</v>
      </c>
      <c r="Z148" s="77">
        <v>43</v>
      </c>
      <c r="AA148" s="77">
        <v>39</v>
      </c>
      <c r="AB148" s="24" t="s">
        <v>177</v>
      </c>
      <c r="AC148" s="87">
        <v>48553.579305209554</v>
      </c>
      <c r="AD148" s="87">
        <v>463.60327828057547</v>
      </c>
      <c r="AE148" s="88"/>
      <c r="AF148" s="89">
        <v>0.773780209981479</v>
      </c>
      <c r="AG148" s="88"/>
      <c r="AH148" s="89">
        <v>0.5661471444864744</v>
      </c>
      <c r="AI148" s="77">
        <v>31</v>
      </c>
      <c r="AJ148" s="77">
        <v>24</v>
      </c>
      <c r="AK148" s="24" t="s">
        <v>177</v>
      </c>
      <c r="AL148" s="25">
        <v>524.2199648213868</v>
      </c>
      <c r="AM148" s="83">
        <v>5.005400172531605</v>
      </c>
      <c r="AN148" s="31" t="s">
        <v>498</v>
      </c>
      <c r="AO148" s="27">
        <v>0.01</v>
      </c>
      <c r="AP148" s="31" t="s">
        <v>498</v>
      </c>
      <c r="AQ148" s="27">
        <v>0.01</v>
      </c>
      <c r="AR148" s="77">
        <v>12</v>
      </c>
      <c r="AS148" s="77">
        <v>12</v>
      </c>
      <c r="AT148" s="24" t="s">
        <v>177</v>
      </c>
      <c r="AU148" s="25">
        <v>3343.177203952705</v>
      </c>
      <c r="AV148" s="83">
        <v>31.921599474316505</v>
      </c>
      <c r="AW148" s="88"/>
      <c r="AX148" s="89">
        <v>0.05327896307332091</v>
      </c>
      <c r="AY148" s="88"/>
      <c r="AZ148" s="89">
        <v>0.026816333189580332</v>
      </c>
      <c r="BA148" s="77">
        <v>27</v>
      </c>
      <c r="BB148" s="77">
        <v>18</v>
      </c>
      <c r="BC148" s="19" t="s">
        <v>1183</v>
      </c>
      <c r="BD148" s="78">
        <v>16</v>
      </c>
      <c r="BE148" s="79">
        <v>0.87243547</v>
      </c>
      <c r="BF148" s="79">
        <v>0.3145925</v>
      </c>
      <c r="BG148" s="79">
        <v>7.289777</v>
      </c>
      <c r="BH148" s="79">
        <v>88.25435970000001</v>
      </c>
      <c r="BI148" s="79">
        <v>0</v>
      </c>
      <c r="BJ148" s="79">
        <v>3.2688398900000006</v>
      </c>
      <c r="BK148" s="79">
        <v>100</v>
      </c>
      <c r="BL148" s="81">
        <v>643.1977528181437</v>
      </c>
      <c r="BM148" s="81">
        <v>70.1957881635929</v>
      </c>
      <c r="BN148" s="81">
        <v>1.562735524294904</v>
      </c>
      <c r="BO148" s="81">
        <v>200.75263379816917</v>
      </c>
      <c r="BP148" s="81">
        <v>915.7089103042007</v>
      </c>
      <c r="BQ148" s="96">
        <v>25.182002990267375</v>
      </c>
      <c r="BR148" s="96">
        <v>0.40739337496893624</v>
      </c>
      <c r="BS148" s="96">
        <v>58.95109446230185</v>
      </c>
      <c r="BT148" s="96">
        <v>84.54049082753816</v>
      </c>
    </row>
    <row r="149" spans="1:72" s="29" customFormat="1" ht="12.75" customHeight="1">
      <c r="A149" s="17">
        <v>1994</v>
      </c>
      <c r="B149" s="18" t="s">
        <v>826</v>
      </c>
      <c r="C149" s="19" t="s">
        <v>835</v>
      </c>
      <c r="D149" s="20" t="s">
        <v>79</v>
      </c>
      <c r="E149" s="141" t="s">
        <v>208</v>
      </c>
      <c r="F149" s="82">
        <v>21702.9509</v>
      </c>
      <c r="G149" s="74">
        <v>21.35041</v>
      </c>
      <c r="H149" s="22" t="s">
        <v>170</v>
      </c>
      <c r="I149" s="23">
        <v>14100.506849315068</v>
      </c>
      <c r="J149" s="24" t="s">
        <v>177</v>
      </c>
      <c r="K149" s="87">
        <v>248075.59181933603</v>
      </c>
      <c r="L149" s="92">
        <v>11.43050053250298</v>
      </c>
      <c r="M149" s="31" t="s">
        <v>498</v>
      </c>
      <c r="N149" s="27">
        <v>0.02</v>
      </c>
      <c r="O149" s="88"/>
      <c r="P149" s="89">
        <v>0.020174868179050065</v>
      </c>
      <c r="Q149" s="77">
        <v>11</v>
      </c>
      <c r="R149" s="77">
        <v>23</v>
      </c>
      <c r="S149" s="24" t="s">
        <v>177</v>
      </c>
      <c r="T149" s="25">
        <v>6658024.202568736</v>
      </c>
      <c r="U149" s="28">
        <v>306.77967402896974</v>
      </c>
      <c r="V149" s="88"/>
      <c r="W149" s="89">
        <v>0.5287607218296824</v>
      </c>
      <c r="X149" s="88"/>
      <c r="Y149" s="89">
        <v>0.46319527416116485</v>
      </c>
      <c r="Z149" s="77">
        <v>45</v>
      </c>
      <c r="AA149" s="77">
        <v>42</v>
      </c>
      <c r="AB149" s="24" t="s">
        <v>177</v>
      </c>
      <c r="AC149" s="87">
        <v>10054406.726858707</v>
      </c>
      <c r="AD149" s="87">
        <v>463.27371670267695</v>
      </c>
      <c r="AE149" s="88"/>
      <c r="AF149" s="89">
        <v>0.7984914438148047</v>
      </c>
      <c r="AG149" s="88"/>
      <c r="AH149" s="89">
        <v>0.6881630867145784</v>
      </c>
      <c r="AI149" s="77">
        <v>32</v>
      </c>
      <c r="AJ149" s="77">
        <v>30</v>
      </c>
      <c r="AK149" s="24" t="s">
        <v>177</v>
      </c>
      <c r="AL149" s="25">
        <v>126026.68962872228</v>
      </c>
      <c r="AM149" s="83">
        <v>5.806891892692909</v>
      </c>
      <c r="AN149" s="88"/>
      <c r="AO149" s="89">
        <v>0.010008669441630882</v>
      </c>
      <c r="AP149" s="31" t="s">
        <v>498</v>
      </c>
      <c r="AQ149" s="27">
        <v>0.01</v>
      </c>
      <c r="AR149" s="77">
        <v>24</v>
      </c>
      <c r="AS149" s="77">
        <v>12</v>
      </c>
      <c r="AT149" s="24" t="s">
        <v>176</v>
      </c>
      <c r="AU149" s="26"/>
      <c r="AV149" s="83"/>
      <c r="AW149" s="88"/>
      <c r="AX149" s="91"/>
      <c r="AY149" s="88"/>
      <c r="AZ149" s="91"/>
      <c r="BA149" s="80"/>
      <c r="BB149" s="80"/>
      <c r="BC149" s="19" t="s">
        <v>1179</v>
      </c>
      <c r="BD149" s="78">
        <v>24</v>
      </c>
      <c r="BE149" s="79">
        <v>2.26469458</v>
      </c>
      <c r="BF149" s="79">
        <v>2.98579244</v>
      </c>
      <c r="BG149" s="79">
        <v>17.10846</v>
      </c>
      <c r="BH149" s="79">
        <v>75.92056930000001</v>
      </c>
      <c r="BI149" s="79">
        <v>0</v>
      </c>
      <c r="BJ149" s="79">
        <v>1.7204818670000002</v>
      </c>
      <c r="BK149" s="79">
        <v>100</v>
      </c>
      <c r="BL149" s="81">
        <v>531.8666903801854</v>
      </c>
      <c r="BM149" s="81">
        <v>440.35277556042695</v>
      </c>
      <c r="BN149" s="81">
        <v>14.875841914505123</v>
      </c>
      <c r="BO149" s="81">
        <v>835.5996418901726</v>
      </c>
      <c r="BP149" s="81">
        <v>1822.6949497452902</v>
      </c>
      <c r="BQ149" s="96">
        <v>122.59629326873396</v>
      </c>
      <c r="BR149" s="96">
        <v>3.428135971439104</v>
      </c>
      <c r="BS149" s="96">
        <v>243.86038674584108</v>
      </c>
      <c r="BT149" s="96">
        <v>369.88481598601413</v>
      </c>
    </row>
    <row r="150" spans="1:72" s="29" customFormat="1" ht="12.75" customHeight="1">
      <c r="A150" s="17">
        <v>1994</v>
      </c>
      <c r="B150" s="18" t="s">
        <v>826</v>
      </c>
      <c r="C150" s="19" t="s">
        <v>836</v>
      </c>
      <c r="D150" s="20" t="s">
        <v>80</v>
      </c>
      <c r="E150" s="141" t="s">
        <v>208</v>
      </c>
      <c r="F150" s="82">
        <v>165.02664</v>
      </c>
      <c r="G150" s="74">
        <v>19.49768</v>
      </c>
      <c r="H150" s="22" t="s">
        <v>170</v>
      </c>
      <c r="I150" s="23">
        <v>84.06712328767125</v>
      </c>
      <c r="J150" s="24" t="s">
        <v>177</v>
      </c>
      <c r="K150" s="87">
        <v>1476.5738470839146</v>
      </c>
      <c r="L150" s="92">
        <v>8.94748779399444</v>
      </c>
      <c r="M150" s="31" t="s">
        <v>498</v>
      </c>
      <c r="N150" s="27">
        <v>0.02</v>
      </c>
      <c r="O150" s="31" t="s">
        <v>498</v>
      </c>
      <c r="P150" s="27">
        <v>0.02</v>
      </c>
      <c r="Q150" s="77">
        <v>11</v>
      </c>
      <c r="R150" s="77">
        <v>11</v>
      </c>
      <c r="S150" s="24" t="s">
        <v>177</v>
      </c>
      <c r="T150" s="25">
        <v>60530.6955586003</v>
      </c>
      <c r="U150" s="28">
        <v>366.79347988058356</v>
      </c>
      <c r="V150" s="88"/>
      <c r="W150" s="89">
        <v>0.8063025236190923</v>
      </c>
      <c r="X150" s="88"/>
      <c r="Y150" s="89">
        <v>0.5943390879868092</v>
      </c>
      <c r="Z150" s="77">
        <v>55</v>
      </c>
      <c r="AA150" s="77">
        <v>49</v>
      </c>
      <c r="AB150" s="24" t="s">
        <v>177</v>
      </c>
      <c r="AC150" s="87">
        <v>74674.46565086875</v>
      </c>
      <c r="AD150" s="87">
        <v>452.49946100137987</v>
      </c>
      <c r="AE150" s="88"/>
      <c r="AF150" s="89">
        <v>0.9947054060515901</v>
      </c>
      <c r="AG150" s="88"/>
      <c r="AH150" s="89">
        <v>0.6921956771433556</v>
      </c>
      <c r="AI150" s="77">
        <v>40</v>
      </c>
      <c r="AJ150" s="77">
        <v>31</v>
      </c>
      <c r="AK150" s="24" t="s">
        <v>177</v>
      </c>
      <c r="AL150" s="25">
        <v>591.5663777586082</v>
      </c>
      <c r="AM150" s="83">
        <v>3.5846720127041802</v>
      </c>
      <c r="AN150" s="31" t="s">
        <v>498</v>
      </c>
      <c r="AO150" s="27">
        <v>0.01</v>
      </c>
      <c r="AP150" s="31" t="s">
        <v>498</v>
      </c>
      <c r="AQ150" s="27">
        <v>0.01</v>
      </c>
      <c r="AR150" s="77">
        <v>12</v>
      </c>
      <c r="AS150" s="77">
        <v>12</v>
      </c>
      <c r="AT150" s="24" t="s">
        <v>177</v>
      </c>
      <c r="AU150" s="25">
        <v>3108.278790639272</v>
      </c>
      <c r="AV150" s="83">
        <v>18.835012278255633</v>
      </c>
      <c r="AW150" s="88"/>
      <c r="AX150" s="89">
        <v>0.04140400188492561</v>
      </c>
      <c r="AY150" s="88"/>
      <c r="AZ150" s="89">
        <v>0.01967748614502516</v>
      </c>
      <c r="BA150" s="77">
        <v>23</v>
      </c>
      <c r="BB150" s="77">
        <v>13</v>
      </c>
      <c r="BC150" s="19" t="s">
        <v>1183</v>
      </c>
      <c r="BD150" s="78">
        <v>13</v>
      </c>
      <c r="BE150" s="79">
        <v>1.03458245</v>
      </c>
      <c r="BF150" s="79">
        <v>0.6473639</v>
      </c>
      <c r="BG150" s="79">
        <v>1.21892</v>
      </c>
      <c r="BH150" s="79">
        <v>93.47837230799999</v>
      </c>
      <c r="BI150" s="79">
        <v>0</v>
      </c>
      <c r="BJ150" s="79">
        <v>3.620765369</v>
      </c>
      <c r="BK150" s="79">
        <v>100</v>
      </c>
      <c r="BL150" s="81">
        <v>636.5214731391247</v>
      </c>
      <c r="BM150" s="81">
        <v>20.566376434738057</v>
      </c>
      <c r="BN150" s="81">
        <v>4.169023861844368</v>
      </c>
      <c r="BO150" s="81">
        <v>32.98861323238479</v>
      </c>
      <c r="BP150" s="81">
        <v>694.2454866680919</v>
      </c>
      <c r="BQ150" s="96">
        <v>7.382646422016067</v>
      </c>
      <c r="BR150" s="96">
        <v>1.0927528630125014</v>
      </c>
      <c r="BS150" s="96">
        <v>10.095339758477785</v>
      </c>
      <c r="BT150" s="96">
        <v>18.570739043506354</v>
      </c>
    </row>
    <row r="151" spans="1:72" s="29" customFormat="1" ht="12.75" customHeight="1">
      <c r="A151" s="17">
        <v>1994</v>
      </c>
      <c r="B151" s="18" t="s">
        <v>826</v>
      </c>
      <c r="C151" s="19" t="s">
        <v>837</v>
      </c>
      <c r="D151" s="20" t="s">
        <v>81</v>
      </c>
      <c r="E151" s="142" t="s">
        <v>208</v>
      </c>
      <c r="F151" s="82">
        <v>30628.0305</v>
      </c>
      <c r="G151" s="74">
        <v>21.73974</v>
      </c>
      <c r="H151" s="22" t="s">
        <v>170</v>
      </c>
      <c r="I151" s="23">
        <v>19443.30494505495</v>
      </c>
      <c r="J151" s="24" t="s">
        <v>177</v>
      </c>
      <c r="K151" s="87">
        <v>761898.4822001364</v>
      </c>
      <c r="L151" s="92">
        <v>24.87585619323895</v>
      </c>
      <c r="M151" s="88"/>
      <c r="N151" s="89">
        <v>0.04388090358654763</v>
      </c>
      <c r="O151" s="88"/>
      <c r="P151" s="89">
        <v>0.07712951721572729</v>
      </c>
      <c r="Q151" s="77">
        <v>52</v>
      </c>
      <c r="R151" s="77">
        <v>73</v>
      </c>
      <c r="S151" s="24" t="s">
        <v>177</v>
      </c>
      <c r="T151" s="25">
        <v>9631885.319252804</v>
      </c>
      <c r="U151" s="28">
        <v>314.4794216935628</v>
      </c>
      <c r="V151" s="88"/>
      <c r="W151" s="89">
        <v>0.5547403504864734</v>
      </c>
      <c r="X151" s="88"/>
      <c r="Y151" s="89">
        <v>0.4702821982377053</v>
      </c>
      <c r="Z151" s="77">
        <v>46</v>
      </c>
      <c r="AA151" s="77">
        <v>43</v>
      </c>
      <c r="AB151" s="24" t="s">
        <v>177</v>
      </c>
      <c r="AC151" s="87">
        <v>16009658.014670605</v>
      </c>
      <c r="AD151" s="87">
        <v>522.7126182557055</v>
      </c>
      <c r="AE151" s="88"/>
      <c r="AF151" s="89">
        <v>0.9220628157267047</v>
      </c>
      <c r="AG151" s="88"/>
      <c r="AH151" s="89">
        <v>0.877938078514335</v>
      </c>
      <c r="AI151" s="77">
        <v>37</v>
      </c>
      <c r="AJ151" s="77">
        <v>40</v>
      </c>
      <c r="AK151" s="24" t="s">
        <v>177</v>
      </c>
      <c r="AL151" s="25">
        <v>312053.37887603644</v>
      </c>
      <c r="AM151" s="83">
        <v>10.188489882692144</v>
      </c>
      <c r="AN151" s="88"/>
      <c r="AO151" s="89">
        <v>0.017972452435886112</v>
      </c>
      <c r="AP151" s="88"/>
      <c r="AQ151" s="89">
        <v>0.02618406329029399</v>
      </c>
      <c r="AR151" s="77">
        <v>38</v>
      </c>
      <c r="AS151" s="77">
        <v>50</v>
      </c>
      <c r="AT151" s="24" t="s">
        <v>177</v>
      </c>
      <c r="AU151" s="25">
        <v>1204905.4050004117</v>
      </c>
      <c r="AV151" s="83">
        <v>39.339957069731</v>
      </c>
      <c r="AW151" s="88"/>
      <c r="AX151" s="89">
        <v>0.06939551546953288</v>
      </c>
      <c r="AY151" s="88"/>
      <c r="AZ151" s="89">
        <v>0.0636132044618804</v>
      </c>
      <c r="BA151" s="77">
        <v>34</v>
      </c>
      <c r="BB151" s="77">
        <v>43</v>
      </c>
      <c r="BC151" s="19" t="s">
        <v>1179</v>
      </c>
      <c r="BD151" s="78">
        <v>28</v>
      </c>
      <c r="BE151" s="79">
        <v>2.49342448</v>
      </c>
      <c r="BF151" s="79">
        <v>2.340773942</v>
      </c>
      <c r="BG151" s="79">
        <v>13.14285</v>
      </c>
      <c r="BH151" s="79">
        <v>80.18357610000001</v>
      </c>
      <c r="BI151" s="79">
        <v>0</v>
      </c>
      <c r="BJ151" s="79">
        <v>1.83937148</v>
      </c>
      <c r="BK151" s="79">
        <v>100</v>
      </c>
      <c r="BL151" s="81">
        <v>561.4643966959177</v>
      </c>
      <c r="BM151" s="81">
        <v>321.0846569669788</v>
      </c>
      <c r="BN151" s="81">
        <v>14.42439032005883</v>
      </c>
      <c r="BO151" s="81">
        <v>616.3415894469609</v>
      </c>
      <c r="BP151" s="81">
        <v>1513.3150334299162</v>
      </c>
      <c r="BQ151" s="96">
        <v>90.11892989114442</v>
      </c>
      <c r="BR151" s="96">
        <v>3.4494436939608852</v>
      </c>
      <c r="BS151" s="96">
        <v>180.09221977234216</v>
      </c>
      <c r="BT151" s="96">
        <v>273.66059335744745</v>
      </c>
    </row>
    <row r="152" spans="1:72" s="29" customFormat="1" ht="12.75" customHeight="1">
      <c r="A152" s="17">
        <v>1997</v>
      </c>
      <c r="B152" s="18" t="s">
        <v>1067</v>
      </c>
      <c r="C152" s="19" t="s">
        <v>1068</v>
      </c>
      <c r="D152" s="20" t="s">
        <v>82</v>
      </c>
      <c r="E152" s="139" t="s">
        <v>1178</v>
      </c>
      <c r="F152" s="82">
        <v>3114.544762078</v>
      </c>
      <c r="G152" s="74">
        <v>13.80762</v>
      </c>
      <c r="H152" s="22" t="s">
        <v>172</v>
      </c>
      <c r="I152" s="23">
        <v>1056.2407660738713</v>
      </c>
      <c r="J152" s="24" t="s">
        <v>178</v>
      </c>
      <c r="K152" s="87">
        <v>32647.637463600695</v>
      </c>
      <c r="L152" s="92">
        <v>10.482314417538968</v>
      </c>
      <c r="M152" s="88"/>
      <c r="N152" s="89">
        <v>0.034612851172576044</v>
      </c>
      <c r="O152" s="88"/>
      <c r="P152" s="89">
        <v>0.022445918947024957</v>
      </c>
      <c r="Q152" s="77">
        <v>45</v>
      </c>
      <c r="R152" s="77">
        <v>29</v>
      </c>
      <c r="S152" s="24" t="s">
        <v>177</v>
      </c>
      <c r="T152" s="25">
        <v>3537193.773564591</v>
      </c>
      <c r="U152" s="28">
        <v>1135.701697606877</v>
      </c>
      <c r="V152" s="88"/>
      <c r="W152" s="89">
        <v>3.7501139795936345</v>
      </c>
      <c r="X152" s="88"/>
      <c r="Y152" s="89">
        <v>3.9272551729168996</v>
      </c>
      <c r="Z152" s="77">
        <v>85</v>
      </c>
      <c r="AA152" s="77">
        <v>84</v>
      </c>
      <c r="AB152" s="24" t="s">
        <v>177</v>
      </c>
      <c r="AC152" s="87">
        <v>4904229.04085844</v>
      </c>
      <c r="AD152" s="87">
        <v>1574.6214665370153</v>
      </c>
      <c r="AE152" s="88"/>
      <c r="AF152" s="89">
        <v>5.199437481401662</v>
      </c>
      <c r="AG152" s="88"/>
      <c r="AH152" s="89">
        <v>4.4528501856205684</v>
      </c>
      <c r="AI152" s="77">
        <v>86</v>
      </c>
      <c r="AJ152" s="77">
        <v>83</v>
      </c>
      <c r="AK152" s="24" t="s">
        <v>177</v>
      </c>
      <c r="AL152" s="25">
        <v>121880.64059113544</v>
      </c>
      <c r="AM152" s="83">
        <v>39.132730431466854</v>
      </c>
      <c r="AN152" s="88"/>
      <c r="AO152" s="89">
        <v>0.1292172053277245</v>
      </c>
      <c r="AP152" s="88"/>
      <c r="AQ152" s="89">
        <v>0.2334221987602939</v>
      </c>
      <c r="AR152" s="77">
        <v>80</v>
      </c>
      <c r="AS152" s="77">
        <v>91</v>
      </c>
      <c r="AT152" s="24" t="s">
        <v>177</v>
      </c>
      <c r="AU152" s="25">
        <v>438427.7078825986</v>
      </c>
      <c r="AV152" s="83">
        <v>140.76783009215222</v>
      </c>
      <c r="AW152" s="88"/>
      <c r="AX152" s="89">
        <v>0.4648187183465606</v>
      </c>
      <c r="AY152" s="88"/>
      <c r="AZ152" s="89">
        <v>0.37160523552637276</v>
      </c>
      <c r="BA152" s="77">
        <v>88</v>
      </c>
      <c r="BB152" s="77">
        <v>90</v>
      </c>
      <c r="BC152" s="19" t="s">
        <v>1178</v>
      </c>
      <c r="BD152" s="78">
        <v>118</v>
      </c>
      <c r="BE152" s="79">
        <v>11.6245875</v>
      </c>
      <c r="BF152" s="79">
        <v>49.605408659999995</v>
      </c>
      <c r="BG152" s="79">
        <v>21.96156</v>
      </c>
      <c r="BH152" s="79">
        <v>15.751762509999999</v>
      </c>
      <c r="BI152" s="79">
        <v>0</v>
      </c>
      <c r="BJ152" s="79">
        <v>1.0566676799999999</v>
      </c>
      <c r="BK152" s="79">
        <v>100</v>
      </c>
      <c r="BL152" s="81">
        <v>555.5802850340706</v>
      </c>
      <c r="BM152" s="81">
        <v>5538.261817057598</v>
      </c>
      <c r="BN152" s="81">
        <v>179.76088838093634</v>
      </c>
      <c r="BO152" s="81">
        <v>494.5140037006242</v>
      </c>
      <c r="BP152" s="81">
        <v>6768.116994173229</v>
      </c>
      <c r="BQ152" s="96">
        <v>937.0153766504916</v>
      </c>
      <c r="BR152" s="96">
        <v>26.47342483903005</v>
      </c>
      <c r="BS152" s="96">
        <v>143.61874179697458</v>
      </c>
      <c r="BT152" s="96">
        <v>1107.1075432864961</v>
      </c>
    </row>
    <row r="153" spans="1:72" s="29" customFormat="1" ht="12.75" customHeight="1">
      <c r="A153" s="17">
        <v>1997</v>
      </c>
      <c r="B153" s="18" t="s">
        <v>1067</v>
      </c>
      <c r="C153" s="19" t="s">
        <v>1069</v>
      </c>
      <c r="D153" s="19" t="s">
        <v>83</v>
      </c>
      <c r="E153" s="139" t="s">
        <v>1182</v>
      </c>
      <c r="F153" s="82">
        <v>606.5021575197</v>
      </c>
      <c r="G153" s="74">
        <v>15.25477</v>
      </c>
      <c r="H153" s="17">
        <v>2000</v>
      </c>
      <c r="I153" s="23">
        <v>244.69251366120216</v>
      </c>
      <c r="J153" s="24" t="s">
        <v>179</v>
      </c>
      <c r="K153" s="87">
        <v>4301.547951482208</v>
      </c>
      <c r="L153" s="92">
        <v>7.0923868912081955</v>
      </c>
      <c r="M153" s="31" t="s">
        <v>498</v>
      </c>
      <c r="N153" s="27">
        <v>0.02</v>
      </c>
      <c r="O153" s="31" t="s">
        <v>498</v>
      </c>
      <c r="P153" s="27">
        <v>0.02</v>
      </c>
      <c r="Q153" s="77">
        <v>11</v>
      </c>
      <c r="R153" s="77">
        <v>11</v>
      </c>
      <c r="S153" s="24" t="s">
        <v>176</v>
      </c>
      <c r="T153" s="26"/>
      <c r="U153" s="28"/>
      <c r="V153" s="88"/>
      <c r="W153" s="91"/>
      <c r="X153" s="88"/>
      <c r="Y153" s="91"/>
      <c r="Z153" s="80"/>
      <c r="AA153" s="80"/>
      <c r="AB153" s="24" t="s">
        <v>177</v>
      </c>
      <c r="AC153" s="87">
        <v>1350285.3613509138</v>
      </c>
      <c r="AD153" s="87">
        <v>2226.348817740281</v>
      </c>
      <c r="AE153" s="88"/>
      <c r="AF153" s="89">
        <v>6.179501161114636</v>
      </c>
      <c r="AG153" s="88"/>
      <c r="AH153" s="89">
        <v>1.7295677718426492</v>
      </c>
      <c r="AI153" s="77">
        <v>88</v>
      </c>
      <c r="AJ153" s="77">
        <v>64</v>
      </c>
      <c r="AK153" s="24" t="s">
        <v>177</v>
      </c>
      <c r="AL153" s="25">
        <v>33727.62385018372</v>
      </c>
      <c r="AM153" s="83">
        <v>55.61006408965364</v>
      </c>
      <c r="AN153" s="88"/>
      <c r="AO153" s="89">
        <v>0.15435247741657449</v>
      </c>
      <c r="AP153" s="88"/>
      <c r="AQ153" s="89">
        <v>0.045147032790153536</v>
      </c>
      <c r="AR153" s="77">
        <v>85</v>
      </c>
      <c r="AS153" s="77">
        <v>61</v>
      </c>
      <c r="AT153" s="24" t="s">
        <v>177</v>
      </c>
      <c r="AU153" s="25">
        <v>86733.6811949156</v>
      </c>
      <c r="AV153" s="83">
        <v>143.00638525279834</v>
      </c>
      <c r="AW153" s="88"/>
      <c r="AX153" s="89">
        <v>0.3969315664620013</v>
      </c>
      <c r="AY153" s="88"/>
      <c r="AZ153" s="89">
        <v>0.1277452230621356</v>
      </c>
      <c r="BA153" s="77">
        <v>85</v>
      </c>
      <c r="BB153" s="77">
        <v>63</v>
      </c>
      <c r="BC153" s="32" t="s">
        <v>1184</v>
      </c>
      <c r="BD153" s="78">
        <v>25</v>
      </c>
      <c r="BE153" s="79">
        <v>2.4962418100000003</v>
      </c>
      <c r="BF153" s="79">
        <v>55.149119690000006</v>
      </c>
      <c r="BG153" s="79">
        <v>29.0918</v>
      </c>
      <c r="BH153" s="79">
        <v>12.71286559</v>
      </c>
      <c r="BI153" s="79">
        <v>0</v>
      </c>
      <c r="BJ153" s="79">
        <v>0.5499716</v>
      </c>
      <c r="BK153" s="79">
        <v>100</v>
      </c>
      <c r="BL153" s="81">
        <v>543.0181287623354</v>
      </c>
      <c r="BM153" s="81">
        <v>6787.606522020137</v>
      </c>
      <c r="BN153" s="81">
        <v>23.06394653324704</v>
      </c>
      <c r="BO153" s="81">
        <v>692.5927546867068</v>
      </c>
      <c r="BP153" s="81">
        <v>8046.2813520024265</v>
      </c>
      <c r="BQ153" s="96">
        <v>1148.8527419525863</v>
      </c>
      <c r="BR153" s="96">
        <v>3.398174226499856</v>
      </c>
      <c r="BS153" s="96">
        <v>202.73134806780337</v>
      </c>
      <c r="BT153" s="96">
        <v>1354.9822642468894</v>
      </c>
    </row>
    <row r="154" spans="1:72" s="29" customFormat="1" ht="12.75" customHeight="1">
      <c r="A154" s="17">
        <v>1997</v>
      </c>
      <c r="B154" s="18" t="s">
        <v>1067</v>
      </c>
      <c r="C154" s="19" t="s">
        <v>1070</v>
      </c>
      <c r="D154" s="20" t="s">
        <v>1071</v>
      </c>
      <c r="E154" s="140" t="s">
        <v>1182</v>
      </c>
      <c r="F154" s="82">
        <v>802.4327624058</v>
      </c>
      <c r="G154" s="74">
        <v>11.75119</v>
      </c>
      <c r="H154" s="22" t="s">
        <v>172</v>
      </c>
      <c r="I154" s="23">
        <v>243.45554035567716</v>
      </c>
      <c r="J154" s="24" t="s">
        <v>177</v>
      </c>
      <c r="K154" s="87">
        <v>5590.841915323749</v>
      </c>
      <c r="L154" s="92">
        <v>6.967364964712636</v>
      </c>
      <c r="M154" s="88"/>
      <c r="N154" s="89">
        <v>0.025716158348336203</v>
      </c>
      <c r="O154" s="31" t="s">
        <v>498</v>
      </c>
      <c r="P154" s="27">
        <v>0.02</v>
      </c>
      <c r="Q154" s="77">
        <v>33</v>
      </c>
      <c r="R154" s="77">
        <v>11</v>
      </c>
      <c r="S154" s="24" t="s">
        <v>177</v>
      </c>
      <c r="T154" s="25">
        <v>898231.2397372384</v>
      </c>
      <c r="U154" s="28">
        <v>1119.3850523303931</v>
      </c>
      <c r="V154" s="88"/>
      <c r="W154" s="89">
        <v>4.131588255284725</v>
      </c>
      <c r="X154" s="88"/>
      <c r="Y154" s="89">
        <v>3.942546454529456</v>
      </c>
      <c r="Z154" s="77">
        <v>87</v>
      </c>
      <c r="AA154" s="77">
        <v>84</v>
      </c>
      <c r="AB154" s="24" t="s">
        <v>177</v>
      </c>
      <c r="AC154" s="87">
        <v>1086590.901702681</v>
      </c>
      <c r="AD154" s="87">
        <v>1354.1208093808848</v>
      </c>
      <c r="AE154" s="88"/>
      <c r="AF154" s="89">
        <v>4.997984938808536</v>
      </c>
      <c r="AG154" s="88"/>
      <c r="AH154" s="89">
        <v>4.394655753876825</v>
      </c>
      <c r="AI154" s="77">
        <v>85</v>
      </c>
      <c r="AJ154" s="77">
        <v>82</v>
      </c>
      <c r="AK154" s="24" t="s">
        <v>177</v>
      </c>
      <c r="AL154" s="25">
        <v>8022.143817694391</v>
      </c>
      <c r="AM154" s="83">
        <v>9.99727851794453</v>
      </c>
      <c r="AN154" s="88"/>
      <c r="AO154" s="89">
        <v>0.03689940152725801</v>
      </c>
      <c r="AP154" s="88"/>
      <c r="AQ154" s="89">
        <v>0.03731683817595871</v>
      </c>
      <c r="AR154" s="77">
        <v>53</v>
      </c>
      <c r="AS154" s="77">
        <v>57</v>
      </c>
      <c r="AT154" s="24" t="s">
        <v>177</v>
      </c>
      <c r="AU154" s="25">
        <v>37647.028984469194</v>
      </c>
      <c r="AV154" s="83">
        <v>46.916116524951455</v>
      </c>
      <c r="AW154" s="88"/>
      <c r="AX154" s="89">
        <v>0.1731647886618791</v>
      </c>
      <c r="AY154" s="88"/>
      <c r="AZ154" s="89">
        <v>0.09193724867085681</v>
      </c>
      <c r="BA154" s="77">
        <v>60</v>
      </c>
      <c r="BB154" s="77">
        <v>54</v>
      </c>
      <c r="BC154" s="32" t="s">
        <v>1184</v>
      </c>
      <c r="BD154" s="78">
        <v>51</v>
      </c>
      <c r="BE154" s="79">
        <v>4.7660232</v>
      </c>
      <c r="BF154" s="79">
        <v>62.98737</v>
      </c>
      <c r="BG154" s="79">
        <v>17.20829</v>
      </c>
      <c r="BH154" s="79">
        <v>14.68793976</v>
      </c>
      <c r="BI154" s="79">
        <v>0</v>
      </c>
      <c r="BJ154" s="79">
        <v>0.35038837</v>
      </c>
      <c r="BK154" s="79">
        <v>100</v>
      </c>
      <c r="BL154" s="81">
        <v>593.2638292410435</v>
      </c>
      <c r="BM154" s="81">
        <v>6864.501623145821</v>
      </c>
      <c r="BN154" s="81">
        <v>39.883715495423885</v>
      </c>
      <c r="BO154" s="81">
        <v>692.9315776351717</v>
      </c>
      <c r="BP154" s="81">
        <v>8190.58074551746</v>
      </c>
      <c r="BQ154" s="96">
        <v>1161.878448903415</v>
      </c>
      <c r="BR154" s="96">
        <v>5.870066071593497</v>
      </c>
      <c r="BS154" s="96">
        <v>196.30554406543436</v>
      </c>
      <c r="BT154" s="96">
        <v>1364.0540590404428</v>
      </c>
    </row>
    <row r="155" spans="1:72" s="29" customFormat="1" ht="12.75" customHeight="1">
      <c r="A155" s="17">
        <v>1997</v>
      </c>
      <c r="B155" s="18" t="s">
        <v>1067</v>
      </c>
      <c r="C155" s="19" t="s">
        <v>1072</v>
      </c>
      <c r="D155" s="20" t="s">
        <v>84</v>
      </c>
      <c r="E155" s="140" t="s">
        <v>1178</v>
      </c>
      <c r="F155" s="82">
        <v>9403.646657822</v>
      </c>
      <c r="G155" s="74">
        <v>12.3974</v>
      </c>
      <c r="H155" s="22" t="s">
        <v>172</v>
      </c>
      <c r="I155" s="23">
        <v>2558.7127222982217</v>
      </c>
      <c r="J155" s="24" t="s">
        <v>177</v>
      </c>
      <c r="K155" s="87">
        <v>118752.49728645886</v>
      </c>
      <c r="L155" s="92">
        <v>12.628345322575464</v>
      </c>
      <c r="M155" s="88"/>
      <c r="N155" s="89">
        <v>0.05197203998665541</v>
      </c>
      <c r="O155" s="88"/>
      <c r="P155" s="89">
        <v>0.03724060718358291</v>
      </c>
      <c r="Q155" s="77">
        <v>58</v>
      </c>
      <c r="R155" s="77">
        <v>50</v>
      </c>
      <c r="S155" s="24" t="s">
        <v>177</v>
      </c>
      <c r="T155" s="25">
        <v>9014372.668075077</v>
      </c>
      <c r="U155" s="28">
        <v>958.6039327176204</v>
      </c>
      <c r="V155" s="88"/>
      <c r="W155" s="89">
        <v>3.945140923055209</v>
      </c>
      <c r="X155" s="88"/>
      <c r="Y155" s="89">
        <v>3.5499257974546015</v>
      </c>
      <c r="Z155" s="77">
        <v>86</v>
      </c>
      <c r="AA155" s="77">
        <v>82</v>
      </c>
      <c r="AB155" s="24" t="s">
        <v>177</v>
      </c>
      <c r="AC155" s="87">
        <v>11470599.40476189</v>
      </c>
      <c r="AD155" s="87">
        <v>1219.8033190901094</v>
      </c>
      <c r="AE155" s="88"/>
      <c r="AF155" s="89">
        <v>5.02010875187859</v>
      </c>
      <c r="AG155" s="88"/>
      <c r="AH155" s="89">
        <v>4.447648283269315</v>
      </c>
      <c r="AI155" s="77">
        <v>85</v>
      </c>
      <c r="AJ155" s="77">
        <v>82</v>
      </c>
      <c r="AK155" s="24" t="s">
        <v>177</v>
      </c>
      <c r="AL155" s="25">
        <v>293833.87218256114</v>
      </c>
      <c r="AM155" s="83">
        <v>31.246800616242705</v>
      </c>
      <c r="AN155" s="88"/>
      <c r="AO155" s="89">
        <v>0.12859641778874156</v>
      </c>
      <c r="AP155" s="88"/>
      <c r="AQ155" s="89">
        <v>0.16133828390234142</v>
      </c>
      <c r="AR155" s="77">
        <v>80</v>
      </c>
      <c r="AS155" s="77">
        <v>87</v>
      </c>
      <c r="AT155" s="24" t="s">
        <v>177</v>
      </c>
      <c r="AU155" s="25">
        <v>874093.43965159</v>
      </c>
      <c r="AV155" s="83">
        <v>92.95260354391502</v>
      </c>
      <c r="AW155" s="88"/>
      <c r="AX155" s="89">
        <v>0.3825470641519361</v>
      </c>
      <c r="AY155" s="88"/>
      <c r="AZ155" s="89">
        <v>0.31272933453287777</v>
      </c>
      <c r="BA155" s="77">
        <v>83</v>
      </c>
      <c r="BB155" s="77">
        <v>87</v>
      </c>
      <c r="BC155" s="19" t="s">
        <v>1179</v>
      </c>
      <c r="BD155" s="78">
        <v>128</v>
      </c>
      <c r="BE155" s="79">
        <v>9.7606466</v>
      </c>
      <c r="BF155" s="79">
        <v>64.38597274</v>
      </c>
      <c r="BG155" s="79">
        <v>14.58655</v>
      </c>
      <c r="BH155" s="79">
        <v>10.338434649999998</v>
      </c>
      <c r="BI155" s="79">
        <v>0</v>
      </c>
      <c r="BJ155" s="79">
        <v>0.92840328</v>
      </c>
      <c r="BK155" s="79">
        <v>100</v>
      </c>
      <c r="BL155" s="81">
        <v>586.2886531096299</v>
      </c>
      <c r="BM155" s="81">
        <v>6384.896716288675</v>
      </c>
      <c r="BN155" s="81">
        <v>144.39054508042832</v>
      </c>
      <c r="BO155" s="81">
        <v>1509.1118920547408</v>
      </c>
      <c r="BP155" s="81">
        <v>8624.687806533475</v>
      </c>
      <c r="BQ155" s="96">
        <v>1079.4525821770628</v>
      </c>
      <c r="BR155" s="96">
        <v>21.249238790477285</v>
      </c>
      <c r="BS155" s="96">
        <v>493.00501908413526</v>
      </c>
      <c r="BT155" s="96">
        <v>1593.7068400516753</v>
      </c>
    </row>
    <row r="156" spans="1:72" s="29" customFormat="1" ht="12.75" customHeight="1">
      <c r="A156" s="17">
        <v>1997</v>
      </c>
      <c r="B156" s="18" t="s">
        <v>1067</v>
      </c>
      <c r="C156" s="19" t="s">
        <v>1073</v>
      </c>
      <c r="D156" s="20" t="s">
        <v>85</v>
      </c>
      <c r="E156" s="139" t="s">
        <v>1182</v>
      </c>
      <c r="F156" s="82">
        <v>1368.838736692</v>
      </c>
      <c r="G156" s="74">
        <v>13.02941</v>
      </c>
      <c r="H156" s="22" t="s">
        <v>172</v>
      </c>
      <c r="I156" s="23">
        <v>424.1080711354309</v>
      </c>
      <c r="J156" s="24" t="s">
        <v>177</v>
      </c>
      <c r="K156" s="87">
        <v>16210.986122061006</v>
      </c>
      <c r="L156" s="92">
        <v>11.842875049866892</v>
      </c>
      <c r="M156" s="88"/>
      <c r="N156" s="89">
        <v>0.042803712421981575</v>
      </c>
      <c r="O156" s="88"/>
      <c r="P156" s="89">
        <v>0.03792749209806106</v>
      </c>
      <c r="Q156" s="77">
        <v>51</v>
      </c>
      <c r="R156" s="77">
        <v>50</v>
      </c>
      <c r="S156" s="24" t="s">
        <v>177</v>
      </c>
      <c r="T156" s="25">
        <v>1865185.9331489878</v>
      </c>
      <c r="U156" s="28">
        <v>1362.6045809139532</v>
      </c>
      <c r="V156" s="88"/>
      <c r="W156" s="89">
        <v>4.924862787180306</v>
      </c>
      <c r="X156" s="88"/>
      <c r="Y156" s="89">
        <v>3.768354544655659</v>
      </c>
      <c r="Z156" s="77">
        <v>89</v>
      </c>
      <c r="AA156" s="77">
        <v>83</v>
      </c>
      <c r="AB156" s="24" t="s">
        <v>177</v>
      </c>
      <c r="AC156" s="87">
        <v>2989921.901432748</v>
      </c>
      <c r="AD156" s="87">
        <v>2184.2762198988707</v>
      </c>
      <c r="AE156" s="88"/>
      <c r="AF156" s="89">
        <v>7.894631225360694</v>
      </c>
      <c r="AG156" s="88"/>
      <c r="AH156" s="89">
        <v>5.006703999073155</v>
      </c>
      <c r="AI156" s="77">
        <v>93</v>
      </c>
      <c r="AJ156" s="77">
        <v>86</v>
      </c>
      <c r="AK156" s="24" t="s">
        <v>177</v>
      </c>
      <c r="AL156" s="25">
        <v>9112.122878476574</v>
      </c>
      <c r="AM156" s="83">
        <v>6.6568271588349095</v>
      </c>
      <c r="AN156" s="88"/>
      <c r="AO156" s="89">
        <v>0.02405977553168634</v>
      </c>
      <c r="AP156" s="88"/>
      <c r="AQ156" s="89">
        <v>0.021334967129605708</v>
      </c>
      <c r="AR156" s="77">
        <v>46</v>
      </c>
      <c r="AS156" s="77">
        <v>45</v>
      </c>
      <c r="AT156" s="24" t="s">
        <v>177</v>
      </c>
      <c r="AU156" s="25">
        <v>49912.5655082807</v>
      </c>
      <c r="AV156" s="83">
        <v>36.463437343175826</v>
      </c>
      <c r="AW156" s="88"/>
      <c r="AX156" s="89">
        <v>0.13178982969779657</v>
      </c>
      <c r="AY156" s="88"/>
      <c r="AZ156" s="89">
        <v>0.07793059346534471</v>
      </c>
      <c r="BA156" s="77">
        <v>51</v>
      </c>
      <c r="BB156" s="77">
        <v>48</v>
      </c>
      <c r="BC156" s="32" t="s">
        <v>1184</v>
      </c>
      <c r="BD156" s="78">
        <v>36</v>
      </c>
      <c r="BE156" s="79">
        <v>2.9447539000000003</v>
      </c>
      <c r="BF156" s="79">
        <v>72.15998621</v>
      </c>
      <c r="BG156" s="79">
        <v>14.50503</v>
      </c>
      <c r="BH156" s="79">
        <v>10.189575744</v>
      </c>
      <c r="BI156" s="79">
        <v>0</v>
      </c>
      <c r="BJ156" s="79">
        <v>0.200660588</v>
      </c>
      <c r="BK156" s="79">
        <v>100</v>
      </c>
      <c r="BL156" s="81">
        <v>583.225263819347</v>
      </c>
      <c r="BM156" s="81">
        <v>6276.235057044374</v>
      </c>
      <c r="BN156" s="81">
        <v>49.71269795528746</v>
      </c>
      <c r="BO156" s="81">
        <v>868.9927952175199</v>
      </c>
      <c r="BP156" s="81">
        <v>7778.165814036529</v>
      </c>
      <c r="BQ156" s="96">
        <v>993.4423222268242</v>
      </c>
      <c r="BR156" s="96">
        <v>6.722486552534291</v>
      </c>
      <c r="BS156" s="96">
        <v>276.01863526529763</v>
      </c>
      <c r="BT156" s="96">
        <v>1276.1834440446562</v>
      </c>
    </row>
    <row r="157" spans="1:72" s="29" customFormat="1" ht="12.75" customHeight="1">
      <c r="A157" s="17">
        <v>1991</v>
      </c>
      <c r="B157" s="18" t="s">
        <v>746</v>
      </c>
      <c r="C157" s="19" t="s">
        <v>747</v>
      </c>
      <c r="D157" s="20" t="s">
        <v>748</v>
      </c>
      <c r="E157" s="142" t="s">
        <v>1178</v>
      </c>
      <c r="F157" s="82">
        <v>44.55444663598</v>
      </c>
      <c r="G157" s="74">
        <v>13.78518</v>
      </c>
      <c r="H157" s="22" t="s">
        <v>169</v>
      </c>
      <c r="I157" s="23">
        <v>18.229657534246567</v>
      </c>
      <c r="J157" s="24" t="s">
        <v>177</v>
      </c>
      <c r="K157" s="87">
        <v>875.6942453772339</v>
      </c>
      <c r="L157" s="92">
        <v>19.654474726885418</v>
      </c>
      <c r="M157" s="88"/>
      <c r="N157" s="89">
        <v>0.05379259888318841</v>
      </c>
      <c r="O157" s="88"/>
      <c r="P157" s="89">
        <v>0.03920560459870921</v>
      </c>
      <c r="Q157" s="77">
        <v>59</v>
      </c>
      <c r="R157" s="77">
        <v>52</v>
      </c>
      <c r="S157" s="24" t="s">
        <v>177</v>
      </c>
      <c r="T157" s="25">
        <v>14588.237050117723</v>
      </c>
      <c r="U157" s="28">
        <v>327.4249407541059</v>
      </c>
      <c r="V157" s="88"/>
      <c r="W157" s="89">
        <v>0.8961337683700301</v>
      </c>
      <c r="X157" s="88"/>
      <c r="Y157" s="89">
        <v>0.8158988667232115</v>
      </c>
      <c r="Z157" s="77">
        <v>59</v>
      </c>
      <c r="AA157" s="77">
        <v>59</v>
      </c>
      <c r="AB157" s="24" t="s">
        <v>177</v>
      </c>
      <c r="AC157" s="87">
        <v>26826.60749494686</v>
      </c>
      <c r="AD157" s="87">
        <v>602.1084206056101</v>
      </c>
      <c r="AE157" s="88"/>
      <c r="AF157" s="89">
        <v>1.6479187159106676</v>
      </c>
      <c r="AG157" s="88"/>
      <c r="AH157" s="89">
        <v>1.1389067393565049</v>
      </c>
      <c r="AI157" s="77">
        <v>56</v>
      </c>
      <c r="AJ157" s="77">
        <v>50</v>
      </c>
      <c r="AK157" s="24" t="s">
        <v>178</v>
      </c>
      <c r="AL157" s="25">
        <v>877.4306851590168</v>
      </c>
      <c r="AM157" s="83">
        <v>19.69344816080482</v>
      </c>
      <c r="AN157" s="88"/>
      <c r="AO157" s="89">
        <v>0.05389926580393085</v>
      </c>
      <c r="AP157" s="88"/>
      <c r="AQ157" s="89">
        <v>0.017053532708097806</v>
      </c>
      <c r="AR157" s="77">
        <v>61</v>
      </c>
      <c r="AS157" s="77">
        <v>40</v>
      </c>
      <c r="AT157" s="24" t="s">
        <v>177</v>
      </c>
      <c r="AU157" s="25">
        <v>3168.986642922856</v>
      </c>
      <c r="AV157" s="83">
        <v>71.12615871574391</v>
      </c>
      <c r="AW157" s="88"/>
      <c r="AX157" s="89">
        <v>0.19466615002762333</v>
      </c>
      <c r="AY157" s="88"/>
      <c r="AZ157" s="89">
        <v>0.038009239900422556</v>
      </c>
      <c r="BA157" s="77">
        <v>63</v>
      </c>
      <c r="BB157" s="77">
        <v>27</v>
      </c>
      <c r="BC157" s="19" t="s">
        <v>1178</v>
      </c>
      <c r="BD157" s="78">
        <v>569</v>
      </c>
      <c r="BE157" s="79">
        <v>54.9226393</v>
      </c>
      <c r="BF157" s="79">
        <v>24.5849</v>
      </c>
      <c r="BG157" s="79">
        <v>17.11106</v>
      </c>
      <c r="BH157" s="79">
        <v>3.2844502039999997</v>
      </c>
      <c r="BI157" s="79">
        <v>0</v>
      </c>
      <c r="BJ157" s="79">
        <v>0.096957944</v>
      </c>
      <c r="BK157" s="79">
        <v>100</v>
      </c>
      <c r="BL157" s="81">
        <v>599.4238962993365</v>
      </c>
      <c r="BM157" s="81">
        <v>1461.634881595493</v>
      </c>
      <c r="BN157" s="81">
        <v>1883.9346687987525</v>
      </c>
      <c r="BO157" s="81">
        <v>264.2384966912079</v>
      </c>
      <c r="BP157" s="81">
        <v>4209.23194338479</v>
      </c>
      <c r="BQ157" s="96">
        <v>262.13619997923337</v>
      </c>
      <c r="BR157" s="96">
        <v>330.50947275765145</v>
      </c>
      <c r="BS157" s="96">
        <v>81.78757172706715</v>
      </c>
      <c r="BT157" s="96">
        <v>674.433244463952</v>
      </c>
    </row>
    <row r="158" spans="1:72" s="29" customFormat="1" ht="12.75" customHeight="1">
      <c r="A158" s="17">
        <v>1991</v>
      </c>
      <c r="B158" s="18" t="s">
        <v>746</v>
      </c>
      <c r="C158" s="19" t="s">
        <v>749</v>
      </c>
      <c r="D158" s="20" t="s">
        <v>86</v>
      </c>
      <c r="E158" s="142" t="s">
        <v>1178</v>
      </c>
      <c r="F158" s="82">
        <v>6324.648143154</v>
      </c>
      <c r="G158" s="74">
        <v>12.86819</v>
      </c>
      <c r="H158" s="22" t="s">
        <v>169</v>
      </c>
      <c r="I158" s="23">
        <v>2399.182191780822</v>
      </c>
      <c r="J158" s="24" t="s">
        <v>177</v>
      </c>
      <c r="K158" s="87">
        <v>360059.73517768</v>
      </c>
      <c r="L158" s="92">
        <v>56.929607312213896</v>
      </c>
      <c r="M158" s="88"/>
      <c r="N158" s="89">
        <v>0.1680582626854016</v>
      </c>
      <c r="O158" s="88"/>
      <c r="P158" s="89">
        <v>0.16493778467301673</v>
      </c>
      <c r="Q158" s="77">
        <v>86</v>
      </c>
      <c r="R158" s="77">
        <v>92</v>
      </c>
      <c r="S158" s="24" t="s">
        <v>177</v>
      </c>
      <c r="T158" s="25">
        <v>4693282.198295916</v>
      </c>
      <c r="U158" s="28">
        <v>742.0621814948037</v>
      </c>
      <c r="V158" s="88"/>
      <c r="W158" s="89">
        <v>2.190594436083528</v>
      </c>
      <c r="X158" s="88"/>
      <c r="Y158" s="89">
        <v>2.7614166110501985</v>
      </c>
      <c r="Z158" s="77">
        <v>76</v>
      </c>
      <c r="AA158" s="77">
        <v>79</v>
      </c>
      <c r="AB158" s="24" t="s">
        <v>177</v>
      </c>
      <c r="AC158" s="87">
        <v>7747507.21221838</v>
      </c>
      <c r="AD158" s="87">
        <v>1224.9704705872891</v>
      </c>
      <c r="AE158" s="88"/>
      <c r="AF158" s="89">
        <v>3.6161571956539964</v>
      </c>
      <c r="AG158" s="88"/>
      <c r="AH158" s="89">
        <v>3.8877505219035706</v>
      </c>
      <c r="AI158" s="77">
        <v>78</v>
      </c>
      <c r="AJ158" s="77">
        <v>80</v>
      </c>
      <c r="AK158" s="24" t="s">
        <v>177</v>
      </c>
      <c r="AL158" s="25">
        <v>508681.3545924653</v>
      </c>
      <c r="AM158" s="83">
        <v>80.42840377501129</v>
      </c>
      <c r="AN158" s="88"/>
      <c r="AO158" s="89">
        <v>0.2374275609325778</v>
      </c>
      <c r="AP158" s="88"/>
      <c r="AQ158" s="89">
        <v>0.49347180315893296</v>
      </c>
      <c r="AR158" s="77">
        <v>92</v>
      </c>
      <c r="AS158" s="77">
        <v>95</v>
      </c>
      <c r="AT158" s="24" t="s">
        <v>177</v>
      </c>
      <c r="AU158" s="25">
        <v>809022.0716741097</v>
      </c>
      <c r="AV158" s="83">
        <v>127.91574382676464</v>
      </c>
      <c r="AW158" s="88"/>
      <c r="AX158" s="89">
        <v>0.3776119086812116</v>
      </c>
      <c r="AY158" s="88"/>
      <c r="AZ158" s="89">
        <v>0.6146279393372828</v>
      </c>
      <c r="BA158" s="77">
        <v>83</v>
      </c>
      <c r="BB158" s="77">
        <v>94</v>
      </c>
      <c r="BC158" s="19" t="s">
        <v>1179</v>
      </c>
      <c r="BD158" s="78">
        <v>206</v>
      </c>
      <c r="BE158" s="79">
        <v>16.5976596</v>
      </c>
      <c r="BF158" s="79">
        <v>59.80288227</v>
      </c>
      <c r="BG158" s="79">
        <v>15.92576</v>
      </c>
      <c r="BH158" s="79">
        <v>6.570161498000001</v>
      </c>
      <c r="BI158" s="79">
        <v>0</v>
      </c>
      <c r="BJ158" s="79">
        <v>1.10354608</v>
      </c>
      <c r="BK158" s="79">
        <v>100</v>
      </c>
      <c r="BL158" s="81">
        <v>614.9915239490804</v>
      </c>
      <c r="BM158" s="81">
        <v>5089.632541036078</v>
      </c>
      <c r="BN158" s="81">
        <v>382.50770824070497</v>
      </c>
      <c r="BO158" s="81">
        <v>704.8003144372645</v>
      </c>
      <c r="BP158" s="81">
        <v>6791.932087663127</v>
      </c>
      <c r="BQ158" s="96">
        <v>912.6877157450929</v>
      </c>
      <c r="BR158" s="96">
        <v>67.0940090887626</v>
      </c>
      <c r="BS158" s="96">
        <v>253.47781626955947</v>
      </c>
      <c r="BT158" s="96">
        <v>1233.259541103415</v>
      </c>
    </row>
    <row r="159" spans="1:72" s="29" customFormat="1" ht="12.75" customHeight="1">
      <c r="A159" s="17">
        <v>1991</v>
      </c>
      <c r="B159" s="18" t="s">
        <v>746</v>
      </c>
      <c r="C159" s="19" t="s">
        <v>750</v>
      </c>
      <c r="D159" s="20" t="s">
        <v>87</v>
      </c>
      <c r="E159" s="142" t="s">
        <v>1182</v>
      </c>
      <c r="F159" s="82">
        <v>145.5575520031</v>
      </c>
      <c r="G159" s="74">
        <v>14.24724</v>
      </c>
      <c r="H159" s="22" t="s">
        <v>169</v>
      </c>
      <c r="I159" s="23">
        <v>69.76763013698627</v>
      </c>
      <c r="J159" s="24" t="s">
        <v>177</v>
      </c>
      <c r="K159" s="87">
        <v>23067.650866388372</v>
      </c>
      <c r="L159" s="92">
        <v>158.47787042954042</v>
      </c>
      <c r="M159" s="88"/>
      <c r="N159" s="89">
        <v>0.37025244884898767</v>
      </c>
      <c r="O159" s="88"/>
      <c r="P159" s="89">
        <v>0.1647149518201532</v>
      </c>
      <c r="Q159" s="77">
        <v>95</v>
      </c>
      <c r="R159" s="77">
        <v>91</v>
      </c>
      <c r="S159" s="24" t="s">
        <v>177</v>
      </c>
      <c r="T159" s="25">
        <v>167274.13498633454</v>
      </c>
      <c r="U159" s="28">
        <v>1149.195851980061</v>
      </c>
      <c r="V159" s="88"/>
      <c r="W159" s="89">
        <v>2.6848706210492095</v>
      </c>
      <c r="X159" s="88"/>
      <c r="Y159" s="89">
        <v>3.9983599076473877</v>
      </c>
      <c r="Z159" s="77">
        <v>80</v>
      </c>
      <c r="AA159" s="77">
        <v>84</v>
      </c>
      <c r="AB159" s="24" t="s">
        <v>177</v>
      </c>
      <c r="AC159" s="87">
        <v>234653.45185951068</v>
      </c>
      <c r="AD159" s="87">
        <v>1612.1008400478813</v>
      </c>
      <c r="AE159" s="88"/>
      <c r="AF159" s="89">
        <v>3.766357297718827</v>
      </c>
      <c r="AG159" s="88"/>
      <c r="AH159" s="89">
        <v>4.663504267976632</v>
      </c>
      <c r="AI159" s="77">
        <v>79</v>
      </c>
      <c r="AJ159" s="77">
        <v>84</v>
      </c>
      <c r="AK159" s="24" t="s">
        <v>177</v>
      </c>
      <c r="AL159" s="25">
        <v>9461.770719765174</v>
      </c>
      <c r="AM159" s="83">
        <v>65.00364006921237</v>
      </c>
      <c r="AN159" s="88"/>
      <c r="AO159" s="89">
        <v>0.15186825046607774</v>
      </c>
      <c r="AP159" s="88"/>
      <c r="AQ159" s="89">
        <v>0.05507129616175057</v>
      </c>
      <c r="AR159" s="77">
        <v>84</v>
      </c>
      <c r="AS159" s="77">
        <v>66</v>
      </c>
      <c r="AT159" s="24" t="s">
        <v>177</v>
      </c>
      <c r="AU159" s="25">
        <v>38791.400269089725</v>
      </c>
      <c r="AV159" s="83">
        <v>266.50214801815</v>
      </c>
      <c r="AW159" s="88"/>
      <c r="AX159" s="89">
        <v>0.6226299776731646</v>
      </c>
      <c r="AY159" s="88"/>
      <c r="AZ159" s="89">
        <v>0.15310726400191796</v>
      </c>
      <c r="BA159" s="77">
        <v>91</v>
      </c>
      <c r="BB159" s="77">
        <v>69</v>
      </c>
      <c r="BC159" s="32" t="s">
        <v>1184</v>
      </c>
      <c r="BD159" s="78">
        <v>14</v>
      </c>
      <c r="BE159" s="79">
        <v>1.60564368</v>
      </c>
      <c r="BF159" s="79">
        <v>64.54167738</v>
      </c>
      <c r="BG159" s="79">
        <v>26.73579</v>
      </c>
      <c r="BH159" s="79">
        <v>6.764477037</v>
      </c>
      <c r="BI159" s="79">
        <v>0.04884322</v>
      </c>
      <c r="BJ159" s="79">
        <v>0.30356989300000004</v>
      </c>
      <c r="BK159" s="79">
        <v>100</v>
      </c>
      <c r="BL159" s="81">
        <v>601.6726634570964</v>
      </c>
      <c r="BM159" s="81">
        <v>9720.237669082722</v>
      </c>
      <c r="BN159" s="81">
        <v>12.837991852369631</v>
      </c>
      <c r="BO159" s="81">
        <v>1017.5768825573922</v>
      </c>
      <c r="BP159" s="81">
        <v>11352.325206949581</v>
      </c>
      <c r="BQ159" s="96">
        <v>1743.063114956732</v>
      </c>
      <c r="BR159" s="96">
        <v>2.248824116843913</v>
      </c>
      <c r="BS159" s="96">
        <v>380.1039467799079</v>
      </c>
      <c r="BT159" s="96">
        <v>2125.415885853484</v>
      </c>
    </row>
    <row r="160" spans="1:72" s="29" customFormat="1" ht="12.75" customHeight="1">
      <c r="A160" s="17">
        <v>1991</v>
      </c>
      <c r="B160" s="18" t="s">
        <v>746</v>
      </c>
      <c r="C160" s="19" t="s">
        <v>751</v>
      </c>
      <c r="D160" s="20" t="s">
        <v>88</v>
      </c>
      <c r="E160" s="142" t="s">
        <v>1182</v>
      </c>
      <c r="F160" s="82">
        <v>755.2151764707</v>
      </c>
      <c r="G160" s="74">
        <v>15.24443</v>
      </c>
      <c r="H160" s="22" t="s">
        <v>169</v>
      </c>
      <c r="I160" s="23">
        <v>380.80438356164376</v>
      </c>
      <c r="J160" s="24" t="s">
        <v>177</v>
      </c>
      <c r="K160" s="87">
        <v>14384.960204842288</v>
      </c>
      <c r="L160" s="92">
        <v>19.047498849356582</v>
      </c>
      <c r="M160" s="88"/>
      <c r="N160" s="89">
        <v>0.04230145122351679</v>
      </c>
      <c r="O160" s="88"/>
      <c r="P160" s="89">
        <v>0.03117166903885957</v>
      </c>
      <c r="Q160" s="77">
        <v>50</v>
      </c>
      <c r="R160" s="77">
        <v>43</v>
      </c>
      <c r="S160" s="24" t="s">
        <v>177</v>
      </c>
      <c r="T160" s="25">
        <v>280992.477459812</v>
      </c>
      <c r="U160" s="28">
        <v>372.0694263229145</v>
      </c>
      <c r="V160" s="88"/>
      <c r="W160" s="89">
        <v>0.8263067405247437</v>
      </c>
      <c r="X160" s="88"/>
      <c r="Y160" s="89">
        <v>0.6965383319213566</v>
      </c>
      <c r="Z160" s="77">
        <v>56</v>
      </c>
      <c r="AA160" s="77">
        <v>54</v>
      </c>
      <c r="AB160" s="24" t="s">
        <v>177</v>
      </c>
      <c r="AC160" s="87">
        <v>509362.9883673913</v>
      </c>
      <c r="AD160" s="87">
        <v>674.4607420997094</v>
      </c>
      <c r="AE160" s="88"/>
      <c r="AF160" s="89">
        <v>1.4978695318347033</v>
      </c>
      <c r="AG160" s="88"/>
      <c r="AH160" s="89">
        <v>1.1648703114672034</v>
      </c>
      <c r="AI160" s="77">
        <v>54</v>
      </c>
      <c r="AJ160" s="77">
        <v>51</v>
      </c>
      <c r="AK160" s="24" t="s">
        <v>177</v>
      </c>
      <c r="AL160" s="25">
        <v>20360.58124384979</v>
      </c>
      <c r="AM160" s="83">
        <v>26.959973631620624</v>
      </c>
      <c r="AN160" s="88"/>
      <c r="AO160" s="89">
        <v>0.05987379333028926</v>
      </c>
      <c r="AP160" s="88"/>
      <c r="AQ160" s="89">
        <v>0.022873466154208016</v>
      </c>
      <c r="AR160" s="77">
        <v>64</v>
      </c>
      <c r="AS160" s="77">
        <v>47</v>
      </c>
      <c r="AT160" s="24" t="s">
        <v>177</v>
      </c>
      <c r="AU160" s="25">
        <v>55192.20272052856</v>
      </c>
      <c r="AV160" s="83">
        <v>73.08142690995014</v>
      </c>
      <c r="AW160" s="88"/>
      <c r="AX160" s="89">
        <v>0.16230217102129876</v>
      </c>
      <c r="AY160" s="88"/>
      <c r="AZ160" s="89">
        <v>0.06452916586696812</v>
      </c>
      <c r="BA160" s="77">
        <v>57</v>
      </c>
      <c r="BB160" s="77">
        <v>43</v>
      </c>
      <c r="BC160" s="32" t="s">
        <v>1184</v>
      </c>
      <c r="BD160" s="78">
        <v>16</v>
      </c>
      <c r="BE160" s="79">
        <v>3.4199383300000004</v>
      </c>
      <c r="BF160" s="79">
        <v>21.78092</v>
      </c>
      <c r="BG160" s="79">
        <v>31.30963</v>
      </c>
      <c r="BH160" s="79">
        <v>40.08863908</v>
      </c>
      <c r="BI160" s="79">
        <v>0</v>
      </c>
      <c r="BJ160" s="79">
        <v>3.40087071</v>
      </c>
      <c r="BK160" s="79">
        <v>100</v>
      </c>
      <c r="BL160" s="81">
        <v>553.3716478258306</v>
      </c>
      <c r="BM160" s="81">
        <v>3093.297212215959</v>
      </c>
      <c r="BN160" s="81">
        <v>19.21615691193193</v>
      </c>
      <c r="BO160" s="81">
        <v>809.0277036742051</v>
      </c>
      <c r="BP160" s="81">
        <v>4474.912720627927</v>
      </c>
      <c r="BQ160" s="96">
        <v>554.6953323833077</v>
      </c>
      <c r="BR160" s="96">
        <v>3.37034187425666</v>
      </c>
      <c r="BS160" s="96">
        <v>257.25251034800607</v>
      </c>
      <c r="BT160" s="96">
        <v>815.3181846055704</v>
      </c>
    </row>
    <row r="161" spans="1:72" s="29" customFormat="1" ht="12.75" customHeight="1">
      <c r="A161" s="17">
        <v>1991</v>
      </c>
      <c r="B161" s="18" t="s">
        <v>746</v>
      </c>
      <c r="C161" s="19" t="s">
        <v>752</v>
      </c>
      <c r="D161" s="20" t="s">
        <v>89</v>
      </c>
      <c r="E161" s="142" t="s">
        <v>1182</v>
      </c>
      <c r="F161" s="82">
        <v>12751.2688584</v>
      </c>
      <c r="G161" s="74">
        <v>14.51768</v>
      </c>
      <c r="H161" s="22" t="s">
        <v>169</v>
      </c>
      <c r="I161" s="23">
        <v>6567.502739726027</v>
      </c>
      <c r="J161" s="24" t="s">
        <v>177</v>
      </c>
      <c r="K161" s="87">
        <v>262546.6203208355</v>
      </c>
      <c r="L161" s="92">
        <v>20.589842723603212</v>
      </c>
      <c r="M161" s="88"/>
      <c r="N161" s="89">
        <v>0.04476666178654256</v>
      </c>
      <c r="O161" s="88"/>
      <c r="P161" s="89">
        <v>0.0524192656323648</v>
      </c>
      <c r="Q161" s="77">
        <v>53</v>
      </c>
      <c r="R161" s="77">
        <v>61</v>
      </c>
      <c r="S161" s="24" t="s">
        <v>177</v>
      </c>
      <c r="T161" s="25">
        <v>11560117.983455349</v>
      </c>
      <c r="U161" s="28">
        <v>906.585698398166</v>
      </c>
      <c r="V161" s="88"/>
      <c r="W161" s="89">
        <v>1.9711085648159263</v>
      </c>
      <c r="X161" s="88"/>
      <c r="Y161" s="89">
        <v>1.896314295284068</v>
      </c>
      <c r="Z161" s="77">
        <v>74</v>
      </c>
      <c r="AA161" s="77">
        <v>74</v>
      </c>
      <c r="AB161" s="24" t="s">
        <v>177</v>
      </c>
      <c r="AC161" s="87">
        <v>14557801.170063205</v>
      </c>
      <c r="AD161" s="87">
        <v>1141.6747095308194</v>
      </c>
      <c r="AE161" s="88"/>
      <c r="AF161" s="89">
        <v>2.4822416702205565</v>
      </c>
      <c r="AG161" s="88"/>
      <c r="AH161" s="89">
        <v>2.335925122767128</v>
      </c>
      <c r="AI161" s="77">
        <v>70</v>
      </c>
      <c r="AJ161" s="77">
        <v>71</v>
      </c>
      <c r="AK161" s="24" t="s">
        <v>177</v>
      </c>
      <c r="AL161" s="25">
        <v>333621.1836636512</v>
      </c>
      <c r="AM161" s="83">
        <v>26.163763572742454</v>
      </c>
      <c r="AN161" s="88"/>
      <c r="AO161" s="89">
        <v>0.05688554160646124</v>
      </c>
      <c r="AP161" s="88"/>
      <c r="AQ161" s="89">
        <v>0.04073374042727151</v>
      </c>
      <c r="AR161" s="77">
        <v>62</v>
      </c>
      <c r="AS161" s="77">
        <v>59</v>
      </c>
      <c r="AT161" s="24" t="s">
        <v>177</v>
      </c>
      <c r="AU161" s="25">
        <v>701286.4707326142</v>
      </c>
      <c r="AV161" s="83">
        <v>54.997387202814416</v>
      </c>
      <c r="AW161" s="88"/>
      <c r="AX161" s="89">
        <v>0.11957592222059768</v>
      </c>
      <c r="AY161" s="88"/>
      <c r="AZ161" s="89">
        <v>0.08559241552492815</v>
      </c>
      <c r="BA161" s="77">
        <v>49</v>
      </c>
      <c r="BB161" s="77">
        <v>51</v>
      </c>
      <c r="BC161" s="19" t="s">
        <v>1179</v>
      </c>
      <c r="BD161" s="78">
        <v>41</v>
      </c>
      <c r="BE161" s="79">
        <v>4.4961229</v>
      </c>
      <c r="BF161" s="79">
        <v>42.577608257</v>
      </c>
      <c r="BG161" s="79">
        <v>23.55573</v>
      </c>
      <c r="BH161" s="79">
        <v>28.16397487</v>
      </c>
      <c r="BI161" s="79">
        <v>0</v>
      </c>
      <c r="BJ161" s="79">
        <v>1.20656308</v>
      </c>
      <c r="BK161" s="79">
        <v>100</v>
      </c>
      <c r="BL161" s="81">
        <v>574.9273070842105</v>
      </c>
      <c r="BM161" s="81">
        <v>4541.778754970652</v>
      </c>
      <c r="BN161" s="81">
        <v>50.93223849945222</v>
      </c>
      <c r="BO161" s="81">
        <v>1020.0884433105853</v>
      </c>
      <c r="BP161" s="81">
        <v>6187.7267438649</v>
      </c>
      <c r="BQ161" s="96">
        <v>814.4447779008281</v>
      </c>
      <c r="BR161" s="96">
        <v>8.933097921333163</v>
      </c>
      <c r="BS161" s="96">
        <v>352.82708332482946</v>
      </c>
      <c r="BT161" s="96">
        <v>1176.2049591469906</v>
      </c>
    </row>
    <row r="162" spans="1:72" s="29" customFormat="1" ht="12.75" customHeight="1">
      <c r="A162" s="17">
        <v>1991</v>
      </c>
      <c r="B162" s="18" t="s">
        <v>746</v>
      </c>
      <c r="C162" s="19" t="s">
        <v>753</v>
      </c>
      <c r="D162" s="20" t="s">
        <v>90</v>
      </c>
      <c r="E162" s="142" t="s">
        <v>1182</v>
      </c>
      <c r="F162" s="82">
        <v>90.06539848363</v>
      </c>
      <c r="G162" s="74">
        <v>16.03915</v>
      </c>
      <c r="H162" s="22" t="s">
        <v>169</v>
      </c>
      <c r="I162" s="23">
        <v>52.48712328767123</v>
      </c>
      <c r="J162" s="24" t="s">
        <v>177</v>
      </c>
      <c r="K162" s="87">
        <v>7995.91551692765</v>
      </c>
      <c r="L162" s="92">
        <v>88.77899450343254</v>
      </c>
      <c r="M162" s="88"/>
      <c r="N162" s="89">
        <v>0.17059408440134047</v>
      </c>
      <c r="O162" s="88"/>
      <c r="P162" s="89">
        <v>0.03713400051155565</v>
      </c>
      <c r="Q162" s="77">
        <v>87</v>
      </c>
      <c r="R162" s="77">
        <v>49</v>
      </c>
      <c r="S162" s="24" t="s">
        <v>177</v>
      </c>
      <c r="T162" s="25">
        <v>233861.12689446492</v>
      </c>
      <c r="U162" s="28">
        <v>2596.5701682535805</v>
      </c>
      <c r="V162" s="88"/>
      <c r="W162" s="89">
        <v>4.989463024611386</v>
      </c>
      <c r="X162" s="88"/>
      <c r="Y162" s="89">
        <v>6.619888642176707</v>
      </c>
      <c r="Z162" s="77">
        <v>90</v>
      </c>
      <c r="AA162" s="77">
        <v>94</v>
      </c>
      <c r="AB162" s="24" t="s">
        <v>177</v>
      </c>
      <c r="AC162" s="87">
        <v>280553.9465103406</v>
      </c>
      <c r="AD162" s="87">
        <v>3115.0025562961696</v>
      </c>
      <c r="AE162" s="88"/>
      <c r="AF162" s="89">
        <v>5.985661495396121</v>
      </c>
      <c r="AG162" s="88"/>
      <c r="AH162" s="89">
        <v>6.9589166765746775</v>
      </c>
      <c r="AI162" s="77">
        <v>87</v>
      </c>
      <c r="AJ162" s="77">
        <v>92</v>
      </c>
      <c r="AK162" s="24" t="s">
        <v>177</v>
      </c>
      <c r="AL162" s="25">
        <v>17526.64536281797</v>
      </c>
      <c r="AM162" s="83">
        <v>194.59909863168545</v>
      </c>
      <c r="AN162" s="88"/>
      <c r="AO162" s="89">
        <v>0.37393366800425953</v>
      </c>
      <c r="AP162" s="88"/>
      <c r="AQ162" s="89">
        <v>0.0689319193604034</v>
      </c>
      <c r="AR162" s="77">
        <v>95</v>
      </c>
      <c r="AS162" s="77">
        <v>72</v>
      </c>
      <c r="AT162" s="24" t="s">
        <v>177</v>
      </c>
      <c r="AU162" s="25">
        <v>29813.07884134916</v>
      </c>
      <c r="AV162" s="83">
        <v>331.01589892779845</v>
      </c>
      <c r="AW162" s="88"/>
      <c r="AX162" s="89">
        <v>0.6360666114290257</v>
      </c>
      <c r="AY162" s="88"/>
      <c r="AZ162" s="89">
        <v>0.10851291071188214</v>
      </c>
      <c r="BA162" s="77">
        <v>92</v>
      </c>
      <c r="BB162" s="77">
        <v>58</v>
      </c>
      <c r="BC162" s="32" t="s">
        <v>1184</v>
      </c>
      <c r="BD162" s="78">
        <v>11</v>
      </c>
      <c r="BE162" s="79">
        <v>0.564627384</v>
      </c>
      <c r="BF162" s="79">
        <v>51.25917</v>
      </c>
      <c r="BG162" s="79">
        <v>39.71379</v>
      </c>
      <c r="BH162" s="79">
        <v>8.210581171000001</v>
      </c>
      <c r="BI162" s="79">
        <v>0</v>
      </c>
      <c r="BJ162" s="79">
        <v>0.25183374199999997</v>
      </c>
      <c r="BK162" s="79">
        <v>100</v>
      </c>
      <c r="BL162" s="81">
        <v>579.589952177782</v>
      </c>
      <c r="BM162" s="81">
        <v>3924.026384719059</v>
      </c>
      <c r="BN162" s="81">
        <v>3.7158184197396813</v>
      </c>
      <c r="BO162" s="81">
        <v>2204.486998812174</v>
      </c>
      <c r="BP162" s="81">
        <v>6711.819154128754</v>
      </c>
      <c r="BQ162" s="96">
        <v>703.681262731021</v>
      </c>
      <c r="BR162" s="96">
        <v>0.6476775134008409</v>
      </c>
      <c r="BS162" s="96">
        <v>693.9846051018199</v>
      </c>
      <c r="BT162" s="96">
        <v>1398.3135453462417</v>
      </c>
    </row>
    <row r="163" spans="1:72" s="29" customFormat="1" ht="12.75" customHeight="1">
      <c r="A163" s="17">
        <v>1991</v>
      </c>
      <c r="B163" s="18" t="s">
        <v>746</v>
      </c>
      <c r="C163" s="19" t="s">
        <v>754</v>
      </c>
      <c r="D163" s="20" t="s">
        <v>755</v>
      </c>
      <c r="E163" s="142" t="s">
        <v>1178</v>
      </c>
      <c r="F163" s="82">
        <v>29290.71486993</v>
      </c>
      <c r="G163" s="74">
        <v>14.03053</v>
      </c>
      <c r="H163" s="22" t="s">
        <v>169</v>
      </c>
      <c r="I163" s="23">
        <v>13688.219178082192</v>
      </c>
      <c r="J163" s="24" t="s">
        <v>177</v>
      </c>
      <c r="K163" s="87">
        <v>622382.8301990929</v>
      </c>
      <c r="L163" s="92">
        <v>21.248468429769677</v>
      </c>
      <c r="M163" s="88"/>
      <c r="N163" s="89">
        <v>0.050916576334334114</v>
      </c>
      <c r="O163" s="88"/>
      <c r="P163" s="89">
        <v>0.04153091154634974</v>
      </c>
      <c r="Q163" s="77">
        <v>57</v>
      </c>
      <c r="R163" s="77">
        <v>54</v>
      </c>
      <c r="S163" s="24" t="s">
        <v>177</v>
      </c>
      <c r="T163" s="25">
        <v>27886355.023408867</v>
      </c>
      <c r="U163" s="28">
        <v>952.0544359276511</v>
      </c>
      <c r="V163" s="88"/>
      <c r="W163" s="89">
        <v>2.281357478614147</v>
      </c>
      <c r="X163" s="88"/>
      <c r="Y163" s="89">
        <v>1.7325139898538353</v>
      </c>
      <c r="Z163" s="77">
        <v>76</v>
      </c>
      <c r="AA163" s="77">
        <v>72</v>
      </c>
      <c r="AB163" s="24" t="s">
        <v>177</v>
      </c>
      <c r="AC163" s="87">
        <v>30579554.659488164</v>
      </c>
      <c r="AD163" s="87">
        <v>1044.001650191245</v>
      </c>
      <c r="AE163" s="88"/>
      <c r="AF163" s="89">
        <v>2.5016857045874863</v>
      </c>
      <c r="AG163" s="88"/>
      <c r="AH163" s="89">
        <v>2.2370176953979595</v>
      </c>
      <c r="AI163" s="77">
        <v>70</v>
      </c>
      <c r="AJ163" s="77">
        <v>71</v>
      </c>
      <c r="AK163" s="24" t="s">
        <v>177</v>
      </c>
      <c r="AL163" s="25">
        <v>936800.3957709809</v>
      </c>
      <c r="AM163" s="83">
        <v>31.982845073293344</v>
      </c>
      <c r="AN163" s="88"/>
      <c r="AO163" s="89">
        <v>0.07663879295328459</v>
      </c>
      <c r="AP163" s="88"/>
      <c r="AQ163" s="89">
        <v>0.04930871092080989</v>
      </c>
      <c r="AR163" s="77">
        <v>69</v>
      </c>
      <c r="AS163" s="77">
        <v>64</v>
      </c>
      <c r="AT163" s="24" t="s">
        <v>177</v>
      </c>
      <c r="AU163" s="25">
        <v>2208129.966391491</v>
      </c>
      <c r="AV163" s="83">
        <v>75.3866874262727</v>
      </c>
      <c r="AW163" s="88"/>
      <c r="AX163" s="89">
        <v>0.1806451150876669</v>
      </c>
      <c r="AY163" s="88"/>
      <c r="AZ163" s="89">
        <v>0.1566093259772638</v>
      </c>
      <c r="BA163" s="77">
        <v>60</v>
      </c>
      <c r="BB163" s="77">
        <v>69</v>
      </c>
      <c r="BC163" s="19" t="s">
        <v>1179</v>
      </c>
      <c r="BD163" s="78">
        <v>71</v>
      </c>
      <c r="BE163" s="79">
        <v>6.3828714</v>
      </c>
      <c r="BF163" s="79">
        <v>46.888660548000004</v>
      </c>
      <c r="BG163" s="79">
        <v>21.27135</v>
      </c>
      <c r="BH163" s="79">
        <v>24.087010729999996</v>
      </c>
      <c r="BI163" s="79">
        <v>0.003558133</v>
      </c>
      <c r="BJ163" s="79">
        <v>1.36655367512</v>
      </c>
      <c r="BK163" s="79">
        <v>100</v>
      </c>
      <c r="BL163" s="81">
        <v>592.9803037286371</v>
      </c>
      <c r="BM163" s="81">
        <v>4580.804005495434</v>
      </c>
      <c r="BN163" s="81">
        <v>113.65305859266962</v>
      </c>
      <c r="BO163" s="81">
        <v>1002.5990191911688</v>
      </c>
      <c r="BP163" s="81">
        <v>6290.036387007909</v>
      </c>
      <c r="BQ163" s="96">
        <v>821.4470048561674</v>
      </c>
      <c r="BR163" s="96">
        <v>19.93470180770846</v>
      </c>
      <c r="BS163" s="96">
        <v>349.46238237798474</v>
      </c>
      <c r="BT163" s="96">
        <v>1190.8440890418606</v>
      </c>
    </row>
    <row r="164" spans="1:72" s="29" customFormat="1" ht="12.75" customHeight="1">
      <c r="A164" s="17">
        <v>1994</v>
      </c>
      <c r="B164" s="18" t="s">
        <v>990</v>
      </c>
      <c r="C164" s="19" t="s">
        <v>991</v>
      </c>
      <c r="D164" s="20" t="s">
        <v>91</v>
      </c>
      <c r="E164" s="141" t="s">
        <v>1178</v>
      </c>
      <c r="F164" s="82">
        <v>4799.169533621</v>
      </c>
      <c r="G164" s="74">
        <v>26.34988</v>
      </c>
      <c r="H164" s="22" t="s">
        <v>170</v>
      </c>
      <c r="I164" s="23">
        <v>3410.4027397260274</v>
      </c>
      <c r="J164" s="24" t="s">
        <v>177</v>
      </c>
      <c r="K164" s="87">
        <v>101194.552987676</v>
      </c>
      <c r="L164" s="92">
        <v>21.08584668217048</v>
      </c>
      <c r="M164" s="88"/>
      <c r="N164" s="89">
        <v>0.03322767920142806</v>
      </c>
      <c r="O164" s="88"/>
      <c r="P164" s="89">
        <v>0.02331537764155982</v>
      </c>
      <c r="Q164" s="77">
        <v>44</v>
      </c>
      <c r="R164" s="77">
        <v>32</v>
      </c>
      <c r="S164" s="24" t="s">
        <v>177</v>
      </c>
      <c r="T164" s="25">
        <v>1635334.3935678082</v>
      </c>
      <c r="U164" s="28">
        <v>340.7536204152262</v>
      </c>
      <c r="V164" s="88"/>
      <c r="W164" s="89">
        <v>0.5369692835458312</v>
      </c>
      <c r="X164" s="88"/>
      <c r="Y164" s="89">
        <v>0.5458721329999409</v>
      </c>
      <c r="Z164" s="77">
        <v>45</v>
      </c>
      <c r="AA164" s="77">
        <v>47</v>
      </c>
      <c r="AB164" s="24" t="s">
        <v>177</v>
      </c>
      <c r="AC164" s="87">
        <v>3234720.674885179</v>
      </c>
      <c r="AD164" s="87">
        <v>674.0167548206126</v>
      </c>
      <c r="AE164" s="88"/>
      <c r="AF164" s="89">
        <v>1.0621348453844284</v>
      </c>
      <c r="AG164" s="88"/>
      <c r="AH164" s="89">
        <v>0.8688607217346678</v>
      </c>
      <c r="AI164" s="77">
        <v>42</v>
      </c>
      <c r="AJ164" s="77">
        <v>39</v>
      </c>
      <c r="AK164" s="24" t="s">
        <v>177</v>
      </c>
      <c r="AL164" s="25">
        <v>103659.69544693158</v>
      </c>
      <c r="AM164" s="83">
        <v>21.59950689816948</v>
      </c>
      <c r="AN164" s="88"/>
      <c r="AO164" s="89">
        <v>0.034037119634767785</v>
      </c>
      <c r="AP164" s="88"/>
      <c r="AQ164" s="89">
        <v>0.05198662859132974</v>
      </c>
      <c r="AR164" s="77">
        <v>52</v>
      </c>
      <c r="AS164" s="77">
        <v>65</v>
      </c>
      <c r="AT164" s="24" t="s">
        <v>177</v>
      </c>
      <c r="AU164" s="25">
        <v>501203.334129855</v>
      </c>
      <c r="AV164" s="83">
        <v>104.43543005068511</v>
      </c>
      <c r="AW164" s="88"/>
      <c r="AX164" s="89">
        <v>0.1645723322991621</v>
      </c>
      <c r="AY164" s="88"/>
      <c r="AZ164" s="89">
        <v>0.10347389923898562</v>
      </c>
      <c r="BA164" s="77">
        <v>58</v>
      </c>
      <c r="BB164" s="77">
        <v>57</v>
      </c>
      <c r="BC164" s="19" t="s">
        <v>1179</v>
      </c>
      <c r="BD164" s="78">
        <v>61</v>
      </c>
      <c r="BE164" s="79">
        <v>9.678412900000001</v>
      </c>
      <c r="BF164" s="79">
        <v>2.6149695</v>
      </c>
      <c r="BG164" s="79">
        <v>6.207695</v>
      </c>
      <c r="BH164" s="79">
        <v>80.8907459</v>
      </c>
      <c r="BI164" s="79">
        <v>0</v>
      </c>
      <c r="BJ164" s="79">
        <v>0.60818605</v>
      </c>
      <c r="BK164" s="79">
        <v>100</v>
      </c>
      <c r="BL164" s="81">
        <v>526.2977929074344</v>
      </c>
      <c r="BM164" s="81">
        <v>612.2941992527506</v>
      </c>
      <c r="BN164" s="81">
        <v>83.28239511717516</v>
      </c>
      <c r="BO164" s="81">
        <v>469.37495835876285</v>
      </c>
      <c r="BP164" s="81">
        <v>1691.2493456361228</v>
      </c>
      <c r="BQ164" s="96">
        <v>124.995653754437</v>
      </c>
      <c r="BR164" s="96">
        <v>14.145780749024329</v>
      </c>
      <c r="BS164" s="96">
        <v>127.4045427477675</v>
      </c>
      <c r="BT164" s="96">
        <v>266.5459772512288</v>
      </c>
    </row>
    <row r="165" spans="1:72" s="29" customFormat="1" ht="12.75" customHeight="1">
      <c r="A165" s="17">
        <v>1994</v>
      </c>
      <c r="B165" s="18" t="s">
        <v>990</v>
      </c>
      <c r="C165" s="19" t="s">
        <v>92</v>
      </c>
      <c r="D165" s="19" t="s">
        <v>93</v>
      </c>
      <c r="E165" s="139" t="s">
        <v>1178</v>
      </c>
      <c r="F165" s="82">
        <v>1731.438321117</v>
      </c>
      <c r="G165" s="74">
        <v>31.63704</v>
      </c>
      <c r="H165" s="41"/>
      <c r="I165" s="23"/>
      <c r="J165" s="24" t="s">
        <v>175</v>
      </c>
      <c r="K165" s="77"/>
      <c r="L165" s="93"/>
      <c r="M165" s="88"/>
      <c r="N165" s="89"/>
      <c r="O165" s="88"/>
      <c r="P165" s="89"/>
      <c r="Q165" s="80"/>
      <c r="R165" s="80"/>
      <c r="S165" s="24" t="s">
        <v>175</v>
      </c>
      <c r="T165" s="26"/>
      <c r="U165" s="28"/>
      <c r="V165" s="88"/>
      <c r="W165" s="89"/>
      <c r="X165" s="88"/>
      <c r="Y165" s="89"/>
      <c r="Z165" s="80"/>
      <c r="AA165" s="80"/>
      <c r="AB165" s="24" t="s">
        <v>175</v>
      </c>
      <c r="AC165" s="77"/>
      <c r="AD165" s="77"/>
      <c r="AE165" s="88"/>
      <c r="AF165" s="89"/>
      <c r="AG165" s="88"/>
      <c r="AH165" s="89"/>
      <c r="AI165" s="80"/>
      <c r="AJ165" s="80"/>
      <c r="AK165" s="24" t="s">
        <v>175</v>
      </c>
      <c r="AL165" s="26"/>
      <c r="AM165" s="83"/>
      <c r="AN165" s="88"/>
      <c r="AO165" s="89"/>
      <c r="AP165" s="88"/>
      <c r="AQ165" s="89"/>
      <c r="AR165" s="80"/>
      <c r="AS165" s="80"/>
      <c r="AT165" s="24" t="s">
        <v>175</v>
      </c>
      <c r="AU165" s="26"/>
      <c r="AV165" s="83"/>
      <c r="AW165" s="88"/>
      <c r="AX165" s="89"/>
      <c r="AY165" s="88"/>
      <c r="AZ165" s="89"/>
      <c r="BA165" s="80"/>
      <c r="BB165" s="80"/>
      <c r="BC165" s="19" t="s">
        <v>1183</v>
      </c>
      <c r="BD165" s="78">
        <v>32</v>
      </c>
      <c r="BE165" s="79">
        <v>7.5507429</v>
      </c>
      <c r="BF165" s="79">
        <v>0.9831460000000001</v>
      </c>
      <c r="BG165" s="79">
        <v>4.857617</v>
      </c>
      <c r="BH165" s="79">
        <v>86.23512531</v>
      </c>
      <c r="BI165" s="79">
        <v>0</v>
      </c>
      <c r="BJ165" s="79">
        <v>0.37337093650000003</v>
      </c>
      <c r="BK165" s="79">
        <v>100</v>
      </c>
      <c r="BL165" s="81">
        <v>556.8037403211589</v>
      </c>
      <c r="BM165" s="81">
        <v>467.11722664477975</v>
      </c>
      <c r="BN165" s="81">
        <v>30.239021142966855</v>
      </c>
      <c r="BO165" s="81">
        <v>660.2787902155641</v>
      </c>
      <c r="BP165" s="81">
        <v>1714.4387783244697</v>
      </c>
      <c r="BQ165" s="96">
        <v>99.12144404655893</v>
      </c>
      <c r="BR165" s="96">
        <v>5.259211309430567</v>
      </c>
      <c r="BS165" s="96">
        <v>187.17039818717348</v>
      </c>
      <c r="BT165" s="96">
        <v>291.551053543163</v>
      </c>
    </row>
    <row r="166" spans="1:72" s="29" customFormat="1" ht="12.75" customHeight="1">
      <c r="A166" s="17">
        <v>1994</v>
      </c>
      <c r="B166" s="18" t="s">
        <v>990</v>
      </c>
      <c r="C166" s="19" t="s">
        <v>992</v>
      </c>
      <c r="D166" s="20" t="s">
        <v>94</v>
      </c>
      <c r="E166" s="141" t="s">
        <v>208</v>
      </c>
      <c r="F166" s="82">
        <v>2081.599375781</v>
      </c>
      <c r="G166" s="74">
        <v>27.27199</v>
      </c>
      <c r="H166" s="22" t="s">
        <v>170</v>
      </c>
      <c r="I166" s="23">
        <v>1603.7561643835616</v>
      </c>
      <c r="J166" s="24" t="s">
        <v>176</v>
      </c>
      <c r="K166" s="77"/>
      <c r="L166" s="93"/>
      <c r="M166" s="88"/>
      <c r="N166" s="91"/>
      <c r="O166" s="88"/>
      <c r="P166" s="91"/>
      <c r="Q166" s="80"/>
      <c r="R166" s="80"/>
      <c r="S166" s="24" t="s">
        <v>177</v>
      </c>
      <c r="T166" s="25">
        <v>524124.42959195055</v>
      </c>
      <c r="U166" s="28">
        <v>251.7892903360922</v>
      </c>
      <c r="V166" s="88"/>
      <c r="W166" s="89">
        <v>0.3659692577369396</v>
      </c>
      <c r="X166" s="88"/>
      <c r="Y166" s="89">
        <v>0.2877914411337638</v>
      </c>
      <c r="Z166" s="77">
        <v>35</v>
      </c>
      <c r="AA166" s="77">
        <v>30</v>
      </c>
      <c r="AB166" s="24" t="s">
        <v>177</v>
      </c>
      <c r="AC166" s="87">
        <v>842511.7281369946</v>
      </c>
      <c r="AD166" s="87">
        <v>404.7424965338927</v>
      </c>
      <c r="AE166" s="88"/>
      <c r="AF166" s="89">
        <v>0.5882828091432614</v>
      </c>
      <c r="AG166" s="88"/>
      <c r="AH166" s="89">
        <v>0.4252320513504733</v>
      </c>
      <c r="AI166" s="77">
        <v>23</v>
      </c>
      <c r="AJ166" s="77">
        <v>17</v>
      </c>
      <c r="AK166" s="24" t="s">
        <v>179</v>
      </c>
      <c r="AL166" s="26"/>
      <c r="AM166" s="83"/>
      <c r="AN166" s="90" t="s">
        <v>498</v>
      </c>
      <c r="AO166" s="89">
        <v>0.01</v>
      </c>
      <c r="AP166" s="90" t="s">
        <v>498</v>
      </c>
      <c r="AQ166" s="89">
        <v>0.01</v>
      </c>
      <c r="AR166" s="77">
        <v>12</v>
      </c>
      <c r="AS166" s="77">
        <v>12</v>
      </c>
      <c r="AT166" s="24" t="s">
        <v>176</v>
      </c>
      <c r="AU166" s="26"/>
      <c r="AV166" s="83"/>
      <c r="AW166" s="88"/>
      <c r="AX166" s="91"/>
      <c r="AY166" s="88"/>
      <c r="AZ166" s="91"/>
      <c r="BA166" s="80"/>
      <c r="BB166" s="80"/>
      <c r="BC166" s="19" t="s">
        <v>1183</v>
      </c>
      <c r="BD166" s="78">
        <v>24</v>
      </c>
      <c r="BE166" s="79">
        <v>2.99163577</v>
      </c>
      <c r="BF166" s="79">
        <v>0.8586258</v>
      </c>
      <c r="BG166" s="79">
        <v>3.030634</v>
      </c>
      <c r="BH166" s="79">
        <v>92.72673279</v>
      </c>
      <c r="BI166" s="79">
        <v>0</v>
      </c>
      <c r="BJ166" s="79">
        <v>0.39236756000000006</v>
      </c>
      <c r="BK166" s="79">
        <v>100</v>
      </c>
      <c r="BL166" s="81">
        <v>522.5594059977147</v>
      </c>
      <c r="BM166" s="81">
        <v>431.64229572091443</v>
      </c>
      <c r="BN166" s="81">
        <v>18.534786495852174</v>
      </c>
      <c r="BO166" s="81">
        <v>223.8312546693514</v>
      </c>
      <c r="BP166" s="81">
        <v>1196.5677428838328</v>
      </c>
      <c r="BQ166" s="96">
        <v>88.93930414950206</v>
      </c>
      <c r="BR166" s="96">
        <v>3.273284353340196</v>
      </c>
      <c r="BS166" s="96">
        <v>67.34917469284899</v>
      </c>
      <c r="BT166" s="96">
        <v>159.56176319569124</v>
      </c>
    </row>
    <row r="167" spans="1:72" s="29" customFormat="1" ht="12.75" customHeight="1">
      <c r="A167" s="17">
        <v>1994</v>
      </c>
      <c r="B167" s="18" t="s">
        <v>990</v>
      </c>
      <c r="C167" s="19" t="s">
        <v>993</v>
      </c>
      <c r="D167" s="20" t="s">
        <v>994</v>
      </c>
      <c r="E167" s="142" t="s">
        <v>1182</v>
      </c>
      <c r="F167" s="82">
        <v>204.9601636426</v>
      </c>
      <c r="G167" s="74">
        <v>22.16418</v>
      </c>
      <c r="H167" s="22" t="s">
        <v>170</v>
      </c>
      <c r="I167" s="23">
        <v>93.61917808219178</v>
      </c>
      <c r="J167" s="24" t="s">
        <v>177</v>
      </c>
      <c r="K167" s="87">
        <v>4570.444081509685</v>
      </c>
      <c r="L167" s="92">
        <v>22.299182437614622</v>
      </c>
      <c r="M167" s="88"/>
      <c r="N167" s="89">
        <v>0.05466912424974397</v>
      </c>
      <c r="O167" s="88"/>
      <c r="P167" s="89">
        <v>0.03555625194450127</v>
      </c>
      <c r="Q167" s="77">
        <v>59</v>
      </c>
      <c r="R167" s="77">
        <v>49</v>
      </c>
      <c r="S167" s="24" t="s">
        <v>177</v>
      </c>
      <c r="T167" s="25">
        <v>156683.97692045753</v>
      </c>
      <c r="U167" s="28">
        <v>764.4606353538815</v>
      </c>
      <c r="V167" s="88"/>
      <c r="W167" s="89">
        <v>1.8741670720493986</v>
      </c>
      <c r="X167" s="88"/>
      <c r="Y167" s="89">
        <v>1.7958711865862065</v>
      </c>
      <c r="Z167" s="77">
        <v>73</v>
      </c>
      <c r="AA167" s="77">
        <v>73</v>
      </c>
      <c r="AB167" s="24" t="s">
        <v>177</v>
      </c>
      <c r="AC167" s="87">
        <v>244265.37373940565</v>
      </c>
      <c r="AD167" s="87">
        <v>1191.769997634</v>
      </c>
      <c r="AE167" s="88"/>
      <c r="AF167" s="89">
        <v>2.921767300664308</v>
      </c>
      <c r="AG167" s="88"/>
      <c r="AH167" s="89">
        <v>2.3946100266432255</v>
      </c>
      <c r="AI167" s="77">
        <v>74</v>
      </c>
      <c r="AJ167" s="77">
        <v>73</v>
      </c>
      <c r="AK167" s="24" t="s">
        <v>177</v>
      </c>
      <c r="AL167" s="25">
        <v>7066.661014410166</v>
      </c>
      <c r="AM167" s="83">
        <v>34.47821707799122</v>
      </c>
      <c r="AN167" s="88"/>
      <c r="AO167" s="89">
        <v>0.08452749057592697</v>
      </c>
      <c r="AP167" s="88"/>
      <c r="AQ167" s="89">
        <v>0.07008475985241343</v>
      </c>
      <c r="AR167" s="77">
        <v>72</v>
      </c>
      <c r="AS167" s="77">
        <v>73</v>
      </c>
      <c r="AT167" s="24" t="s">
        <v>177</v>
      </c>
      <c r="AU167" s="25">
        <v>20029.728042217725</v>
      </c>
      <c r="AV167" s="83">
        <v>97.7249807291559</v>
      </c>
      <c r="AW167" s="88"/>
      <c r="AX167" s="89">
        <v>0.23958452865851157</v>
      </c>
      <c r="AY167" s="88"/>
      <c r="AZ167" s="89">
        <v>0.13209385504861101</v>
      </c>
      <c r="BA167" s="77">
        <v>69</v>
      </c>
      <c r="BB167" s="77">
        <v>65</v>
      </c>
      <c r="BC167" s="32" t="s">
        <v>1184</v>
      </c>
      <c r="BD167" s="78">
        <v>34</v>
      </c>
      <c r="BE167" s="79">
        <v>2.2230907269999998</v>
      </c>
      <c r="BF167" s="79">
        <v>8.548558</v>
      </c>
      <c r="BG167" s="79">
        <v>51.19344</v>
      </c>
      <c r="BH167" s="79">
        <v>37.4465435</v>
      </c>
      <c r="BI167" s="79">
        <v>0</v>
      </c>
      <c r="BJ167" s="79">
        <v>0.588374729</v>
      </c>
      <c r="BK167" s="79">
        <v>100</v>
      </c>
      <c r="BL167" s="81">
        <v>531.3748034304853</v>
      </c>
      <c r="BM167" s="81">
        <v>3826.5403354231257</v>
      </c>
      <c r="BN167" s="81">
        <v>16.19989599112136</v>
      </c>
      <c r="BO167" s="81">
        <v>4621.922539308053</v>
      </c>
      <c r="BP167" s="81">
        <v>8996.037574152786</v>
      </c>
      <c r="BQ167" s="96">
        <v>968.7915111783026</v>
      </c>
      <c r="BR167" s="96">
        <v>3.335607537173969</v>
      </c>
      <c r="BS167" s="96">
        <v>1312.2940342154188</v>
      </c>
      <c r="BT167" s="96">
        <v>2284.4211529308955</v>
      </c>
    </row>
    <row r="168" spans="1:72" s="29" customFormat="1" ht="12.75" customHeight="1">
      <c r="A168" s="17">
        <v>1994</v>
      </c>
      <c r="B168" s="18" t="s">
        <v>990</v>
      </c>
      <c r="C168" s="19" t="s">
        <v>995</v>
      </c>
      <c r="D168" s="20" t="s">
        <v>996</v>
      </c>
      <c r="E168" s="142" t="s">
        <v>208</v>
      </c>
      <c r="F168" s="82">
        <v>4373.083214728</v>
      </c>
      <c r="G168" s="74">
        <v>23.97104</v>
      </c>
      <c r="H168" s="22" t="s">
        <v>170</v>
      </c>
      <c r="I168" s="23">
        <v>2608.1931506849314</v>
      </c>
      <c r="J168" s="24" t="s">
        <v>177</v>
      </c>
      <c r="K168" s="87">
        <v>55921.28204520004</v>
      </c>
      <c r="L168" s="92">
        <v>12.787609862273857</v>
      </c>
      <c r="M168" s="88"/>
      <c r="N168" s="89">
        <v>0.024009654493400947</v>
      </c>
      <c r="O168" s="88"/>
      <c r="P168" s="89">
        <v>0.020409735889627106</v>
      </c>
      <c r="Q168" s="77">
        <v>30</v>
      </c>
      <c r="R168" s="77">
        <v>24</v>
      </c>
      <c r="S168" s="24" t="s">
        <v>177</v>
      </c>
      <c r="T168" s="25">
        <v>1606273.8752231267</v>
      </c>
      <c r="U168" s="28">
        <v>367.30924072366065</v>
      </c>
      <c r="V168" s="88"/>
      <c r="W168" s="89">
        <v>0.6896494385574229</v>
      </c>
      <c r="X168" s="88"/>
      <c r="Y168" s="89">
        <v>0.627010528227121</v>
      </c>
      <c r="Z168" s="77">
        <v>51</v>
      </c>
      <c r="AA168" s="77">
        <v>51</v>
      </c>
      <c r="AB168" s="24" t="s">
        <v>177</v>
      </c>
      <c r="AC168" s="87">
        <v>2830956.9255835894</v>
      </c>
      <c r="AD168" s="87">
        <v>647.3594913651034</v>
      </c>
      <c r="AE168" s="88"/>
      <c r="AF168" s="89">
        <v>1.2154638660469828</v>
      </c>
      <c r="AG168" s="88"/>
      <c r="AH168" s="89">
        <v>0.9110377078434451</v>
      </c>
      <c r="AI168" s="77">
        <v>46</v>
      </c>
      <c r="AJ168" s="77">
        <v>41</v>
      </c>
      <c r="AK168" s="24" t="s">
        <v>177</v>
      </c>
      <c r="AL168" s="25">
        <v>63696.25577692111</v>
      </c>
      <c r="AM168" s="83">
        <v>14.565525659882267</v>
      </c>
      <c r="AN168" s="88"/>
      <c r="AO168" s="89">
        <v>0.027347818894621328</v>
      </c>
      <c r="AP168" s="88"/>
      <c r="AQ168" s="89">
        <v>0.024518043264077756</v>
      </c>
      <c r="AR168" s="77">
        <v>48</v>
      </c>
      <c r="AS168" s="77">
        <v>49</v>
      </c>
      <c r="AT168" s="24" t="s">
        <v>177</v>
      </c>
      <c r="AU168" s="25">
        <v>306511.1771841122</v>
      </c>
      <c r="AV168" s="83">
        <v>70.09040581524283</v>
      </c>
      <c r="AW168" s="88"/>
      <c r="AX168" s="89">
        <v>0.13159976297767673</v>
      </c>
      <c r="AY168" s="88"/>
      <c r="AZ168" s="89">
        <v>0.06134662134638591</v>
      </c>
      <c r="BA168" s="77">
        <v>51</v>
      </c>
      <c r="BB168" s="77">
        <v>40</v>
      </c>
      <c r="BC168" s="19" t="s">
        <v>1185</v>
      </c>
      <c r="BD168" s="78">
        <v>31</v>
      </c>
      <c r="BE168" s="79">
        <v>3.4115421300000004</v>
      </c>
      <c r="BF168" s="79">
        <v>4.632890150000001</v>
      </c>
      <c r="BG168" s="79">
        <v>18.35576</v>
      </c>
      <c r="BH168" s="79">
        <v>73.04690860000001</v>
      </c>
      <c r="BI168" s="79">
        <v>0</v>
      </c>
      <c r="BJ168" s="79">
        <v>0.552894363</v>
      </c>
      <c r="BK168" s="79">
        <v>100</v>
      </c>
      <c r="BL168" s="81">
        <v>532.8756742653499</v>
      </c>
      <c r="BM168" s="81">
        <v>1370.77984547481</v>
      </c>
      <c r="BN168" s="81">
        <v>19.513311122445895</v>
      </c>
      <c r="BO168" s="81">
        <v>1509.9950482901384</v>
      </c>
      <c r="BP168" s="81">
        <v>3433.163879152744</v>
      </c>
      <c r="BQ168" s="96">
        <v>337.37074299536243</v>
      </c>
      <c r="BR168" s="96">
        <v>3.7602760323925817</v>
      </c>
      <c r="BS168" s="96">
        <v>435.0429448935908</v>
      </c>
      <c r="BT168" s="96">
        <v>776.1739639213458</v>
      </c>
    </row>
    <row r="169" spans="1:72" s="29" customFormat="1" ht="12.75" customHeight="1">
      <c r="A169" s="17">
        <v>1994</v>
      </c>
      <c r="B169" s="18" t="s">
        <v>990</v>
      </c>
      <c r="C169" s="19" t="s">
        <v>997</v>
      </c>
      <c r="D169" s="20" t="s">
        <v>95</v>
      </c>
      <c r="E169" s="141" t="s">
        <v>1178</v>
      </c>
      <c r="F169" s="82">
        <v>341.9203764919</v>
      </c>
      <c r="G169" s="74">
        <v>17.79686</v>
      </c>
      <c r="H169" s="22" t="s">
        <v>170</v>
      </c>
      <c r="I169" s="23">
        <v>179.5013698630137</v>
      </c>
      <c r="J169" s="24" t="s">
        <v>177</v>
      </c>
      <c r="K169" s="87">
        <v>3782.514307527124</v>
      </c>
      <c r="L169" s="92">
        <v>11.062558910164077</v>
      </c>
      <c r="M169" s="88"/>
      <c r="N169" s="89">
        <v>0.023597247806709607</v>
      </c>
      <c r="O169" s="88"/>
      <c r="P169" s="89">
        <v>0.031346258525776556</v>
      </c>
      <c r="Q169" s="77">
        <v>29</v>
      </c>
      <c r="R169" s="77">
        <v>44</v>
      </c>
      <c r="S169" s="24" t="s">
        <v>177</v>
      </c>
      <c r="T169" s="25">
        <v>150707.30170315068</v>
      </c>
      <c r="U169" s="28">
        <v>440.76724309152394</v>
      </c>
      <c r="V169" s="88"/>
      <c r="W169" s="89">
        <v>0.9401887885771847</v>
      </c>
      <c r="X169" s="88"/>
      <c r="Y169" s="89">
        <v>1.1286553089322922</v>
      </c>
      <c r="Z169" s="77">
        <v>60</v>
      </c>
      <c r="AA169" s="77">
        <v>65</v>
      </c>
      <c r="AB169" s="24" t="s">
        <v>177</v>
      </c>
      <c r="AC169" s="87">
        <v>194772.99212289866</v>
      </c>
      <c r="AD169" s="87">
        <v>569.6442959067483</v>
      </c>
      <c r="AE169" s="88"/>
      <c r="AF169" s="89">
        <v>1.2150929745413475</v>
      </c>
      <c r="AG169" s="88"/>
      <c r="AH169" s="89">
        <v>1.2359599818126754</v>
      </c>
      <c r="AI169" s="77">
        <v>46</v>
      </c>
      <c r="AJ169" s="77">
        <v>54</v>
      </c>
      <c r="AK169" s="24" t="s">
        <v>177</v>
      </c>
      <c r="AL169" s="25">
        <v>4261.563384923093</v>
      </c>
      <c r="AM169" s="83">
        <v>12.463613396331317</v>
      </c>
      <c r="AN169" s="88"/>
      <c r="AO169" s="89">
        <v>0.02658579956668394</v>
      </c>
      <c r="AP169" s="88"/>
      <c r="AQ169" s="89">
        <v>0.046574963105087665</v>
      </c>
      <c r="AR169" s="77">
        <v>48</v>
      </c>
      <c r="AS169" s="77">
        <v>63</v>
      </c>
      <c r="AT169" s="24" t="s">
        <v>177</v>
      </c>
      <c r="AU169" s="25">
        <v>10554.077483454823</v>
      </c>
      <c r="AV169" s="83">
        <v>30.867062067898857</v>
      </c>
      <c r="AW169" s="88"/>
      <c r="AX169" s="89">
        <v>0.06584170250267102</v>
      </c>
      <c r="AY169" s="88"/>
      <c r="AZ169" s="89">
        <v>0.05516688413226694</v>
      </c>
      <c r="BA169" s="77">
        <v>32</v>
      </c>
      <c r="BB169" s="77">
        <v>37</v>
      </c>
      <c r="BC169" s="19" t="s">
        <v>1178</v>
      </c>
      <c r="BD169" s="78">
        <v>43</v>
      </c>
      <c r="BE169" s="79">
        <v>6.72311838</v>
      </c>
      <c r="BF169" s="79">
        <v>0.762543</v>
      </c>
      <c r="BG169" s="79">
        <v>20.25674</v>
      </c>
      <c r="BH169" s="79">
        <v>71.93094209</v>
      </c>
      <c r="BI169" s="79">
        <v>0</v>
      </c>
      <c r="BJ169" s="79">
        <v>0.32665376</v>
      </c>
      <c r="BK169" s="79">
        <v>100</v>
      </c>
      <c r="BL169" s="81">
        <v>492.22375998793495</v>
      </c>
      <c r="BM169" s="81">
        <v>578.0995038319472</v>
      </c>
      <c r="BN169" s="81">
        <v>27.108650543438962</v>
      </c>
      <c r="BO169" s="81">
        <v>1337.8319382227178</v>
      </c>
      <c r="BP169" s="81">
        <v>2435.263852586039</v>
      </c>
      <c r="BQ169" s="96">
        <v>159.28269779876715</v>
      </c>
      <c r="BR169" s="96">
        <v>6.283139236611793</v>
      </c>
      <c r="BS169" s="96">
        <v>392.8692445247768</v>
      </c>
      <c r="BT169" s="96">
        <v>558.4350815601557</v>
      </c>
    </row>
    <row r="170" spans="1:72" s="29" customFormat="1" ht="12.75" customHeight="1">
      <c r="A170" s="17">
        <v>1994</v>
      </c>
      <c r="B170" s="18" t="s">
        <v>990</v>
      </c>
      <c r="C170" s="19" t="s">
        <v>96</v>
      </c>
      <c r="D170" s="19" t="s">
        <v>97</v>
      </c>
      <c r="E170" s="141" t="s">
        <v>1178</v>
      </c>
      <c r="F170" s="82">
        <v>7435.30640623</v>
      </c>
      <c r="G170" s="74">
        <v>20.6961</v>
      </c>
      <c r="H170" s="41"/>
      <c r="I170" s="23"/>
      <c r="J170" s="24" t="s">
        <v>175</v>
      </c>
      <c r="K170" s="77"/>
      <c r="L170" s="93"/>
      <c r="M170" s="88"/>
      <c r="N170" s="89"/>
      <c r="O170" s="88"/>
      <c r="P170" s="89"/>
      <c r="Q170" s="80"/>
      <c r="R170" s="80"/>
      <c r="S170" s="24" t="s">
        <v>175</v>
      </c>
      <c r="T170" s="26"/>
      <c r="U170" s="28"/>
      <c r="V170" s="88"/>
      <c r="W170" s="89"/>
      <c r="X170" s="88"/>
      <c r="Y170" s="89"/>
      <c r="Z170" s="80"/>
      <c r="AA170" s="80"/>
      <c r="AB170" s="24" t="s">
        <v>175</v>
      </c>
      <c r="AC170" s="77"/>
      <c r="AD170" s="77"/>
      <c r="AE170" s="88"/>
      <c r="AF170" s="89"/>
      <c r="AG170" s="88"/>
      <c r="AH170" s="89"/>
      <c r="AI170" s="80"/>
      <c r="AJ170" s="80"/>
      <c r="AK170" s="24" t="s">
        <v>175</v>
      </c>
      <c r="AL170" s="26"/>
      <c r="AM170" s="83"/>
      <c r="AN170" s="88"/>
      <c r="AO170" s="89"/>
      <c r="AP170" s="88"/>
      <c r="AQ170" s="89"/>
      <c r="AR170" s="80"/>
      <c r="AS170" s="80"/>
      <c r="AT170" s="24" t="s">
        <v>175</v>
      </c>
      <c r="AU170" s="26"/>
      <c r="AV170" s="83"/>
      <c r="AW170" s="88"/>
      <c r="AX170" s="89"/>
      <c r="AY170" s="88"/>
      <c r="AZ170" s="89"/>
      <c r="BA170" s="80"/>
      <c r="BB170" s="80"/>
      <c r="BC170" s="19" t="s">
        <v>1185</v>
      </c>
      <c r="BD170" s="78">
        <v>58</v>
      </c>
      <c r="BE170" s="79">
        <v>7.017495299999999</v>
      </c>
      <c r="BF170" s="79">
        <v>1.8092153100000001</v>
      </c>
      <c r="BG170" s="79">
        <v>16.58873</v>
      </c>
      <c r="BH170" s="79">
        <v>73.2135593</v>
      </c>
      <c r="BI170" s="79">
        <v>0</v>
      </c>
      <c r="BJ170" s="79">
        <v>1.3709890700000003</v>
      </c>
      <c r="BK170" s="79">
        <v>100</v>
      </c>
      <c r="BL170" s="81">
        <v>512.3999996567388</v>
      </c>
      <c r="BM170" s="81">
        <v>824.6305305628318</v>
      </c>
      <c r="BN170" s="81">
        <v>44.71118137845438</v>
      </c>
      <c r="BO170" s="81">
        <v>1243.1214660172382</v>
      </c>
      <c r="BP170" s="81">
        <v>2624.8631776152633</v>
      </c>
      <c r="BQ170" s="96">
        <v>214.02444585201775</v>
      </c>
      <c r="BR170" s="96">
        <v>9.44404029866166</v>
      </c>
      <c r="BS170" s="96">
        <v>363.5312187988918</v>
      </c>
      <c r="BT170" s="96">
        <v>586.9997049495712</v>
      </c>
    </row>
    <row r="171" spans="1:72" s="29" customFormat="1" ht="12.75" customHeight="1">
      <c r="A171" s="17">
        <v>1994</v>
      </c>
      <c r="B171" s="18" t="s">
        <v>990</v>
      </c>
      <c r="C171" s="19" t="s">
        <v>998</v>
      </c>
      <c r="D171" s="20" t="s">
        <v>98</v>
      </c>
      <c r="E171" s="141" t="s">
        <v>1178</v>
      </c>
      <c r="F171" s="82">
        <v>257.7823694647</v>
      </c>
      <c r="G171" s="74">
        <v>20.12481</v>
      </c>
      <c r="H171" s="22" t="s">
        <v>170</v>
      </c>
      <c r="I171" s="23">
        <v>191.32589041095886</v>
      </c>
      <c r="J171" s="24" t="s">
        <v>177</v>
      </c>
      <c r="K171" s="87">
        <v>11788.648545700358</v>
      </c>
      <c r="L171" s="92">
        <v>45.73101166763331</v>
      </c>
      <c r="M171" s="88"/>
      <c r="N171" s="89">
        <v>0.06899836794152417</v>
      </c>
      <c r="O171" s="88"/>
      <c r="P171" s="89">
        <v>0.05952694815053589</v>
      </c>
      <c r="Q171" s="77">
        <v>65</v>
      </c>
      <c r="R171" s="77">
        <v>66</v>
      </c>
      <c r="S171" s="24" t="s">
        <v>177</v>
      </c>
      <c r="T171" s="25">
        <v>82122.1900679398</v>
      </c>
      <c r="U171" s="28">
        <v>318.5717868854696</v>
      </c>
      <c r="V171" s="88"/>
      <c r="W171" s="89">
        <v>0.4806570544965601</v>
      </c>
      <c r="X171" s="88"/>
      <c r="Y171" s="89">
        <v>0.4583723699503931</v>
      </c>
      <c r="Z171" s="77">
        <v>43</v>
      </c>
      <c r="AA171" s="77">
        <v>42</v>
      </c>
      <c r="AB171" s="24" t="s">
        <v>177</v>
      </c>
      <c r="AC171" s="87">
        <v>144205.97552307363</v>
      </c>
      <c r="AD171" s="87">
        <v>559.4097681021618</v>
      </c>
      <c r="AE171" s="88"/>
      <c r="AF171" s="89">
        <v>0.8440303330729535</v>
      </c>
      <c r="AG171" s="88"/>
      <c r="AH171" s="89">
        <v>0.6923256135452582</v>
      </c>
      <c r="AI171" s="77">
        <v>34</v>
      </c>
      <c r="AJ171" s="77">
        <v>31</v>
      </c>
      <c r="AK171" s="24" t="s">
        <v>177</v>
      </c>
      <c r="AL171" s="25">
        <v>1984.5522971503897</v>
      </c>
      <c r="AM171" s="83">
        <v>7.698557125033132</v>
      </c>
      <c r="AN171" s="88"/>
      <c r="AO171" s="89">
        <v>0.011615484935965965</v>
      </c>
      <c r="AP171" s="88"/>
      <c r="AQ171" s="89">
        <v>0.015093532590142617</v>
      </c>
      <c r="AR171" s="77">
        <v>27</v>
      </c>
      <c r="AS171" s="77">
        <v>35</v>
      </c>
      <c r="AT171" s="24" t="s">
        <v>177</v>
      </c>
      <c r="AU171" s="25">
        <v>14828.110539275092</v>
      </c>
      <c r="AV171" s="83">
        <v>57.521817997353814</v>
      </c>
      <c r="AW171" s="88"/>
      <c r="AX171" s="89">
        <v>0.08678818635573399</v>
      </c>
      <c r="AY171" s="88"/>
      <c r="AZ171" s="89">
        <v>0.054227498772422736</v>
      </c>
      <c r="BA171" s="77">
        <v>40</v>
      </c>
      <c r="BB171" s="77">
        <v>37</v>
      </c>
      <c r="BC171" s="19" t="s">
        <v>1185</v>
      </c>
      <c r="BD171" s="44">
        <v>52</v>
      </c>
      <c r="BE171" s="79">
        <v>7.3204540620000005</v>
      </c>
      <c r="BF171" s="79">
        <v>0.2374277</v>
      </c>
      <c r="BG171" s="79">
        <v>4.553723</v>
      </c>
      <c r="BH171" s="79">
        <v>79.77046130000001</v>
      </c>
      <c r="BI171" s="79">
        <v>0</v>
      </c>
      <c r="BJ171" s="79">
        <v>8.117931910000001</v>
      </c>
      <c r="BK171" s="79">
        <v>100</v>
      </c>
      <c r="BL171" s="81">
        <v>518.8161895803385</v>
      </c>
      <c r="BM171" s="81">
        <v>73.42886445637511</v>
      </c>
      <c r="BN171" s="81">
        <v>72.13061171953503</v>
      </c>
      <c r="BO171" s="81">
        <v>198.52792922290223</v>
      </c>
      <c r="BP171" s="81">
        <v>862.9035949791509</v>
      </c>
      <c r="BQ171" s="96">
        <v>20.227656934650717</v>
      </c>
      <c r="BR171" s="96">
        <v>16.733753652836093</v>
      </c>
      <c r="BS171" s="96">
        <v>47.56337691154238</v>
      </c>
      <c r="BT171" s="96">
        <v>84.52478749902919</v>
      </c>
    </row>
    <row r="172" spans="1:72" s="29" customFormat="1" ht="12.75" customHeight="1">
      <c r="A172" s="17">
        <v>1994</v>
      </c>
      <c r="B172" s="18" t="s">
        <v>990</v>
      </c>
      <c r="C172" s="19" t="s">
        <v>999</v>
      </c>
      <c r="D172" s="20" t="s">
        <v>105</v>
      </c>
      <c r="E172" s="142" t="s">
        <v>1178</v>
      </c>
      <c r="F172" s="82">
        <v>276.5185995439</v>
      </c>
      <c r="G172" s="74">
        <v>19.38334</v>
      </c>
      <c r="H172" s="22" t="s">
        <v>170</v>
      </c>
      <c r="I172" s="23">
        <v>165.32054794520548</v>
      </c>
      <c r="J172" s="24" t="s">
        <v>177</v>
      </c>
      <c r="K172" s="87">
        <v>892.0124354909838</v>
      </c>
      <c r="L172" s="92">
        <v>3.225867760658061</v>
      </c>
      <c r="M172" s="31" t="s">
        <v>498</v>
      </c>
      <c r="N172" s="27">
        <v>0.02</v>
      </c>
      <c r="O172" s="31" t="s">
        <v>498</v>
      </c>
      <c r="P172" s="27">
        <v>0.02</v>
      </c>
      <c r="Q172" s="77">
        <v>11</v>
      </c>
      <c r="R172" s="77">
        <v>11</v>
      </c>
      <c r="S172" s="24" t="s">
        <v>177</v>
      </c>
      <c r="T172" s="25">
        <v>174741.72178940853</v>
      </c>
      <c r="U172" s="28">
        <v>631.9347851379039</v>
      </c>
      <c r="V172" s="88"/>
      <c r="W172" s="89">
        <v>1.1836364089589324</v>
      </c>
      <c r="X172" s="88"/>
      <c r="Y172" s="89">
        <v>0.993770000293521</v>
      </c>
      <c r="Z172" s="77">
        <v>63</v>
      </c>
      <c r="AA172" s="77">
        <v>63</v>
      </c>
      <c r="AB172" s="24" t="s">
        <v>177</v>
      </c>
      <c r="AC172" s="87">
        <v>228022.0878431711</v>
      </c>
      <c r="AD172" s="87">
        <v>824.6175418915008</v>
      </c>
      <c r="AE172" s="88"/>
      <c r="AF172" s="89">
        <v>1.544538090011931</v>
      </c>
      <c r="AG172" s="88"/>
      <c r="AH172" s="89">
        <v>1.2901016786634592</v>
      </c>
      <c r="AI172" s="77">
        <v>55</v>
      </c>
      <c r="AJ172" s="77">
        <v>55</v>
      </c>
      <c r="AK172" s="24" t="s">
        <v>177</v>
      </c>
      <c r="AL172" s="25">
        <v>1929.879934694878</v>
      </c>
      <c r="AM172" s="83">
        <v>6.979204790846234</v>
      </c>
      <c r="AN172" s="88"/>
      <c r="AO172" s="89">
        <v>0.013072299690265495</v>
      </c>
      <c r="AP172" s="88"/>
      <c r="AQ172" s="89">
        <v>0.011634058947161397</v>
      </c>
      <c r="AR172" s="77">
        <v>30</v>
      </c>
      <c r="AS172" s="77">
        <v>28</v>
      </c>
      <c r="AT172" s="24" t="s">
        <v>177</v>
      </c>
      <c r="AU172" s="25">
        <v>3869.530511282879</v>
      </c>
      <c r="AV172" s="83">
        <v>13.993744065192814</v>
      </c>
      <c r="AW172" s="88"/>
      <c r="AX172" s="89">
        <v>0.026210782129362648</v>
      </c>
      <c r="AY172" s="88"/>
      <c r="AZ172" s="89">
        <v>0.01660415216081937</v>
      </c>
      <c r="BA172" s="77">
        <v>12</v>
      </c>
      <c r="BB172" s="77">
        <v>10</v>
      </c>
      <c r="BC172" s="32" t="s">
        <v>1184</v>
      </c>
      <c r="BD172" s="78">
        <v>16</v>
      </c>
      <c r="BE172" s="79">
        <v>1.0496099779999999</v>
      </c>
      <c r="BF172" s="79">
        <v>1.340572</v>
      </c>
      <c r="BG172" s="79">
        <v>28.21351</v>
      </c>
      <c r="BH172" s="79">
        <v>69.34911137</v>
      </c>
      <c r="BI172" s="79">
        <v>0</v>
      </c>
      <c r="BJ172" s="79">
        <v>0.047191775</v>
      </c>
      <c r="BK172" s="79">
        <v>100</v>
      </c>
      <c r="BL172" s="81">
        <v>522.6447705086684</v>
      </c>
      <c r="BM172" s="81">
        <v>1284.3102317617715</v>
      </c>
      <c r="BN172" s="81">
        <v>7.091747185305241</v>
      </c>
      <c r="BO172" s="81">
        <v>2177.745008810509</v>
      </c>
      <c r="BP172" s="81">
        <v>3991.791758266254</v>
      </c>
      <c r="BQ172" s="96">
        <v>353.88939536584144</v>
      </c>
      <c r="BR172" s="96">
        <v>1.6430480050265246</v>
      </c>
      <c r="BS172" s="96">
        <v>670.7613893095591</v>
      </c>
      <c r="BT172" s="96">
        <v>1026.2938326804272</v>
      </c>
    </row>
    <row r="173" spans="1:72" s="29" customFormat="1" ht="12.75" customHeight="1">
      <c r="A173" s="17">
        <v>1994</v>
      </c>
      <c r="B173" s="18" t="s">
        <v>990</v>
      </c>
      <c r="C173" s="19" t="s">
        <v>1000</v>
      </c>
      <c r="D173" s="20" t="s">
        <v>106</v>
      </c>
      <c r="E173" s="141" t="s">
        <v>208</v>
      </c>
      <c r="F173" s="82">
        <v>3815.792258119</v>
      </c>
      <c r="G173" s="74">
        <v>18.84136</v>
      </c>
      <c r="H173" s="22" t="s">
        <v>170</v>
      </c>
      <c r="I173" s="23">
        <v>2488.582191780822</v>
      </c>
      <c r="J173" s="24" t="s">
        <v>177</v>
      </c>
      <c r="K173" s="87">
        <v>40977.03765352564</v>
      </c>
      <c r="L173" s="92">
        <v>10.738802031566918</v>
      </c>
      <c r="M173" s="31" t="s">
        <v>498</v>
      </c>
      <c r="N173" s="27">
        <v>0.02</v>
      </c>
      <c r="O173" s="88"/>
      <c r="P173" s="89">
        <v>0.02402931082737145</v>
      </c>
      <c r="Q173" s="77">
        <v>11</v>
      </c>
      <c r="R173" s="77">
        <v>33</v>
      </c>
      <c r="S173" s="24" t="s">
        <v>177</v>
      </c>
      <c r="T173" s="25">
        <v>1382665.0242694363</v>
      </c>
      <c r="U173" s="28">
        <v>362.3533281528861</v>
      </c>
      <c r="V173" s="88"/>
      <c r="W173" s="89">
        <v>0.6221763935949665</v>
      </c>
      <c r="X173" s="88"/>
      <c r="Y173" s="89">
        <v>0.4745270338357858</v>
      </c>
      <c r="Z173" s="77">
        <v>48</v>
      </c>
      <c r="AA173" s="77">
        <v>43</v>
      </c>
      <c r="AB173" s="24" t="s">
        <v>177</v>
      </c>
      <c r="AC173" s="87">
        <v>2228702.9929845845</v>
      </c>
      <c r="AD173" s="87">
        <v>584.0734616101</v>
      </c>
      <c r="AE173" s="88"/>
      <c r="AF173" s="89">
        <v>1.002879487243936</v>
      </c>
      <c r="AG173" s="88"/>
      <c r="AH173" s="89">
        <v>0.681556867902729</v>
      </c>
      <c r="AI173" s="77">
        <v>40</v>
      </c>
      <c r="AJ173" s="77">
        <v>30</v>
      </c>
      <c r="AK173" s="24" t="s">
        <v>177</v>
      </c>
      <c r="AL173" s="25">
        <v>15869.202346448177</v>
      </c>
      <c r="AM173" s="83">
        <v>4.158822407766748</v>
      </c>
      <c r="AN173" s="31" t="s">
        <v>498</v>
      </c>
      <c r="AO173" s="27">
        <v>0.01</v>
      </c>
      <c r="AP173" s="31" t="s">
        <v>498</v>
      </c>
      <c r="AQ173" s="27">
        <v>0.01</v>
      </c>
      <c r="AR173" s="77">
        <v>12</v>
      </c>
      <c r="AS173" s="77">
        <v>12</v>
      </c>
      <c r="AT173" s="24" t="s">
        <v>177</v>
      </c>
      <c r="AU173" s="25">
        <v>38141.11837521298</v>
      </c>
      <c r="AV173" s="83">
        <v>9.99559614233682</v>
      </c>
      <c r="AW173" s="88"/>
      <c r="AX173" s="89">
        <v>0.01716287246862796</v>
      </c>
      <c r="AY173" s="88"/>
      <c r="AZ173" s="89">
        <v>0.017138893790501</v>
      </c>
      <c r="BA173" s="77">
        <v>8</v>
      </c>
      <c r="BB173" s="77">
        <v>11</v>
      </c>
      <c r="BC173" s="19" t="s">
        <v>1183</v>
      </c>
      <c r="BD173" s="78">
        <v>24</v>
      </c>
      <c r="BE173" s="79">
        <v>2.15794379</v>
      </c>
      <c r="BF173" s="79">
        <v>1.236716</v>
      </c>
      <c r="BG173" s="79">
        <v>15.55877</v>
      </c>
      <c r="BH173" s="79">
        <v>79.69287311000001</v>
      </c>
      <c r="BI173" s="79">
        <v>0</v>
      </c>
      <c r="BJ173" s="79">
        <v>1.3537032500000001</v>
      </c>
      <c r="BK173" s="79">
        <v>100</v>
      </c>
      <c r="BL173" s="81">
        <v>522.7217656890751</v>
      </c>
      <c r="BM173" s="81">
        <v>465.20666742875926</v>
      </c>
      <c r="BN173" s="81">
        <v>17.480074600867646</v>
      </c>
      <c r="BO173" s="81">
        <v>1027.6560501050496</v>
      </c>
      <c r="BP173" s="81">
        <v>2033.0645578237518</v>
      </c>
      <c r="BQ173" s="96">
        <v>126.1482022007713</v>
      </c>
      <c r="BR173" s="96">
        <v>4.038479811685655</v>
      </c>
      <c r="BS173" s="96">
        <v>312.4208340911262</v>
      </c>
      <c r="BT173" s="96">
        <v>442.6075161035832</v>
      </c>
    </row>
    <row r="174" spans="1:72" s="29" customFormat="1" ht="12.75" customHeight="1">
      <c r="A174" s="17">
        <v>1994</v>
      </c>
      <c r="B174" s="18" t="s">
        <v>990</v>
      </c>
      <c r="C174" s="19" t="s">
        <v>107</v>
      </c>
      <c r="D174" s="19" t="s">
        <v>108</v>
      </c>
      <c r="E174" s="139" t="s">
        <v>208</v>
      </c>
      <c r="F174" s="82">
        <v>1780.947958877</v>
      </c>
      <c r="G174" s="74">
        <v>22.69001</v>
      </c>
      <c r="H174" s="41"/>
      <c r="I174" s="23"/>
      <c r="J174" s="24" t="s">
        <v>175</v>
      </c>
      <c r="K174" s="77"/>
      <c r="L174" s="93"/>
      <c r="M174" s="88"/>
      <c r="N174" s="89"/>
      <c r="O174" s="88"/>
      <c r="P174" s="89"/>
      <c r="Q174" s="80"/>
      <c r="R174" s="80"/>
      <c r="S174" s="24" t="s">
        <v>175</v>
      </c>
      <c r="T174" s="26"/>
      <c r="U174" s="28"/>
      <c r="V174" s="88"/>
      <c r="W174" s="89"/>
      <c r="X174" s="88"/>
      <c r="Y174" s="89"/>
      <c r="Z174" s="80"/>
      <c r="AA174" s="80"/>
      <c r="AB174" s="24" t="s">
        <v>175</v>
      </c>
      <c r="AC174" s="77"/>
      <c r="AD174" s="77"/>
      <c r="AE174" s="88"/>
      <c r="AF174" s="89"/>
      <c r="AG174" s="88"/>
      <c r="AH174" s="89"/>
      <c r="AI174" s="80"/>
      <c r="AJ174" s="80"/>
      <c r="AK174" s="24" t="s">
        <v>175</v>
      </c>
      <c r="AL174" s="26"/>
      <c r="AM174" s="83"/>
      <c r="AN174" s="88"/>
      <c r="AO174" s="89"/>
      <c r="AP174" s="88"/>
      <c r="AQ174" s="89"/>
      <c r="AR174" s="80"/>
      <c r="AS174" s="80"/>
      <c r="AT174" s="24" t="s">
        <v>175</v>
      </c>
      <c r="AU174" s="26"/>
      <c r="AV174" s="83"/>
      <c r="AW174" s="88"/>
      <c r="AX174" s="89"/>
      <c r="AY174" s="88"/>
      <c r="AZ174" s="89"/>
      <c r="BA174" s="80"/>
      <c r="BB174" s="80"/>
      <c r="BC174" s="19" t="s">
        <v>1185</v>
      </c>
      <c r="BD174" s="78">
        <v>27</v>
      </c>
      <c r="BE174" s="79">
        <v>2.22474901</v>
      </c>
      <c r="BF174" s="79">
        <v>1.102697</v>
      </c>
      <c r="BG174" s="79">
        <v>16.86074</v>
      </c>
      <c r="BH174" s="79">
        <v>78.402981</v>
      </c>
      <c r="BI174" s="79">
        <v>0</v>
      </c>
      <c r="BJ174" s="79">
        <v>1.4088307599999998</v>
      </c>
      <c r="BK174" s="79">
        <v>100</v>
      </c>
      <c r="BL174" s="81">
        <v>528.5975157074672</v>
      </c>
      <c r="BM174" s="81">
        <v>750.2349109492492</v>
      </c>
      <c r="BN174" s="81">
        <v>18.620420565747878</v>
      </c>
      <c r="BO174" s="81">
        <v>1171.0241108421046</v>
      </c>
      <c r="BP174" s="81">
        <v>2468.476958064569</v>
      </c>
      <c r="BQ174" s="96">
        <v>200.2298821942322</v>
      </c>
      <c r="BR174" s="96">
        <v>4.245117492428358</v>
      </c>
      <c r="BS174" s="96">
        <v>364.1218131993642</v>
      </c>
      <c r="BT174" s="96">
        <v>568.5968128860247</v>
      </c>
    </row>
    <row r="175" spans="1:72" s="29" customFormat="1" ht="12.75" customHeight="1">
      <c r="A175" s="17">
        <v>1994</v>
      </c>
      <c r="B175" s="18" t="s">
        <v>990</v>
      </c>
      <c r="C175" s="19" t="s">
        <v>1001</v>
      </c>
      <c r="D175" s="20" t="s">
        <v>1002</v>
      </c>
      <c r="E175" s="140" t="s">
        <v>208</v>
      </c>
      <c r="F175" s="82">
        <v>441.1716705414</v>
      </c>
      <c r="G175" s="74">
        <v>29.35387</v>
      </c>
      <c r="H175" s="17">
        <v>1998</v>
      </c>
      <c r="I175" s="23">
        <v>378.00660273972613</v>
      </c>
      <c r="J175" s="24" t="s">
        <v>177</v>
      </c>
      <c r="K175" s="87">
        <v>5909.236432081283</v>
      </c>
      <c r="L175" s="92">
        <v>13.394414978707829</v>
      </c>
      <c r="M175" s="31" t="s">
        <v>498</v>
      </c>
      <c r="N175" s="27">
        <v>0.02</v>
      </c>
      <c r="O175" s="88"/>
      <c r="P175" s="89">
        <v>0.022840948403570996</v>
      </c>
      <c r="Q175" s="77">
        <v>11</v>
      </c>
      <c r="R175" s="77">
        <v>30</v>
      </c>
      <c r="S175" s="24" t="s">
        <v>177</v>
      </c>
      <c r="T175" s="25">
        <v>120988.17440941588</v>
      </c>
      <c r="U175" s="28">
        <v>274.2428457859518</v>
      </c>
      <c r="V175" s="88"/>
      <c r="W175" s="89">
        <v>0.35841987082801546</v>
      </c>
      <c r="X175" s="88"/>
      <c r="Y175" s="89">
        <v>0.1571740196117195</v>
      </c>
      <c r="Z175" s="77">
        <v>35</v>
      </c>
      <c r="AA175" s="77">
        <v>20</v>
      </c>
      <c r="AB175" s="24" t="s">
        <v>177</v>
      </c>
      <c r="AC175" s="87">
        <v>94364.59837796653</v>
      </c>
      <c r="AD175" s="87">
        <v>213.89541686156673</v>
      </c>
      <c r="AE175" s="88"/>
      <c r="AF175" s="89">
        <v>0.2795491983118651</v>
      </c>
      <c r="AG175" s="88"/>
      <c r="AH175" s="89">
        <v>0.23151899239085363</v>
      </c>
      <c r="AI175" s="77">
        <v>8</v>
      </c>
      <c r="AJ175" s="77">
        <v>8</v>
      </c>
      <c r="AK175" s="24" t="s">
        <v>179</v>
      </c>
      <c r="AL175" s="26"/>
      <c r="AM175" s="83"/>
      <c r="AN175" s="90" t="s">
        <v>498</v>
      </c>
      <c r="AO175" s="89">
        <v>0.01</v>
      </c>
      <c r="AP175" s="90" t="s">
        <v>498</v>
      </c>
      <c r="AQ175" s="89">
        <v>0.01</v>
      </c>
      <c r="AR175" s="77">
        <v>12</v>
      </c>
      <c r="AS175" s="77">
        <v>12</v>
      </c>
      <c r="AT175" s="24" t="s">
        <v>179</v>
      </c>
      <c r="AU175" s="26"/>
      <c r="AV175" s="83"/>
      <c r="AW175" s="90" t="s">
        <v>498</v>
      </c>
      <c r="AX175" s="89">
        <v>0.01</v>
      </c>
      <c r="AY175" s="90" t="s">
        <v>498</v>
      </c>
      <c r="AZ175" s="89">
        <v>0.01</v>
      </c>
      <c r="BA175" s="77">
        <v>3</v>
      </c>
      <c r="BB175" s="77">
        <v>3</v>
      </c>
      <c r="BC175" s="19" t="s">
        <v>1183</v>
      </c>
      <c r="BD175" s="78">
        <v>8</v>
      </c>
      <c r="BE175" s="79">
        <v>2.8824733</v>
      </c>
      <c r="BF175" s="79">
        <v>1.559759</v>
      </c>
      <c r="BG175" s="79">
        <v>8.301646</v>
      </c>
      <c r="BH175" s="79">
        <v>86.73919</v>
      </c>
      <c r="BI175" s="79">
        <v>0</v>
      </c>
      <c r="BJ175" s="79">
        <v>0.5169276899999999</v>
      </c>
      <c r="BK175" s="79">
        <v>100</v>
      </c>
      <c r="BL175" s="81">
        <v>578.6870517321119</v>
      </c>
      <c r="BM175" s="81">
        <v>568.5874307360522</v>
      </c>
      <c r="BN175" s="81">
        <v>5.777796196369322</v>
      </c>
      <c r="BO175" s="81">
        <v>740.8635273404943</v>
      </c>
      <c r="BP175" s="81">
        <v>1893.9158060050277</v>
      </c>
      <c r="BQ175" s="96">
        <v>143.9998778450691</v>
      </c>
      <c r="BR175" s="96">
        <v>1.1892573836910307</v>
      </c>
      <c r="BS175" s="96">
        <v>220.5105325113365</v>
      </c>
      <c r="BT175" s="96">
        <v>365.69966774009663</v>
      </c>
    </row>
    <row r="176" spans="1:72" s="29" customFormat="1" ht="12.75" customHeight="1">
      <c r="A176" s="17">
        <v>1997</v>
      </c>
      <c r="B176" s="18" t="s">
        <v>1052</v>
      </c>
      <c r="C176" s="19" t="s">
        <v>1053</v>
      </c>
      <c r="D176" s="20" t="s">
        <v>109</v>
      </c>
      <c r="E176" s="141" t="s">
        <v>1178</v>
      </c>
      <c r="F176" s="82">
        <v>55417.7249</v>
      </c>
      <c r="G176" s="74">
        <v>26.64276</v>
      </c>
      <c r="H176" s="24" t="s">
        <v>174</v>
      </c>
      <c r="I176" s="37">
        <v>33396.385542168675</v>
      </c>
      <c r="J176" s="24" t="s">
        <v>177</v>
      </c>
      <c r="K176" s="87">
        <v>1670042.5764232008</v>
      </c>
      <c r="L176" s="92">
        <v>30.1355311759325</v>
      </c>
      <c r="M176" s="88"/>
      <c r="N176" s="89">
        <v>0.05599852892699141</v>
      </c>
      <c r="O176" s="88"/>
      <c r="P176" s="89">
        <v>0.053923986186157374</v>
      </c>
      <c r="Q176" s="77">
        <v>60</v>
      </c>
      <c r="R176" s="77">
        <v>62</v>
      </c>
      <c r="S176" s="24" t="s">
        <v>177</v>
      </c>
      <c r="T176" s="25">
        <v>8925135.446379336</v>
      </c>
      <c r="U176" s="28">
        <v>161.0520002848283</v>
      </c>
      <c r="V176" s="88"/>
      <c r="W176" s="89">
        <v>0.2992704871883088</v>
      </c>
      <c r="X176" s="88"/>
      <c r="Y176" s="89">
        <v>0.249595653481072</v>
      </c>
      <c r="Z176" s="77">
        <v>31</v>
      </c>
      <c r="AA176" s="77">
        <v>28</v>
      </c>
      <c r="AB176" s="24" t="s">
        <v>177</v>
      </c>
      <c r="AC176" s="87">
        <v>15983031.785917524</v>
      </c>
      <c r="AD176" s="87">
        <v>288.41010371245903</v>
      </c>
      <c r="AE176" s="88"/>
      <c r="AF176" s="89">
        <v>0.5359302094690547</v>
      </c>
      <c r="AG176" s="88"/>
      <c r="AH176" s="89">
        <v>0.5057399973130976</v>
      </c>
      <c r="AI176" s="77">
        <v>21</v>
      </c>
      <c r="AJ176" s="77">
        <v>21</v>
      </c>
      <c r="AK176" s="24" t="s">
        <v>177</v>
      </c>
      <c r="AL176" s="25">
        <v>483066.285969683</v>
      </c>
      <c r="AM176" s="83">
        <v>8.716819155628725</v>
      </c>
      <c r="AN176" s="88"/>
      <c r="AO176" s="89">
        <v>0.016197791463774446</v>
      </c>
      <c r="AP176" s="88"/>
      <c r="AQ176" s="89">
        <v>0.01711137336722373</v>
      </c>
      <c r="AR176" s="77">
        <v>36</v>
      </c>
      <c r="AS176" s="77">
        <v>40</v>
      </c>
      <c r="AT176" s="24" t="s">
        <v>177</v>
      </c>
      <c r="AU176" s="25">
        <v>859969.6838578696</v>
      </c>
      <c r="AV176" s="83">
        <v>15.517953604368728</v>
      </c>
      <c r="AW176" s="88"/>
      <c r="AX176" s="89">
        <v>0.028835814067082344</v>
      </c>
      <c r="AY176" s="88"/>
      <c r="AZ176" s="89">
        <v>0.028417471894709338</v>
      </c>
      <c r="BA176" s="77">
        <v>14</v>
      </c>
      <c r="BB176" s="77">
        <v>19</v>
      </c>
      <c r="BC176" s="19" t="s">
        <v>1179</v>
      </c>
      <c r="BD176" s="78">
        <v>46</v>
      </c>
      <c r="BE176" s="79">
        <v>5.8959678</v>
      </c>
      <c r="BF176" s="79">
        <v>2.32389243</v>
      </c>
      <c r="BG176" s="79">
        <v>12.71932</v>
      </c>
      <c r="BH176" s="79">
        <v>76.7774327</v>
      </c>
      <c r="BI176" s="79">
        <v>0</v>
      </c>
      <c r="BJ176" s="79">
        <v>2.28339376</v>
      </c>
      <c r="BK176" s="79">
        <v>100</v>
      </c>
      <c r="BL176" s="81">
        <v>491.90110894165076</v>
      </c>
      <c r="BM176" s="81">
        <v>653.0132143094648</v>
      </c>
      <c r="BN176" s="81">
        <v>40.263086777614475</v>
      </c>
      <c r="BO176" s="81">
        <v>982.3332354085867</v>
      </c>
      <c r="BP176" s="81">
        <v>2167.5106454373167</v>
      </c>
      <c r="BQ176" s="96">
        <v>163.38408303489678</v>
      </c>
      <c r="BR176" s="96">
        <v>7.802726187579983</v>
      </c>
      <c r="BS176" s="96">
        <v>286.4400429401244</v>
      </c>
      <c r="BT176" s="96">
        <v>457.62685216260115</v>
      </c>
    </row>
    <row r="177" spans="1:72" s="29" customFormat="1" ht="12.75" customHeight="1">
      <c r="A177" s="17">
        <v>1997</v>
      </c>
      <c r="B177" s="18" t="s">
        <v>1052</v>
      </c>
      <c r="C177" s="19" t="s">
        <v>1054</v>
      </c>
      <c r="D177" s="20" t="s">
        <v>1055</v>
      </c>
      <c r="E177" s="139" t="s">
        <v>1182</v>
      </c>
      <c r="F177" s="82">
        <v>141.087136</v>
      </c>
      <c r="G177" s="74">
        <v>24.79199</v>
      </c>
      <c r="H177" s="22" t="s">
        <v>172</v>
      </c>
      <c r="I177" s="23">
        <v>60.8642681258549</v>
      </c>
      <c r="J177" s="24" t="s">
        <v>177</v>
      </c>
      <c r="K177" s="87">
        <v>2170.213409545469</v>
      </c>
      <c r="L177" s="92">
        <v>15.382078558497843</v>
      </c>
      <c r="M177" s="88"/>
      <c r="N177" s="89">
        <v>0.03992901341780825</v>
      </c>
      <c r="O177" s="88"/>
      <c r="P177" s="89">
        <v>0.021330834776731693</v>
      </c>
      <c r="Q177" s="77">
        <v>48</v>
      </c>
      <c r="R177" s="77">
        <v>26</v>
      </c>
      <c r="S177" s="24" t="s">
        <v>177</v>
      </c>
      <c r="T177" s="25">
        <v>167852.57778105396</v>
      </c>
      <c r="U177" s="28">
        <v>1189.7085910160795</v>
      </c>
      <c r="V177" s="88"/>
      <c r="W177" s="89">
        <v>3.088262104065202</v>
      </c>
      <c r="X177" s="88"/>
      <c r="Y177" s="89">
        <v>1.4903234857415963</v>
      </c>
      <c r="Z177" s="77">
        <v>82</v>
      </c>
      <c r="AA177" s="77">
        <v>70</v>
      </c>
      <c r="AB177" s="24" t="s">
        <v>177</v>
      </c>
      <c r="AC177" s="87">
        <v>175832.5016614875</v>
      </c>
      <c r="AD177" s="87">
        <v>1246.2688424087617</v>
      </c>
      <c r="AE177" s="88"/>
      <c r="AF177" s="89">
        <v>3.2350819911295132</v>
      </c>
      <c r="AG177" s="88"/>
      <c r="AH177" s="89">
        <v>1.7324574269895612</v>
      </c>
      <c r="AI177" s="77">
        <v>76</v>
      </c>
      <c r="AJ177" s="77">
        <v>65</v>
      </c>
      <c r="AK177" s="24" t="s">
        <v>177</v>
      </c>
      <c r="AL177" s="25">
        <v>1218.3845742965564</v>
      </c>
      <c r="AM177" s="83">
        <v>8.635688616547979</v>
      </c>
      <c r="AN177" s="88"/>
      <c r="AO177" s="89">
        <v>0.02241664059449658</v>
      </c>
      <c r="AP177" s="88"/>
      <c r="AQ177" s="89">
        <v>0.014654829043225766</v>
      </c>
      <c r="AR177" s="77">
        <v>44</v>
      </c>
      <c r="AS177" s="77">
        <v>35</v>
      </c>
      <c r="AT177" s="24" t="s">
        <v>177</v>
      </c>
      <c r="AU177" s="25">
        <v>4370.944196975714</v>
      </c>
      <c r="AV177" s="83">
        <v>30.980458749802064</v>
      </c>
      <c r="AW177" s="88"/>
      <c r="AX177" s="89">
        <v>0.08041950562183998</v>
      </c>
      <c r="AY177" s="88"/>
      <c r="AZ177" s="89">
        <v>0.04476735233663989</v>
      </c>
      <c r="BA177" s="77">
        <v>37</v>
      </c>
      <c r="BB177" s="77">
        <v>32</v>
      </c>
      <c r="BC177" s="32" t="s">
        <v>1184</v>
      </c>
      <c r="BD177" s="78">
        <v>27</v>
      </c>
      <c r="BE177" s="79">
        <v>1.00527506</v>
      </c>
      <c r="BF177" s="79">
        <v>20.1004</v>
      </c>
      <c r="BG177" s="79">
        <v>36.25178</v>
      </c>
      <c r="BH177" s="79">
        <v>42.416099100000004</v>
      </c>
      <c r="BI177" s="79">
        <v>0</v>
      </c>
      <c r="BJ177" s="79">
        <v>0.226442055</v>
      </c>
      <c r="BK177" s="79">
        <v>100</v>
      </c>
      <c r="BL177" s="81">
        <v>474.0096692207763</v>
      </c>
      <c r="BM177" s="81">
        <v>2554.600961871771</v>
      </c>
      <c r="BN177" s="81">
        <v>26.52025388527744</v>
      </c>
      <c r="BO177" s="81">
        <v>8419.690367802208</v>
      </c>
      <c r="BP177" s="81">
        <v>11474.821252780032</v>
      </c>
      <c r="BQ177" s="96">
        <v>527.5463242800535</v>
      </c>
      <c r="BR177" s="96">
        <v>5.3394898691070845</v>
      </c>
      <c r="BS177" s="96">
        <v>2674.382730400028</v>
      </c>
      <c r="BT177" s="96">
        <v>3207.2685445491884</v>
      </c>
    </row>
    <row r="178" spans="1:72" s="29" customFormat="1" ht="12.75" customHeight="1">
      <c r="A178" s="17">
        <v>1997</v>
      </c>
      <c r="B178" s="18" t="s">
        <v>1052</v>
      </c>
      <c r="C178" s="19" t="s">
        <v>1058</v>
      </c>
      <c r="D178" s="20" t="s">
        <v>1059</v>
      </c>
      <c r="E178" s="140" t="s">
        <v>1182</v>
      </c>
      <c r="F178" s="82">
        <v>968.57888</v>
      </c>
      <c r="G178" s="74">
        <v>25.92039</v>
      </c>
      <c r="H178" s="22" t="s">
        <v>172</v>
      </c>
      <c r="I178" s="23">
        <v>589.6292749658003</v>
      </c>
      <c r="J178" s="24" t="s">
        <v>177</v>
      </c>
      <c r="K178" s="87">
        <v>13931.21852246881</v>
      </c>
      <c r="L178" s="92">
        <v>14.383153308555322</v>
      </c>
      <c r="M178" s="88"/>
      <c r="N178" s="89">
        <v>0.026458097201979495</v>
      </c>
      <c r="O178" s="31" t="s">
        <v>498</v>
      </c>
      <c r="P178" s="27">
        <v>0.02</v>
      </c>
      <c r="Q178" s="77">
        <v>35</v>
      </c>
      <c r="R178" s="77">
        <v>11</v>
      </c>
      <c r="S178" s="24" t="s">
        <v>177</v>
      </c>
      <c r="T178" s="25">
        <v>563231.0195757458</v>
      </c>
      <c r="U178" s="28">
        <v>581.50247874055</v>
      </c>
      <c r="V178" s="88"/>
      <c r="W178" s="89">
        <v>1.0696854003883824</v>
      </c>
      <c r="X178" s="88"/>
      <c r="Y178" s="89">
        <v>1.4280642406589819</v>
      </c>
      <c r="Z178" s="77">
        <v>61</v>
      </c>
      <c r="AA178" s="77">
        <v>69</v>
      </c>
      <c r="AB178" s="24" t="s">
        <v>177</v>
      </c>
      <c r="AC178" s="87">
        <v>912613.5080129792</v>
      </c>
      <c r="AD178" s="87">
        <v>942.2190870122826</v>
      </c>
      <c r="AE178" s="88"/>
      <c r="AF178" s="89">
        <v>1.7332307912551415</v>
      </c>
      <c r="AG178" s="88"/>
      <c r="AH178" s="89">
        <v>1.8217924863469477</v>
      </c>
      <c r="AI178" s="77">
        <v>58</v>
      </c>
      <c r="AJ178" s="77">
        <v>66</v>
      </c>
      <c r="AK178" s="24" t="s">
        <v>177</v>
      </c>
      <c r="AL178" s="25">
        <v>26609.639201901493</v>
      </c>
      <c r="AM178" s="83">
        <v>27.472867467336776</v>
      </c>
      <c r="AN178" s="88"/>
      <c r="AO178" s="89">
        <v>0.05053688730659203</v>
      </c>
      <c r="AP178" s="88"/>
      <c r="AQ178" s="89">
        <v>0.05726668452425092</v>
      </c>
      <c r="AR178" s="77">
        <v>59</v>
      </c>
      <c r="AS178" s="77">
        <v>67</v>
      </c>
      <c r="AT178" s="24" t="s">
        <v>177</v>
      </c>
      <c r="AU178" s="25">
        <v>94797.56008449367</v>
      </c>
      <c r="AV178" s="83">
        <v>97.87283415109533</v>
      </c>
      <c r="AW178" s="88"/>
      <c r="AX178" s="89">
        <v>0.1800390292622833</v>
      </c>
      <c r="AY178" s="88"/>
      <c r="AZ178" s="89">
        <v>0.10657018504466693</v>
      </c>
      <c r="BA178" s="77">
        <v>60</v>
      </c>
      <c r="BB178" s="77">
        <v>58</v>
      </c>
      <c r="BC178" s="32" t="s">
        <v>1184</v>
      </c>
      <c r="BD178" s="78">
        <v>39</v>
      </c>
      <c r="BE178" s="79">
        <v>3.4024627999999995</v>
      </c>
      <c r="BF178" s="79">
        <v>40.130235199999994</v>
      </c>
      <c r="BG178" s="79">
        <v>23.54006</v>
      </c>
      <c r="BH178" s="79">
        <v>32.417111</v>
      </c>
      <c r="BI178" s="79">
        <v>0</v>
      </c>
      <c r="BJ178" s="79">
        <v>0.51013253</v>
      </c>
      <c r="BK178" s="79">
        <v>100</v>
      </c>
      <c r="BL178" s="81">
        <v>465.5975979984201</v>
      </c>
      <c r="BM178" s="81">
        <v>2777.8536047919333</v>
      </c>
      <c r="BN178" s="81">
        <v>33.67648624893961</v>
      </c>
      <c r="BO178" s="81">
        <v>1772.2552447148134</v>
      </c>
      <c r="BP178" s="81">
        <v>5049.3829337541065</v>
      </c>
      <c r="BQ178" s="96">
        <v>609.788573268636</v>
      </c>
      <c r="BR178" s="96">
        <v>6.730135047613951</v>
      </c>
      <c r="BS178" s="96">
        <v>537.7620870692534</v>
      </c>
      <c r="BT178" s="96">
        <v>1154.2807953855036</v>
      </c>
    </row>
    <row r="179" spans="1:72" s="29" customFormat="1" ht="12.75" customHeight="1">
      <c r="A179" s="17">
        <v>1997</v>
      </c>
      <c r="B179" s="18" t="s">
        <v>1052</v>
      </c>
      <c r="C179" s="19" t="s">
        <v>1062</v>
      </c>
      <c r="D179" s="20" t="s">
        <v>1063</v>
      </c>
      <c r="E179" s="139" t="s">
        <v>1178</v>
      </c>
      <c r="F179" s="82">
        <v>4684.14771</v>
      </c>
      <c r="G179" s="74">
        <v>25.57327</v>
      </c>
      <c r="H179" s="22" t="s">
        <v>172</v>
      </c>
      <c r="I179" s="23">
        <v>2502.5088919288646</v>
      </c>
      <c r="J179" s="24" t="s">
        <v>178</v>
      </c>
      <c r="K179" s="87">
        <v>191527.67371237132</v>
      </c>
      <c r="L179" s="92">
        <v>40.88847866677785</v>
      </c>
      <c r="M179" s="88"/>
      <c r="N179" s="89">
        <v>0.08570466182200732</v>
      </c>
      <c r="O179" s="88"/>
      <c r="P179" s="89">
        <v>0.031178904462031063</v>
      </c>
      <c r="Q179" s="77">
        <v>71</v>
      </c>
      <c r="R179" s="77">
        <v>43</v>
      </c>
      <c r="S179" s="24" t="s">
        <v>177</v>
      </c>
      <c r="T179" s="25">
        <v>2016236.1057821035</v>
      </c>
      <c r="U179" s="28">
        <v>430.4381993500592</v>
      </c>
      <c r="V179" s="88"/>
      <c r="W179" s="89">
        <v>0.9022238418604802</v>
      </c>
      <c r="X179" s="88"/>
      <c r="Y179" s="89">
        <v>0.8075658206445151</v>
      </c>
      <c r="Z179" s="77">
        <v>59</v>
      </c>
      <c r="AA179" s="77">
        <v>58</v>
      </c>
      <c r="AB179" s="24" t="s">
        <v>177</v>
      </c>
      <c r="AC179" s="87">
        <v>2741681.589727667</v>
      </c>
      <c r="AD179" s="87">
        <v>585.310660437663</v>
      </c>
      <c r="AE179" s="88"/>
      <c r="AF179" s="89">
        <v>1.2268456506400696</v>
      </c>
      <c r="AG179" s="88"/>
      <c r="AH179" s="89">
        <v>0.9898233758409274</v>
      </c>
      <c r="AI179" s="77">
        <v>47</v>
      </c>
      <c r="AJ179" s="77">
        <v>45</v>
      </c>
      <c r="AK179" s="24" t="s">
        <v>177</v>
      </c>
      <c r="AL179" s="25">
        <v>495214.09228455985</v>
      </c>
      <c r="AM179" s="83">
        <v>105.7212801439517</v>
      </c>
      <c r="AN179" s="88"/>
      <c r="AO179" s="89">
        <v>0.2215980358664956</v>
      </c>
      <c r="AP179" s="88"/>
      <c r="AQ179" s="89">
        <v>0.15084487909175567</v>
      </c>
      <c r="AR179" s="77">
        <v>91</v>
      </c>
      <c r="AS179" s="77">
        <v>86</v>
      </c>
      <c r="AT179" s="24" t="s">
        <v>177</v>
      </c>
      <c r="AU179" s="25">
        <v>1478382.4488979955</v>
      </c>
      <c r="AV179" s="83">
        <v>315.61396873583976</v>
      </c>
      <c r="AW179" s="88"/>
      <c r="AX179" s="89">
        <v>0.6615454851536138</v>
      </c>
      <c r="AY179" s="88"/>
      <c r="AZ179" s="89">
        <v>0.29893260539345784</v>
      </c>
      <c r="BA179" s="77">
        <v>92</v>
      </c>
      <c r="BB179" s="77">
        <v>86</v>
      </c>
      <c r="BC179" s="19" t="s">
        <v>1185</v>
      </c>
      <c r="BD179" s="78">
        <v>22</v>
      </c>
      <c r="BE179" s="79">
        <v>3.5128513</v>
      </c>
      <c r="BF179" s="79">
        <v>11.46618</v>
      </c>
      <c r="BG179" s="79">
        <v>27.70954</v>
      </c>
      <c r="BH179" s="79">
        <v>55.311563</v>
      </c>
      <c r="BI179" s="79">
        <v>0</v>
      </c>
      <c r="BJ179" s="79">
        <v>1.9998636699999999</v>
      </c>
      <c r="BK179" s="79">
        <v>100</v>
      </c>
      <c r="BL179" s="81">
        <v>458.4121736274908</v>
      </c>
      <c r="BM179" s="81">
        <v>1581.5735238631064</v>
      </c>
      <c r="BN179" s="81">
        <v>13.58069897415767</v>
      </c>
      <c r="BO179" s="81">
        <v>2281.801015194715</v>
      </c>
      <c r="BP179" s="81">
        <v>4335.36741165947</v>
      </c>
      <c r="BQ179" s="96">
        <v>396.73072848792236</v>
      </c>
      <c r="BR179" s="96">
        <v>2.6410354168784314</v>
      </c>
      <c r="BS179" s="96">
        <v>685.6626218561327</v>
      </c>
      <c r="BT179" s="96">
        <v>1085.0343857609334</v>
      </c>
    </row>
    <row r="180" spans="1:72" s="29" customFormat="1" ht="12.75" customHeight="1">
      <c r="A180" s="17">
        <v>1997</v>
      </c>
      <c r="B180" s="18" t="s">
        <v>1052</v>
      </c>
      <c r="C180" s="19" t="s">
        <v>1064</v>
      </c>
      <c r="D180" s="20" t="s">
        <v>119</v>
      </c>
      <c r="E180" s="139" t="s">
        <v>1182</v>
      </c>
      <c r="F180" s="82">
        <v>191.818848</v>
      </c>
      <c r="G180" s="74">
        <v>24.70117</v>
      </c>
      <c r="H180" s="22" t="s">
        <v>172</v>
      </c>
      <c r="I180" s="23">
        <v>75.6559097127222</v>
      </c>
      <c r="J180" s="24" t="s">
        <v>178</v>
      </c>
      <c r="K180" s="87">
        <v>2859.098662648659</v>
      </c>
      <c r="L180" s="92">
        <v>14.905201925978925</v>
      </c>
      <c r="M180" s="88"/>
      <c r="N180" s="89">
        <v>0.042318944360148554</v>
      </c>
      <c r="O180" s="88"/>
      <c r="P180" s="89">
        <v>0.02993107478695169</v>
      </c>
      <c r="Q180" s="77">
        <v>50</v>
      </c>
      <c r="R180" s="77">
        <v>40</v>
      </c>
      <c r="S180" s="24" t="s">
        <v>177</v>
      </c>
      <c r="T180" s="25">
        <v>102518.4448588629</v>
      </c>
      <c r="U180" s="28">
        <v>534.4544914525965</v>
      </c>
      <c r="V180" s="88"/>
      <c r="W180" s="89">
        <v>1.5174266004000128</v>
      </c>
      <c r="X180" s="88"/>
      <c r="Y180" s="89">
        <v>0.9020837712072558</v>
      </c>
      <c r="Z180" s="77">
        <v>69</v>
      </c>
      <c r="AA180" s="77">
        <v>62</v>
      </c>
      <c r="AB180" s="24" t="s">
        <v>177</v>
      </c>
      <c r="AC180" s="87">
        <v>130683.05524704896</v>
      </c>
      <c r="AD180" s="87">
        <v>681.2837039196949</v>
      </c>
      <c r="AE180" s="88"/>
      <c r="AF180" s="89">
        <v>1.9343050367806374</v>
      </c>
      <c r="AG180" s="88"/>
      <c r="AH180" s="89">
        <v>1.4577053597241763</v>
      </c>
      <c r="AI180" s="77">
        <v>63</v>
      </c>
      <c r="AJ180" s="77">
        <v>59</v>
      </c>
      <c r="AK180" s="24" t="s">
        <v>177</v>
      </c>
      <c r="AL180" s="25">
        <v>4349.373366694308</v>
      </c>
      <c r="AM180" s="83">
        <v>22.674379561982917</v>
      </c>
      <c r="AN180" s="88"/>
      <c r="AO180" s="89">
        <v>0.06437724304908564</v>
      </c>
      <c r="AP180" s="88"/>
      <c r="AQ180" s="89">
        <v>0.015772936906922067</v>
      </c>
      <c r="AR180" s="77">
        <v>65</v>
      </c>
      <c r="AS180" s="77">
        <v>37</v>
      </c>
      <c r="AT180" s="24" t="s">
        <v>177</v>
      </c>
      <c r="AU180" s="25">
        <v>10288.192569723968</v>
      </c>
      <c r="AV180" s="83">
        <v>53.63494086735401</v>
      </c>
      <c r="AW180" s="88"/>
      <c r="AX180" s="89">
        <v>0.15228066614577856</v>
      </c>
      <c r="AY180" s="88"/>
      <c r="AZ180" s="89">
        <v>0.042073874394340384</v>
      </c>
      <c r="BA180" s="77">
        <v>55</v>
      </c>
      <c r="BB180" s="77">
        <v>30</v>
      </c>
      <c r="BC180" s="32" t="s">
        <v>1184</v>
      </c>
      <c r="BD180" s="78">
        <v>13</v>
      </c>
      <c r="BE180" s="79">
        <v>2.70957605</v>
      </c>
      <c r="BF180" s="79">
        <v>24.09481</v>
      </c>
      <c r="BG180" s="79">
        <v>35.75983</v>
      </c>
      <c r="BH180" s="79">
        <v>36.746539</v>
      </c>
      <c r="BI180" s="79">
        <v>0</v>
      </c>
      <c r="BJ180" s="79">
        <v>0.689241</v>
      </c>
      <c r="BK180" s="79">
        <v>100</v>
      </c>
      <c r="BL180" s="81">
        <v>450.19733062588995</v>
      </c>
      <c r="BM180" s="81">
        <v>1416.0078784333018</v>
      </c>
      <c r="BN180" s="81">
        <v>15.446865784534374</v>
      </c>
      <c r="BO180" s="81">
        <v>4618.503391283009</v>
      </c>
      <c r="BP180" s="81">
        <v>6500.155466126735</v>
      </c>
      <c r="BQ180" s="96">
        <v>355.9087165407228</v>
      </c>
      <c r="BR180" s="96">
        <v>2.9993576717410657</v>
      </c>
      <c r="BS180" s="96">
        <v>1373.4573153103286</v>
      </c>
      <c r="BT180" s="96">
        <v>1732.3653895227924</v>
      </c>
    </row>
    <row r="181" spans="1:72" s="29" customFormat="1" ht="12.75" customHeight="1">
      <c r="A181" s="17">
        <v>1997</v>
      </c>
      <c r="B181" s="18" t="s">
        <v>1052</v>
      </c>
      <c r="C181" s="19" t="s">
        <v>1065</v>
      </c>
      <c r="D181" s="20" t="s">
        <v>1066</v>
      </c>
      <c r="E181" s="139" t="s">
        <v>1178</v>
      </c>
      <c r="F181" s="82">
        <v>6624.77824</v>
      </c>
      <c r="G181" s="74">
        <v>23.05484</v>
      </c>
      <c r="H181" s="22" t="s">
        <v>172</v>
      </c>
      <c r="I181" s="23">
        <v>2762.2749658002735</v>
      </c>
      <c r="J181" s="24" t="s">
        <v>179</v>
      </c>
      <c r="K181" s="77"/>
      <c r="L181" s="93"/>
      <c r="M181" s="90" t="s">
        <v>498</v>
      </c>
      <c r="N181" s="89">
        <v>0.02</v>
      </c>
      <c r="O181" s="90" t="s">
        <v>498</v>
      </c>
      <c r="P181" s="89">
        <v>0.02</v>
      </c>
      <c r="Q181" s="77">
        <v>11</v>
      </c>
      <c r="R181" s="77">
        <v>11</v>
      </c>
      <c r="S181" s="24" t="s">
        <v>177</v>
      </c>
      <c r="T181" s="25">
        <v>4404212.108510675</v>
      </c>
      <c r="U181" s="28">
        <v>664.8089866492912</v>
      </c>
      <c r="V181" s="88"/>
      <c r="W181" s="89">
        <v>1.7854589112386297</v>
      </c>
      <c r="X181" s="88"/>
      <c r="Y181" s="89">
        <v>0.6069080574021599</v>
      </c>
      <c r="Z181" s="77">
        <v>72</v>
      </c>
      <c r="AA181" s="77">
        <v>49</v>
      </c>
      <c r="AB181" s="24" t="s">
        <v>177</v>
      </c>
      <c r="AC181" s="87">
        <v>6700253.833668756</v>
      </c>
      <c r="AD181" s="87">
        <v>1011.3929237982699</v>
      </c>
      <c r="AE181" s="88"/>
      <c r="AF181" s="89">
        <v>2.7162697027619047</v>
      </c>
      <c r="AG181" s="88"/>
      <c r="AH181" s="89">
        <v>1.0218178039586079</v>
      </c>
      <c r="AI181" s="77">
        <v>72</v>
      </c>
      <c r="AJ181" s="77">
        <v>46</v>
      </c>
      <c r="AK181" s="24" t="s">
        <v>177</v>
      </c>
      <c r="AL181" s="25">
        <v>384158.9984126922</v>
      </c>
      <c r="AM181" s="83">
        <v>57.988204962569775</v>
      </c>
      <c r="AN181" s="88"/>
      <c r="AO181" s="89">
        <v>0.15573730105392025</v>
      </c>
      <c r="AP181" s="88"/>
      <c r="AQ181" s="89">
        <v>0.11088684780167753</v>
      </c>
      <c r="AR181" s="77">
        <v>86</v>
      </c>
      <c r="AS181" s="77">
        <v>81</v>
      </c>
      <c r="AT181" s="24" t="s">
        <v>177</v>
      </c>
      <c r="AU181" s="25">
        <v>3678295.3815458925</v>
      </c>
      <c r="AV181" s="83">
        <v>555.2329826433394</v>
      </c>
      <c r="AW181" s="88"/>
      <c r="AX181" s="89">
        <v>1.4911737003897052</v>
      </c>
      <c r="AY181" s="88"/>
      <c r="AZ181" s="89">
        <v>0.2619800213999249</v>
      </c>
      <c r="BA181" s="77">
        <v>98</v>
      </c>
      <c r="BB181" s="77">
        <v>83</v>
      </c>
      <c r="BC181" s="19" t="s">
        <v>1179</v>
      </c>
      <c r="BD181" s="78">
        <v>24</v>
      </c>
      <c r="BE181" s="79">
        <v>3.5759005</v>
      </c>
      <c r="BF181" s="79">
        <v>10.32202</v>
      </c>
      <c r="BG181" s="79">
        <v>23.11981</v>
      </c>
      <c r="BH181" s="79">
        <v>61.963224000000004</v>
      </c>
      <c r="BI181" s="79">
        <v>0</v>
      </c>
      <c r="BJ181" s="79">
        <v>1.0190484983</v>
      </c>
      <c r="BK181" s="79">
        <v>100</v>
      </c>
      <c r="BL181" s="81">
        <v>452.3673434438363</v>
      </c>
      <c r="BM181" s="81">
        <v>899.3757150528659</v>
      </c>
      <c r="BN181" s="81">
        <v>20.15015876717608</v>
      </c>
      <c r="BO181" s="81">
        <v>1788.0200017080117</v>
      </c>
      <c r="BP181" s="81">
        <v>3159.91321897189</v>
      </c>
      <c r="BQ181" s="96">
        <v>225.98769031902464</v>
      </c>
      <c r="BR181" s="96">
        <v>3.9180179410805454</v>
      </c>
      <c r="BS181" s="96">
        <v>530.0977440718076</v>
      </c>
      <c r="BT181" s="96">
        <v>760.0034523319127</v>
      </c>
    </row>
    <row r="182" spans="1:72" s="29" customFormat="1" ht="12.75" customHeight="1">
      <c r="A182" s="17">
        <v>1991</v>
      </c>
      <c r="B182" s="18" t="s">
        <v>773</v>
      </c>
      <c r="C182" s="19" t="s">
        <v>774</v>
      </c>
      <c r="D182" s="20" t="s">
        <v>120</v>
      </c>
      <c r="E182" s="139" t="s">
        <v>208</v>
      </c>
      <c r="F182" s="82">
        <v>114.392896</v>
      </c>
      <c r="G182" s="74">
        <v>17.51843</v>
      </c>
      <c r="H182" s="22" t="s">
        <v>169</v>
      </c>
      <c r="I182" s="23">
        <v>84.79178082191781</v>
      </c>
      <c r="J182" s="24" t="s">
        <v>177</v>
      </c>
      <c r="K182" s="87">
        <v>2191.5926998614264</v>
      </c>
      <c r="L182" s="92">
        <v>19.15846854564663</v>
      </c>
      <c r="M182" s="88"/>
      <c r="N182" s="89">
        <v>0.028943738761834006</v>
      </c>
      <c r="O182" s="88"/>
      <c r="P182" s="89">
        <v>0.03208846712820689</v>
      </c>
      <c r="Q182" s="77">
        <v>39</v>
      </c>
      <c r="R182" s="77">
        <v>45</v>
      </c>
      <c r="S182" s="24" t="s">
        <v>177</v>
      </c>
      <c r="T182" s="25">
        <v>6730.940902574962</v>
      </c>
      <c r="U182" s="28">
        <v>58.840549876234995</v>
      </c>
      <c r="V182" s="88"/>
      <c r="W182" s="89">
        <v>0.08889361381692466</v>
      </c>
      <c r="X182" s="88"/>
      <c r="Y182" s="89">
        <v>0.0794890757124542</v>
      </c>
      <c r="Z182" s="77">
        <v>12</v>
      </c>
      <c r="AA182" s="77">
        <v>10</v>
      </c>
      <c r="AB182" s="24" t="s">
        <v>177</v>
      </c>
      <c r="AC182" s="87">
        <v>37055.45030420713</v>
      </c>
      <c r="AD182" s="87">
        <v>323.9313943429418</v>
      </c>
      <c r="AE182" s="88"/>
      <c r="AF182" s="89">
        <v>0.4893807473327087</v>
      </c>
      <c r="AG182" s="88"/>
      <c r="AH182" s="89">
        <v>0.4893461540190494</v>
      </c>
      <c r="AI182" s="77">
        <v>18</v>
      </c>
      <c r="AJ182" s="77">
        <v>20</v>
      </c>
      <c r="AK182" s="24" t="s">
        <v>179</v>
      </c>
      <c r="AL182" s="26"/>
      <c r="AM182" s="83"/>
      <c r="AN182" s="90" t="s">
        <v>498</v>
      </c>
      <c r="AO182" s="89">
        <v>0.01</v>
      </c>
      <c r="AP182" s="90" t="s">
        <v>498</v>
      </c>
      <c r="AQ182" s="89">
        <v>0.01</v>
      </c>
      <c r="AR182" s="77">
        <v>12</v>
      </c>
      <c r="AS182" s="77">
        <v>12</v>
      </c>
      <c r="AT182" s="24" t="s">
        <v>177</v>
      </c>
      <c r="AU182" s="25">
        <v>1073.399927861664</v>
      </c>
      <c r="AV182" s="83">
        <v>9.383449194796713</v>
      </c>
      <c r="AW182" s="88"/>
      <c r="AX182" s="89">
        <v>0.014176086232156142</v>
      </c>
      <c r="AY182" s="88"/>
      <c r="AZ182" s="89">
        <v>0.01295658809924557</v>
      </c>
      <c r="BA182" s="77">
        <v>7</v>
      </c>
      <c r="BB182" s="77">
        <v>8</v>
      </c>
      <c r="BC182" s="19" t="s">
        <v>1183</v>
      </c>
      <c r="BD182" s="78">
        <v>1</v>
      </c>
      <c r="BE182" s="79">
        <v>0.00157349</v>
      </c>
      <c r="BF182" s="79">
        <v>0.04641795</v>
      </c>
      <c r="BG182" s="79">
        <v>0.04484446</v>
      </c>
      <c r="BH182" s="79">
        <v>94.55336</v>
      </c>
      <c r="BI182" s="79">
        <v>0.04799144</v>
      </c>
      <c r="BJ182" s="79">
        <v>5.305807400000001</v>
      </c>
      <c r="BK182" s="79">
        <v>100</v>
      </c>
      <c r="BL182" s="81">
        <v>365.4131342794807</v>
      </c>
      <c r="BM182" s="81">
        <v>0.7634506720883553</v>
      </c>
      <c r="BN182" s="81">
        <v>0</v>
      </c>
      <c r="BO182" s="81">
        <v>0.8741801588797962</v>
      </c>
      <c r="BP182" s="81">
        <v>367.0507651104489</v>
      </c>
      <c r="BQ182" s="96">
        <v>0.13695489155783472</v>
      </c>
      <c r="BR182" s="96">
        <v>0</v>
      </c>
      <c r="BS182" s="96">
        <v>0.19231963495355514</v>
      </c>
      <c r="BT182" s="96">
        <v>0.3292745265113899</v>
      </c>
    </row>
    <row r="183" spans="1:72" s="29" customFormat="1" ht="12.75" customHeight="1">
      <c r="A183" s="17">
        <v>1991</v>
      </c>
      <c r="B183" s="18" t="s">
        <v>773</v>
      </c>
      <c r="C183" s="19" t="s">
        <v>775</v>
      </c>
      <c r="D183" s="20" t="s">
        <v>776</v>
      </c>
      <c r="E183" s="139" t="s">
        <v>208</v>
      </c>
      <c r="F183" s="82">
        <v>362.5712</v>
      </c>
      <c r="G183" s="74">
        <v>12.37679</v>
      </c>
      <c r="H183" s="22" t="s">
        <v>169</v>
      </c>
      <c r="I183" s="23">
        <v>95.07260273972602</v>
      </c>
      <c r="J183" s="24" t="s">
        <v>178</v>
      </c>
      <c r="K183" s="87">
        <v>3175.0057686284417</v>
      </c>
      <c r="L183" s="92">
        <v>8.756916623902951</v>
      </c>
      <c r="M183" s="88"/>
      <c r="N183" s="89">
        <v>0.03739707853147563</v>
      </c>
      <c r="O183" s="88"/>
      <c r="P183" s="89">
        <v>0.04193266769579983</v>
      </c>
      <c r="Q183" s="77">
        <v>47</v>
      </c>
      <c r="R183" s="77">
        <v>55</v>
      </c>
      <c r="S183" s="24" t="s">
        <v>178</v>
      </c>
      <c r="T183" s="25">
        <v>6140.82798403027</v>
      </c>
      <c r="U183" s="28">
        <v>16.936888489847707</v>
      </c>
      <c r="V183" s="88"/>
      <c r="W183" s="89">
        <v>0.07233027058916758</v>
      </c>
      <c r="X183" s="88"/>
      <c r="Y183" s="89">
        <v>0.0915362755411665</v>
      </c>
      <c r="Z183" s="77">
        <v>10</v>
      </c>
      <c r="AA183" s="77">
        <v>12</v>
      </c>
      <c r="AB183" s="24" t="s">
        <v>177</v>
      </c>
      <c r="AC183" s="87">
        <v>52247.2669976638</v>
      </c>
      <c r="AD183" s="87">
        <v>144.10208807997932</v>
      </c>
      <c r="AE183" s="88"/>
      <c r="AF183" s="89">
        <v>0.615398928176015</v>
      </c>
      <c r="AG183" s="88"/>
      <c r="AH183" s="89">
        <v>0.5526057580220349</v>
      </c>
      <c r="AI183" s="77">
        <v>25</v>
      </c>
      <c r="AJ183" s="77">
        <v>23</v>
      </c>
      <c r="AK183" s="24" t="s">
        <v>177</v>
      </c>
      <c r="AL183" s="25">
        <v>654.2234807996467</v>
      </c>
      <c r="AM183" s="83">
        <v>1.8044000207397797</v>
      </c>
      <c r="AN183" s="31" t="s">
        <v>498</v>
      </c>
      <c r="AO183" s="27">
        <v>0.01</v>
      </c>
      <c r="AP183" s="31" t="s">
        <v>498</v>
      </c>
      <c r="AQ183" s="27">
        <v>0.01</v>
      </c>
      <c r="AR183" s="77">
        <v>12</v>
      </c>
      <c r="AS183" s="77">
        <v>12</v>
      </c>
      <c r="AT183" s="24" t="s">
        <v>177</v>
      </c>
      <c r="AU183" s="25">
        <v>1961.7232156932348</v>
      </c>
      <c r="AV183" s="83">
        <v>5.410587536167338</v>
      </c>
      <c r="AW183" s="88"/>
      <c r="AX183" s="89">
        <v>0.02310632562598161</v>
      </c>
      <c r="AY183" s="88"/>
      <c r="AZ183" s="89">
        <v>0.02203063694830909</v>
      </c>
      <c r="BA183" s="77">
        <v>10</v>
      </c>
      <c r="BB183" s="77">
        <v>14</v>
      </c>
      <c r="BC183" s="19" t="s">
        <v>1183</v>
      </c>
      <c r="BD183" s="78">
        <v>1</v>
      </c>
      <c r="BE183" s="79">
        <v>0.129076784</v>
      </c>
      <c r="BF183" s="79">
        <v>2.633166</v>
      </c>
      <c r="BG183" s="79">
        <v>0.7268016</v>
      </c>
      <c r="BH183" s="79">
        <v>92.626496</v>
      </c>
      <c r="BI183" s="79">
        <v>0.5850653</v>
      </c>
      <c r="BJ183" s="79">
        <v>3.2994012600000002</v>
      </c>
      <c r="BK183" s="79">
        <v>100</v>
      </c>
      <c r="BL183" s="81">
        <v>378.19790062384067</v>
      </c>
      <c r="BM183" s="81">
        <v>28.190325100283754</v>
      </c>
      <c r="BN183" s="81">
        <v>1.5601533344806942</v>
      </c>
      <c r="BO183" s="81">
        <v>64.21911061882467</v>
      </c>
      <c r="BP183" s="81">
        <v>472.1674896774298</v>
      </c>
      <c r="BQ183" s="96">
        <v>6.377597926513009</v>
      </c>
      <c r="BR183" s="96">
        <v>0.24730774718639173</v>
      </c>
      <c r="BS183" s="96">
        <v>15.710017784093166</v>
      </c>
      <c r="BT183" s="96">
        <v>22.334923457792566</v>
      </c>
    </row>
    <row r="184" spans="1:72" s="29" customFormat="1" ht="12.75" customHeight="1">
      <c r="A184" s="17">
        <v>1991</v>
      </c>
      <c r="B184" s="18" t="s">
        <v>773</v>
      </c>
      <c r="C184" s="19" t="s">
        <v>777</v>
      </c>
      <c r="D184" s="20" t="s">
        <v>121</v>
      </c>
      <c r="E184" s="141" t="s">
        <v>208</v>
      </c>
      <c r="F184" s="82">
        <v>10154.9455</v>
      </c>
      <c r="G184" s="74">
        <v>13.27165</v>
      </c>
      <c r="H184" s="22" t="s">
        <v>169</v>
      </c>
      <c r="I184" s="23">
        <v>2792.5068493150684</v>
      </c>
      <c r="J184" s="24" t="s">
        <v>177</v>
      </c>
      <c r="K184" s="87">
        <v>59348.559065683585</v>
      </c>
      <c r="L184" s="92">
        <v>5.844301091097297</v>
      </c>
      <c r="M184" s="88"/>
      <c r="N184" s="89">
        <v>0.023799315876146056</v>
      </c>
      <c r="O184" s="88"/>
      <c r="P184" s="89">
        <v>0.025327656496317567</v>
      </c>
      <c r="Q184" s="77">
        <v>29</v>
      </c>
      <c r="R184" s="77">
        <v>35</v>
      </c>
      <c r="S184" s="24" t="s">
        <v>177</v>
      </c>
      <c r="T184" s="25">
        <v>295056.40257295925</v>
      </c>
      <c r="U184" s="28">
        <v>29.055439300285684</v>
      </c>
      <c r="V184" s="88"/>
      <c r="W184" s="89">
        <v>0.11832032043678548</v>
      </c>
      <c r="X184" s="88"/>
      <c r="Y184" s="89">
        <v>0.12243799987810425</v>
      </c>
      <c r="Z184" s="77">
        <v>15</v>
      </c>
      <c r="AA184" s="77">
        <v>16</v>
      </c>
      <c r="AB184" s="24" t="s">
        <v>177</v>
      </c>
      <c r="AC184" s="87">
        <v>1236601.2630530966</v>
      </c>
      <c r="AD184" s="87">
        <v>121.77330376151173</v>
      </c>
      <c r="AE184" s="88"/>
      <c r="AF184" s="89">
        <v>0.4958884349604865</v>
      </c>
      <c r="AG184" s="88"/>
      <c r="AH184" s="89">
        <v>0.482383532279087</v>
      </c>
      <c r="AI184" s="77">
        <v>18</v>
      </c>
      <c r="AJ184" s="77">
        <v>20</v>
      </c>
      <c r="AK184" s="24" t="s">
        <v>179</v>
      </c>
      <c r="AL184" s="26"/>
      <c r="AM184" s="83"/>
      <c r="AN184" s="90" t="s">
        <v>498</v>
      </c>
      <c r="AO184" s="89">
        <v>0.01</v>
      </c>
      <c r="AP184" s="90" t="s">
        <v>498</v>
      </c>
      <c r="AQ184" s="89">
        <v>0.01</v>
      </c>
      <c r="AR184" s="77">
        <v>12</v>
      </c>
      <c r="AS184" s="77">
        <v>12</v>
      </c>
      <c r="AT184" s="24" t="s">
        <v>177</v>
      </c>
      <c r="AU184" s="25">
        <v>55956.140826213814</v>
      </c>
      <c r="AV184" s="83">
        <v>5.510235463717045</v>
      </c>
      <c r="AW184" s="88"/>
      <c r="AX184" s="89">
        <v>0.022438925084251934</v>
      </c>
      <c r="AY184" s="88"/>
      <c r="AZ184" s="89">
        <v>0.02268384752367582</v>
      </c>
      <c r="BA184" s="77">
        <v>10</v>
      </c>
      <c r="BB184" s="77">
        <v>15</v>
      </c>
      <c r="BC184" s="19" t="s">
        <v>1179</v>
      </c>
      <c r="BD184" s="78">
        <v>6</v>
      </c>
      <c r="BE184" s="79">
        <v>0.5906825899999999</v>
      </c>
      <c r="BF184" s="79">
        <v>4.361363030000001</v>
      </c>
      <c r="BG184" s="79">
        <v>1.857688</v>
      </c>
      <c r="BH184" s="79">
        <v>86.35587999999998</v>
      </c>
      <c r="BI184" s="79">
        <v>0.745213</v>
      </c>
      <c r="BJ184" s="79">
        <v>6.0891674</v>
      </c>
      <c r="BK184" s="79">
        <v>100</v>
      </c>
      <c r="BL184" s="81">
        <v>389.69275282340675</v>
      </c>
      <c r="BM184" s="81">
        <v>109.39979933914958</v>
      </c>
      <c r="BN184" s="81">
        <v>3.725212836773308</v>
      </c>
      <c r="BO184" s="81">
        <v>102.97327543510697</v>
      </c>
      <c r="BP184" s="81">
        <v>605.7910404344366</v>
      </c>
      <c r="BQ184" s="96">
        <v>21.651191202027295</v>
      </c>
      <c r="BR184" s="96">
        <v>0.517153604287356</v>
      </c>
      <c r="BS184" s="96">
        <v>22.168607404146087</v>
      </c>
      <c r="BT184" s="96">
        <v>44.33695221046074</v>
      </c>
    </row>
    <row r="185" spans="1:72" s="29" customFormat="1" ht="12.75" customHeight="1">
      <c r="A185" s="17">
        <v>1991</v>
      </c>
      <c r="B185" s="18" t="s">
        <v>773</v>
      </c>
      <c r="C185" s="19" t="s">
        <v>778</v>
      </c>
      <c r="D185" s="20" t="s">
        <v>122</v>
      </c>
      <c r="E185" s="141" t="s">
        <v>1182</v>
      </c>
      <c r="F185" s="82">
        <v>86.768488</v>
      </c>
      <c r="G185" s="74">
        <v>10.31329</v>
      </c>
      <c r="H185" s="22" t="s">
        <v>169</v>
      </c>
      <c r="I185" s="23">
        <v>10.329246575342474</v>
      </c>
      <c r="J185" s="24" t="s">
        <v>177</v>
      </c>
      <c r="K185" s="87">
        <v>755.634976061516</v>
      </c>
      <c r="L185" s="92">
        <v>8.708633669651084</v>
      </c>
      <c r="M185" s="88"/>
      <c r="N185" s="89">
        <v>0.08192037811191782</v>
      </c>
      <c r="O185" s="88"/>
      <c r="P185" s="89">
        <v>0.12268739177544391</v>
      </c>
      <c r="Q185" s="77">
        <v>70</v>
      </c>
      <c r="R185" s="77">
        <v>85</v>
      </c>
      <c r="S185" s="24" t="s">
        <v>177</v>
      </c>
      <c r="T185" s="25">
        <v>17869.894309965144</v>
      </c>
      <c r="U185" s="28">
        <v>205.94912648431932</v>
      </c>
      <c r="V185" s="88"/>
      <c r="W185" s="89">
        <v>1.9373223117893068</v>
      </c>
      <c r="X185" s="88"/>
      <c r="Y185" s="89">
        <v>1.4240175244848905</v>
      </c>
      <c r="Z185" s="77">
        <v>73</v>
      </c>
      <c r="AA185" s="77">
        <v>69</v>
      </c>
      <c r="AB185" s="24" t="s">
        <v>177</v>
      </c>
      <c r="AC185" s="87">
        <v>23439.855696842005</v>
      </c>
      <c r="AD185" s="87">
        <v>270.14249339970064</v>
      </c>
      <c r="AE185" s="88"/>
      <c r="AF185" s="89">
        <v>2.5411764971262594</v>
      </c>
      <c r="AG185" s="88"/>
      <c r="AH185" s="89">
        <v>2.359661536261403</v>
      </c>
      <c r="AI185" s="77">
        <v>70</v>
      </c>
      <c r="AJ185" s="77">
        <v>72</v>
      </c>
      <c r="AK185" s="24" t="s">
        <v>177</v>
      </c>
      <c r="AL185" s="25">
        <v>1325.5814209638463</v>
      </c>
      <c r="AM185" s="83">
        <v>15.277221621792537</v>
      </c>
      <c r="AN185" s="88"/>
      <c r="AO185" s="89">
        <v>0.14370977345369884</v>
      </c>
      <c r="AP185" s="88"/>
      <c r="AQ185" s="89">
        <v>0.17189673997234745</v>
      </c>
      <c r="AR185" s="77">
        <v>82</v>
      </c>
      <c r="AS185" s="77">
        <v>89</v>
      </c>
      <c r="AT185" s="24" t="s">
        <v>177</v>
      </c>
      <c r="AU185" s="25">
        <v>1586.068523720655</v>
      </c>
      <c r="AV185" s="83">
        <v>18.279314994179167</v>
      </c>
      <c r="AW185" s="88"/>
      <c r="AX185" s="89">
        <v>0.17194986639161303</v>
      </c>
      <c r="AY185" s="88"/>
      <c r="AZ185" s="89">
        <v>0.24550568263124728</v>
      </c>
      <c r="BA185" s="77">
        <v>59</v>
      </c>
      <c r="BB185" s="77">
        <v>81</v>
      </c>
      <c r="BC185" s="32" t="s">
        <v>1184</v>
      </c>
      <c r="BD185" s="78">
        <v>13</v>
      </c>
      <c r="BE185" s="79">
        <v>0.737582505</v>
      </c>
      <c r="BF185" s="79">
        <v>50.22926</v>
      </c>
      <c r="BG185" s="79">
        <v>32.25756</v>
      </c>
      <c r="BH185" s="79">
        <v>14.7392006</v>
      </c>
      <c r="BI185" s="79">
        <v>1.168098</v>
      </c>
      <c r="BJ185" s="79">
        <v>0.86829333</v>
      </c>
      <c r="BK185" s="79">
        <v>100</v>
      </c>
      <c r="BL185" s="81">
        <v>552.7813277096634</v>
      </c>
      <c r="BM185" s="81">
        <v>2323.8697747812166</v>
      </c>
      <c r="BN185" s="81">
        <v>0.8029028541636761</v>
      </c>
      <c r="BO185" s="81">
        <v>3675.666216518606</v>
      </c>
      <c r="BP185" s="81">
        <v>6553.12022186365</v>
      </c>
      <c r="BQ185" s="96">
        <v>525.8283783086475</v>
      </c>
      <c r="BR185" s="96">
        <v>0.12677413486794883</v>
      </c>
      <c r="BS185" s="96">
        <v>672.7096592947431</v>
      </c>
      <c r="BT185" s="96">
        <v>1198.6648117382585</v>
      </c>
    </row>
    <row r="186" spans="1:72" s="29" customFormat="1" ht="12.75" customHeight="1">
      <c r="A186" s="17">
        <v>1991</v>
      </c>
      <c r="B186" s="18" t="s">
        <v>773</v>
      </c>
      <c r="C186" s="19" t="s">
        <v>779</v>
      </c>
      <c r="D186" s="20" t="s">
        <v>780</v>
      </c>
      <c r="E186" s="142" t="s">
        <v>1182</v>
      </c>
      <c r="F186" s="82">
        <v>247.164752</v>
      </c>
      <c r="G186" s="74">
        <v>9.407904</v>
      </c>
      <c r="H186" s="22" t="s">
        <v>169</v>
      </c>
      <c r="I186" s="23">
        <v>35.010561643835594</v>
      </c>
      <c r="J186" s="24" t="s">
        <v>177</v>
      </c>
      <c r="K186" s="87">
        <v>5956.569492744824</v>
      </c>
      <c r="L186" s="92">
        <v>24.099591242463344</v>
      </c>
      <c r="M186" s="88"/>
      <c r="N186" s="89">
        <v>0.1905222387814792</v>
      </c>
      <c r="O186" s="88"/>
      <c r="P186" s="89">
        <v>0.07787597391628498</v>
      </c>
      <c r="Q186" s="77">
        <v>89</v>
      </c>
      <c r="R186" s="77">
        <v>73</v>
      </c>
      <c r="S186" s="24" t="s">
        <v>177</v>
      </c>
      <c r="T186" s="25">
        <v>139802.56293759614</v>
      </c>
      <c r="U186" s="28">
        <v>565.6250003544039</v>
      </c>
      <c r="V186" s="88"/>
      <c r="W186" s="89">
        <v>4.47161697864884</v>
      </c>
      <c r="X186" s="88"/>
      <c r="Y186" s="89">
        <v>2.1147112696996797</v>
      </c>
      <c r="Z186" s="77">
        <v>88</v>
      </c>
      <c r="AA186" s="77">
        <v>76</v>
      </c>
      <c r="AB186" s="24" t="s">
        <v>177</v>
      </c>
      <c r="AC186" s="87">
        <v>147579.95950927367</v>
      </c>
      <c r="AD186" s="87">
        <v>597.0914473649287</v>
      </c>
      <c r="AE186" s="88"/>
      <c r="AF186" s="89">
        <v>4.720378788367037</v>
      </c>
      <c r="AG186" s="88"/>
      <c r="AH186" s="89">
        <v>2.9897734283123896</v>
      </c>
      <c r="AI186" s="77">
        <v>85</v>
      </c>
      <c r="AJ186" s="77">
        <v>78</v>
      </c>
      <c r="AK186" s="24" t="s">
        <v>177</v>
      </c>
      <c r="AL186" s="25">
        <v>5043.061727416489</v>
      </c>
      <c r="AM186" s="83">
        <v>20.403644478467097</v>
      </c>
      <c r="AN186" s="88"/>
      <c r="AO186" s="89">
        <v>0.16130348379060605</v>
      </c>
      <c r="AP186" s="88"/>
      <c r="AQ186" s="89">
        <v>0.10583673675951717</v>
      </c>
      <c r="AR186" s="77">
        <v>87</v>
      </c>
      <c r="AS186" s="77">
        <v>80</v>
      </c>
      <c r="AT186" s="24" t="s">
        <v>177</v>
      </c>
      <c r="AU186" s="25">
        <v>8571.544494026417</v>
      </c>
      <c r="AV186" s="83">
        <v>34.6794776547524</v>
      </c>
      <c r="AW186" s="88"/>
      <c r="AX186" s="89">
        <v>0.2741628128079549</v>
      </c>
      <c r="AY186" s="88"/>
      <c r="AZ186" s="89">
        <v>0.15312740483394385</v>
      </c>
      <c r="BA186" s="77">
        <v>73</v>
      </c>
      <c r="BB186" s="77">
        <v>69</v>
      </c>
      <c r="BC186" s="32" t="s">
        <v>1184</v>
      </c>
      <c r="BD186" s="78">
        <v>32</v>
      </c>
      <c r="BE186" s="79">
        <v>1.6018966000000001</v>
      </c>
      <c r="BF186" s="79">
        <v>59.30513</v>
      </c>
      <c r="BG186" s="79">
        <v>23.4571</v>
      </c>
      <c r="BH186" s="79">
        <v>13.907986099999999</v>
      </c>
      <c r="BI186" s="79">
        <v>1.584417</v>
      </c>
      <c r="BJ186" s="79">
        <v>0.14347515</v>
      </c>
      <c r="BK186" s="79">
        <v>100</v>
      </c>
      <c r="BL186" s="81">
        <v>541.0453240247354</v>
      </c>
      <c r="BM186" s="81">
        <v>3359.4569072427175</v>
      </c>
      <c r="BN186" s="81">
        <v>23.708882243856518</v>
      </c>
      <c r="BO186" s="81">
        <v>3615.240412597343</v>
      </c>
      <c r="BP186" s="81">
        <v>7539.451526108653</v>
      </c>
      <c r="BQ186" s="96">
        <v>760.1569337038802</v>
      </c>
      <c r="BR186" s="96">
        <v>3.7694155785881094</v>
      </c>
      <c r="BS186" s="96">
        <v>710.7364564668994</v>
      </c>
      <c r="BT186" s="96">
        <v>1474.6628057493676</v>
      </c>
    </row>
    <row r="187" spans="1:72" s="29" customFormat="1" ht="12.75" customHeight="1">
      <c r="A187" s="17">
        <v>1991</v>
      </c>
      <c r="B187" s="18" t="s">
        <v>773</v>
      </c>
      <c r="C187" s="19" t="s">
        <v>781</v>
      </c>
      <c r="D187" s="20" t="s">
        <v>127</v>
      </c>
      <c r="E187" s="141" t="s">
        <v>1182</v>
      </c>
      <c r="F187" s="82">
        <v>114.017776</v>
      </c>
      <c r="G187" s="74">
        <v>10.70162</v>
      </c>
      <c r="H187" s="22" t="s">
        <v>169</v>
      </c>
      <c r="I187" s="23">
        <v>29.008219178082193</v>
      </c>
      <c r="J187" s="24" t="s">
        <v>177</v>
      </c>
      <c r="K187" s="87">
        <v>714.5366766837534</v>
      </c>
      <c r="L187" s="92">
        <v>6.266888390137985</v>
      </c>
      <c r="M187" s="88"/>
      <c r="N187" s="89">
        <v>0.027583666838874192</v>
      </c>
      <c r="O187" s="88"/>
      <c r="P187" s="89">
        <v>0.026333230390118034</v>
      </c>
      <c r="Q187" s="77">
        <v>37</v>
      </c>
      <c r="R187" s="77">
        <v>37</v>
      </c>
      <c r="S187" s="24" t="s">
        <v>177</v>
      </c>
      <c r="T187" s="25">
        <v>50822.82131190409</v>
      </c>
      <c r="U187" s="28">
        <v>445.7447171387038</v>
      </c>
      <c r="V187" s="88"/>
      <c r="W187" s="89">
        <v>1.9619423559690206</v>
      </c>
      <c r="X187" s="88"/>
      <c r="Y187" s="89">
        <v>2.1688054979462437</v>
      </c>
      <c r="Z187" s="77">
        <v>74</v>
      </c>
      <c r="AA187" s="77">
        <v>76</v>
      </c>
      <c r="AB187" s="24" t="s">
        <v>177</v>
      </c>
      <c r="AC187" s="87">
        <v>61810.46330974503</v>
      </c>
      <c r="AD187" s="87">
        <v>542.1125150673438</v>
      </c>
      <c r="AE187" s="88"/>
      <c r="AF187" s="89">
        <v>2.386104566395913</v>
      </c>
      <c r="AG187" s="88"/>
      <c r="AH187" s="89">
        <v>2.504423848079841</v>
      </c>
      <c r="AI187" s="77">
        <v>68</v>
      </c>
      <c r="AJ187" s="77">
        <v>74</v>
      </c>
      <c r="AK187" s="24" t="s">
        <v>179</v>
      </c>
      <c r="AL187" s="26"/>
      <c r="AM187" s="83"/>
      <c r="AN187" s="90" t="s">
        <v>498</v>
      </c>
      <c r="AO187" s="89">
        <v>0.01</v>
      </c>
      <c r="AP187" s="90" t="s">
        <v>498</v>
      </c>
      <c r="AQ187" s="89">
        <v>0.01</v>
      </c>
      <c r="AR187" s="77">
        <v>12</v>
      </c>
      <c r="AS187" s="77">
        <v>12</v>
      </c>
      <c r="AT187" s="24" t="s">
        <v>177</v>
      </c>
      <c r="AU187" s="25">
        <v>685.1983744511496</v>
      </c>
      <c r="AV187" s="83">
        <v>6.009574984615991</v>
      </c>
      <c r="AW187" s="88"/>
      <c r="AX187" s="89">
        <v>0.02645110362580275</v>
      </c>
      <c r="AY187" s="88"/>
      <c r="AZ187" s="89">
        <v>0.02452030851237402</v>
      </c>
      <c r="BA187" s="77">
        <v>12</v>
      </c>
      <c r="BB187" s="77">
        <v>17</v>
      </c>
      <c r="BC187" s="32" t="s">
        <v>1184</v>
      </c>
      <c r="BD187" s="78">
        <v>11</v>
      </c>
      <c r="BE187" s="79">
        <v>0.33700332000000005</v>
      </c>
      <c r="BF187" s="79">
        <v>30.55602</v>
      </c>
      <c r="BG187" s="79">
        <v>25.92163</v>
      </c>
      <c r="BH187" s="79">
        <v>39.989737999999996</v>
      </c>
      <c r="BI187" s="79">
        <v>0.8255396</v>
      </c>
      <c r="BJ187" s="79">
        <v>2.370072</v>
      </c>
      <c r="BK187" s="79">
        <v>100</v>
      </c>
      <c r="BL187" s="81">
        <v>494.7971153784535</v>
      </c>
      <c r="BM187" s="81">
        <v>2895.934402368978</v>
      </c>
      <c r="BN187" s="81">
        <v>4.747797688435296</v>
      </c>
      <c r="BO187" s="81">
        <v>1088.8740717061523</v>
      </c>
      <c r="BP187" s="81">
        <v>4484.353387142019</v>
      </c>
      <c r="BQ187" s="96">
        <v>655.2720925434178</v>
      </c>
      <c r="BR187" s="96">
        <v>0.7513448312363739</v>
      </c>
      <c r="BS187" s="96">
        <v>231.7182541781906</v>
      </c>
      <c r="BT187" s="96">
        <v>887.7416915528447</v>
      </c>
    </row>
    <row r="188" spans="1:72" s="29" customFormat="1" ht="12.75" customHeight="1">
      <c r="A188" s="17">
        <v>1991</v>
      </c>
      <c r="B188" s="18" t="s">
        <v>773</v>
      </c>
      <c r="C188" s="19" t="s">
        <v>782</v>
      </c>
      <c r="D188" s="20" t="s">
        <v>128</v>
      </c>
      <c r="E188" s="141" t="s">
        <v>1182</v>
      </c>
      <c r="F188" s="82">
        <v>122.217656</v>
      </c>
      <c r="G188" s="74">
        <v>8.09</v>
      </c>
      <c r="H188" s="22" t="s">
        <v>169</v>
      </c>
      <c r="I188" s="23">
        <v>11.171178082191794</v>
      </c>
      <c r="J188" s="24" t="s">
        <v>177</v>
      </c>
      <c r="K188" s="87">
        <v>2493.2254967158806</v>
      </c>
      <c r="L188" s="92">
        <v>20.399879839913478</v>
      </c>
      <c r="M188" s="88"/>
      <c r="N188" s="89">
        <v>0.24992581993100896</v>
      </c>
      <c r="O188" s="88"/>
      <c r="P188" s="89">
        <v>0.15611650884053357</v>
      </c>
      <c r="Q188" s="77">
        <v>93</v>
      </c>
      <c r="R188" s="77">
        <v>89</v>
      </c>
      <c r="S188" s="24" t="s">
        <v>177</v>
      </c>
      <c r="T188" s="25">
        <v>43111.02239082568</v>
      </c>
      <c r="U188" s="28">
        <v>352.7397251901614</v>
      </c>
      <c r="V188" s="88"/>
      <c r="W188" s="89">
        <v>4.321533544913457</v>
      </c>
      <c r="X188" s="88"/>
      <c r="Y188" s="89">
        <v>1.289912217736173</v>
      </c>
      <c r="Z188" s="77">
        <v>87</v>
      </c>
      <c r="AA188" s="77">
        <v>67</v>
      </c>
      <c r="AB188" s="24" t="s">
        <v>177</v>
      </c>
      <c r="AC188" s="87">
        <v>55586.940054973784</v>
      </c>
      <c r="AD188" s="87">
        <v>454.81922885981203</v>
      </c>
      <c r="AE188" s="88"/>
      <c r="AF188" s="89">
        <v>5.572144031494445</v>
      </c>
      <c r="AG188" s="88"/>
      <c r="AH188" s="89">
        <v>2.9564053769622207</v>
      </c>
      <c r="AI188" s="77">
        <v>86</v>
      </c>
      <c r="AJ188" s="77">
        <v>77</v>
      </c>
      <c r="AK188" s="24" t="s">
        <v>177</v>
      </c>
      <c r="AL188" s="25">
        <v>1580.5029076942926</v>
      </c>
      <c r="AM188" s="83">
        <v>12.931870561273836</v>
      </c>
      <c r="AN188" s="88"/>
      <c r="AO188" s="89">
        <v>0.15843271522337302</v>
      </c>
      <c r="AP188" s="88"/>
      <c r="AQ188" s="89">
        <v>0.2082293582786838</v>
      </c>
      <c r="AR188" s="77">
        <v>86</v>
      </c>
      <c r="AS188" s="77">
        <v>90</v>
      </c>
      <c r="AT188" s="24" t="s">
        <v>177</v>
      </c>
      <c r="AU188" s="25">
        <v>2555.8210020682486</v>
      </c>
      <c r="AV188" s="83">
        <v>20.91204401815928</v>
      </c>
      <c r="AW188" s="88"/>
      <c r="AX188" s="89">
        <v>0.25620051631117724</v>
      </c>
      <c r="AY188" s="88"/>
      <c r="AZ188" s="89">
        <v>0.31386217187150084</v>
      </c>
      <c r="BA188" s="77">
        <v>71</v>
      </c>
      <c r="BB188" s="77">
        <v>88</v>
      </c>
      <c r="BC188" s="32" t="s">
        <v>1184</v>
      </c>
      <c r="BD188" s="78">
        <v>19</v>
      </c>
      <c r="BE188" s="79">
        <v>1.270203699</v>
      </c>
      <c r="BF188" s="79">
        <v>54.00464</v>
      </c>
      <c r="BG188" s="79">
        <v>35.14672</v>
      </c>
      <c r="BH188" s="79">
        <v>8.6425391</v>
      </c>
      <c r="BI188" s="79">
        <v>0.5581532</v>
      </c>
      <c r="BJ188" s="79">
        <v>0.377747499</v>
      </c>
      <c r="BK188" s="79">
        <v>100</v>
      </c>
      <c r="BL188" s="81">
        <v>546.5495099987844</v>
      </c>
      <c r="BM188" s="81">
        <v>2816.112482689626</v>
      </c>
      <c r="BN188" s="81">
        <v>16.39697622739549</v>
      </c>
      <c r="BO188" s="81">
        <v>4155.496158427388</v>
      </c>
      <c r="BP188" s="81">
        <v>7534.555127343194</v>
      </c>
      <c r="BQ188" s="96">
        <v>637.2101698083076</v>
      </c>
      <c r="BR188" s="96">
        <v>2.6046427639991174</v>
      </c>
      <c r="BS188" s="96">
        <v>797.5525238350177</v>
      </c>
      <c r="BT188" s="96">
        <v>1437.3673364073243</v>
      </c>
    </row>
    <row r="189" spans="1:72" s="29" customFormat="1" ht="12.75" customHeight="1">
      <c r="A189" s="17">
        <v>1991</v>
      </c>
      <c r="B189" s="18" t="s">
        <v>773</v>
      </c>
      <c r="C189" s="19" t="s">
        <v>783</v>
      </c>
      <c r="D189" s="20" t="s">
        <v>129</v>
      </c>
      <c r="E189" s="141" t="s">
        <v>1182</v>
      </c>
      <c r="F189" s="82">
        <v>16428.2931</v>
      </c>
      <c r="G189" s="74">
        <v>10.11328</v>
      </c>
      <c r="H189" s="22" t="s">
        <v>169</v>
      </c>
      <c r="I189" s="23">
        <v>4398.997260273973</v>
      </c>
      <c r="J189" s="24" t="s">
        <v>177</v>
      </c>
      <c r="K189" s="87">
        <v>782144.7971130989</v>
      </c>
      <c r="L189" s="92">
        <v>47.609620327086745</v>
      </c>
      <c r="M189" s="88"/>
      <c r="N189" s="89">
        <v>0.19910492846875447</v>
      </c>
      <c r="O189" s="88"/>
      <c r="P189" s="89">
        <v>0.21571120845137834</v>
      </c>
      <c r="Q189" s="77">
        <v>90</v>
      </c>
      <c r="R189" s="77">
        <v>94</v>
      </c>
      <c r="S189" s="24" t="s">
        <v>177</v>
      </c>
      <c r="T189" s="25">
        <v>2427091.518142828</v>
      </c>
      <c r="U189" s="28">
        <v>147.73850839944095</v>
      </c>
      <c r="V189" s="88"/>
      <c r="W189" s="89">
        <v>0.6178470852080226</v>
      </c>
      <c r="X189" s="88"/>
      <c r="Y189" s="89">
        <v>0.5640170187746063</v>
      </c>
      <c r="Z189" s="77">
        <v>48</v>
      </c>
      <c r="AA189" s="77">
        <v>47</v>
      </c>
      <c r="AB189" s="24" t="s">
        <v>177</v>
      </c>
      <c r="AC189" s="87">
        <v>6505706.139417864</v>
      </c>
      <c r="AD189" s="87">
        <v>396.00621317243633</v>
      </c>
      <c r="AE189" s="88"/>
      <c r="AF189" s="89">
        <v>1.656110429051702</v>
      </c>
      <c r="AG189" s="88"/>
      <c r="AH189" s="89">
        <v>1.6467248114106514</v>
      </c>
      <c r="AI189" s="77">
        <v>57</v>
      </c>
      <c r="AJ189" s="77">
        <v>64</v>
      </c>
      <c r="AK189" s="24" t="s">
        <v>177</v>
      </c>
      <c r="AL189" s="25">
        <v>143311.42730744393</v>
      </c>
      <c r="AM189" s="83">
        <v>8.723452061337031</v>
      </c>
      <c r="AN189" s="88"/>
      <c r="AO189" s="89">
        <v>0.03648175067854818</v>
      </c>
      <c r="AP189" s="88"/>
      <c r="AQ189" s="89">
        <v>0.04421620701374184</v>
      </c>
      <c r="AR189" s="77">
        <v>53</v>
      </c>
      <c r="AS189" s="77">
        <v>61</v>
      </c>
      <c r="AT189" s="24" t="s">
        <v>177</v>
      </c>
      <c r="AU189" s="25">
        <v>479833.6902696244</v>
      </c>
      <c r="AV189" s="83">
        <v>29.20776293366865</v>
      </c>
      <c r="AW189" s="88"/>
      <c r="AX189" s="89">
        <v>0.12214778252142137</v>
      </c>
      <c r="AY189" s="88"/>
      <c r="AZ189" s="89">
        <v>0.11968450017139047</v>
      </c>
      <c r="BA189" s="77">
        <v>49</v>
      </c>
      <c r="BB189" s="77">
        <v>62</v>
      </c>
      <c r="BC189" s="19" t="s">
        <v>1179</v>
      </c>
      <c r="BD189" s="78">
        <v>51</v>
      </c>
      <c r="BE189" s="79">
        <v>2.9956069999999997</v>
      </c>
      <c r="BF189" s="79">
        <v>31.220720315899996</v>
      </c>
      <c r="BG189" s="79">
        <v>18.83472</v>
      </c>
      <c r="BH189" s="79">
        <v>36.67336400000001</v>
      </c>
      <c r="BI189" s="79">
        <v>1.6171898470000001</v>
      </c>
      <c r="BJ189" s="79">
        <v>8.658394534000001</v>
      </c>
      <c r="BK189" s="79">
        <v>100</v>
      </c>
      <c r="BL189" s="81">
        <v>533.0454162236327</v>
      </c>
      <c r="BM189" s="81">
        <v>1700.6789950685747</v>
      </c>
      <c r="BN189" s="81">
        <v>47.723947657106265</v>
      </c>
      <c r="BO189" s="81">
        <v>1591.6516001288048</v>
      </c>
      <c r="BP189" s="81">
        <v>3873.0999590781184</v>
      </c>
      <c r="BQ189" s="96">
        <v>384.8193050155243</v>
      </c>
      <c r="BR189" s="96">
        <v>7.590340187766271</v>
      </c>
      <c r="BS189" s="96">
        <v>315.9122477550635</v>
      </c>
      <c r="BT189" s="96">
        <v>708.321892958354</v>
      </c>
    </row>
    <row r="190" spans="1:72" s="29" customFormat="1" ht="12.75" customHeight="1">
      <c r="A190" s="17">
        <v>1991</v>
      </c>
      <c r="B190" s="18" t="s">
        <v>773</v>
      </c>
      <c r="C190" s="19" t="s">
        <v>787</v>
      </c>
      <c r="D190" s="20" t="s">
        <v>788</v>
      </c>
      <c r="E190" s="142" t="s">
        <v>1178</v>
      </c>
      <c r="F190" s="82">
        <v>1805.20154</v>
      </c>
      <c r="G190" s="74">
        <v>7.708534</v>
      </c>
      <c r="H190" s="22" t="s">
        <v>169</v>
      </c>
      <c r="I190" s="23">
        <v>340.5150684931507</v>
      </c>
      <c r="J190" s="24" t="s">
        <v>177</v>
      </c>
      <c r="K190" s="87">
        <v>22799.289673253777</v>
      </c>
      <c r="L190" s="92">
        <v>12.629775217925959</v>
      </c>
      <c r="M190" s="88"/>
      <c r="N190" s="89">
        <v>0.07497794317271157</v>
      </c>
      <c r="O190" s="88"/>
      <c r="P190" s="89">
        <v>0.057466463122118665</v>
      </c>
      <c r="Q190" s="77">
        <v>67</v>
      </c>
      <c r="R190" s="77">
        <v>64</v>
      </c>
      <c r="S190" s="24" t="s">
        <v>177</v>
      </c>
      <c r="T190" s="25">
        <v>452634.3043787036</v>
      </c>
      <c r="U190" s="28">
        <v>250.73893099975064</v>
      </c>
      <c r="V190" s="88"/>
      <c r="W190" s="89">
        <v>1.4885371271693177</v>
      </c>
      <c r="X190" s="88"/>
      <c r="Y190" s="89">
        <v>1.009258738413979</v>
      </c>
      <c r="Z190" s="77">
        <v>69</v>
      </c>
      <c r="AA190" s="77">
        <v>64</v>
      </c>
      <c r="AB190" s="24" t="s">
        <v>177</v>
      </c>
      <c r="AC190" s="87">
        <v>595141.7660428198</v>
      </c>
      <c r="AD190" s="87">
        <v>329.6816188417498</v>
      </c>
      <c r="AE190" s="88"/>
      <c r="AF190" s="89">
        <v>1.957188410409696</v>
      </c>
      <c r="AG190" s="88"/>
      <c r="AH190" s="89">
        <v>1.8028466912187484</v>
      </c>
      <c r="AI190" s="77">
        <v>63</v>
      </c>
      <c r="AJ190" s="77">
        <v>65</v>
      </c>
      <c r="AK190" s="24" t="s">
        <v>177</v>
      </c>
      <c r="AL190" s="25">
        <v>14273.740796460885</v>
      </c>
      <c r="AM190" s="83">
        <v>7.907006769150487</v>
      </c>
      <c r="AN190" s="88"/>
      <c r="AO190" s="89">
        <v>0.04694074866527736</v>
      </c>
      <c r="AP190" s="88"/>
      <c r="AQ190" s="89">
        <v>0.037852587222705715</v>
      </c>
      <c r="AR190" s="77">
        <v>58</v>
      </c>
      <c r="AS190" s="77">
        <v>57</v>
      </c>
      <c r="AT190" s="24" t="s">
        <v>177</v>
      </c>
      <c r="AU190" s="25">
        <v>32897.35950676519</v>
      </c>
      <c r="AV190" s="83">
        <v>18.223649148208235</v>
      </c>
      <c r="AW190" s="88"/>
      <c r="AX190" s="89">
        <v>0.10818654383448115</v>
      </c>
      <c r="AY190" s="88"/>
      <c r="AZ190" s="89">
        <v>0.10457955240723887</v>
      </c>
      <c r="BA190" s="77">
        <v>45</v>
      </c>
      <c r="BB190" s="77">
        <v>57</v>
      </c>
      <c r="BC190" s="19" t="s">
        <v>1178</v>
      </c>
      <c r="BD190" s="78">
        <v>203</v>
      </c>
      <c r="BE190" s="79">
        <v>10.7925625</v>
      </c>
      <c r="BF190" s="79">
        <v>36.89480931</v>
      </c>
      <c r="BG190" s="79">
        <v>28.23576</v>
      </c>
      <c r="BH190" s="79">
        <v>21.1275435</v>
      </c>
      <c r="BI190" s="79">
        <v>0.7971481</v>
      </c>
      <c r="BJ190" s="79">
        <v>2.15217558</v>
      </c>
      <c r="BK190" s="79">
        <v>100</v>
      </c>
      <c r="BL190" s="81">
        <v>607.6117499138998</v>
      </c>
      <c r="BM190" s="81">
        <v>1948.4203039918377</v>
      </c>
      <c r="BN190" s="81">
        <v>207.8218553554598</v>
      </c>
      <c r="BO190" s="81">
        <v>2197.3468956823513</v>
      </c>
      <c r="BP190" s="81">
        <v>4961.200804943548</v>
      </c>
      <c r="BQ190" s="96">
        <v>440.8756117797979</v>
      </c>
      <c r="BR190" s="96">
        <v>33.05244982969233</v>
      </c>
      <c r="BS190" s="96">
        <v>442.3589179964914</v>
      </c>
      <c r="BT190" s="96">
        <v>916.2869796059816</v>
      </c>
    </row>
    <row r="191" spans="1:72" s="29" customFormat="1" ht="12.75" customHeight="1">
      <c r="A191" s="17">
        <v>1994</v>
      </c>
      <c r="B191" s="18" t="s">
        <v>838</v>
      </c>
      <c r="C191" s="19" t="s">
        <v>839</v>
      </c>
      <c r="D191" s="20" t="s">
        <v>141</v>
      </c>
      <c r="E191" s="142" t="s">
        <v>1182</v>
      </c>
      <c r="F191" s="82">
        <v>1197.786719228</v>
      </c>
      <c r="G191" s="74">
        <v>7.765117</v>
      </c>
      <c r="H191" s="22" t="s">
        <v>170</v>
      </c>
      <c r="I191" s="23">
        <v>431.213698630137</v>
      </c>
      <c r="J191" s="24" t="s">
        <v>177</v>
      </c>
      <c r="K191" s="87">
        <v>36480.350815435704</v>
      </c>
      <c r="L191" s="92">
        <v>30.456466272182492</v>
      </c>
      <c r="M191" s="88"/>
      <c r="N191" s="89">
        <v>0.0947359900902835</v>
      </c>
      <c r="O191" s="88"/>
      <c r="P191" s="89">
        <v>0.05934325781798314</v>
      </c>
      <c r="Q191" s="77">
        <v>74</v>
      </c>
      <c r="R191" s="77">
        <v>66</v>
      </c>
      <c r="S191" s="24" t="s">
        <v>177</v>
      </c>
      <c r="T191" s="25">
        <v>2235753.2061655293</v>
      </c>
      <c r="U191" s="28">
        <v>1866.5703754058331</v>
      </c>
      <c r="V191" s="88"/>
      <c r="W191" s="89">
        <v>5.806037739472529</v>
      </c>
      <c r="X191" s="88"/>
      <c r="Y191" s="89">
        <v>3.4889362949708396</v>
      </c>
      <c r="Z191" s="77">
        <v>92</v>
      </c>
      <c r="AA191" s="77">
        <v>82</v>
      </c>
      <c r="AB191" s="24" t="s">
        <v>177</v>
      </c>
      <c r="AC191" s="87">
        <v>2484247.2528166035</v>
      </c>
      <c r="AD191" s="87">
        <v>2074.0313888417095</v>
      </c>
      <c r="AE191" s="88"/>
      <c r="AF191" s="89">
        <v>6.451353067171344</v>
      </c>
      <c r="AG191" s="88"/>
      <c r="AH191" s="89">
        <v>4.092258839271169</v>
      </c>
      <c r="AI191" s="77">
        <v>89</v>
      </c>
      <c r="AJ191" s="77">
        <v>81</v>
      </c>
      <c r="AK191" s="24" t="s">
        <v>177</v>
      </c>
      <c r="AL191" s="25">
        <v>22559.264574253957</v>
      </c>
      <c r="AM191" s="83">
        <v>18.834124817140985</v>
      </c>
      <c r="AN191" s="88"/>
      <c r="AO191" s="89">
        <v>0.0585842574805042</v>
      </c>
      <c r="AP191" s="88"/>
      <c r="AQ191" s="89">
        <v>0.030740052215050277</v>
      </c>
      <c r="AR191" s="77">
        <v>63</v>
      </c>
      <c r="AS191" s="77">
        <v>54</v>
      </c>
      <c r="AT191" s="24" t="s">
        <v>177</v>
      </c>
      <c r="AU191" s="25">
        <v>70296.43347667978</v>
      </c>
      <c r="AV191" s="83">
        <v>58.68860653421453</v>
      </c>
      <c r="AW191" s="88"/>
      <c r="AX191" s="89">
        <v>0.18255313001022933</v>
      </c>
      <c r="AY191" s="88"/>
      <c r="AZ191" s="89">
        <v>0.08695239112545598</v>
      </c>
      <c r="BA191" s="77">
        <v>61</v>
      </c>
      <c r="BB191" s="77">
        <v>51</v>
      </c>
      <c r="BC191" s="32" t="s">
        <v>1184</v>
      </c>
      <c r="BD191" s="78">
        <v>17</v>
      </c>
      <c r="BE191" s="79">
        <v>1.1760082</v>
      </c>
      <c r="BF191" s="79">
        <v>72.1403035</v>
      </c>
      <c r="BG191" s="79">
        <v>12.26607</v>
      </c>
      <c r="BH191" s="79">
        <v>13.99683525</v>
      </c>
      <c r="BI191" s="79">
        <v>0</v>
      </c>
      <c r="BJ191" s="79">
        <v>0.42078119999999997</v>
      </c>
      <c r="BK191" s="79">
        <v>100</v>
      </c>
      <c r="BL191" s="81">
        <v>642.1914026806919</v>
      </c>
      <c r="BM191" s="81">
        <v>4294.143454282978</v>
      </c>
      <c r="BN191" s="81">
        <v>7.847251253037278</v>
      </c>
      <c r="BO191" s="81">
        <v>1234.8792788029298</v>
      </c>
      <c r="BP191" s="81">
        <v>6179.061387019637</v>
      </c>
      <c r="BQ191" s="96">
        <v>761.0177883651154</v>
      </c>
      <c r="BR191" s="96">
        <v>1.067524498427229</v>
      </c>
      <c r="BS191" s="96">
        <v>257.10837752357753</v>
      </c>
      <c r="BT191" s="96">
        <v>1019.1936903871201</v>
      </c>
    </row>
    <row r="192" spans="1:72" s="29" customFormat="1" ht="12.75" customHeight="1">
      <c r="A192" s="17">
        <v>1994</v>
      </c>
      <c r="B192" s="18" t="s">
        <v>838</v>
      </c>
      <c r="C192" s="19" t="s">
        <v>840</v>
      </c>
      <c r="D192" s="20" t="s">
        <v>841</v>
      </c>
      <c r="E192" s="142" t="s">
        <v>1178</v>
      </c>
      <c r="F192" s="82">
        <v>802.8076079449</v>
      </c>
      <c r="G192" s="74">
        <v>10.40893</v>
      </c>
      <c r="H192" s="17">
        <v>1997</v>
      </c>
      <c r="I192" s="23">
        <v>341.7972602739726</v>
      </c>
      <c r="J192" s="24" t="s">
        <v>177</v>
      </c>
      <c r="K192" s="87">
        <v>37142.653956124996</v>
      </c>
      <c r="L192" s="92">
        <v>46.26594664592945</v>
      </c>
      <c r="M192" s="88"/>
      <c r="N192" s="89">
        <v>0.12168944098239785</v>
      </c>
      <c r="O192" s="88"/>
      <c r="P192" s="89">
        <v>0.1175614005926952</v>
      </c>
      <c r="Q192" s="77">
        <v>80</v>
      </c>
      <c r="R192" s="77">
        <v>84</v>
      </c>
      <c r="S192" s="24" t="s">
        <v>177</v>
      </c>
      <c r="T192" s="25">
        <v>347391.43046408205</v>
      </c>
      <c r="U192" s="28">
        <v>432.7206506592112</v>
      </c>
      <c r="V192" s="88"/>
      <c r="W192" s="89">
        <v>1.1381488523998842</v>
      </c>
      <c r="X192" s="88"/>
      <c r="Y192" s="89">
        <v>1.304151905705199</v>
      </c>
      <c r="Z192" s="77">
        <v>62</v>
      </c>
      <c r="AA192" s="77">
        <v>67</v>
      </c>
      <c r="AB192" s="24" t="s">
        <v>177</v>
      </c>
      <c r="AC192" s="87">
        <v>557755.6961899231</v>
      </c>
      <c r="AD192" s="87">
        <v>694.7563658716649</v>
      </c>
      <c r="AE192" s="88"/>
      <c r="AF192" s="89">
        <v>1.8273594276347425</v>
      </c>
      <c r="AG192" s="88"/>
      <c r="AH192" s="89">
        <v>1.9636298377145578</v>
      </c>
      <c r="AI192" s="77">
        <v>61</v>
      </c>
      <c r="AJ192" s="77">
        <v>67</v>
      </c>
      <c r="AK192" s="24" t="s">
        <v>177</v>
      </c>
      <c r="AL192" s="25">
        <v>6864.295902253146</v>
      </c>
      <c r="AM192" s="83">
        <v>8.55036229642242</v>
      </c>
      <c r="AN192" s="88"/>
      <c r="AO192" s="89">
        <v>0.02248930117028438</v>
      </c>
      <c r="AP192" s="88"/>
      <c r="AQ192" s="89">
        <v>0.02804489254575387</v>
      </c>
      <c r="AR192" s="77">
        <v>44</v>
      </c>
      <c r="AS192" s="77">
        <v>52</v>
      </c>
      <c r="AT192" s="24" t="s">
        <v>177</v>
      </c>
      <c r="AU192" s="25">
        <v>18315.00494080767</v>
      </c>
      <c r="AV192" s="83">
        <v>22.813691299827223</v>
      </c>
      <c r="AW192" s="88"/>
      <c r="AX192" s="89">
        <v>0.060004939751194336</v>
      </c>
      <c r="AY192" s="88"/>
      <c r="AZ192" s="89">
        <v>0.06262692553843223</v>
      </c>
      <c r="BA192" s="77">
        <v>30</v>
      </c>
      <c r="BB192" s="77">
        <v>41</v>
      </c>
      <c r="BC192" s="19" t="s">
        <v>1178</v>
      </c>
      <c r="BD192" s="78">
        <v>412</v>
      </c>
      <c r="BE192" s="79">
        <v>28.951683</v>
      </c>
      <c r="BF192" s="79">
        <v>19.095006599999998</v>
      </c>
      <c r="BG192" s="79">
        <v>7.597665</v>
      </c>
      <c r="BH192" s="79">
        <v>34.5121924</v>
      </c>
      <c r="BI192" s="79">
        <v>0</v>
      </c>
      <c r="BJ192" s="79">
        <v>9.843456669999998</v>
      </c>
      <c r="BK192" s="79">
        <v>100</v>
      </c>
      <c r="BL192" s="81">
        <v>655.7262223107015</v>
      </c>
      <c r="BM192" s="81">
        <v>371.13665887653485</v>
      </c>
      <c r="BN192" s="81">
        <v>682.5504158703428</v>
      </c>
      <c r="BO192" s="81">
        <v>105.87592738138794</v>
      </c>
      <c r="BP192" s="81">
        <v>1815.2892244389673</v>
      </c>
      <c r="BQ192" s="96">
        <v>65.79077329441353</v>
      </c>
      <c r="BR192" s="96">
        <v>92.87198152518077</v>
      </c>
      <c r="BS192" s="96">
        <v>22.153502064495452</v>
      </c>
      <c r="BT192" s="96">
        <v>180.81625688408974</v>
      </c>
    </row>
    <row r="193" spans="1:72" s="29" customFormat="1" ht="12.75" customHeight="1">
      <c r="A193" s="17">
        <v>1994</v>
      </c>
      <c r="B193" s="18" t="s">
        <v>838</v>
      </c>
      <c r="C193" s="19" t="s">
        <v>842</v>
      </c>
      <c r="D193" s="20" t="s">
        <v>843</v>
      </c>
      <c r="E193" s="142" t="s">
        <v>1182</v>
      </c>
      <c r="F193" s="82">
        <v>330.7972040045</v>
      </c>
      <c r="G193" s="74">
        <v>8.904989</v>
      </c>
      <c r="H193" s="22" t="s">
        <v>170</v>
      </c>
      <c r="I193" s="23">
        <v>121.91643835616438</v>
      </c>
      <c r="J193" s="24" t="s">
        <v>177</v>
      </c>
      <c r="K193" s="87">
        <v>2850.3499064621933</v>
      </c>
      <c r="L193" s="92">
        <v>8.616608217835537</v>
      </c>
      <c r="M193" s="88"/>
      <c r="N193" s="89">
        <v>0.026180892726884585</v>
      </c>
      <c r="O193" s="88"/>
      <c r="P193" s="89">
        <v>0.03070531018821082</v>
      </c>
      <c r="Q193" s="77">
        <v>34</v>
      </c>
      <c r="R193" s="77">
        <v>42</v>
      </c>
      <c r="S193" s="24" t="s">
        <v>177</v>
      </c>
      <c r="T193" s="25">
        <v>44740.50629791812</v>
      </c>
      <c r="U193" s="28">
        <v>135.25055761145276</v>
      </c>
      <c r="V193" s="88"/>
      <c r="W193" s="89">
        <v>0.4109482815694562</v>
      </c>
      <c r="X193" s="88"/>
      <c r="Y193" s="89">
        <v>0.4190099619590537</v>
      </c>
      <c r="Z193" s="77">
        <v>39</v>
      </c>
      <c r="AA193" s="77">
        <v>40</v>
      </c>
      <c r="AB193" s="24" t="s">
        <v>177</v>
      </c>
      <c r="AC193" s="87">
        <v>98832.85197660004</v>
      </c>
      <c r="AD193" s="87">
        <v>298.7717271493491</v>
      </c>
      <c r="AE193" s="88"/>
      <c r="AF193" s="89">
        <v>0.9077946148383693</v>
      </c>
      <c r="AG193" s="88"/>
      <c r="AH193" s="89">
        <v>0.9092820694277192</v>
      </c>
      <c r="AI193" s="77">
        <v>36</v>
      </c>
      <c r="AJ193" s="77">
        <v>41</v>
      </c>
      <c r="AK193" s="24" t="s">
        <v>179</v>
      </c>
      <c r="AL193" s="26"/>
      <c r="AM193" s="83"/>
      <c r="AN193" s="90" t="s">
        <v>498</v>
      </c>
      <c r="AO193" s="89">
        <v>0.01</v>
      </c>
      <c r="AP193" s="90" t="s">
        <v>498</v>
      </c>
      <c r="AQ193" s="89">
        <v>0.01</v>
      </c>
      <c r="AR193" s="77">
        <v>12</v>
      </c>
      <c r="AS193" s="77">
        <v>12</v>
      </c>
      <c r="AT193" s="24" t="s">
        <v>177</v>
      </c>
      <c r="AU193" s="25">
        <v>1521.8160293007857</v>
      </c>
      <c r="AV193" s="83">
        <v>4.600450097154037</v>
      </c>
      <c r="AW193" s="88"/>
      <c r="AX193" s="89">
        <v>0.013978109186822319</v>
      </c>
      <c r="AY193" s="88"/>
      <c r="AZ193" s="89">
        <v>0.012472434114793374</v>
      </c>
      <c r="BA193" s="77">
        <v>7</v>
      </c>
      <c r="BB193" s="77">
        <v>8</v>
      </c>
      <c r="BC193" s="19" t="s">
        <v>1185</v>
      </c>
      <c r="BD193" s="78">
        <v>45</v>
      </c>
      <c r="BE193" s="79">
        <v>4.386354</v>
      </c>
      <c r="BF193" s="79">
        <v>42.8620388</v>
      </c>
      <c r="BG193" s="79">
        <v>12.20137</v>
      </c>
      <c r="BH193" s="79">
        <v>33.4249341</v>
      </c>
      <c r="BI193" s="79">
        <v>0</v>
      </c>
      <c r="BJ193" s="79">
        <v>7.125309</v>
      </c>
      <c r="BK193" s="79">
        <v>100</v>
      </c>
      <c r="BL193" s="81">
        <v>675.7725396724505</v>
      </c>
      <c r="BM193" s="81">
        <v>2219.0342737097253</v>
      </c>
      <c r="BN193" s="81">
        <v>58.773169073507425</v>
      </c>
      <c r="BO193" s="81">
        <v>592.4838469835854</v>
      </c>
      <c r="BP193" s="81">
        <v>3546.0638294392684</v>
      </c>
      <c r="BQ193" s="96">
        <v>393.38301057172725</v>
      </c>
      <c r="BR193" s="96">
        <v>7.99583541813739</v>
      </c>
      <c r="BS193" s="96">
        <v>151.83018293986783</v>
      </c>
      <c r="BT193" s="96">
        <v>553.2090289297325</v>
      </c>
    </row>
    <row r="194" spans="1:72" s="29" customFormat="1" ht="12.75" customHeight="1">
      <c r="A194" s="17">
        <v>1994</v>
      </c>
      <c r="B194" s="18" t="s">
        <v>838</v>
      </c>
      <c r="C194" s="19" t="s">
        <v>844</v>
      </c>
      <c r="D194" s="20" t="s">
        <v>845</v>
      </c>
      <c r="E194" s="142" t="s">
        <v>1182</v>
      </c>
      <c r="F194" s="82">
        <v>1600.183122415</v>
      </c>
      <c r="G194" s="74">
        <v>10.70647</v>
      </c>
      <c r="H194" s="22" t="s">
        <v>170</v>
      </c>
      <c r="I194" s="23">
        <v>721.8876712328768</v>
      </c>
      <c r="J194" s="24" t="s">
        <v>177</v>
      </c>
      <c r="K194" s="87">
        <v>70206.5370576379</v>
      </c>
      <c r="L194" s="92">
        <v>43.87406420815265</v>
      </c>
      <c r="M194" s="88"/>
      <c r="N194" s="89">
        <v>0.10890716885562599</v>
      </c>
      <c r="O194" s="88"/>
      <c r="P194" s="89">
        <v>0.08724097523450472</v>
      </c>
      <c r="Q194" s="77">
        <v>77</v>
      </c>
      <c r="R194" s="77">
        <v>77</v>
      </c>
      <c r="S194" s="24" t="s">
        <v>177</v>
      </c>
      <c r="T194" s="25">
        <v>1503570.5979055718</v>
      </c>
      <c r="U194" s="28">
        <v>939.6240822965184</v>
      </c>
      <c r="V194" s="88"/>
      <c r="W194" s="89">
        <v>2.3323984326135054</v>
      </c>
      <c r="X194" s="88"/>
      <c r="Y194" s="89">
        <v>1.7969706895642132</v>
      </c>
      <c r="Z194" s="77">
        <v>77</v>
      </c>
      <c r="AA194" s="77">
        <v>73</v>
      </c>
      <c r="AB194" s="24" t="s">
        <v>177</v>
      </c>
      <c r="AC194" s="87">
        <v>2111901.0971082672</v>
      </c>
      <c r="AD194" s="87">
        <v>1319.7871340631198</v>
      </c>
      <c r="AE194" s="88"/>
      <c r="AF194" s="89">
        <v>3.276064865588319</v>
      </c>
      <c r="AG194" s="88"/>
      <c r="AH194" s="89">
        <v>2.6856146391651126</v>
      </c>
      <c r="AI194" s="77">
        <v>77</v>
      </c>
      <c r="AJ194" s="77">
        <v>75</v>
      </c>
      <c r="AK194" s="24" t="s">
        <v>177</v>
      </c>
      <c r="AL194" s="25">
        <v>38901.828308298886</v>
      </c>
      <c r="AM194" s="83">
        <v>24.310860278033775</v>
      </c>
      <c r="AN194" s="88"/>
      <c r="AO194" s="89">
        <v>0.06034606123481433</v>
      </c>
      <c r="AP194" s="88"/>
      <c r="AQ194" s="89">
        <v>0.045870006282859914</v>
      </c>
      <c r="AR194" s="77">
        <v>64</v>
      </c>
      <c r="AS194" s="77">
        <v>62</v>
      </c>
      <c r="AT194" s="24" t="s">
        <v>177</v>
      </c>
      <c r="AU194" s="25">
        <v>118534.50180453957</v>
      </c>
      <c r="AV194" s="83">
        <v>74.07558556526145</v>
      </c>
      <c r="AW194" s="88"/>
      <c r="AX194" s="89">
        <v>0.18387542733586618</v>
      </c>
      <c r="AY194" s="88"/>
      <c r="AZ194" s="89">
        <v>0.14162455886109265</v>
      </c>
      <c r="BA194" s="77">
        <v>61</v>
      </c>
      <c r="BB194" s="77">
        <v>66</v>
      </c>
      <c r="BC194" s="32" t="s">
        <v>1184</v>
      </c>
      <c r="BD194" s="44">
        <v>24</v>
      </c>
      <c r="BE194" s="79">
        <v>1.42163669</v>
      </c>
      <c r="BF194" s="79">
        <v>54.46881</v>
      </c>
      <c r="BG194" s="79">
        <v>23.30917</v>
      </c>
      <c r="BH194" s="79">
        <v>18.90405527</v>
      </c>
      <c r="BI194" s="79">
        <v>0.1251391</v>
      </c>
      <c r="BJ194" s="79">
        <v>1.7711827549999999</v>
      </c>
      <c r="BK194" s="79">
        <v>100</v>
      </c>
      <c r="BL194" s="81">
        <v>686.4081062228622</v>
      </c>
      <c r="BM194" s="81">
        <v>3579.9315214339126</v>
      </c>
      <c r="BN194" s="81">
        <v>10.72773052838219</v>
      </c>
      <c r="BO194" s="81">
        <v>789.7246148258425</v>
      </c>
      <c r="BP194" s="81">
        <v>5066.791973011</v>
      </c>
      <c r="BQ194" s="96">
        <v>684.7864168276612</v>
      </c>
      <c r="BR194" s="96">
        <v>1.7281355456117335</v>
      </c>
      <c r="BS194" s="96">
        <v>219.44050970244652</v>
      </c>
      <c r="BT194" s="96">
        <v>905.9550620757195</v>
      </c>
    </row>
    <row r="195" spans="1:72" s="29" customFormat="1" ht="12.75" customHeight="1">
      <c r="A195" s="17">
        <v>1994</v>
      </c>
      <c r="B195" s="18" t="s">
        <v>838</v>
      </c>
      <c r="C195" s="19" t="s">
        <v>846</v>
      </c>
      <c r="D195" s="20" t="s">
        <v>142</v>
      </c>
      <c r="E195" s="141" t="s">
        <v>1182</v>
      </c>
      <c r="F195" s="82">
        <v>5039.879586998</v>
      </c>
      <c r="G195" s="74">
        <v>11.1776</v>
      </c>
      <c r="H195" s="22" t="s">
        <v>170</v>
      </c>
      <c r="I195" s="23">
        <v>2578.778082191781</v>
      </c>
      <c r="J195" s="24" t="s">
        <v>177</v>
      </c>
      <c r="K195" s="87">
        <v>396785.11251525534</v>
      </c>
      <c r="L195" s="92">
        <v>78.72908581762367</v>
      </c>
      <c r="M195" s="88"/>
      <c r="N195" s="89">
        <v>0.17230184968924434</v>
      </c>
      <c r="O195" s="88"/>
      <c r="P195" s="89">
        <v>0.13608807677886828</v>
      </c>
      <c r="Q195" s="77">
        <v>87</v>
      </c>
      <c r="R195" s="77">
        <v>87</v>
      </c>
      <c r="S195" s="24" t="s">
        <v>177</v>
      </c>
      <c r="T195" s="25">
        <v>8533548.343342364</v>
      </c>
      <c r="U195" s="28">
        <v>1693.204806987336</v>
      </c>
      <c r="V195" s="88"/>
      <c r="W195" s="89">
        <v>3.7056485175308715</v>
      </c>
      <c r="X195" s="88"/>
      <c r="Y195" s="89">
        <v>3.4729811735583915</v>
      </c>
      <c r="Z195" s="77">
        <v>85</v>
      </c>
      <c r="AA195" s="77">
        <v>81</v>
      </c>
      <c r="AB195" s="24" t="s">
        <v>177</v>
      </c>
      <c r="AC195" s="87">
        <v>11948457.209773075</v>
      </c>
      <c r="AD195" s="87">
        <v>2370.7822783302177</v>
      </c>
      <c r="AE195" s="88"/>
      <c r="AF195" s="89">
        <v>5.188554744723531</v>
      </c>
      <c r="AG195" s="88"/>
      <c r="AH195" s="89">
        <v>4.743586660801482</v>
      </c>
      <c r="AI195" s="77">
        <v>85</v>
      </c>
      <c r="AJ195" s="77">
        <v>84</v>
      </c>
      <c r="AK195" s="24" t="s">
        <v>177</v>
      </c>
      <c r="AL195" s="25">
        <v>289838.1172180017</v>
      </c>
      <c r="AM195" s="83">
        <v>57.508936913043094</v>
      </c>
      <c r="AN195" s="88"/>
      <c r="AO195" s="89">
        <v>0.12586067907270504</v>
      </c>
      <c r="AP195" s="88"/>
      <c r="AQ195" s="89">
        <v>0.08783996437363933</v>
      </c>
      <c r="AR195" s="77">
        <v>79</v>
      </c>
      <c r="AS195" s="77">
        <v>76</v>
      </c>
      <c r="AT195" s="24" t="s">
        <v>177</v>
      </c>
      <c r="AU195" s="25">
        <v>781556.3164790871</v>
      </c>
      <c r="AV195" s="83">
        <v>155.0744026693345</v>
      </c>
      <c r="AW195" s="88"/>
      <c r="AX195" s="89">
        <v>0.33938672273265214</v>
      </c>
      <c r="AY195" s="88"/>
      <c r="AZ195" s="89">
        <v>0.24526794306150004</v>
      </c>
      <c r="BA195" s="77">
        <v>80</v>
      </c>
      <c r="BB195" s="77">
        <v>80</v>
      </c>
      <c r="BC195" s="19" t="s">
        <v>1179</v>
      </c>
      <c r="BD195" s="78">
        <v>70</v>
      </c>
      <c r="BE195" s="79">
        <v>4.818498900000001</v>
      </c>
      <c r="BF195" s="79">
        <v>66.10701009</v>
      </c>
      <c r="BG195" s="79">
        <v>15.9169</v>
      </c>
      <c r="BH195" s="79">
        <v>11.53501095</v>
      </c>
      <c r="BI195" s="79">
        <v>0.03973243</v>
      </c>
      <c r="BJ195" s="79">
        <v>1.5828505400000001</v>
      </c>
      <c r="BK195" s="79">
        <v>100</v>
      </c>
      <c r="BL195" s="81">
        <v>693.2926219800021</v>
      </c>
      <c r="BM195" s="81">
        <v>4680.655346248988</v>
      </c>
      <c r="BN195" s="81">
        <v>76.38628265243501</v>
      </c>
      <c r="BO195" s="81">
        <v>1825.91703653805</v>
      </c>
      <c r="BP195" s="81">
        <v>7276.2512874194745</v>
      </c>
      <c r="BQ195" s="96">
        <v>899.9052963554727</v>
      </c>
      <c r="BR195" s="96">
        <v>11.818999304468297</v>
      </c>
      <c r="BS195" s="96">
        <v>594.0233190736325</v>
      </c>
      <c r="BT195" s="96">
        <v>1505.7476147335735</v>
      </c>
    </row>
    <row r="196" spans="1:72" s="29" customFormat="1" ht="12.75" customHeight="1">
      <c r="A196" s="17">
        <v>1994</v>
      </c>
      <c r="B196" s="18" t="s">
        <v>838</v>
      </c>
      <c r="C196" s="19" t="s">
        <v>847</v>
      </c>
      <c r="D196" s="20" t="s">
        <v>848</v>
      </c>
      <c r="E196" s="142" t="s">
        <v>1182</v>
      </c>
      <c r="F196" s="82">
        <v>858.4164911052</v>
      </c>
      <c r="G196" s="74">
        <v>11.01361</v>
      </c>
      <c r="H196" s="22" t="s">
        <v>170</v>
      </c>
      <c r="I196" s="23">
        <v>361.75479452054793</v>
      </c>
      <c r="J196" s="24" t="s">
        <v>178</v>
      </c>
      <c r="K196" s="87">
        <v>109336.37696552777</v>
      </c>
      <c r="L196" s="92">
        <v>127.36984680333741</v>
      </c>
      <c r="M196" s="88"/>
      <c r="N196" s="89">
        <v>0.3384534334072951</v>
      </c>
      <c r="O196" s="88"/>
      <c r="P196" s="89">
        <v>0.10251982229229732</v>
      </c>
      <c r="Q196" s="77">
        <v>95</v>
      </c>
      <c r="R196" s="77">
        <v>81</v>
      </c>
      <c r="S196" s="24" t="s">
        <v>177</v>
      </c>
      <c r="T196" s="25">
        <v>2339464.6626861026</v>
      </c>
      <c r="U196" s="28">
        <v>2725.325860962984</v>
      </c>
      <c r="V196" s="88"/>
      <c r="W196" s="89">
        <v>7.241870175292111</v>
      </c>
      <c r="X196" s="88"/>
      <c r="Y196" s="89">
        <v>4.253211158945507</v>
      </c>
      <c r="Z196" s="77">
        <v>94</v>
      </c>
      <c r="AA196" s="77">
        <v>87</v>
      </c>
      <c r="AB196" s="24" t="s">
        <v>177</v>
      </c>
      <c r="AC196" s="87">
        <v>2738610.5816980107</v>
      </c>
      <c r="AD196" s="87">
        <v>3190.3051841095057</v>
      </c>
      <c r="AE196" s="88"/>
      <c r="AF196" s="89">
        <v>8.477436145826173</v>
      </c>
      <c r="AG196" s="88"/>
      <c r="AH196" s="89">
        <v>4.95133814789981</v>
      </c>
      <c r="AI196" s="77">
        <v>94</v>
      </c>
      <c r="AJ196" s="77">
        <v>86</v>
      </c>
      <c r="AK196" s="24" t="s">
        <v>177</v>
      </c>
      <c r="AL196" s="25">
        <v>42790.43716424108</v>
      </c>
      <c r="AM196" s="83">
        <v>49.84810707579598</v>
      </c>
      <c r="AN196" s="88"/>
      <c r="AO196" s="89">
        <v>0.13245884651731843</v>
      </c>
      <c r="AP196" s="88"/>
      <c r="AQ196" s="89">
        <v>0.07960788340775173</v>
      </c>
      <c r="AR196" s="77">
        <v>81</v>
      </c>
      <c r="AS196" s="77">
        <v>75</v>
      </c>
      <c r="AT196" s="24" t="s">
        <v>177</v>
      </c>
      <c r="AU196" s="25">
        <v>133107.10056116275</v>
      </c>
      <c r="AV196" s="83">
        <v>155.0612108928489</v>
      </c>
      <c r="AW196" s="88"/>
      <c r="AX196" s="89">
        <v>0.41203629063014807</v>
      </c>
      <c r="AY196" s="88"/>
      <c r="AZ196" s="89">
        <v>0.20278100515164926</v>
      </c>
      <c r="BA196" s="77">
        <v>85</v>
      </c>
      <c r="BB196" s="77">
        <v>76</v>
      </c>
      <c r="BC196" s="32" t="s">
        <v>1184</v>
      </c>
      <c r="BD196" s="78">
        <v>44</v>
      </c>
      <c r="BE196" s="79">
        <v>2.9155488000000003</v>
      </c>
      <c r="BF196" s="79">
        <v>75.86707</v>
      </c>
      <c r="BG196" s="79">
        <v>12.66134</v>
      </c>
      <c r="BH196" s="79">
        <v>8.27034967</v>
      </c>
      <c r="BI196" s="79">
        <v>0</v>
      </c>
      <c r="BJ196" s="79">
        <v>0.285694213</v>
      </c>
      <c r="BK196" s="79">
        <v>100</v>
      </c>
      <c r="BL196" s="81">
        <v>663.4234926375319</v>
      </c>
      <c r="BM196" s="81">
        <v>7107.971165384926</v>
      </c>
      <c r="BN196" s="81">
        <v>12.688091130033847</v>
      </c>
      <c r="BO196" s="81">
        <v>1188.183137869148</v>
      </c>
      <c r="BP196" s="81">
        <v>8972.26588702164</v>
      </c>
      <c r="BQ196" s="96">
        <v>1470.4524898415252</v>
      </c>
      <c r="BR196" s="96">
        <v>2.7076988354927627</v>
      </c>
      <c r="BS196" s="96">
        <v>375.9899807894602</v>
      </c>
      <c r="BT196" s="96">
        <v>1849.150169466478</v>
      </c>
    </row>
    <row r="197" spans="1:72" s="29" customFormat="1" ht="12.75" customHeight="1">
      <c r="A197" s="17">
        <v>1994</v>
      </c>
      <c r="B197" s="18" t="s">
        <v>838</v>
      </c>
      <c r="C197" s="19" t="s">
        <v>849</v>
      </c>
      <c r="D197" s="20" t="s">
        <v>850</v>
      </c>
      <c r="E197" s="142" t="s">
        <v>1182</v>
      </c>
      <c r="F197" s="82">
        <v>16409.35226432</v>
      </c>
      <c r="G197" s="74">
        <v>10.62777</v>
      </c>
      <c r="H197" s="22" t="s">
        <v>170</v>
      </c>
      <c r="I197" s="23">
        <v>7511.450684931507</v>
      </c>
      <c r="J197" s="24" t="s">
        <v>177</v>
      </c>
      <c r="K197" s="87">
        <v>968938.8553477406</v>
      </c>
      <c r="L197" s="92">
        <v>59.04796482762893</v>
      </c>
      <c r="M197" s="88"/>
      <c r="N197" s="89">
        <v>0.14445117959706816</v>
      </c>
      <c r="O197" s="88"/>
      <c r="P197" s="89">
        <v>0.07995846214089536</v>
      </c>
      <c r="Q197" s="77">
        <v>82</v>
      </c>
      <c r="R197" s="77">
        <v>74</v>
      </c>
      <c r="S197" s="24" t="s">
        <v>177</v>
      </c>
      <c r="T197" s="25">
        <v>47916583.33109167</v>
      </c>
      <c r="U197" s="28">
        <v>2920.077682485983</v>
      </c>
      <c r="V197" s="88"/>
      <c r="W197" s="89">
        <v>7.1434920235016515</v>
      </c>
      <c r="X197" s="88"/>
      <c r="Y197" s="89">
        <v>5.249996947163138</v>
      </c>
      <c r="Z197" s="77">
        <v>93</v>
      </c>
      <c r="AA197" s="77">
        <v>90</v>
      </c>
      <c r="AB197" s="24" t="s">
        <v>177</v>
      </c>
      <c r="AC197" s="87">
        <v>51854022.77571346</v>
      </c>
      <c r="AD197" s="87">
        <v>3160.0286190737265</v>
      </c>
      <c r="AE197" s="88"/>
      <c r="AF197" s="89">
        <v>7.730492709074858</v>
      </c>
      <c r="AG197" s="88"/>
      <c r="AH197" s="89">
        <v>5.365132069235774</v>
      </c>
      <c r="AI197" s="77">
        <v>92</v>
      </c>
      <c r="AJ197" s="77">
        <v>87</v>
      </c>
      <c r="AK197" s="24" t="s">
        <v>177</v>
      </c>
      <c r="AL197" s="25">
        <v>943401.8551036038</v>
      </c>
      <c r="AM197" s="83">
        <v>57.49171813167228</v>
      </c>
      <c r="AN197" s="88"/>
      <c r="AO197" s="89">
        <v>0.14064407681831512</v>
      </c>
      <c r="AP197" s="88"/>
      <c r="AQ197" s="89">
        <v>0.07192023403902877</v>
      </c>
      <c r="AR197" s="77">
        <v>82</v>
      </c>
      <c r="AS197" s="77">
        <v>73</v>
      </c>
      <c r="AT197" s="24" t="s">
        <v>177</v>
      </c>
      <c r="AU197" s="25">
        <v>2516951.514181142</v>
      </c>
      <c r="AV197" s="83">
        <v>153.385183865784</v>
      </c>
      <c r="AW197" s="88"/>
      <c r="AX197" s="89">
        <v>0.375231742648621</v>
      </c>
      <c r="AY197" s="88"/>
      <c r="AZ197" s="89">
        <v>0.21668626629817805</v>
      </c>
      <c r="BA197" s="77">
        <v>83</v>
      </c>
      <c r="BB197" s="77">
        <v>77</v>
      </c>
      <c r="BC197" s="19" t="s">
        <v>1179</v>
      </c>
      <c r="BD197" s="78">
        <v>51</v>
      </c>
      <c r="BE197" s="79">
        <v>3.4307816</v>
      </c>
      <c r="BF197" s="79">
        <v>74.184968003</v>
      </c>
      <c r="BG197" s="79">
        <v>12.91019</v>
      </c>
      <c r="BH197" s="79">
        <v>8.48146386</v>
      </c>
      <c r="BI197" s="79">
        <v>0.01220333</v>
      </c>
      <c r="BJ197" s="79">
        <v>0.9803965399999999</v>
      </c>
      <c r="BK197" s="79">
        <v>100</v>
      </c>
      <c r="BL197" s="81">
        <v>678.3517403590789</v>
      </c>
      <c r="BM197" s="81">
        <v>5671.1095295543855</v>
      </c>
      <c r="BN197" s="81">
        <v>36.27256723761964</v>
      </c>
      <c r="BO197" s="81">
        <v>1060.6860477878386</v>
      </c>
      <c r="BP197" s="81">
        <v>7446.419884938923</v>
      </c>
      <c r="BQ197" s="96">
        <v>1143.0567173646211</v>
      </c>
      <c r="BR197" s="96">
        <v>6.007265353652779</v>
      </c>
      <c r="BS197" s="96">
        <v>347.2224197653978</v>
      </c>
      <c r="BT197" s="96">
        <v>1496.2864024836717</v>
      </c>
    </row>
    <row r="198" spans="1:72" s="29" customFormat="1" ht="12.75" customHeight="1">
      <c r="A198" s="17">
        <v>1994</v>
      </c>
      <c r="B198" s="18" t="s">
        <v>838</v>
      </c>
      <c r="C198" s="19" t="s">
        <v>851</v>
      </c>
      <c r="D198" s="20" t="s">
        <v>143</v>
      </c>
      <c r="E198" s="142" t="s">
        <v>1178</v>
      </c>
      <c r="F198" s="82">
        <v>2043.611305422</v>
      </c>
      <c r="G198" s="74">
        <v>16.68818</v>
      </c>
      <c r="H198" s="22" t="s">
        <v>170</v>
      </c>
      <c r="I198" s="23">
        <v>1528.182191780822</v>
      </c>
      <c r="J198" s="24" t="s">
        <v>177</v>
      </c>
      <c r="K198" s="87">
        <v>130949.18949507271</v>
      </c>
      <c r="L198" s="92">
        <v>64.0773463856093</v>
      </c>
      <c r="M198" s="88"/>
      <c r="N198" s="89">
        <v>0.09595690270596353</v>
      </c>
      <c r="O198" s="88"/>
      <c r="P198" s="89">
        <v>0.08707063480382858</v>
      </c>
      <c r="Q198" s="77">
        <v>74</v>
      </c>
      <c r="R198" s="77">
        <v>76</v>
      </c>
      <c r="S198" s="24" t="s">
        <v>177</v>
      </c>
      <c r="T198" s="25">
        <v>4676521.15744274</v>
      </c>
      <c r="U198" s="28">
        <v>2288.3613655078366</v>
      </c>
      <c r="V198" s="88"/>
      <c r="W198" s="89">
        <v>3.426859589108019</v>
      </c>
      <c r="X198" s="88"/>
      <c r="Y198" s="89">
        <v>4.732008656260739</v>
      </c>
      <c r="Z198" s="77">
        <v>83</v>
      </c>
      <c r="AA198" s="77">
        <v>89</v>
      </c>
      <c r="AB198" s="24" t="s">
        <v>177</v>
      </c>
      <c r="AC198" s="87">
        <v>6344207.198681919</v>
      </c>
      <c r="AD198" s="87">
        <v>3104.409914864832</v>
      </c>
      <c r="AE198" s="88"/>
      <c r="AF198" s="89">
        <v>4.648906001310538</v>
      </c>
      <c r="AG198" s="88"/>
      <c r="AH198" s="89">
        <v>5.9512761323699435</v>
      </c>
      <c r="AI198" s="77">
        <v>84</v>
      </c>
      <c r="AJ198" s="77">
        <v>89</v>
      </c>
      <c r="AK198" s="24" t="s">
        <v>177</v>
      </c>
      <c r="AL198" s="25">
        <v>89133.88626900992</v>
      </c>
      <c r="AM198" s="83">
        <v>43.6158706073531</v>
      </c>
      <c r="AN198" s="88"/>
      <c r="AO198" s="89">
        <v>0.06531549897711762</v>
      </c>
      <c r="AP198" s="88"/>
      <c r="AQ198" s="89">
        <v>0.07860905911316454</v>
      </c>
      <c r="AR198" s="77">
        <v>65</v>
      </c>
      <c r="AS198" s="77">
        <v>74</v>
      </c>
      <c r="AT198" s="24" t="s">
        <v>177</v>
      </c>
      <c r="AU198" s="25">
        <v>332640.2058560875</v>
      </c>
      <c r="AV198" s="83">
        <v>162.7707798315386</v>
      </c>
      <c r="AW198" s="88"/>
      <c r="AX198" s="89">
        <v>0.24375197733182843</v>
      </c>
      <c r="AY198" s="88"/>
      <c r="AZ198" s="89">
        <v>0.2119584303381459</v>
      </c>
      <c r="BA198" s="77">
        <v>70</v>
      </c>
      <c r="BB198" s="77">
        <v>77</v>
      </c>
      <c r="BC198" s="19" t="s">
        <v>1178</v>
      </c>
      <c r="BD198" s="78">
        <v>425</v>
      </c>
      <c r="BE198" s="79">
        <v>29.145563999999997</v>
      </c>
      <c r="BF198" s="79">
        <v>8.07776085</v>
      </c>
      <c r="BG198" s="79">
        <v>17.44748</v>
      </c>
      <c r="BH198" s="79">
        <v>40.9144238</v>
      </c>
      <c r="BI198" s="79">
        <v>0.03871131</v>
      </c>
      <c r="BJ198" s="79">
        <v>4.3760524</v>
      </c>
      <c r="BK198" s="79">
        <v>100</v>
      </c>
      <c r="BL198" s="81">
        <v>634.9129748356917</v>
      </c>
      <c r="BM198" s="81">
        <v>559.5656393330287</v>
      </c>
      <c r="BN198" s="81">
        <v>183.9527893599962</v>
      </c>
      <c r="BO198" s="81">
        <v>286.06663040517867</v>
      </c>
      <c r="BP198" s="81">
        <v>1664.4980339338954</v>
      </c>
      <c r="BQ198" s="96">
        <v>115.92990606290674</v>
      </c>
      <c r="BR198" s="96">
        <v>39.197767103494535</v>
      </c>
      <c r="BS198" s="96">
        <v>61.92273435963822</v>
      </c>
      <c r="BT198" s="96">
        <v>217.0504075260395</v>
      </c>
    </row>
    <row r="199" spans="1:72" s="29" customFormat="1" ht="12.75" customHeight="1">
      <c r="A199" s="17">
        <v>1994</v>
      </c>
      <c r="B199" s="18" t="s">
        <v>838</v>
      </c>
      <c r="C199" s="19" t="s">
        <v>852</v>
      </c>
      <c r="D199" s="41" t="s">
        <v>207</v>
      </c>
      <c r="E199" s="142" t="s">
        <v>1178</v>
      </c>
      <c r="F199" s="82">
        <v>1431.475585977</v>
      </c>
      <c r="G199" s="74">
        <v>19.45794</v>
      </c>
      <c r="H199" s="22" t="s">
        <v>170</v>
      </c>
      <c r="I199" s="23">
        <v>818.7858904109593</v>
      </c>
      <c r="J199" s="24" t="s">
        <v>177</v>
      </c>
      <c r="K199" s="87">
        <v>23117.031610320588</v>
      </c>
      <c r="L199" s="92">
        <v>16.149092472675964</v>
      </c>
      <c r="M199" s="88"/>
      <c r="N199" s="89">
        <v>0.03161624277771445</v>
      </c>
      <c r="O199" s="88"/>
      <c r="P199" s="89">
        <v>0.020028150723051943</v>
      </c>
      <c r="Q199" s="77">
        <v>42</v>
      </c>
      <c r="R199" s="77">
        <v>22</v>
      </c>
      <c r="S199" s="24" t="s">
        <v>177</v>
      </c>
      <c r="T199" s="25">
        <v>412151.266568189</v>
      </c>
      <c r="U199" s="28">
        <v>287.92056993894914</v>
      </c>
      <c r="V199" s="88"/>
      <c r="W199" s="89">
        <v>0.5636828605254331</v>
      </c>
      <c r="X199" s="88"/>
      <c r="Y199" s="89">
        <v>0.3428156042782862</v>
      </c>
      <c r="Z199" s="77">
        <v>46</v>
      </c>
      <c r="AA199" s="77">
        <v>34</v>
      </c>
      <c r="AB199" s="24" t="s">
        <v>177</v>
      </c>
      <c r="AC199" s="87">
        <v>967562.4211123977</v>
      </c>
      <c r="AD199" s="87">
        <v>675.9196109181452</v>
      </c>
      <c r="AE199" s="88"/>
      <c r="AF199" s="89">
        <v>1.3232965600490658</v>
      </c>
      <c r="AG199" s="88"/>
      <c r="AH199" s="89">
        <v>0.9984811271407422</v>
      </c>
      <c r="AI199" s="77">
        <v>50</v>
      </c>
      <c r="AJ199" s="77">
        <v>45</v>
      </c>
      <c r="AK199" s="24" t="s">
        <v>177</v>
      </c>
      <c r="AL199" s="25">
        <v>14657.338194363998</v>
      </c>
      <c r="AM199" s="83">
        <v>10.239321115882099</v>
      </c>
      <c r="AN199" s="88"/>
      <c r="AO199" s="89">
        <v>0.020046257263462396</v>
      </c>
      <c r="AP199" s="88"/>
      <c r="AQ199" s="89">
        <v>0.013359056752491178</v>
      </c>
      <c r="AR199" s="77">
        <v>41</v>
      </c>
      <c r="AS199" s="77">
        <v>31</v>
      </c>
      <c r="AT199" s="24" t="s">
        <v>177</v>
      </c>
      <c r="AU199" s="25">
        <v>85709.73946273427</v>
      </c>
      <c r="AV199" s="83">
        <v>59.8750969296038</v>
      </c>
      <c r="AW199" s="88"/>
      <c r="AX199" s="89">
        <v>0.11722179460353645</v>
      </c>
      <c r="AY199" s="88"/>
      <c r="AZ199" s="89">
        <v>0.06780126816848045</v>
      </c>
      <c r="BA199" s="77">
        <v>48</v>
      </c>
      <c r="BB199" s="77">
        <v>45</v>
      </c>
      <c r="BC199" s="19" t="s">
        <v>1185</v>
      </c>
      <c r="BD199" s="78">
        <v>32</v>
      </c>
      <c r="BE199" s="79">
        <v>1.21969835</v>
      </c>
      <c r="BF199" s="79">
        <v>19.878</v>
      </c>
      <c r="BG199" s="79">
        <v>21.73163</v>
      </c>
      <c r="BH199" s="79">
        <v>53.985681299999996</v>
      </c>
      <c r="BI199" s="79">
        <v>0</v>
      </c>
      <c r="BJ199" s="79">
        <v>3.1849846370000003</v>
      </c>
      <c r="BK199" s="79">
        <v>100</v>
      </c>
      <c r="BL199" s="81">
        <v>678.9029512764703</v>
      </c>
      <c r="BM199" s="81">
        <v>1213.6534848043489</v>
      </c>
      <c r="BN199" s="81">
        <v>5.079606948637239</v>
      </c>
      <c r="BO199" s="81">
        <v>648.2024626125259</v>
      </c>
      <c r="BP199" s="81">
        <v>2545.8385056419825</v>
      </c>
      <c r="BQ199" s="96">
        <v>251.56558975067702</v>
      </c>
      <c r="BR199" s="96">
        <v>1.0821001875088132</v>
      </c>
      <c r="BS199" s="96">
        <v>133.15211371202702</v>
      </c>
      <c r="BT199" s="96">
        <v>385.7998036502129</v>
      </c>
    </row>
    <row r="200" spans="1:72" s="29" customFormat="1" ht="12.75" customHeight="1">
      <c r="A200" s="17">
        <v>1994</v>
      </c>
      <c r="B200" s="18" t="s">
        <v>838</v>
      </c>
      <c r="C200" s="19" t="s">
        <v>853</v>
      </c>
      <c r="D200" s="20" t="s">
        <v>144</v>
      </c>
      <c r="E200" s="141" t="s">
        <v>1178</v>
      </c>
      <c r="F200" s="82">
        <v>1128.81075</v>
      </c>
      <c r="G200" s="74">
        <v>22.5123</v>
      </c>
      <c r="H200" s="22" t="s">
        <v>170</v>
      </c>
      <c r="I200" s="23">
        <v>913.113698630137</v>
      </c>
      <c r="J200" s="24" t="s">
        <v>177</v>
      </c>
      <c r="K200" s="87">
        <v>16429.534911686223</v>
      </c>
      <c r="L200" s="92">
        <v>14.554729312850911</v>
      </c>
      <c r="M200" s="88"/>
      <c r="N200" s="89">
        <v>0.020148789167248</v>
      </c>
      <c r="O200" s="31" t="s">
        <v>498</v>
      </c>
      <c r="P200" s="27">
        <v>0.02</v>
      </c>
      <c r="Q200" s="77">
        <v>21</v>
      </c>
      <c r="R200" s="77">
        <v>11</v>
      </c>
      <c r="S200" s="24" t="s">
        <v>177</v>
      </c>
      <c r="T200" s="25">
        <v>698993.6179686161</v>
      </c>
      <c r="U200" s="28">
        <v>619.2301215846996</v>
      </c>
      <c r="V200" s="88"/>
      <c r="W200" s="89">
        <v>0.8572290763802309</v>
      </c>
      <c r="X200" s="88"/>
      <c r="Y200" s="89">
        <v>0.9991448505393632</v>
      </c>
      <c r="Z200" s="77">
        <v>57</v>
      </c>
      <c r="AA200" s="77">
        <v>64</v>
      </c>
      <c r="AB200" s="24" t="s">
        <v>177</v>
      </c>
      <c r="AC200" s="87">
        <v>1437289.5000131752</v>
      </c>
      <c r="AD200" s="87">
        <v>1273.2776508490683</v>
      </c>
      <c r="AE200" s="88"/>
      <c r="AF200" s="89">
        <v>1.7626575106192417</v>
      </c>
      <c r="AG200" s="88"/>
      <c r="AH200" s="89">
        <v>1.556767254677065</v>
      </c>
      <c r="AI200" s="77">
        <v>58</v>
      </c>
      <c r="AJ200" s="77">
        <v>61</v>
      </c>
      <c r="AK200" s="24" t="s">
        <v>179</v>
      </c>
      <c r="AL200" s="26"/>
      <c r="AM200" s="83"/>
      <c r="AN200" s="90" t="s">
        <v>498</v>
      </c>
      <c r="AO200" s="89">
        <v>0.01</v>
      </c>
      <c r="AP200" s="90" t="s">
        <v>498</v>
      </c>
      <c r="AQ200" s="89">
        <v>0.01</v>
      </c>
      <c r="AR200" s="77">
        <v>12</v>
      </c>
      <c r="AS200" s="77">
        <v>12</v>
      </c>
      <c r="AT200" s="24" t="s">
        <v>176</v>
      </c>
      <c r="AU200" s="26"/>
      <c r="AV200" s="83"/>
      <c r="AW200" s="88"/>
      <c r="AX200" s="91"/>
      <c r="AY200" s="88"/>
      <c r="AZ200" s="91"/>
      <c r="BA200" s="80"/>
      <c r="BB200" s="80"/>
      <c r="BC200" s="19" t="s">
        <v>1185</v>
      </c>
      <c r="BD200" s="78">
        <v>25</v>
      </c>
      <c r="BE200" s="79">
        <v>1.38768635</v>
      </c>
      <c r="BF200" s="79">
        <v>5.706137</v>
      </c>
      <c r="BG200" s="79">
        <v>34.65453</v>
      </c>
      <c r="BH200" s="79">
        <v>57.4349847</v>
      </c>
      <c r="BI200" s="79">
        <v>0</v>
      </c>
      <c r="BJ200" s="79">
        <v>0.81666599</v>
      </c>
      <c r="BK200" s="79">
        <v>100</v>
      </c>
      <c r="BL200" s="81">
        <v>688.7248371793057</v>
      </c>
      <c r="BM200" s="81">
        <v>494.6181929374196</v>
      </c>
      <c r="BN200" s="81">
        <v>14.042802716634887</v>
      </c>
      <c r="BO200" s="81">
        <v>1148.925096611633</v>
      </c>
      <c r="BP200" s="81">
        <v>2346.3109294449932</v>
      </c>
      <c r="BQ200" s="96">
        <v>141.02068629898028</v>
      </c>
      <c r="BR200" s="96">
        <v>2.2581287430156025</v>
      </c>
      <c r="BS200" s="96">
        <v>202.892291732693</v>
      </c>
      <c r="BT200" s="96">
        <v>346.17110677468884</v>
      </c>
    </row>
    <row r="201" spans="1:72" s="29" customFormat="1" ht="12.75" customHeight="1">
      <c r="A201" s="17">
        <v>1991</v>
      </c>
      <c r="B201" s="18" t="s">
        <v>653</v>
      </c>
      <c r="C201" s="19" t="s">
        <v>654</v>
      </c>
      <c r="D201" s="20" t="s">
        <v>145</v>
      </c>
      <c r="E201" s="141" t="s">
        <v>208</v>
      </c>
      <c r="F201" s="82">
        <v>870.115136</v>
      </c>
      <c r="G201" s="74">
        <v>3.632864</v>
      </c>
      <c r="H201" s="17">
        <v>1994</v>
      </c>
      <c r="I201" s="23">
        <v>175.8849315068493</v>
      </c>
      <c r="J201" s="24" t="s">
        <v>177</v>
      </c>
      <c r="K201" s="87">
        <v>9204.9358139063</v>
      </c>
      <c r="L201" s="92">
        <v>10.57898596756085</v>
      </c>
      <c r="M201" s="88"/>
      <c r="N201" s="89">
        <v>0.0586058098476588</v>
      </c>
      <c r="O201" s="88"/>
      <c r="P201" s="89">
        <v>0.06847418396351472</v>
      </c>
      <c r="Q201" s="77">
        <v>61</v>
      </c>
      <c r="R201" s="77">
        <v>69</v>
      </c>
      <c r="S201" s="24" t="s">
        <v>177</v>
      </c>
      <c r="T201" s="25">
        <v>21657.818250384666</v>
      </c>
      <c r="U201" s="28">
        <v>24.890749918393173</v>
      </c>
      <c r="V201" s="88"/>
      <c r="W201" s="89">
        <v>0.13789058432972995</v>
      </c>
      <c r="X201" s="88"/>
      <c r="Y201" s="89">
        <v>0.18340095214704702</v>
      </c>
      <c r="Z201" s="77">
        <v>18</v>
      </c>
      <c r="AA201" s="77">
        <v>23</v>
      </c>
      <c r="AB201" s="24" t="s">
        <v>177</v>
      </c>
      <c r="AC201" s="87">
        <v>123717.04341450409</v>
      </c>
      <c r="AD201" s="87">
        <v>142.1846814241651</v>
      </c>
      <c r="AE201" s="88"/>
      <c r="AF201" s="89">
        <v>0.7876793133430946</v>
      </c>
      <c r="AG201" s="88"/>
      <c r="AH201" s="89">
        <v>0.811864454945616</v>
      </c>
      <c r="AI201" s="77">
        <v>32</v>
      </c>
      <c r="AJ201" s="77">
        <v>37</v>
      </c>
      <c r="AK201" s="24" t="s">
        <v>177</v>
      </c>
      <c r="AL201" s="25">
        <v>1212.9783040430138</v>
      </c>
      <c r="AM201" s="83">
        <v>1.394043447651293</v>
      </c>
      <c r="AN201" s="31" t="s">
        <v>498</v>
      </c>
      <c r="AO201" s="27">
        <v>0.01</v>
      </c>
      <c r="AP201" s="31" t="s">
        <v>498</v>
      </c>
      <c r="AQ201" s="27">
        <v>0.01</v>
      </c>
      <c r="AR201" s="77">
        <v>12</v>
      </c>
      <c r="AS201" s="77">
        <v>12</v>
      </c>
      <c r="AT201" s="24" t="s">
        <v>177</v>
      </c>
      <c r="AU201" s="25">
        <v>4798.970960562731</v>
      </c>
      <c r="AV201" s="83">
        <v>5.515328675494654</v>
      </c>
      <c r="AW201" s="88"/>
      <c r="AX201" s="89">
        <v>0.030553996819215497</v>
      </c>
      <c r="AY201" s="88"/>
      <c r="AZ201" s="89">
        <v>0.030068702034305818</v>
      </c>
      <c r="BA201" s="77">
        <v>15</v>
      </c>
      <c r="BB201" s="77">
        <v>21</v>
      </c>
      <c r="BC201" s="19" t="s">
        <v>1183</v>
      </c>
      <c r="BD201" s="78">
        <v>8</v>
      </c>
      <c r="BE201" s="79">
        <v>0.5893736209999999</v>
      </c>
      <c r="BF201" s="79">
        <v>9.5661</v>
      </c>
      <c r="BG201" s="79">
        <v>13.03511</v>
      </c>
      <c r="BH201" s="79">
        <v>52.686154900000005</v>
      </c>
      <c r="BI201" s="79">
        <v>0.9537758</v>
      </c>
      <c r="BJ201" s="79">
        <v>23.1694791167</v>
      </c>
      <c r="BK201" s="79">
        <v>100</v>
      </c>
      <c r="BL201" s="81">
        <v>436.72228070132854</v>
      </c>
      <c r="BM201" s="81">
        <v>754.4442179814389</v>
      </c>
      <c r="BN201" s="81">
        <v>2.0706072014206023</v>
      </c>
      <c r="BO201" s="81">
        <v>411.6777023862736</v>
      </c>
      <c r="BP201" s="81">
        <v>1604.914808270462</v>
      </c>
      <c r="BQ201" s="96">
        <v>122.63740998371355</v>
      </c>
      <c r="BR201" s="96">
        <v>0.4087581653868238</v>
      </c>
      <c r="BS201" s="96">
        <v>105.89288266328929</v>
      </c>
      <c r="BT201" s="96">
        <v>228.93905081238967</v>
      </c>
    </row>
    <row r="202" spans="1:72" s="29" customFormat="1" ht="12.75" customHeight="1">
      <c r="A202" s="17">
        <v>1991</v>
      </c>
      <c r="B202" s="18" t="s">
        <v>653</v>
      </c>
      <c r="C202" s="19" t="s">
        <v>655</v>
      </c>
      <c r="D202" s="20" t="s">
        <v>146</v>
      </c>
      <c r="E202" s="141" t="s">
        <v>1178</v>
      </c>
      <c r="F202" s="82">
        <v>4501.15123</v>
      </c>
      <c r="G202" s="74">
        <v>3.266815</v>
      </c>
      <c r="H202" s="22" t="s">
        <v>169</v>
      </c>
      <c r="I202" s="23">
        <v>586.4917808219178</v>
      </c>
      <c r="J202" s="24" t="s">
        <v>177</v>
      </c>
      <c r="K202" s="87">
        <v>30422.01456043152</v>
      </c>
      <c r="L202" s="92">
        <v>6.758718604624958</v>
      </c>
      <c r="M202" s="88"/>
      <c r="N202" s="89">
        <v>0.058086415988732654</v>
      </c>
      <c r="O202" s="88"/>
      <c r="P202" s="89">
        <v>0.05666058881095649</v>
      </c>
      <c r="Q202" s="77">
        <v>61</v>
      </c>
      <c r="R202" s="77">
        <v>63</v>
      </c>
      <c r="S202" s="24" t="s">
        <v>177</v>
      </c>
      <c r="T202" s="25">
        <v>70695.77630700568</v>
      </c>
      <c r="U202" s="28">
        <v>15.706154424632757</v>
      </c>
      <c r="V202" s="88"/>
      <c r="W202" s="89">
        <v>0.13498331161001437</v>
      </c>
      <c r="X202" s="88"/>
      <c r="Y202" s="89">
        <v>0.12872272039775626</v>
      </c>
      <c r="Z202" s="77">
        <v>17</v>
      </c>
      <c r="AA202" s="77">
        <v>17</v>
      </c>
      <c r="AB202" s="24" t="s">
        <v>177</v>
      </c>
      <c r="AC202" s="87">
        <v>477446.9796140548</v>
      </c>
      <c r="AD202" s="87">
        <v>106.07219247198115</v>
      </c>
      <c r="AE202" s="88"/>
      <c r="AF202" s="89">
        <v>0.911615626747388</v>
      </c>
      <c r="AG202" s="88"/>
      <c r="AH202" s="89">
        <v>0.9314321081703459</v>
      </c>
      <c r="AI202" s="77">
        <v>37</v>
      </c>
      <c r="AJ202" s="77">
        <v>42</v>
      </c>
      <c r="AK202" s="24" t="s">
        <v>177</v>
      </c>
      <c r="AL202" s="25">
        <v>7535.507899564847</v>
      </c>
      <c r="AM202" s="83">
        <v>1.6741290204472528</v>
      </c>
      <c r="AN202" s="88"/>
      <c r="AO202" s="89">
        <v>0.014387957302137853</v>
      </c>
      <c r="AP202" s="88"/>
      <c r="AQ202" s="89">
        <v>0.013693645136356966</v>
      </c>
      <c r="AR202" s="77">
        <v>34</v>
      </c>
      <c r="AS202" s="77">
        <v>33</v>
      </c>
      <c r="AT202" s="24" t="s">
        <v>177</v>
      </c>
      <c r="AU202" s="25">
        <v>29631.78822100931</v>
      </c>
      <c r="AV202" s="83">
        <v>6.583157664980145</v>
      </c>
      <c r="AW202" s="88"/>
      <c r="AX202" s="89">
        <v>0.056577593626368994</v>
      </c>
      <c r="AY202" s="88"/>
      <c r="AZ202" s="89">
        <v>0.059357064051189797</v>
      </c>
      <c r="BA202" s="77">
        <v>28</v>
      </c>
      <c r="BB202" s="77">
        <v>39</v>
      </c>
      <c r="BC202" s="19" t="s">
        <v>1185</v>
      </c>
      <c r="BD202" s="78">
        <v>14</v>
      </c>
      <c r="BE202" s="79">
        <v>1.3412174499999998</v>
      </c>
      <c r="BF202" s="79">
        <v>27.648198</v>
      </c>
      <c r="BG202" s="79">
        <v>18.45867</v>
      </c>
      <c r="BH202" s="79">
        <v>27.9533419</v>
      </c>
      <c r="BI202" s="79">
        <v>0.2016685</v>
      </c>
      <c r="BJ202" s="79">
        <v>24.396905144</v>
      </c>
      <c r="BK202" s="79">
        <v>100</v>
      </c>
      <c r="BL202" s="81">
        <v>445.71130750476914</v>
      </c>
      <c r="BM202" s="81">
        <v>1643.601963580326</v>
      </c>
      <c r="BN202" s="81">
        <v>6.285503097837483</v>
      </c>
      <c r="BO202" s="81">
        <v>864.4783970077806</v>
      </c>
      <c r="BP202" s="81">
        <v>2960.077171190713</v>
      </c>
      <c r="BQ202" s="96">
        <v>267.17601902628513</v>
      </c>
      <c r="BR202" s="96">
        <v>1.241238011014351</v>
      </c>
      <c r="BS202" s="96">
        <v>214.21764138326895</v>
      </c>
      <c r="BT202" s="96">
        <v>482.63489842056845</v>
      </c>
    </row>
    <row r="203" spans="1:72" s="29" customFormat="1" ht="12.75" customHeight="1">
      <c r="A203" s="17">
        <v>1991</v>
      </c>
      <c r="B203" s="18" t="s">
        <v>653</v>
      </c>
      <c r="C203" s="19" t="s">
        <v>656</v>
      </c>
      <c r="D203" s="20" t="s">
        <v>147</v>
      </c>
      <c r="E203" s="141" t="s">
        <v>1182</v>
      </c>
      <c r="F203" s="82">
        <v>4021.72672</v>
      </c>
      <c r="G203" s="74">
        <v>1.345313</v>
      </c>
      <c r="H203" s="22" t="s">
        <v>169</v>
      </c>
      <c r="I203" s="23">
        <v>477.1423424657527</v>
      </c>
      <c r="J203" s="24" t="s">
        <v>177</v>
      </c>
      <c r="K203" s="87">
        <v>103343.74679774135</v>
      </c>
      <c r="L203" s="92">
        <v>25.696362282353522</v>
      </c>
      <c r="M203" s="88"/>
      <c r="N203" s="89">
        <v>0.24254078893647638</v>
      </c>
      <c r="O203" s="88"/>
      <c r="P203" s="89">
        <v>0.2156148259437582</v>
      </c>
      <c r="Q203" s="77">
        <v>92</v>
      </c>
      <c r="R203" s="77">
        <v>93</v>
      </c>
      <c r="S203" s="24" t="s">
        <v>176</v>
      </c>
      <c r="T203" s="26"/>
      <c r="U203" s="28"/>
      <c r="V203" s="88"/>
      <c r="W203" s="91"/>
      <c r="X203" s="88"/>
      <c r="Y203" s="91"/>
      <c r="Z203" s="80"/>
      <c r="AA203" s="80"/>
      <c r="AB203" s="24" t="s">
        <v>177</v>
      </c>
      <c r="AC203" s="87">
        <v>1345884.8044077505</v>
      </c>
      <c r="AD203" s="87">
        <v>334.6534705390799</v>
      </c>
      <c r="AE203" s="88"/>
      <c r="AF203" s="89">
        <v>3.1587006702741824</v>
      </c>
      <c r="AG203" s="88"/>
      <c r="AH203" s="89">
        <v>2.4591776595052695</v>
      </c>
      <c r="AI203" s="77">
        <v>74</v>
      </c>
      <c r="AJ203" s="77">
        <v>73</v>
      </c>
      <c r="AK203" s="24" t="s">
        <v>177</v>
      </c>
      <c r="AL203" s="25">
        <v>127963.43224814959</v>
      </c>
      <c r="AM203" s="83">
        <v>31.818032690234503</v>
      </c>
      <c r="AN203" s="88"/>
      <c r="AO203" s="89">
        <v>0.3003215266931261</v>
      </c>
      <c r="AP203" s="88"/>
      <c r="AQ203" s="89">
        <v>0.2654243062224498</v>
      </c>
      <c r="AR203" s="77">
        <v>94</v>
      </c>
      <c r="AS203" s="77">
        <v>93</v>
      </c>
      <c r="AT203" s="24" t="s">
        <v>177</v>
      </c>
      <c r="AU203" s="25">
        <v>152984.1793251104</v>
      </c>
      <c r="AV203" s="83">
        <v>38.0394268373139</v>
      </c>
      <c r="AW203" s="88"/>
      <c r="AX203" s="89">
        <v>0.3590435289803389</v>
      </c>
      <c r="AY203" s="88"/>
      <c r="AZ203" s="89">
        <v>0.37021806794715906</v>
      </c>
      <c r="BA203" s="77">
        <v>82</v>
      </c>
      <c r="BB203" s="77">
        <v>90</v>
      </c>
      <c r="BC203" s="32" t="s">
        <v>1184</v>
      </c>
      <c r="BD203" s="78">
        <v>3</v>
      </c>
      <c r="BE203" s="79">
        <v>0.551517683</v>
      </c>
      <c r="BF203" s="79">
        <v>81.735822</v>
      </c>
      <c r="BG203" s="79">
        <v>6.767589</v>
      </c>
      <c r="BH203" s="79">
        <v>1.479173104</v>
      </c>
      <c r="BI203" s="79">
        <v>0.1202843</v>
      </c>
      <c r="BJ203" s="79">
        <v>9.345612193940001</v>
      </c>
      <c r="BK203" s="79">
        <v>100</v>
      </c>
      <c r="BL203" s="81">
        <v>461.97296070877735</v>
      </c>
      <c r="BM203" s="81">
        <v>4274.5697383767865</v>
      </c>
      <c r="BN203" s="81">
        <v>2.945998280062152</v>
      </c>
      <c r="BO203" s="81">
        <v>678.843986694352</v>
      </c>
      <c r="BP203" s="81">
        <v>5418.3326840599775</v>
      </c>
      <c r="BQ203" s="96">
        <v>709.6160924628912</v>
      </c>
      <c r="BR203" s="96">
        <v>0.6209604747418873</v>
      </c>
      <c r="BS203" s="96">
        <v>220.0746250605511</v>
      </c>
      <c r="BT203" s="96">
        <v>930.3116779981842</v>
      </c>
    </row>
    <row r="204" spans="1:72" s="29" customFormat="1" ht="12.75" customHeight="1">
      <c r="A204" s="17">
        <v>1991</v>
      </c>
      <c r="B204" s="18" t="s">
        <v>653</v>
      </c>
      <c r="C204" s="19" t="s">
        <v>657</v>
      </c>
      <c r="D204" s="20" t="s">
        <v>148</v>
      </c>
      <c r="E204" s="142" t="s">
        <v>1182</v>
      </c>
      <c r="F204" s="82">
        <v>17130.58</v>
      </c>
      <c r="G204" s="74">
        <v>1.717616</v>
      </c>
      <c r="H204" s="22" t="s">
        <v>169</v>
      </c>
      <c r="I204" s="23">
        <v>1619.5191780821917</v>
      </c>
      <c r="J204" s="24" t="s">
        <v>177</v>
      </c>
      <c r="K204" s="87">
        <v>199844.08882649732</v>
      </c>
      <c r="L204" s="92">
        <v>11.66592659597616</v>
      </c>
      <c r="M204" s="88"/>
      <c r="N204" s="89">
        <v>0.13818272496098524</v>
      </c>
      <c r="O204" s="88"/>
      <c r="P204" s="89">
        <v>0.0905772080290205</v>
      </c>
      <c r="Q204" s="77">
        <v>82</v>
      </c>
      <c r="R204" s="77">
        <v>78</v>
      </c>
      <c r="S204" s="24" t="s">
        <v>177</v>
      </c>
      <c r="T204" s="25">
        <v>2543297.891934049</v>
      </c>
      <c r="U204" s="28">
        <v>148.46536964504696</v>
      </c>
      <c r="V204" s="88"/>
      <c r="W204" s="89">
        <v>1.7585700690906743</v>
      </c>
      <c r="X204" s="88"/>
      <c r="Y204" s="89">
        <v>0.5919665670678963</v>
      </c>
      <c r="Z204" s="77">
        <v>71</v>
      </c>
      <c r="AA204" s="77">
        <v>49</v>
      </c>
      <c r="AB204" s="24" t="s">
        <v>177</v>
      </c>
      <c r="AC204" s="87">
        <v>3498135.306068958</v>
      </c>
      <c r="AD204" s="87">
        <v>204.20413705017327</v>
      </c>
      <c r="AE204" s="88"/>
      <c r="AF204" s="89">
        <v>2.418794930154307</v>
      </c>
      <c r="AG204" s="88"/>
      <c r="AH204" s="89">
        <v>1.4377529333935994</v>
      </c>
      <c r="AI204" s="77">
        <v>68</v>
      </c>
      <c r="AJ204" s="77">
        <v>58</v>
      </c>
      <c r="AK204" s="24" t="s">
        <v>177</v>
      </c>
      <c r="AL204" s="25">
        <v>187790.09426449137</v>
      </c>
      <c r="AM204" s="83">
        <v>10.962272979927787</v>
      </c>
      <c r="AN204" s="88"/>
      <c r="AO204" s="89">
        <v>0.12984795846864738</v>
      </c>
      <c r="AP204" s="88"/>
      <c r="AQ204" s="89">
        <v>0.07429161824585866</v>
      </c>
      <c r="AR204" s="77">
        <v>81</v>
      </c>
      <c r="AS204" s="77">
        <v>73</v>
      </c>
      <c r="AT204" s="24" t="s">
        <v>177</v>
      </c>
      <c r="AU204" s="25">
        <v>356254.0707386414</v>
      </c>
      <c r="AV204" s="83">
        <v>20.796381134710057</v>
      </c>
      <c r="AW204" s="88"/>
      <c r="AX204" s="89">
        <v>0.2463328215619551</v>
      </c>
      <c r="AY204" s="88"/>
      <c r="AZ204" s="89">
        <v>0.16468145407709292</v>
      </c>
      <c r="BA204" s="77">
        <v>70</v>
      </c>
      <c r="BB204" s="77">
        <v>71</v>
      </c>
      <c r="BC204" s="32" t="s">
        <v>1184</v>
      </c>
      <c r="BD204" s="78">
        <v>7</v>
      </c>
      <c r="BE204" s="79">
        <v>0.79920875</v>
      </c>
      <c r="BF204" s="79">
        <v>65.0906668242</v>
      </c>
      <c r="BG204" s="79">
        <v>11.45928</v>
      </c>
      <c r="BH204" s="79">
        <v>8.69038773</v>
      </c>
      <c r="BI204" s="79">
        <v>2.32697403</v>
      </c>
      <c r="BJ204" s="79">
        <v>11.63348693393</v>
      </c>
      <c r="BK204" s="79">
        <v>100</v>
      </c>
      <c r="BL204" s="81">
        <v>434.26085592743107</v>
      </c>
      <c r="BM204" s="81">
        <v>4190.1200465288775</v>
      </c>
      <c r="BN204" s="81">
        <v>10.566522947072816</v>
      </c>
      <c r="BO204" s="81">
        <v>693.8806508594571</v>
      </c>
      <c r="BP204" s="81">
        <v>5328.828076262838</v>
      </c>
      <c r="BQ204" s="96">
        <v>668.5349630115655</v>
      </c>
      <c r="BR204" s="96">
        <v>2.190332532037249</v>
      </c>
      <c r="BS204" s="96">
        <v>202.37189867476755</v>
      </c>
      <c r="BT204" s="96">
        <v>873.0971942183703</v>
      </c>
    </row>
    <row r="205" spans="1:72" s="29" customFormat="1" ht="12.75" customHeight="1">
      <c r="A205" s="17">
        <v>1991</v>
      </c>
      <c r="B205" s="18" t="s">
        <v>653</v>
      </c>
      <c r="C205" s="19" t="s">
        <v>658</v>
      </c>
      <c r="D205" s="20" t="s">
        <v>149</v>
      </c>
      <c r="E205" s="141" t="s">
        <v>1182</v>
      </c>
      <c r="F205" s="82">
        <v>11635.499</v>
      </c>
      <c r="G205" s="74">
        <v>0.940757</v>
      </c>
      <c r="H205" s="22" t="s">
        <v>169</v>
      </c>
      <c r="I205" s="23">
        <v>516.327397260274</v>
      </c>
      <c r="J205" s="24" t="s">
        <v>177</v>
      </c>
      <c r="K205" s="87">
        <v>88321.64219816546</v>
      </c>
      <c r="L205" s="92">
        <v>7.590705151379022</v>
      </c>
      <c r="M205" s="88"/>
      <c r="N205" s="89">
        <v>0.19155368295469313</v>
      </c>
      <c r="O205" s="88"/>
      <c r="P205" s="89">
        <v>0.10415342255087141</v>
      </c>
      <c r="Q205" s="77">
        <v>90</v>
      </c>
      <c r="R205" s="77">
        <v>82</v>
      </c>
      <c r="S205" s="24" t="s">
        <v>177</v>
      </c>
      <c r="T205" s="25">
        <v>383248.62389219424</v>
      </c>
      <c r="U205" s="28">
        <v>32.93787605432257</v>
      </c>
      <c r="V205" s="88"/>
      <c r="W205" s="89">
        <v>0.8311970154399221</v>
      </c>
      <c r="X205" s="88"/>
      <c r="Y205" s="89">
        <v>0.41231683421770005</v>
      </c>
      <c r="Z205" s="77">
        <v>56</v>
      </c>
      <c r="AA205" s="77">
        <v>39</v>
      </c>
      <c r="AB205" s="24" t="s">
        <v>177</v>
      </c>
      <c r="AC205" s="87">
        <v>852770.111735367</v>
      </c>
      <c r="AD205" s="87">
        <v>73.29037729583983</v>
      </c>
      <c r="AE205" s="88"/>
      <c r="AF205" s="89">
        <v>1.8495042840132758</v>
      </c>
      <c r="AG205" s="88"/>
      <c r="AH205" s="89">
        <v>1.4747373179325425</v>
      </c>
      <c r="AI205" s="77">
        <v>61</v>
      </c>
      <c r="AJ205" s="77">
        <v>59</v>
      </c>
      <c r="AK205" s="24" t="s">
        <v>177</v>
      </c>
      <c r="AL205" s="25">
        <v>92282.9586921468</v>
      </c>
      <c r="AM205" s="83">
        <v>7.931156084680752</v>
      </c>
      <c r="AN205" s="88"/>
      <c r="AO205" s="89">
        <v>0.20014506265377963</v>
      </c>
      <c r="AP205" s="88"/>
      <c r="AQ205" s="89">
        <v>0.16704099357188862</v>
      </c>
      <c r="AR205" s="77">
        <v>91</v>
      </c>
      <c r="AS205" s="77">
        <v>88</v>
      </c>
      <c r="AT205" s="24" t="s">
        <v>177</v>
      </c>
      <c r="AU205" s="25">
        <v>159633.5362331103</v>
      </c>
      <c r="AV205" s="83">
        <v>13.719526445158072</v>
      </c>
      <c r="AW205" s="88"/>
      <c r="AX205" s="89">
        <v>0.3462162956608712</v>
      </c>
      <c r="AY205" s="88"/>
      <c r="AZ205" s="89">
        <v>0.2539717775543322</v>
      </c>
      <c r="BA205" s="77">
        <v>81</v>
      </c>
      <c r="BB205" s="77">
        <v>82</v>
      </c>
      <c r="BC205" s="32" t="s">
        <v>1184</v>
      </c>
      <c r="BD205" s="78">
        <v>2</v>
      </c>
      <c r="BE205" s="79">
        <v>0.4510572629</v>
      </c>
      <c r="BF205" s="79">
        <v>63.190072959999995</v>
      </c>
      <c r="BG205" s="79">
        <v>13.59508</v>
      </c>
      <c r="BH205" s="79">
        <v>1.5149563642000001</v>
      </c>
      <c r="BI205" s="79">
        <v>15.167133799999998</v>
      </c>
      <c r="BJ205" s="79">
        <v>6.081699127829999</v>
      </c>
      <c r="BK205" s="79">
        <v>100</v>
      </c>
      <c r="BL205" s="81">
        <v>317.6929211773957</v>
      </c>
      <c r="BM205" s="81">
        <v>3463.22895133247</v>
      </c>
      <c r="BN205" s="81">
        <v>8.16933879099928</v>
      </c>
      <c r="BO205" s="81">
        <v>438.42623337426267</v>
      </c>
      <c r="BP205" s="81">
        <v>4227.517444675128</v>
      </c>
      <c r="BQ205" s="96">
        <v>527.7047994818845</v>
      </c>
      <c r="BR205" s="96">
        <v>1.7187058328998182</v>
      </c>
      <c r="BS205" s="96">
        <v>133.4670734791864</v>
      </c>
      <c r="BT205" s="96">
        <v>662.8905787939707</v>
      </c>
    </row>
    <row r="206" spans="1:72" s="29" customFormat="1" ht="12.75" customHeight="1">
      <c r="A206" s="17">
        <v>1991</v>
      </c>
      <c r="B206" s="18" t="s">
        <v>653</v>
      </c>
      <c r="C206" s="19" t="s">
        <v>659</v>
      </c>
      <c r="D206" s="20" t="s">
        <v>150</v>
      </c>
      <c r="E206" s="141" t="s">
        <v>1182</v>
      </c>
      <c r="F206" s="82">
        <v>12965.6822</v>
      </c>
      <c r="G206" s="74">
        <v>0.9375288</v>
      </c>
      <c r="H206" s="22" t="s">
        <v>169</v>
      </c>
      <c r="I206" s="23">
        <v>586.8424657534247</v>
      </c>
      <c r="J206" s="24" t="s">
        <v>177</v>
      </c>
      <c r="K206" s="87">
        <v>61374.77844253151</v>
      </c>
      <c r="L206" s="92">
        <v>4.733632792768244</v>
      </c>
      <c r="M206" s="88"/>
      <c r="N206" s="89">
        <v>0.11711619261662719</v>
      </c>
      <c r="O206" s="88"/>
      <c r="P206" s="89">
        <v>0.07962862656528968</v>
      </c>
      <c r="Q206" s="77">
        <v>79</v>
      </c>
      <c r="R206" s="77">
        <v>74</v>
      </c>
      <c r="S206" s="24" t="s">
        <v>177</v>
      </c>
      <c r="T206" s="25">
        <v>602010.2917190861</v>
      </c>
      <c r="U206" s="28">
        <v>46.43105410366191</v>
      </c>
      <c r="V206" s="88"/>
      <c r="W206" s="89">
        <v>1.1487642818651014</v>
      </c>
      <c r="X206" s="88"/>
      <c r="Y206" s="89">
        <v>0.6475906091567659</v>
      </c>
      <c r="Z206" s="77">
        <v>63</v>
      </c>
      <c r="AA206" s="77">
        <v>52</v>
      </c>
      <c r="AB206" s="24" t="s">
        <v>177</v>
      </c>
      <c r="AC206" s="87">
        <v>1124181.9936566635</v>
      </c>
      <c r="AD206" s="87">
        <v>86.70442297719309</v>
      </c>
      <c r="AE206" s="88"/>
      <c r="AF206" s="89">
        <v>2.1451794734952565</v>
      </c>
      <c r="AG206" s="88"/>
      <c r="AH206" s="89">
        <v>1.585721096373093</v>
      </c>
      <c r="AI206" s="77">
        <v>65</v>
      </c>
      <c r="AJ206" s="77">
        <v>62</v>
      </c>
      <c r="AK206" s="24" t="s">
        <v>177</v>
      </c>
      <c r="AL206" s="25">
        <v>79606.34298290717</v>
      </c>
      <c r="AM206" s="83">
        <v>6.1397728060084</v>
      </c>
      <c r="AN206" s="88"/>
      <c r="AO206" s="89">
        <v>0.1519059137137456</v>
      </c>
      <c r="AP206" s="88"/>
      <c r="AQ206" s="89">
        <v>0.15587421278894417</v>
      </c>
      <c r="AR206" s="77">
        <v>85</v>
      </c>
      <c r="AS206" s="77">
        <v>87</v>
      </c>
      <c r="AT206" s="24" t="s">
        <v>177</v>
      </c>
      <c r="AU206" s="25">
        <v>149032.23158779155</v>
      </c>
      <c r="AV206" s="83">
        <v>11.494360982239066</v>
      </c>
      <c r="AW206" s="88"/>
      <c r="AX206" s="89">
        <v>0.2843853449844187</v>
      </c>
      <c r="AY206" s="88"/>
      <c r="AZ206" s="89">
        <v>0.2549747104895556</v>
      </c>
      <c r="BA206" s="77">
        <v>75</v>
      </c>
      <c r="BB206" s="77">
        <v>83</v>
      </c>
      <c r="BC206" s="32" t="s">
        <v>1184</v>
      </c>
      <c r="BD206" s="78">
        <v>2</v>
      </c>
      <c r="BE206" s="79">
        <v>0.4171315905</v>
      </c>
      <c r="BF206" s="79">
        <v>61.88211528</v>
      </c>
      <c r="BG206" s="79">
        <v>14.37994</v>
      </c>
      <c r="BH206" s="79">
        <v>2.0015417379</v>
      </c>
      <c r="BI206" s="79">
        <v>15.3210702</v>
      </c>
      <c r="BJ206" s="79">
        <v>5.998204362600001</v>
      </c>
      <c r="BK206" s="79">
        <v>100</v>
      </c>
      <c r="BL206" s="81">
        <v>323.79522613935427</v>
      </c>
      <c r="BM206" s="81">
        <v>3584.9253655160546</v>
      </c>
      <c r="BN206" s="81">
        <v>7.644436428754465</v>
      </c>
      <c r="BO206" s="81">
        <v>460.4262165241101</v>
      </c>
      <c r="BP206" s="81">
        <v>4376.791244608274</v>
      </c>
      <c r="BQ206" s="96">
        <v>546.2880053212061</v>
      </c>
      <c r="BR206" s="96">
        <v>1.6080912425880685</v>
      </c>
      <c r="BS206" s="96">
        <v>141.51418889474246</v>
      </c>
      <c r="BT206" s="96">
        <v>689.4102854585367</v>
      </c>
    </row>
    <row r="207" spans="1:72" s="29" customFormat="1" ht="12.75" customHeight="1">
      <c r="A207" s="17">
        <v>1991</v>
      </c>
      <c r="B207" s="18" t="s">
        <v>653</v>
      </c>
      <c r="C207" s="19" t="s">
        <v>660</v>
      </c>
      <c r="D207" s="20" t="s">
        <v>151</v>
      </c>
      <c r="E207" s="142" t="s">
        <v>1178</v>
      </c>
      <c r="F207" s="82">
        <v>2407.04691</v>
      </c>
      <c r="G207" s="74">
        <v>3.454411</v>
      </c>
      <c r="H207" s="22" t="s">
        <v>169</v>
      </c>
      <c r="I207" s="23">
        <v>323.7013698630137</v>
      </c>
      <c r="J207" s="24" t="s">
        <v>177</v>
      </c>
      <c r="K207" s="87">
        <v>23951.796837341935</v>
      </c>
      <c r="L207" s="92">
        <v>9.950697985084942</v>
      </c>
      <c r="M207" s="88"/>
      <c r="N207" s="89">
        <v>0.08285946084755953</v>
      </c>
      <c r="O207" s="88"/>
      <c r="P207" s="89">
        <v>0.0736870953435603</v>
      </c>
      <c r="Q207" s="77">
        <v>71</v>
      </c>
      <c r="R207" s="77">
        <v>71</v>
      </c>
      <c r="S207" s="24" t="s">
        <v>177</v>
      </c>
      <c r="T207" s="25">
        <v>147703.75981459912</v>
      </c>
      <c r="U207" s="28">
        <v>61.363058277330836</v>
      </c>
      <c r="V207" s="88"/>
      <c r="W207" s="89">
        <v>0.5109701784174495</v>
      </c>
      <c r="X207" s="88"/>
      <c r="Y207" s="89">
        <v>0.26009784486324056</v>
      </c>
      <c r="Z207" s="77">
        <v>44</v>
      </c>
      <c r="AA207" s="77">
        <v>29</v>
      </c>
      <c r="AB207" s="24" t="s">
        <v>177</v>
      </c>
      <c r="AC207" s="87">
        <v>425878.89480069</v>
      </c>
      <c r="AD207" s="87">
        <v>176.93003531895855</v>
      </c>
      <c r="AE207" s="88"/>
      <c r="AF207" s="89">
        <v>1.4732963814440827</v>
      </c>
      <c r="AG207" s="88"/>
      <c r="AH207" s="89">
        <v>1.16506488441713</v>
      </c>
      <c r="AI207" s="77">
        <v>53</v>
      </c>
      <c r="AJ207" s="77">
        <v>51</v>
      </c>
      <c r="AK207" s="24" t="s">
        <v>177</v>
      </c>
      <c r="AL207" s="25">
        <v>8702.394027324166</v>
      </c>
      <c r="AM207" s="83">
        <v>3.6153819816183663</v>
      </c>
      <c r="AN207" s="88"/>
      <c r="AO207" s="89">
        <v>0.030105285297966168</v>
      </c>
      <c r="AP207" s="88"/>
      <c r="AQ207" s="89">
        <v>0.022053922285675827</v>
      </c>
      <c r="AR207" s="77">
        <v>50</v>
      </c>
      <c r="AS207" s="77">
        <v>46</v>
      </c>
      <c r="AT207" s="24" t="s">
        <v>177</v>
      </c>
      <c r="AU207" s="25">
        <v>24200.997704178422</v>
      </c>
      <c r="AV207" s="83">
        <v>10.05422769437361</v>
      </c>
      <c r="AW207" s="88"/>
      <c r="AX207" s="89">
        <v>0.08372155272354871</v>
      </c>
      <c r="AY207" s="88"/>
      <c r="AZ207" s="89">
        <v>0.0523230729194104</v>
      </c>
      <c r="BA207" s="77">
        <v>39</v>
      </c>
      <c r="BB207" s="77">
        <v>36</v>
      </c>
      <c r="BC207" s="32" t="s">
        <v>1184</v>
      </c>
      <c r="BD207" s="78">
        <v>3</v>
      </c>
      <c r="BE207" s="79">
        <v>0.43323868600000004</v>
      </c>
      <c r="BF207" s="79">
        <v>37.740711000000005</v>
      </c>
      <c r="BG207" s="79">
        <v>10.19324</v>
      </c>
      <c r="BH207" s="79">
        <v>37.4091424</v>
      </c>
      <c r="BI207" s="79">
        <v>0.5293686</v>
      </c>
      <c r="BJ207" s="79">
        <v>13.694298910000002</v>
      </c>
      <c r="BK207" s="79">
        <v>100</v>
      </c>
      <c r="BL207" s="81">
        <v>406.06105179728297</v>
      </c>
      <c r="BM207" s="81">
        <v>1936.5570514230928</v>
      </c>
      <c r="BN207" s="81">
        <v>0.9404331329241383</v>
      </c>
      <c r="BO207" s="81">
        <v>430.5632747306948</v>
      </c>
      <c r="BP207" s="81">
        <v>2774.121811083995</v>
      </c>
      <c r="BQ207" s="96">
        <v>314.9388836242774</v>
      </c>
      <c r="BR207" s="96">
        <v>0.18612017827272007</v>
      </c>
      <c r="BS207" s="96">
        <v>121.2988408273273</v>
      </c>
      <c r="BT207" s="96">
        <v>436.42384462987746</v>
      </c>
    </row>
    <row r="208" spans="1:72" s="29" customFormat="1" ht="12.75" customHeight="1">
      <c r="A208" s="17">
        <v>1991</v>
      </c>
      <c r="B208" s="18" t="s">
        <v>653</v>
      </c>
      <c r="C208" s="19" t="s">
        <v>661</v>
      </c>
      <c r="D208" s="20" t="s">
        <v>152</v>
      </c>
      <c r="E208" s="141" t="s">
        <v>1182</v>
      </c>
      <c r="F208" s="82">
        <v>44734.8285</v>
      </c>
      <c r="G208" s="74">
        <v>1.462978</v>
      </c>
      <c r="H208" s="22" t="s">
        <v>169</v>
      </c>
      <c r="I208" s="23">
        <v>3411.3712328767124</v>
      </c>
      <c r="J208" s="24" t="s">
        <v>177</v>
      </c>
      <c r="K208" s="87">
        <v>448783.4048085842</v>
      </c>
      <c r="L208" s="92">
        <v>10.032080592609942</v>
      </c>
      <c r="M208" s="88"/>
      <c r="N208" s="89">
        <v>0.1473181808598239</v>
      </c>
      <c r="O208" s="88"/>
      <c r="P208" s="89">
        <v>0.13127491026547744</v>
      </c>
      <c r="Q208" s="77">
        <v>83</v>
      </c>
      <c r="R208" s="77">
        <v>86</v>
      </c>
      <c r="S208" s="24" t="s">
        <v>177</v>
      </c>
      <c r="T208" s="25">
        <v>3237164.9898464717</v>
      </c>
      <c r="U208" s="28">
        <v>72.36341567390767</v>
      </c>
      <c r="V208" s="88"/>
      <c r="W208" s="89">
        <v>1.0626356775618693</v>
      </c>
      <c r="X208" s="88"/>
      <c r="Y208" s="89">
        <v>0.6534335857160046</v>
      </c>
      <c r="Z208" s="77">
        <v>61</v>
      </c>
      <c r="AA208" s="77">
        <v>52</v>
      </c>
      <c r="AB208" s="24" t="s">
        <v>177</v>
      </c>
      <c r="AC208" s="87">
        <v>7535911.780613832</v>
      </c>
      <c r="AD208" s="87">
        <v>168.45737500958188</v>
      </c>
      <c r="AE208" s="88"/>
      <c r="AF208" s="89">
        <v>2.4737474753855047</v>
      </c>
      <c r="AG208" s="88"/>
      <c r="AH208" s="89">
        <v>1.8545333927275984</v>
      </c>
      <c r="AI208" s="77">
        <v>69</v>
      </c>
      <c r="AJ208" s="77">
        <v>66</v>
      </c>
      <c r="AK208" s="24" t="s">
        <v>177</v>
      </c>
      <c r="AL208" s="25">
        <v>378809.58855639433</v>
      </c>
      <c r="AM208" s="83">
        <v>8.467889589794545</v>
      </c>
      <c r="AN208" s="88"/>
      <c r="AO208" s="89">
        <v>0.1243484916787167</v>
      </c>
      <c r="AP208" s="88"/>
      <c r="AQ208" s="89">
        <v>0.11117862150391124</v>
      </c>
      <c r="AR208" s="77">
        <v>79</v>
      </c>
      <c r="AS208" s="77">
        <v>81</v>
      </c>
      <c r="AT208" s="24" t="s">
        <v>177</v>
      </c>
      <c r="AU208" s="25">
        <v>878750.8238918463</v>
      </c>
      <c r="AV208" s="83">
        <v>19.643549631398415</v>
      </c>
      <c r="AW208" s="88"/>
      <c r="AX208" s="89">
        <v>0.2884598035884015</v>
      </c>
      <c r="AY208" s="88"/>
      <c r="AZ208" s="89">
        <v>0.249702506407683</v>
      </c>
      <c r="BA208" s="77">
        <v>75</v>
      </c>
      <c r="BB208" s="77">
        <v>81</v>
      </c>
      <c r="BC208" s="19" t="s">
        <v>1179</v>
      </c>
      <c r="BD208" s="78">
        <v>7</v>
      </c>
      <c r="BE208" s="79">
        <v>0.8222032209999999</v>
      </c>
      <c r="BF208" s="79">
        <v>67.5544365046</v>
      </c>
      <c r="BG208" s="79">
        <v>11.10479</v>
      </c>
      <c r="BH208" s="79">
        <v>6.89787071</v>
      </c>
      <c r="BI208" s="79">
        <v>5.5286075</v>
      </c>
      <c r="BJ208" s="79">
        <v>8.09208646</v>
      </c>
      <c r="BK208" s="79">
        <v>100</v>
      </c>
      <c r="BL208" s="81">
        <v>384.3915708763698</v>
      </c>
      <c r="BM208" s="81">
        <v>4306.014570578567</v>
      </c>
      <c r="BN208" s="81">
        <v>24.733644241719475</v>
      </c>
      <c r="BO208" s="81">
        <v>545.29186358678</v>
      </c>
      <c r="BP208" s="81">
        <v>5260.431649283436</v>
      </c>
      <c r="BQ208" s="96">
        <v>674.1612224279941</v>
      </c>
      <c r="BR208" s="96">
        <v>5.138241076152406</v>
      </c>
      <c r="BS208" s="96">
        <v>161.7056830786777</v>
      </c>
      <c r="BT208" s="96">
        <v>841.0051465828242</v>
      </c>
    </row>
    <row r="209" spans="1:72" s="29" customFormat="1" ht="12.75" customHeight="1">
      <c r="A209" s="17">
        <v>1991</v>
      </c>
      <c r="B209" s="18" t="s">
        <v>653</v>
      </c>
      <c r="C209" s="19" t="s">
        <v>662</v>
      </c>
      <c r="D209" s="20" t="s">
        <v>153</v>
      </c>
      <c r="E209" s="141" t="s">
        <v>1178</v>
      </c>
      <c r="F209" s="82">
        <v>13644.5727</v>
      </c>
      <c r="G209" s="74">
        <v>4.480049</v>
      </c>
      <c r="H209" s="22" t="s">
        <v>169</v>
      </c>
      <c r="I209" s="23">
        <v>1508.2054794520548</v>
      </c>
      <c r="J209" s="24" t="s">
        <v>177</v>
      </c>
      <c r="K209" s="87">
        <v>124087.3733970593</v>
      </c>
      <c r="L209" s="92">
        <v>9.094265985849399</v>
      </c>
      <c r="M209" s="88"/>
      <c r="N209" s="89">
        <v>0.09213308610650424</v>
      </c>
      <c r="O209" s="88"/>
      <c r="P209" s="89">
        <v>0.06643948515963835</v>
      </c>
      <c r="Q209" s="77">
        <v>73</v>
      </c>
      <c r="R209" s="77">
        <v>68</v>
      </c>
      <c r="S209" s="24" t="s">
        <v>177</v>
      </c>
      <c r="T209" s="25">
        <v>586093.1617692689</v>
      </c>
      <c r="U209" s="28">
        <v>42.95430678963431</v>
      </c>
      <c r="V209" s="88"/>
      <c r="W209" s="89">
        <v>0.4351657244523564</v>
      </c>
      <c r="X209" s="88"/>
      <c r="Y209" s="89">
        <v>0.19871323181542738</v>
      </c>
      <c r="Z209" s="77">
        <v>40</v>
      </c>
      <c r="AA209" s="77">
        <v>24</v>
      </c>
      <c r="AB209" s="24" t="s">
        <v>177</v>
      </c>
      <c r="AC209" s="87">
        <v>1977766.8505860826</v>
      </c>
      <c r="AD209" s="87">
        <v>144.94897671556123</v>
      </c>
      <c r="AE209" s="88"/>
      <c r="AF209" s="89">
        <v>1.4684633783049803</v>
      </c>
      <c r="AG209" s="88"/>
      <c r="AH209" s="89">
        <v>1.110759268480526</v>
      </c>
      <c r="AI209" s="77">
        <v>53</v>
      </c>
      <c r="AJ209" s="77">
        <v>49</v>
      </c>
      <c r="AK209" s="24" t="s">
        <v>177</v>
      </c>
      <c r="AL209" s="25">
        <v>71709.98145019992</v>
      </c>
      <c r="AM209" s="83">
        <v>5.2555681315106275</v>
      </c>
      <c r="AN209" s="88"/>
      <c r="AO209" s="89">
        <v>0.05324362757285718</v>
      </c>
      <c r="AP209" s="88"/>
      <c r="AQ209" s="89">
        <v>0.027730053836264226</v>
      </c>
      <c r="AR209" s="77">
        <v>60</v>
      </c>
      <c r="AS209" s="77">
        <v>52</v>
      </c>
      <c r="AT209" s="24" t="s">
        <v>177</v>
      </c>
      <c r="AU209" s="25">
        <v>154473.44077511018</v>
      </c>
      <c r="AV209" s="83">
        <v>11.32123696149973</v>
      </c>
      <c r="AW209" s="88"/>
      <c r="AX209" s="89">
        <v>0.11469430313881146</v>
      </c>
      <c r="AY209" s="88"/>
      <c r="AZ209" s="89">
        <v>0.06705849080434421</v>
      </c>
      <c r="BA209" s="77">
        <v>48</v>
      </c>
      <c r="BB209" s="77">
        <v>44</v>
      </c>
      <c r="BC209" s="19" t="s">
        <v>1185</v>
      </c>
      <c r="BD209" s="78">
        <v>4</v>
      </c>
      <c r="BE209" s="79">
        <v>0.5604271350000001</v>
      </c>
      <c r="BF209" s="79">
        <v>30.806179</v>
      </c>
      <c r="BG209" s="79">
        <v>8.527122</v>
      </c>
      <c r="BH209" s="79">
        <v>38.182598299999995</v>
      </c>
      <c r="BI209" s="79">
        <v>0.5157851</v>
      </c>
      <c r="BJ209" s="79">
        <v>21.407890193000004</v>
      </c>
      <c r="BK209" s="79">
        <v>100</v>
      </c>
      <c r="BL209" s="81">
        <v>376.7707092310287</v>
      </c>
      <c r="BM209" s="81">
        <v>1481.5457968378396</v>
      </c>
      <c r="BN209" s="81">
        <v>1.3246292425119328</v>
      </c>
      <c r="BO209" s="81">
        <v>276.63138179475567</v>
      </c>
      <c r="BP209" s="81">
        <v>2136.272517106136</v>
      </c>
      <c r="BQ209" s="96">
        <v>241.05941160522136</v>
      </c>
      <c r="BR209" s="96">
        <v>0.2619112188589582</v>
      </c>
      <c r="BS209" s="96">
        <v>79.3807196322095</v>
      </c>
      <c r="BT209" s="96">
        <v>320.7020424562898</v>
      </c>
    </row>
    <row r="210" spans="1:72" s="29" customFormat="1" ht="12.75" customHeight="1">
      <c r="A210" s="17">
        <v>1991</v>
      </c>
      <c r="B210" s="18" t="s">
        <v>653</v>
      </c>
      <c r="C210" s="19" t="s">
        <v>663</v>
      </c>
      <c r="D210" s="20" t="s">
        <v>154</v>
      </c>
      <c r="E210" s="141" t="s">
        <v>1182</v>
      </c>
      <c r="F210" s="82">
        <v>66501.4313</v>
      </c>
      <c r="G210" s="74">
        <v>2.080337</v>
      </c>
      <c r="H210" s="22" t="s">
        <v>169</v>
      </c>
      <c r="I210" s="23">
        <v>5740.808219178082</v>
      </c>
      <c r="J210" s="24" t="s">
        <v>177</v>
      </c>
      <c r="K210" s="87">
        <v>629806.1520859896</v>
      </c>
      <c r="L210" s="92">
        <v>9.470565366402717</v>
      </c>
      <c r="M210" s="88"/>
      <c r="N210" s="89">
        <v>0.12285204803962986</v>
      </c>
      <c r="O210" s="88"/>
      <c r="P210" s="89">
        <v>0.08337577507769263</v>
      </c>
      <c r="Q210" s="77">
        <v>81</v>
      </c>
      <c r="R210" s="77">
        <v>76</v>
      </c>
      <c r="S210" s="24" t="s">
        <v>177</v>
      </c>
      <c r="T210" s="25">
        <v>7315195.643078029</v>
      </c>
      <c r="U210" s="28">
        <v>110.00057442490008</v>
      </c>
      <c r="V210" s="88"/>
      <c r="W210" s="89">
        <v>1.4269259891891504</v>
      </c>
      <c r="X210" s="88"/>
      <c r="Y210" s="89">
        <v>0.6615538733612987</v>
      </c>
      <c r="Z210" s="77">
        <v>68</v>
      </c>
      <c r="AA210" s="77">
        <v>53</v>
      </c>
      <c r="AB210" s="24" t="s">
        <v>177</v>
      </c>
      <c r="AC210" s="87">
        <v>12360934.157464355</v>
      </c>
      <c r="AD210" s="87">
        <v>185.87470849615167</v>
      </c>
      <c r="AE210" s="88"/>
      <c r="AF210" s="89">
        <v>2.4111642477575823</v>
      </c>
      <c r="AG210" s="88"/>
      <c r="AH210" s="89">
        <v>1.5473385227862317</v>
      </c>
      <c r="AI210" s="77">
        <v>68</v>
      </c>
      <c r="AJ210" s="77">
        <v>60</v>
      </c>
      <c r="AK210" s="24" t="s">
        <v>177</v>
      </c>
      <c r="AL210" s="25">
        <v>722806.0595146352</v>
      </c>
      <c r="AM210" s="83">
        <v>10.869030115365883</v>
      </c>
      <c r="AN210" s="88"/>
      <c r="AO210" s="89">
        <v>0.14099291417322263</v>
      </c>
      <c r="AP210" s="88"/>
      <c r="AQ210" s="89">
        <v>0.09637156937024126</v>
      </c>
      <c r="AR210" s="77">
        <v>82</v>
      </c>
      <c r="AS210" s="77">
        <v>79</v>
      </c>
      <c r="AT210" s="24" t="s">
        <v>177</v>
      </c>
      <c r="AU210" s="25">
        <v>1481984.755440263</v>
      </c>
      <c r="AV210" s="83">
        <v>22.285005397173506</v>
      </c>
      <c r="AW210" s="88"/>
      <c r="AX210" s="89">
        <v>0.28908079377492074</v>
      </c>
      <c r="AY210" s="88"/>
      <c r="AZ210" s="89">
        <v>0.19353017691947616</v>
      </c>
      <c r="BA210" s="77">
        <v>75</v>
      </c>
      <c r="BB210" s="77">
        <v>75</v>
      </c>
      <c r="BC210" s="19" t="s">
        <v>1179</v>
      </c>
      <c r="BD210" s="78">
        <v>7</v>
      </c>
      <c r="BE210" s="79">
        <v>0.830450162</v>
      </c>
      <c r="BF210" s="79">
        <v>62.4721695835</v>
      </c>
      <c r="BG210" s="79">
        <v>9.753491</v>
      </c>
      <c r="BH210" s="79">
        <v>12.8358284</v>
      </c>
      <c r="BI210" s="79">
        <v>3.8275219</v>
      </c>
      <c r="BJ210" s="79">
        <v>10.280534939999999</v>
      </c>
      <c r="BK210" s="79">
        <v>100</v>
      </c>
      <c r="BL210" s="81">
        <v>378.9954217120738</v>
      </c>
      <c r="BM210" s="81">
        <v>3941.1972325473844</v>
      </c>
      <c r="BN210" s="81">
        <v>21.81102428893637</v>
      </c>
      <c r="BO210" s="81">
        <v>450.64980428473876</v>
      </c>
      <c r="BP210" s="81">
        <v>4792.653482833133</v>
      </c>
      <c r="BQ210" s="96">
        <v>618.4585483751334</v>
      </c>
      <c r="BR210" s="96">
        <v>4.531606725483115</v>
      </c>
      <c r="BS210" s="96">
        <v>132.85775700289327</v>
      </c>
      <c r="BT210" s="96">
        <v>755.8479121035098</v>
      </c>
    </row>
    <row r="211" spans="1:72" s="29" customFormat="1" ht="12.75" customHeight="1">
      <c r="A211" s="17">
        <v>1991</v>
      </c>
      <c r="B211" s="18" t="s">
        <v>653</v>
      </c>
      <c r="C211" s="19" t="s">
        <v>664</v>
      </c>
      <c r="D211" s="20" t="s">
        <v>155</v>
      </c>
      <c r="E211" s="142" t="s">
        <v>1182</v>
      </c>
      <c r="F211" s="82">
        <v>658.329472</v>
      </c>
      <c r="G211" s="74">
        <v>0.9480537</v>
      </c>
      <c r="H211" s="22" t="s">
        <v>169</v>
      </c>
      <c r="I211" s="23">
        <v>52.32328767123285</v>
      </c>
      <c r="J211" s="24" t="s">
        <v>177</v>
      </c>
      <c r="K211" s="87">
        <v>6859.187015637203</v>
      </c>
      <c r="L211" s="92">
        <v>10.419079362798454</v>
      </c>
      <c r="M211" s="88"/>
      <c r="N211" s="89">
        <v>0.1468000355042413</v>
      </c>
      <c r="O211" s="88"/>
      <c r="P211" s="89">
        <v>0.09104819184959263</v>
      </c>
      <c r="Q211" s="77">
        <v>83</v>
      </c>
      <c r="R211" s="77">
        <v>79</v>
      </c>
      <c r="S211" s="24" t="s">
        <v>177</v>
      </c>
      <c r="T211" s="25">
        <v>81603.20688894915</v>
      </c>
      <c r="U211" s="28">
        <v>123.95496534742584</v>
      </c>
      <c r="V211" s="88"/>
      <c r="W211" s="89">
        <v>1.7464684431621127</v>
      </c>
      <c r="X211" s="88"/>
      <c r="Y211" s="89">
        <v>0.8657863433350561</v>
      </c>
      <c r="Z211" s="77">
        <v>71</v>
      </c>
      <c r="AA211" s="77">
        <v>61</v>
      </c>
      <c r="AB211" s="24" t="s">
        <v>177</v>
      </c>
      <c r="AC211" s="87">
        <v>115652.07819078416</v>
      </c>
      <c r="AD211" s="87">
        <v>175.67507321134204</v>
      </c>
      <c r="AE211" s="88"/>
      <c r="AF211" s="89">
        <v>2.4751809720075424</v>
      </c>
      <c r="AG211" s="88"/>
      <c r="AH211" s="89">
        <v>1.459380252687982</v>
      </c>
      <c r="AI211" s="77">
        <v>69</v>
      </c>
      <c r="AJ211" s="77">
        <v>59</v>
      </c>
      <c r="AK211" s="24" t="s">
        <v>177</v>
      </c>
      <c r="AL211" s="25">
        <v>8932.577172482208</v>
      </c>
      <c r="AM211" s="83">
        <v>13.568551238250212</v>
      </c>
      <c r="AN211" s="88"/>
      <c r="AO211" s="89">
        <v>0.19117464549010352</v>
      </c>
      <c r="AP211" s="88"/>
      <c r="AQ211" s="89">
        <v>0.11781359644552702</v>
      </c>
      <c r="AR211" s="77">
        <v>90</v>
      </c>
      <c r="AS211" s="77">
        <v>82</v>
      </c>
      <c r="AT211" s="24" t="s">
        <v>177</v>
      </c>
      <c r="AU211" s="25">
        <v>12126.252369815747</v>
      </c>
      <c r="AV211" s="83">
        <v>18.419731890441245</v>
      </c>
      <c r="AW211" s="88"/>
      <c r="AX211" s="89">
        <v>0.25952554936380773</v>
      </c>
      <c r="AY211" s="88"/>
      <c r="AZ211" s="89">
        <v>0.1476036049441629</v>
      </c>
      <c r="BA211" s="77">
        <v>72</v>
      </c>
      <c r="BB211" s="77">
        <v>68</v>
      </c>
      <c r="BC211" s="32" t="s">
        <v>1184</v>
      </c>
      <c r="BD211" s="78">
        <v>3</v>
      </c>
      <c r="BE211" s="79">
        <v>0.928256335</v>
      </c>
      <c r="BF211" s="79">
        <v>85.40915</v>
      </c>
      <c r="BG211" s="79">
        <v>8.179456</v>
      </c>
      <c r="BH211" s="79">
        <v>1.4757771925999998</v>
      </c>
      <c r="BI211" s="79">
        <v>0.00205064</v>
      </c>
      <c r="BJ211" s="79">
        <v>4.005309463</v>
      </c>
      <c r="BK211" s="79">
        <v>100</v>
      </c>
      <c r="BL211" s="81">
        <v>339.95794332800784</v>
      </c>
      <c r="BM211" s="81">
        <v>6533.398826780765</v>
      </c>
      <c r="BN211" s="81">
        <v>29.93485912172561</v>
      </c>
      <c r="BO211" s="81">
        <v>216.60127043499585</v>
      </c>
      <c r="BP211" s="81">
        <v>7119.892899665495</v>
      </c>
      <c r="BQ211" s="96">
        <v>998.3688937241849</v>
      </c>
      <c r="BR211" s="96">
        <v>6.248137913128905</v>
      </c>
      <c r="BS211" s="96">
        <v>66.16747670078487</v>
      </c>
      <c r="BT211" s="96">
        <v>1070.7845083380987</v>
      </c>
    </row>
    <row r="212" spans="1:72" s="29" customFormat="1" ht="12.75" customHeight="1">
      <c r="A212" s="17">
        <v>1991</v>
      </c>
      <c r="B212" s="18" t="s">
        <v>653</v>
      </c>
      <c r="C212" s="19" t="s">
        <v>665</v>
      </c>
      <c r="D212" s="20" t="s">
        <v>156</v>
      </c>
      <c r="E212" s="142" t="s">
        <v>1182</v>
      </c>
      <c r="F212" s="82">
        <v>565.654272</v>
      </c>
      <c r="G212" s="74">
        <v>2.365655</v>
      </c>
      <c r="H212" s="22" t="s">
        <v>169</v>
      </c>
      <c r="I212" s="23">
        <v>56.11660273972602</v>
      </c>
      <c r="J212" s="24" t="s">
        <v>177</v>
      </c>
      <c r="K212" s="87">
        <v>13168.296708488855</v>
      </c>
      <c r="L212" s="92">
        <v>23.27976179147261</v>
      </c>
      <c r="M212" s="88"/>
      <c r="N212" s="89">
        <v>0.26277665097853986</v>
      </c>
      <c r="O212" s="88"/>
      <c r="P212" s="89">
        <v>0.12058982695700966</v>
      </c>
      <c r="Q212" s="77">
        <v>93</v>
      </c>
      <c r="R212" s="77">
        <v>85</v>
      </c>
      <c r="S212" s="24" t="s">
        <v>179</v>
      </c>
      <c r="T212" s="25">
        <v>34216.48633678456</v>
      </c>
      <c r="U212" s="28">
        <v>60.49010505269297</v>
      </c>
      <c r="V212" s="88"/>
      <c r="W212" s="89">
        <v>0.682798534</v>
      </c>
      <c r="X212" s="88"/>
      <c r="Y212" s="89">
        <v>0.682798534</v>
      </c>
      <c r="Z212" s="77">
        <v>50</v>
      </c>
      <c r="AA212" s="77">
        <v>54</v>
      </c>
      <c r="AB212" s="24" t="s">
        <v>177</v>
      </c>
      <c r="AC212" s="87">
        <v>167785.89462303577</v>
      </c>
      <c r="AD212" s="87">
        <v>296.6226950426634</v>
      </c>
      <c r="AE212" s="88"/>
      <c r="AF212" s="89">
        <v>3.348209449294765</v>
      </c>
      <c r="AG212" s="88"/>
      <c r="AH212" s="89">
        <v>2.4164231280148734</v>
      </c>
      <c r="AI212" s="77">
        <v>78</v>
      </c>
      <c r="AJ212" s="77">
        <v>73</v>
      </c>
      <c r="AK212" s="24" t="s">
        <v>177</v>
      </c>
      <c r="AL212" s="25">
        <v>9589.81538037122</v>
      </c>
      <c r="AM212" s="83">
        <v>16.953492362860153</v>
      </c>
      <c r="AN212" s="88"/>
      <c r="AO212" s="89">
        <v>0.19136716197562234</v>
      </c>
      <c r="AP212" s="88"/>
      <c r="AQ212" s="89">
        <v>0.08027389097897807</v>
      </c>
      <c r="AR212" s="77">
        <v>90</v>
      </c>
      <c r="AS212" s="77">
        <v>75</v>
      </c>
      <c r="AT212" s="24" t="s">
        <v>177</v>
      </c>
      <c r="AU212" s="25">
        <v>15275.529725163498</v>
      </c>
      <c r="AV212" s="83">
        <v>27.005063837232893</v>
      </c>
      <c r="AW212" s="88"/>
      <c r="AX212" s="89">
        <v>0.304827012328327</v>
      </c>
      <c r="AY212" s="88"/>
      <c r="AZ212" s="89">
        <v>0.14994161009437607</v>
      </c>
      <c r="BA212" s="77">
        <v>77</v>
      </c>
      <c r="BB212" s="77">
        <v>69</v>
      </c>
      <c r="BC212" s="32" t="s">
        <v>1184</v>
      </c>
      <c r="BD212" s="78">
        <v>4</v>
      </c>
      <c r="BE212" s="79">
        <v>0.9455502095000001</v>
      </c>
      <c r="BF212" s="79">
        <v>81.97757999999999</v>
      </c>
      <c r="BG212" s="79">
        <v>6.13995</v>
      </c>
      <c r="BH212" s="79">
        <v>7.360272031500001</v>
      </c>
      <c r="BI212" s="79">
        <v>0.01288736</v>
      </c>
      <c r="BJ212" s="79">
        <v>3.56375231</v>
      </c>
      <c r="BK212" s="79">
        <v>100</v>
      </c>
      <c r="BL212" s="81">
        <v>348.52502036202543</v>
      </c>
      <c r="BM212" s="81">
        <v>4221.259848748507</v>
      </c>
      <c r="BN212" s="81">
        <v>2.038347550922412</v>
      </c>
      <c r="BO212" s="81">
        <v>225.96488054102417</v>
      </c>
      <c r="BP212" s="81">
        <v>4797.788097202479</v>
      </c>
      <c r="BQ212" s="96">
        <v>686.6815165383093</v>
      </c>
      <c r="BR212" s="96">
        <v>0.4036623510788819</v>
      </c>
      <c r="BS212" s="96">
        <v>62.51875350461421</v>
      </c>
      <c r="BT212" s="96">
        <v>749.6039323940024</v>
      </c>
    </row>
    <row r="213" spans="1:72" s="29" customFormat="1" ht="12.75" customHeight="1">
      <c r="A213" s="17">
        <v>1991</v>
      </c>
      <c r="B213" s="18" t="s">
        <v>653</v>
      </c>
      <c r="C213" s="112" t="s">
        <v>666</v>
      </c>
      <c r="D213" s="115" t="s">
        <v>157</v>
      </c>
      <c r="E213" s="141" t="s">
        <v>1182</v>
      </c>
      <c r="F213" s="82">
        <v>8292.96179</v>
      </c>
      <c r="G213" s="74">
        <v>0.9348763</v>
      </c>
      <c r="H213" s="22" t="s">
        <v>169</v>
      </c>
      <c r="I213" s="23">
        <v>708.7602739726027</v>
      </c>
      <c r="J213" s="24" t="s">
        <v>177</v>
      </c>
      <c r="K213" s="87">
        <v>50281.107712919795</v>
      </c>
      <c r="L213" s="92">
        <v>6.063106159918747</v>
      </c>
      <c r="M213" s="88"/>
      <c r="N213" s="89">
        <v>0.0794427026641928</v>
      </c>
      <c r="O213" s="88"/>
      <c r="P213" s="89">
        <v>0.07207202645355539</v>
      </c>
      <c r="Q213" s="77">
        <v>68</v>
      </c>
      <c r="R213" s="77">
        <v>71</v>
      </c>
      <c r="S213" s="24" t="s">
        <v>177</v>
      </c>
      <c r="T213" s="25">
        <v>685568.5168721449</v>
      </c>
      <c r="U213" s="28">
        <v>82.66871767078827</v>
      </c>
      <c r="V213" s="88"/>
      <c r="W213" s="89">
        <v>1.0831785201066884</v>
      </c>
      <c r="X213" s="88"/>
      <c r="Y213" s="89">
        <v>0.5456377862586603</v>
      </c>
      <c r="Z213" s="77">
        <v>62</v>
      </c>
      <c r="AA213" s="77">
        <v>47</v>
      </c>
      <c r="AB213" s="24" t="s">
        <v>177</v>
      </c>
      <c r="AC213" s="87">
        <v>1422167.1212403865</v>
      </c>
      <c r="AD213" s="87">
        <v>171.49085661473748</v>
      </c>
      <c r="AE213" s="88"/>
      <c r="AF213" s="89">
        <v>2.2469831093729167</v>
      </c>
      <c r="AG213" s="88"/>
      <c r="AH213" s="89">
        <v>1.564177039060291</v>
      </c>
      <c r="AI213" s="77">
        <v>67</v>
      </c>
      <c r="AJ213" s="77">
        <v>61</v>
      </c>
      <c r="AK213" s="24" t="s">
        <v>177</v>
      </c>
      <c r="AL213" s="25">
        <v>167281.18401472503</v>
      </c>
      <c r="AM213" s="83">
        <v>20.171464459952016</v>
      </c>
      <c r="AN213" s="88"/>
      <c r="AO213" s="89">
        <v>0.26429945495375845</v>
      </c>
      <c r="AP213" s="88"/>
      <c r="AQ213" s="89">
        <v>0.24811800072110876</v>
      </c>
      <c r="AR213" s="77">
        <v>93</v>
      </c>
      <c r="AS213" s="77">
        <v>92</v>
      </c>
      <c r="AT213" s="24" t="s">
        <v>177</v>
      </c>
      <c r="AU213" s="25">
        <v>297361.0392832407</v>
      </c>
      <c r="AV213" s="83">
        <v>35.857037185654356</v>
      </c>
      <c r="AW213" s="88"/>
      <c r="AX213" s="89">
        <v>0.46982188146232595</v>
      </c>
      <c r="AY213" s="88"/>
      <c r="AZ213" s="89">
        <v>0.3215588485078549</v>
      </c>
      <c r="BA213" s="77">
        <v>88</v>
      </c>
      <c r="BB213" s="77">
        <v>88</v>
      </c>
      <c r="BC213" s="32" t="s">
        <v>1184</v>
      </c>
      <c r="BD213" s="78">
        <v>2</v>
      </c>
      <c r="BE213" s="79">
        <v>0.1762573453</v>
      </c>
      <c r="BF213" s="79">
        <v>27.792954227</v>
      </c>
      <c r="BG213" s="79">
        <v>2.010665</v>
      </c>
      <c r="BH213" s="79">
        <v>2.7762953704</v>
      </c>
      <c r="BI213" s="79">
        <v>5.3836476399999995</v>
      </c>
      <c r="BJ213" s="79">
        <v>2.27819247702</v>
      </c>
      <c r="BK213" s="79">
        <v>40.41801205972</v>
      </c>
      <c r="BL213" s="81">
        <v>336.68887795514615</v>
      </c>
      <c r="BM213" s="81">
        <v>4685.1506714304205</v>
      </c>
      <c r="BN213" s="81">
        <v>5.209759323720296</v>
      </c>
      <c r="BO213" s="81">
        <v>140.14349044940758</v>
      </c>
      <c r="BP213" s="81">
        <v>5167.1927991586945</v>
      </c>
      <c r="BQ213" s="96">
        <v>714.2956242939862</v>
      </c>
      <c r="BR213" s="96">
        <v>1.0990944326981258</v>
      </c>
      <c r="BS213" s="96">
        <v>41.765588442528774</v>
      </c>
      <c r="BT213" s="96">
        <v>757.1603071692131</v>
      </c>
    </row>
    <row r="214" spans="1:72" s="29" customFormat="1" ht="12.75" customHeight="1">
      <c r="A214" s="17">
        <v>1991</v>
      </c>
      <c r="B214" s="18" t="s">
        <v>653</v>
      </c>
      <c r="C214" s="19" t="s">
        <v>667</v>
      </c>
      <c r="D214" s="20" t="s">
        <v>267</v>
      </c>
      <c r="E214" s="142" t="s">
        <v>1182</v>
      </c>
      <c r="F214" s="82">
        <v>92085.9853</v>
      </c>
      <c r="G214" s="74">
        <v>1.949196</v>
      </c>
      <c r="H214" s="22" t="s">
        <v>169</v>
      </c>
      <c r="I214" s="23">
        <v>7225.082191780822</v>
      </c>
      <c r="J214" s="24" t="s">
        <v>177</v>
      </c>
      <c r="K214" s="87">
        <v>792742.844038636</v>
      </c>
      <c r="L214" s="92">
        <v>8.608724133819264</v>
      </c>
      <c r="M214" s="88"/>
      <c r="N214" s="89">
        <v>0.12286779928142265</v>
      </c>
      <c r="O214" s="88"/>
      <c r="P214" s="89">
        <v>0.07087294187366061</v>
      </c>
      <c r="Q214" s="77">
        <v>81</v>
      </c>
      <c r="R214" s="77">
        <v>71</v>
      </c>
      <c r="S214" s="24" t="s">
        <v>177</v>
      </c>
      <c r="T214" s="25">
        <v>10789572.272224434</v>
      </c>
      <c r="U214" s="28">
        <v>117.168451171738</v>
      </c>
      <c r="V214" s="88"/>
      <c r="W214" s="89">
        <v>1.6722837806044764</v>
      </c>
      <c r="X214" s="88"/>
      <c r="Y214" s="89">
        <v>0.8639318245251647</v>
      </c>
      <c r="Z214" s="77">
        <v>70</v>
      </c>
      <c r="AA214" s="77">
        <v>61</v>
      </c>
      <c r="AB214" s="24" t="s">
        <v>177</v>
      </c>
      <c r="AC214" s="87">
        <v>16137298.781811126</v>
      </c>
      <c r="AD214" s="87">
        <v>175.24163670767746</v>
      </c>
      <c r="AE214" s="88"/>
      <c r="AF214" s="89">
        <v>2.5011318646116747</v>
      </c>
      <c r="AG214" s="88"/>
      <c r="AH214" s="89">
        <v>1.8072012538759596</v>
      </c>
      <c r="AI214" s="77">
        <v>70</v>
      </c>
      <c r="AJ214" s="77">
        <v>66</v>
      </c>
      <c r="AK214" s="24" t="s">
        <v>177</v>
      </c>
      <c r="AL214" s="25">
        <v>947995.8215049864</v>
      </c>
      <c r="AM214" s="83">
        <v>10.29468076403355</v>
      </c>
      <c r="AN214" s="88"/>
      <c r="AO214" s="89">
        <v>0.14693057300007017</v>
      </c>
      <c r="AP214" s="88"/>
      <c r="AQ214" s="89">
        <v>0.11663496776211725</v>
      </c>
      <c r="AR214" s="77">
        <v>83</v>
      </c>
      <c r="AS214" s="77">
        <v>81</v>
      </c>
      <c r="AT214" s="24" t="s">
        <v>177</v>
      </c>
      <c r="AU214" s="25">
        <v>1676331.071094008</v>
      </c>
      <c r="AV214" s="83">
        <v>18.203976051652322</v>
      </c>
      <c r="AW214" s="88"/>
      <c r="AX214" s="89">
        <v>0.2598157916167233</v>
      </c>
      <c r="AY214" s="88"/>
      <c r="AZ214" s="89">
        <v>0.2040911193337301</v>
      </c>
      <c r="BA214" s="77">
        <v>72</v>
      </c>
      <c r="BB214" s="77">
        <v>76</v>
      </c>
      <c r="BC214" s="19" t="s">
        <v>1179</v>
      </c>
      <c r="BD214" s="78">
        <v>6</v>
      </c>
      <c r="BE214" s="79">
        <v>0.7539918269999999</v>
      </c>
      <c r="BF214" s="79">
        <v>62.83540111040001</v>
      </c>
      <c r="BG214" s="79">
        <v>8.572875</v>
      </c>
      <c r="BH214" s="79">
        <v>10.7964007</v>
      </c>
      <c r="BI214" s="79">
        <v>3.2888089000000003</v>
      </c>
      <c r="BJ214" s="79">
        <v>8.386779719999998</v>
      </c>
      <c r="BK214" s="79">
        <v>94.63425725739998</v>
      </c>
      <c r="BL214" s="81">
        <v>370.3905853739071</v>
      </c>
      <c r="BM214" s="81">
        <v>4351.226924671507</v>
      </c>
      <c r="BN214" s="81">
        <v>20.4670142214707</v>
      </c>
      <c r="BO214" s="81">
        <v>392.7915417242784</v>
      </c>
      <c r="BP214" s="81">
        <v>5134.876065991163</v>
      </c>
      <c r="BQ214" s="96">
        <v>680.9463397579767</v>
      </c>
      <c r="BR214" s="96">
        <v>4.25792808065702</v>
      </c>
      <c r="BS214" s="96">
        <v>115.70594908282315</v>
      </c>
      <c r="BT214" s="96">
        <v>800.9102169214569</v>
      </c>
    </row>
    <row r="215" spans="1:72" s="29" customFormat="1" ht="12.75" customHeight="1">
      <c r="A215" s="17">
        <v>1991</v>
      </c>
      <c r="B215" s="18" t="s">
        <v>653</v>
      </c>
      <c r="C215" s="112" t="s">
        <v>668</v>
      </c>
      <c r="D215" s="115" t="s">
        <v>268</v>
      </c>
      <c r="E215" s="141" t="s">
        <v>1182</v>
      </c>
      <c r="F215" s="82">
        <v>4030.56102</v>
      </c>
      <c r="G215" s="74">
        <v>3.36032</v>
      </c>
      <c r="H215" s="22" t="s">
        <v>169</v>
      </c>
      <c r="I215" s="23">
        <v>361.93150684931504</v>
      </c>
      <c r="J215" s="24" t="s">
        <v>177</v>
      </c>
      <c r="K215" s="87">
        <v>22430.79557137897</v>
      </c>
      <c r="L215" s="92">
        <v>5.565179502326197</v>
      </c>
      <c r="M215" s="88"/>
      <c r="N215" s="89">
        <v>0.06940117566185984</v>
      </c>
      <c r="O215" s="88"/>
      <c r="P215" s="89">
        <v>0.15260108830165853</v>
      </c>
      <c r="Q215" s="77">
        <v>65</v>
      </c>
      <c r="R215" s="77">
        <v>89</v>
      </c>
      <c r="S215" s="24" t="s">
        <v>179</v>
      </c>
      <c r="T215" s="25">
        <v>58387.813925382</v>
      </c>
      <c r="U215" s="28">
        <v>14.486274649026898</v>
      </c>
      <c r="V215" s="88"/>
      <c r="W215" s="89">
        <v>0.180652662</v>
      </c>
      <c r="X215" s="88"/>
      <c r="Y215" s="89">
        <v>0.180652662</v>
      </c>
      <c r="Z215" s="77">
        <v>23</v>
      </c>
      <c r="AA215" s="77">
        <v>22</v>
      </c>
      <c r="AB215" s="24" t="s">
        <v>177</v>
      </c>
      <c r="AC215" s="87">
        <v>453467.56065142166</v>
      </c>
      <c r="AD215" s="87">
        <v>112.50730565826333</v>
      </c>
      <c r="AE215" s="88"/>
      <c r="AF215" s="89">
        <v>1.4030345795617114</v>
      </c>
      <c r="AG215" s="88"/>
      <c r="AH215" s="89">
        <v>1.3134232871086227</v>
      </c>
      <c r="AI215" s="77">
        <v>51</v>
      </c>
      <c r="AJ215" s="77">
        <v>56</v>
      </c>
      <c r="AK215" s="24" t="s">
        <v>177</v>
      </c>
      <c r="AL215" s="25">
        <v>21665.620357719756</v>
      </c>
      <c r="AM215" s="83">
        <v>5.3753361505291775</v>
      </c>
      <c r="AN215" s="88"/>
      <c r="AO215" s="89">
        <v>0.06703371351606668</v>
      </c>
      <c r="AP215" s="88"/>
      <c r="AQ215" s="89">
        <v>0.04656403200834073</v>
      </c>
      <c r="AR215" s="77">
        <v>66</v>
      </c>
      <c r="AS215" s="77">
        <v>62</v>
      </c>
      <c r="AT215" s="24" t="s">
        <v>177</v>
      </c>
      <c r="AU215" s="25">
        <v>36072.27460173947</v>
      </c>
      <c r="AV215" s="83">
        <v>8.949690731078292</v>
      </c>
      <c r="AW215" s="88"/>
      <c r="AX215" s="89">
        <v>0.11160809068014084</v>
      </c>
      <c r="AY215" s="88"/>
      <c r="AZ215" s="89">
        <v>0.08887710186482888</v>
      </c>
      <c r="BA215" s="77">
        <v>47</v>
      </c>
      <c r="BB215" s="77">
        <v>53</v>
      </c>
      <c r="BC215" s="32" t="s">
        <v>1184</v>
      </c>
      <c r="BD215" s="78">
        <v>2</v>
      </c>
      <c r="BE215" s="79">
        <v>0.30760883499999997</v>
      </c>
      <c r="BF215" s="79">
        <v>30.151385</v>
      </c>
      <c r="BG215" s="79">
        <v>7.31022</v>
      </c>
      <c r="BH215" s="79">
        <v>25.616209</v>
      </c>
      <c r="BI215" s="79">
        <v>0.5980687</v>
      </c>
      <c r="BJ215" s="79">
        <v>12.62796855</v>
      </c>
      <c r="BK215" s="79">
        <v>76.611460085</v>
      </c>
      <c r="BL215" s="81">
        <v>354.2224005332141</v>
      </c>
      <c r="BM215" s="81">
        <v>1696.7653664267461</v>
      </c>
      <c r="BN215" s="81">
        <v>1.0106205902888634</v>
      </c>
      <c r="BO215" s="81">
        <v>257.4562970460128</v>
      </c>
      <c r="BP215" s="81">
        <v>2309.454684596262</v>
      </c>
      <c r="BQ215" s="96">
        <v>275.86509329714943</v>
      </c>
      <c r="BR215" s="96">
        <v>0.19981400476657618</v>
      </c>
      <c r="BS215" s="96">
        <v>70.27979942369292</v>
      </c>
      <c r="BT215" s="96">
        <v>346.3447067256089</v>
      </c>
    </row>
    <row r="216" spans="1:72" s="29" customFormat="1" ht="12.75" customHeight="1">
      <c r="A216" s="17">
        <v>1994</v>
      </c>
      <c r="B216" s="18" t="s">
        <v>975</v>
      </c>
      <c r="C216" s="19" t="s">
        <v>976</v>
      </c>
      <c r="D216" s="20" t="s">
        <v>269</v>
      </c>
      <c r="E216" s="141" t="s">
        <v>208</v>
      </c>
      <c r="F216" s="82">
        <v>30119.2172</v>
      </c>
      <c r="G216" s="74">
        <v>6.118695</v>
      </c>
      <c r="H216" s="22" t="s">
        <v>170</v>
      </c>
      <c r="I216" s="23">
        <v>6929.712328767123</v>
      </c>
      <c r="J216" s="24" t="s">
        <v>177</v>
      </c>
      <c r="K216" s="87">
        <v>267958.2997888028</v>
      </c>
      <c r="L216" s="92">
        <v>8.896589111512593</v>
      </c>
      <c r="M216" s="88"/>
      <c r="N216" s="89">
        <v>0.04330126144950571</v>
      </c>
      <c r="O216" s="88"/>
      <c r="P216" s="89">
        <v>0.04033808243210433</v>
      </c>
      <c r="Q216" s="77">
        <v>51</v>
      </c>
      <c r="R216" s="77">
        <v>53</v>
      </c>
      <c r="S216" s="24" t="s">
        <v>177</v>
      </c>
      <c r="T216" s="25">
        <v>1185086.1762875335</v>
      </c>
      <c r="U216" s="28">
        <v>39.34651317191383</v>
      </c>
      <c r="V216" s="88"/>
      <c r="W216" s="89">
        <v>0.19150638886747348</v>
      </c>
      <c r="X216" s="88"/>
      <c r="Y216" s="89">
        <v>0.19680626362982248</v>
      </c>
      <c r="Z216" s="77">
        <v>24</v>
      </c>
      <c r="AA216" s="77">
        <v>24</v>
      </c>
      <c r="AB216" s="24" t="s">
        <v>177</v>
      </c>
      <c r="AC216" s="87">
        <v>5153151.053580166</v>
      </c>
      <c r="AD216" s="87">
        <v>171.09179894556377</v>
      </c>
      <c r="AE216" s="88"/>
      <c r="AF216" s="89">
        <v>0.8327338292403766</v>
      </c>
      <c r="AG216" s="88"/>
      <c r="AH216" s="89">
        <v>0.7991359624735481</v>
      </c>
      <c r="AI216" s="77">
        <v>33</v>
      </c>
      <c r="AJ216" s="77">
        <v>36</v>
      </c>
      <c r="AK216" s="24" t="s">
        <v>177</v>
      </c>
      <c r="AL216" s="25">
        <v>102701.50308044368</v>
      </c>
      <c r="AM216" s="83">
        <v>3.409833077615433</v>
      </c>
      <c r="AN216" s="88"/>
      <c r="AO216" s="89">
        <v>0.016596256356487524</v>
      </c>
      <c r="AP216" s="88"/>
      <c r="AQ216" s="89">
        <v>0.015393864880445833</v>
      </c>
      <c r="AR216" s="77">
        <v>37</v>
      </c>
      <c r="AS216" s="77">
        <v>36</v>
      </c>
      <c r="AT216" s="24" t="s">
        <v>177</v>
      </c>
      <c r="AU216" s="25">
        <v>206419.635180049</v>
      </c>
      <c r="AV216" s="83">
        <v>6.8534196559414235</v>
      </c>
      <c r="AW216" s="88"/>
      <c r="AX216" s="89">
        <v>0.033356796928058395</v>
      </c>
      <c r="AY216" s="88"/>
      <c r="AZ216" s="89">
        <v>0.030474040421903853</v>
      </c>
      <c r="BA216" s="77">
        <v>17</v>
      </c>
      <c r="BB216" s="77">
        <v>21</v>
      </c>
      <c r="BC216" s="19" t="s">
        <v>1179</v>
      </c>
      <c r="BD216" s="78">
        <v>9</v>
      </c>
      <c r="BE216" s="79">
        <v>1.10338629</v>
      </c>
      <c r="BF216" s="79">
        <v>9.880723394</v>
      </c>
      <c r="BG216" s="79">
        <v>12.79181</v>
      </c>
      <c r="BH216" s="79">
        <v>56.161852</v>
      </c>
      <c r="BI216" s="79">
        <v>1.19124</v>
      </c>
      <c r="BJ216" s="79">
        <v>18.870989506</v>
      </c>
      <c r="BK216" s="79">
        <v>100</v>
      </c>
      <c r="BL216" s="81">
        <v>411.2041685687192</v>
      </c>
      <c r="BM216" s="81">
        <v>680.6909532385413</v>
      </c>
      <c r="BN216" s="81">
        <v>2.7847005266790266</v>
      </c>
      <c r="BO216" s="81">
        <v>472.5082297291578</v>
      </c>
      <c r="BP216" s="81">
        <v>1567.1880520630973</v>
      </c>
      <c r="BQ216" s="96">
        <v>117.62417251667483</v>
      </c>
      <c r="BR216" s="96">
        <v>0.6638618748697095</v>
      </c>
      <c r="BS216" s="96">
        <v>123.76503596514455</v>
      </c>
      <c r="BT216" s="96">
        <v>242.0530703566891</v>
      </c>
    </row>
    <row r="217" spans="1:72" s="29" customFormat="1" ht="12.75" customHeight="1">
      <c r="A217" s="17">
        <v>1994</v>
      </c>
      <c r="B217" s="18" t="s">
        <v>975</v>
      </c>
      <c r="C217" s="19" t="s">
        <v>977</v>
      </c>
      <c r="D217" s="20" t="s">
        <v>270</v>
      </c>
      <c r="E217" s="141" t="s">
        <v>1182</v>
      </c>
      <c r="F217" s="82">
        <v>601.422016</v>
      </c>
      <c r="G217" s="74">
        <v>4.39449</v>
      </c>
      <c r="H217" s="22" t="s">
        <v>170</v>
      </c>
      <c r="I217" s="23">
        <v>105.50835616438357</v>
      </c>
      <c r="J217" s="24" t="s">
        <v>177</v>
      </c>
      <c r="K217" s="87">
        <v>13938.017373381692</v>
      </c>
      <c r="L217" s="92">
        <v>23.17510334271117</v>
      </c>
      <c r="M217" s="88"/>
      <c r="N217" s="89">
        <v>0.14793218975683278</v>
      </c>
      <c r="O217" s="88"/>
      <c r="P217" s="89">
        <v>0.09186013446292889</v>
      </c>
      <c r="Q217" s="77">
        <v>83</v>
      </c>
      <c r="R217" s="77">
        <v>79</v>
      </c>
      <c r="S217" s="24" t="s">
        <v>177</v>
      </c>
      <c r="T217" s="25">
        <v>135836.017284452</v>
      </c>
      <c r="U217" s="28">
        <v>225.8580724860794</v>
      </c>
      <c r="V217" s="88"/>
      <c r="W217" s="89">
        <v>1.4417057280407573</v>
      </c>
      <c r="X217" s="88"/>
      <c r="Y217" s="89">
        <v>1.3227339929324524</v>
      </c>
      <c r="Z217" s="77">
        <v>68</v>
      </c>
      <c r="AA217" s="77">
        <v>67</v>
      </c>
      <c r="AB217" s="24" t="s">
        <v>177</v>
      </c>
      <c r="AC217" s="87">
        <v>244647.38628974688</v>
      </c>
      <c r="AD217" s="87">
        <v>406.78156066994876</v>
      </c>
      <c r="AE217" s="88"/>
      <c r="AF217" s="89">
        <v>2.596583330513324</v>
      </c>
      <c r="AG217" s="88"/>
      <c r="AH217" s="89">
        <v>2.020247574752322</v>
      </c>
      <c r="AI217" s="77">
        <v>71</v>
      </c>
      <c r="AJ217" s="77">
        <v>68</v>
      </c>
      <c r="AK217" s="24" t="s">
        <v>177</v>
      </c>
      <c r="AL217" s="25">
        <v>17383.7361768134</v>
      </c>
      <c r="AM217" s="83">
        <v>28.904389454232085</v>
      </c>
      <c r="AN217" s="88"/>
      <c r="AO217" s="89">
        <v>0.18450358396756286</v>
      </c>
      <c r="AP217" s="88"/>
      <c r="AQ217" s="89">
        <v>0.04383453869221842</v>
      </c>
      <c r="AR217" s="77">
        <v>89</v>
      </c>
      <c r="AS217" s="77">
        <v>61</v>
      </c>
      <c r="AT217" s="24" t="s">
        <v>177</v>
      </c>
      <c r="AU217" s="25">
        <v>29268.112750266075</v>
      </c>
      <c r="AV217" s="83">
        <v>48.66485092269399</v>
      </c>
      <c r="AW217" s="88"/>
      <c r="AX217" s="89">
        <v>0.31063930351137536</v>
      </c>
      <c r="AY217" s="88"/>
      <c r="AZ217" s="89">
        <v>0.0738341097874596</v>
      </c>
      <c r="BA217" s="77">
        <v>78</v>
      </c>
      <c r="BB217" s="77">
        <v>47</v>
      </c>
      <c r="BC217" s="32" t="s">
        <v>1184</v>
      </c>
      <c r="BD217" s="78">
        <v>5</v>
      </c>
      <c r="BE217" s="79">
        <v>0.57943426</v>
      </c>
      <c r="BF217" s="79">
        <v>59.439448</v>
      </c>
      <c r="BG217" s="79">
        <v>18.97991</v>
      </c>
      <c r="BH217" s="79">
        <v>6.59660181</v>
      </c>
      <c r="BI217" s="79">
        <v>0.00329224</v>
      </c>
      <c r="BJ217" s="79">
        <v>14.401308685</v>
      </c>
      <c r="BK217" s="79">
        <v>100</v>
      </c>
      <c r="BL217" s="81">
        <v>473.38916616359234</v>
      </c>
      <c r="BM217" s="81">
        <v>4284.784391176439</v>
      </c>
      <c r="BN217" s="81">
        <v>2.6121424859844176</v>
      </c>
      <c r="BO217" s="81">
        <v>2861.203870528079</v>
      </c>
      <c r="BP217" s="81">
        <v>7621.989570354095</v>
      </c>
      <c r="BQ217" s="96">
        <v>740.1646788622605</v>
      </c>
      <c r="BR217" s="96">
        <v>0.6224137516996606</v>
      </c>
      <c r="BS217" s="96">
        <v>719.1389548333395</v>
      </c>
      <c r="BT217" s="96">
        <v>1459.9260474472999</v>
      </c>
    </row>
    <row r="218" spans="1:72" s="29" customFormat="1" ht="12.75" customHeight="1">
      <c r="A218" s="17">
        <v>1994</v>
      </c>
      <c r="B218" s="18" t="s">
        <v>975</v>
      </c>
      <c r="C218" s="19" t="s">
        <v>978</v>
      </c>
      <c r="D218" s="20" t="s">
        <v>979</v>
      </c>
      <c r="E218" s="142" t="s">
        <v>1180</v>
      </c>
      <c r="F218" s="82">
        <v>73.030336</v>
      </c>
      <c r="G218" s="74">
        <v>5.498969</v>
      </c>
      <c r="H218" s="22" t="s">
        <v>170</v>
      </c>
      <c r="I218" s="23">
        <v>15.870465753424668</v>
      </c>
      <c r="J218" s="24" t="s">
        <v>177</v>
      </c>
      <c r="K218" s="87">
        <v>3394.0657466540856</v>
      </c>
      <c r="L218" s="92">
        <v>46.474738205423094</v>
      </c>
      <c r="M218" s="88"/>
      <c r="N218" s="89">
        <v>0.23948544270981478</v>
      </c>
      <c r="O218" s="88"/>
      <c r="P218" s="89">
        <v>0.268166233751393</v>
      </c>
      <c r="Q218" s="77">
        <v>92</v>
      </c>
      <c r="R218" s="77">
        <v>94</v>
      </c>
      <c r="S218" s="24" t="s">
        <v>177</v>
      </c>
      <c r="T218" s="25">
        <v>5051.979243168837</v>
      </c>
      <c r="U218" s="28">
        <v>69.17644803344238</v>
      </c>
      <c r="V218" s="88"/>
      <c r="W218" s="89">
        <v>0.35646789895092484</v>
      </c>
      <c r="X218" s="88"/>
      <c r="Y218" s="89">
        <v>0.3879863251355074</v>
      </c>
      <c r="Z218" s="77">
        <v>35</v>
      </c>
      <c r="AA218" s="77">
        <v>36</v>
      </c>
      <c r="AB218" s="24" t="s">
        <v>177</v>
      </c>
      <c r="AC218" s="87">
        <v>20620.97488266238</v>
      </c>
      <c r="AD218" s="87">
        <v>282.3617692606861</v>
      </c>
      <c r="AE218" s="88"/>
      <c r="AF218" s="89">
        <v>1.455016981845662</v>
      </c>
      <c r="AG218" s="88"/>
      <c r="AH218" s="89">
        <v>1.3806555631105757</v>
      </c>
      <c r="AI218" s="77">
        <v>53</v>
      </c>
      <c r="AJ218" s="77">
        <v>57</v>
      </c>
      <c r="AK218" s="24" t="s">
        <v>177</v>
      </c>
      <c r="AL218" s="25">
        <v>298.3748696208299</v>
      </c>
      <c r="AM218" s="83">
        <v>4.08562915034144</v>
      </c>
      <c r="AN218" s="88"/>
      <c r="AO218" s="89">
        <v>0.021053345184921773</v>
      </c>
      <c r="AP218" s="88"/>
      <c r="AQ218" s="89">
        <v>0.016883717223225195</v>
      </c>
      <c r="AR218" s="77">
        <v>43</v>
      </c>
      <c r="AS218" s="77">
        <v>39</v>
      </c>
      <c r="AT218" s="24" t="s">
        <v>177</v>
      </c>
      <c r="AU218" s="25">
        <v>1743.8182492434423</v>
      </c>
      <c r="AV218" s="83">
        <v>23.87799844222875</v>
      </c>
      <c r="AW218" s="88"/>
      <c r="AX218" s="89">
        <v>0.12304389973506384</v>
      </c>
      <c r="AY218" s="88"/>
      <c r="AZ218" s="89">
        <v>0.09140483824464891</v>
      </c>
      <c r="BA218" s="77">
        <v>50</v>
      </c>
      <c r="BB218" s="77">
        <v>53</v>
      </c>
      <c r="BC218" s="30" t="s">
        <v>1180</v>
      </c>
      <c r="BD218" s="78">
        <v>1043</v>
      </c>
      <c r="BE218" s="79">
        <v>70.14886361</v>
      </c>
      <c r="BF218" s="79">
        <v>0.772681287</v>
      </c>
      <c r="BG218" s="79">
        <v>1.873167</v>
      </c>
      <c r="BH218" s="79">
        <v>8.0287384</v>
      </c>
      <c r="BI218" s="79">
        <v>0.02834397</v>
      </c>
      <c r="BJ218" s="79">
        <v>19.148202790000003</v>
      </c>
      <c r="BK218" s="79">
        <v>100</v>
      </c>
      <c r="BL218" s="81">
        <v>500.24417250387563</v>
      </c>
      <c r="BM218" s="81">
        <v>117.92359821540461</v>
      </c>
      <c r="BN218" s="81">
        <v>1445.6047415693115</v>
      </c>
      <c r="BO218" s="81">
        <v>39.32612332497005</v>
      </c>
      <c r="BP218" s="81">
        <v>2103.098635613562</v>
      </c>
      <c r="BQ218" s="96">
        <v>20.356837282888396</v>
      </c>
      <c r="BR218" s="96">
        <v>344.715197074633</v>
      </c>
      <c r="BS218" s="96">
        <v>8.558087422738955</v>
      </c>
      <c r="BT218" s="96">
        <v>373.63012178026037</v>
      </c>
    </row>
    <row r="219" spans="1:72" s="29" customFormat="1" ht="12.75" customHeight="1">
      <c r="A219" s="17">
        <v>1994</v>
      </c>
      <c r="B219" s="18" t="s">
        <v>975</v>
      </c>
      <c r="C219" s="19" t="s">
        <v>980</v>
      </c>
      <c r="D219" s="20" t="s">
        <v>981</v>
      </c>
      <c r="E219" s="142" t="s">
        <v>1182</v>
      </c>
      <c r="F219" s="82">
        <v>335.973152</v>
      </c>
      <c r="G219" s="74">
        <v>5.626093</v>
      </c>
      <c r="H219" s="22" t="s">
        <v>170</v>
      </c>
      <c r="I219" s="23">
        <v>75.43401369863014</v>
      </c>
      <c r="J219" s="24" t="s">
        <v>177</v>
      </c>
      <c r="K219" s="87">
        <v>6115.975829694531</v>
      </c>
      <c r="L219" s="92">
        <v>18.203763584342987</v>
      </c>
      <c r="M219" s="88"/>
      <c r="N219" s="89">
        <v>0.09079189593543759</v>
      </c>
      <c r="O219" s="88"/>
      <c r="P219" s="89">
        <v>0.08997805807573628</v>
      </c>
      <c r="Q219" s="77">
        <v>73</v>
      </c>
      <c r="R219" s="77">
        <v>78</v>
      </c>
      <c r="S219" s="24" t="s">
        <v>177</v>
      </c>
      <c r="T219" s="25">
        <v>891576.3341327104</v>
      </c>
      <c r="U219" s="28">
        <v>2653.713038751115</v>
      </c>
      <c r="V219" s="88"/>
      <c r="W219" s="89">
        <v>13.235484900717633</v>
      </c>
      <c r="X219" s="88"/>
      <c r="Y219" s="89">
        <v>8.030306581168851</v>
      </c>
      <c r="Z219" s="77">
        <v>99</v>
      </c>
      <c r="AA219" s="77">
        <v>96</v>
      </c>
      <c r="AB219" s="24" t="s">
        <v>177</v>
      </c>
      <c r="AC219" s="87">
        <v>933314.5953908566</v>
      </c>
      <c r="AD219" s="87">
        <v>2777.943981044225</v>
      </c>
      <c r="AE219" s="88"/>
      <c r="AF219" s="89">
        <v>13.855090991094382</v>
      </c>
      <c r="AG219" s="88"/>
      <c r="AH219" s="89">
        <v>8.515106799412477</v>
      </c>
      <c r="AI219" s="77">
        <v>98</v>
      </c>
      <c r="AJ219" s="77">
        <v>95</v>
      </c>
      <c r="AK219" s="24" t="s">
        <v>177</v>
      </c>
      <c r="AL219" s="25">
        <v>13162.494410638099</v>
      </c>
      <c r="AM219" s="83">
        <v>39.17722095436393</v>
      </c>
      <c r="AN219" s="88"/>
      <c r="AO219" s="89">
        <v>0.1953977347292952</v>
      </c>
      <c r="AP219" s="88"/>
      <c r="AQ219" s="89">
        <v>0.10886693447592992</v>
      </c>
      <c r="AR219" s="77">
        <v>90</v>
      </c>
      <c r="AS219" s="77">
        <v>80</v>
      </c>
      <c r="AT219" s="24" t="s">
        <v>177</v>
      </c>
      <c r="AU219" s="25">
        <v>18409.190171529433</v>
      </c>
      <c r="AV219" s="83">
        <v>54.79363473522263</v>
      </c>
      <c r="AW219" s="88"/>
      <c r="AX219" s="89">
        <v>0.2732851346786079</v>
      </c>
      <c r="AY219" s="88"/>
      <c r="AZ219" s="89">
        <v>0.17362260811359018</v>
      </c>
      <c r="BA219" s="77">
        <v>73</v>
      </c>
      <c r="BB219" s="77">
        <v>72</v>
      </c>
      <c r="BC219" s="32" t="s">
        <v>1184</v>
      </c>
      <c r="BD219" s="78">
        <v>5</v>
      </c>
      <c r="BE219" s="79">
        <v>0.6514483629999999</v>
      </c>
      <c r="BF219" s="79">
        <v>87.2142578653</v>
      </c>
      <c r="BG219" s="79">
        <v>5.159889</v>
      </c>
      <c r="BH219" s="79">
        <v>2.7153508109999995</v>
      </c>
      <c r="BI219" s="79">
        <v>0.001607192</v>
      </c>
      <c r="BJ219" s="79">
        <v>4.2574505653</v>
      </c>
      <c r="BK219" s="79">
        <v>100</v>
      </c>
      <c r="BL219" s="81">
        <v>542.18618040051</v>
      </c>
      <c r="BM219" s="81">
        <v>7016.727336593847</v>
      </c>
      <c r="BN219" s="81">
        <v>1.6191769990002056</v>
      </c>
      <c r="BO219" s="81">
        <v>2109.0762633318986</v>
      </c>
      <c r="BP219" s="81">
        <v>9669.608957325256</v>
      </c>
      <c r="BQ219" s="96">
        <v>1212.2744458660395</v>
      </c>
      <c r="BR219" s="96">
        <v>0.38495139437014697</v>
      </c>
      <c r="BS219" s="96">
        <v>816.3152274738904</v>
      </c>
      <c r="BT219" s="96">
        <v>2028.9746247343</v>
      </c>
    </row>
    <row r="220" spans="1:72" s="29" customFormat="1" ht="12.75" customHeight="1">
      <c r="A220" s="17">
        <v>1994</v>
      </c>
      <c r="B220" s="18" t="s">
        <v>975</v>
      </c>
      <c r="C220" s="19" t="s">
        <v>982</v>
      </c>
      <c r="D220" s="20" t="s">
        <v>271</v>
      </c>
      <c r="E220" s="142" t="s">
        <v>1182</v>
      </c>
      <c r="F220" s="82">
        <v>42040.7747</v>
      </c>
      <c r="G220" s="74">
        <v>3.238209</v>
      </c>
      <c r="H220" s="22" t="s">
        <v>170</v>
      </c>
      <c r="I220" s="23">
        <v>8080.5698630136985</v>
      </c>
      <c r="J220" s="24" t="s">
        <v>177</v>
      </c>
      <c r="K220" s="87">
        <v>950242.3304608348</v>
      </c>
      <c r="L220" s="92">
        <v>22.602873929933427</v>
      </c>
      <c r="M220" s="88"/>
      <c r="N220" s="89">
        <v>0.13168639984193425</v>
      </c>
      <c r="O220" s="88"/>
      <c r="P220" s="89">
        <v>0.13455399843072124</v>
      </c>
      <c r="Q220" s="77">
        <v>81</v>
      </c>
      <c r="R220" s="77">
        <v>87</v>
      </c>
      <c r="S220" s="24" t="s">
        <v>177</v>
      </c>
      <c r="T220" s="25">
        <v>45053157.313001595</v>
      </c>
      <c r="U220" s="28">
        <v>1071.6538321307764</v>
      </c>
      <c r="V220" s="88"/>
      <c r="W220" s="89">
        <v>6.243552721108779</v>
      </c>
      <c r="X220" s="88"/>
      <c r="Y220" s="89">
        <v>4.937347809244689</v>
      </c>
      <c r="Z220" s="77">
        <v>93</v>
      </c>
      <c r="AA220" s="77">
        <v>89</v>
      </c>
      <c r="AB220" s="24" t="s">
        <v>177</v>
      </c>
      <c r="AC220" s="87">
        <v>53539732.39431946</v>
      </c>
      <c r="AD220" s="87">
        <v>1273.5191674362618</v>
      </c>
      <c r="AE220" s="88"/>
      <c r="AF220" s="89">
        <v>7.419638529562543</v>
      </c>
      <c r="AG220" s="88"/>
      <c r="AH220" s="89">
        <v>6.066804572410293</v>
      </c>
      <c r="AI220" s="77">
        <v>91</v>
      </c>
      <c r="AJ220" s="77">
        <v>89</v>
      </c>
      <c r="AK220" s="24" t="s">
        <v>177</v>
      </c>
      <c r="AL220" s="25">
        <v>786784.9022976572</v>
      </c>
      <c r="AM220" s="83">
        <v>18.71480504134614</v>
      </c>
      <c r="AN220" s="88"/>
      <c r="AO220" s="89">
        <v>0.10903415677485104</v>
      </c>
      <c r="AP220" s="88"/>
      <c r="AQ220" s="89">
        <v>0.09087191499245212</v>
      </c>
      <c r="AR220" s="77">
        <v>77</v>
      </c>
      <c r="AS220" s="77">
        <v>78</v>
      </c>
      <c r="AT220" s="24" t="s">
        <v>177</v>
      </c>
      <c r="AU220" s="25">
        <v>2087824.7199317683</v>
      </c>
      <c r="AV220" s="83">
        <v>49.66189930681197</v>
      </c>
      <c r="AW220" s="88"/>
      <c r="AX220" s="89">
        <v>0.2893347434180013</v>
      </c>
      <c r="AY220" s="88"/>
      <c r="AZ220" s="89">
        <v>0.21702011785315953</v>
      </c>
      <c r="BA220" s="77">
        <v>76</v>
      </c>
      <c r="BB220" s="77">
        <v>77</v>
      </c>
      <c r="BC220" s="19" t="s">
        <v>1179</v>
      </c>
      <c r="BD220" s="78">
        <v>10</v>
      </c>
      <c r="BE220" s="79">
        <v>1.30483339</v>
      </c>
      <c r="BF220" s="79">
        <v>72.8456107893</v>
      </c>
      <c r="BG220" s="79">
        <v>14.59275</v>
      </c>
      <c r="BH220" s="79">
        <v>4.50031051</v>
      </c>
      <c r="BI220" s="79">
        <v>0.26485902</v>
      </c>
      <c r="BJ220" s="79">
        <v>6.4916317444</v>
      </c>
      <c r="BK220" s="79">
        <v>100</v>
      </c>
      <c r="BL220" s="81">
        <v>524.8421044597608</v>
      </c>
      <c r="BM220" s="81">
        <v>5765.363580070597</v>
      </c>
      <c r="BN220" s="81">
        <v>3.6605890614094707</v>
      </c>
      <c r="BO220" s="81">
        <v>1454.1813854824138</v>
      </c>
      <c r="BP220" s="81">
        <v>7748.047659074181</v>
      </c>
      <c r="BQ220" s="96">
        <v>1007.9657499746313</v>
      </c>
      <c r="BR220" s="96">
        <v>0.9070162702464821</v>
      </c>
      <c r="BS220" s="96">
        <v>514.6726280474561</v>
      </c>
      <c r="BT220" s="96">
        <v>1523.5453942923339</v>
      </c>
    </row>
    <row r="221" spans="1:72" s="29" customFormat="1" ht="12.75" customHeight="1">
      <c r="A221" s="17">
        <v>1994</v>
      </c>
      <c r="B221" s="18" t="s">
        <v>975</v>
      </c>
      <c r="C221" s="19" t="s">
        <v>983</v>
      </c>
      <c r="D221" s="20" t="s">
        <v>272</v>
      </c>
      <c r="E221" s="142" t="s">
        <v>1180</v>
      </c>
      <c r="F221" s="82">
        <v>115.528304</v>
      </c>
      <c r="G221" s="74">
        <v>5.387875</v>
      </c>
      <c r="H221" s="22" t="s">
        <v>170</v>
      </c>
      <c r="I221" s="23">
        <v>29.660958904109595</v>
      </c>
      <c r="J221" s="24" t="s">
        <v>177</v>
      </c>
      <c r="K221" s="87">
        <v>4556.66153411818</v>
      </c>
      <c r="L221" s="92">
        <v>39.441949516701804</v>
      </c>
      <c r="M221" s="88"/>
      <c r="N221" s="89">
        <v>0.17203235106421874</v>
      </c>
      <c r="O221" s="88"/>
      <c r="P221" s="89">
        <v>0.15739569486258445</v>
      </c>
      <c r="Q221" s="77">
        <v>87</v>
      </c>
      <c r="R221" s="77">
        <v>90</v>
      </c>
      <c r="S221" s="24" t="s">
        <v>177</v>
      </c>
      <c r="T221" s="25">
        <v>8778.278191627971</v>
      </c>
      <c r="U221" s="28">
        <v>75.98378828125072</v>
      </c>
      <c r="V221" s="88"/>
      <c r="W221" s="89">
        <v>0.33141540671700714</v>
      </c>
      <c r="X221" s="88"/>
      <c r="Y221" s="89">
        <v>0.49427872826951774</v>
      </c>
      <c r="Z221" s="77">
        <v>33</v>
      </c>
      <c r="AA221" s="77">
        <v>44</v>
      </c>
      <c r="AB221" s="24" t="s">
        <v>177</v>
      </c>
      <c r="AC221" s="87">
        <v>34596.126313012865</v>
      </c>
      <c r="AD221" s="87">
        <v>299.46017655563315</v>
      </c>
      <c r="AE221" s="88"/>
      <c r="AF221" s="89">
        <v>1.3061433031132668</v>
      </c>
      <c r="AG221" s="88"/>
      <c r="AH221" s="89">
        <v>1.258006676981896</v>
      </c>
      <c r="AI221" s="77">
        <v>49</v>
      </c>
      <c r="AJ221" s="77">
        <v>55</v>
      </c>
      <c r="AK221" s="24" t="s">
        <v>177</v>
      </c>
      <c r="AL221" s="25">
        <v>1069.1174188853015</v>
      </c>
      <c r="AM221" s="83">
        <v>9.254160079120537</v>
      </c>
      <c r="AN221" s="88"/>
      <c r="AO221" s="89">
        <v>0.04036349457984066</v>
      </c>
      <c r="AP221" s="88"/>
      <c r="AQ221" s="89">
        <v>0.027361190165997303</v>
      </c>
      <c r="AR221" s="77">
        <v>54</v>
      </c>
      <c r="AS221" s="77">
        <v>51</v>
      </c>
      <c r="AT221" s="24" t="s">
        <v>177</v>
      </c>
      <c r="AU221" s="25">
        <v>3569.07994935147</v>
      </c>
      <c r="AV221" s="83">
        <v>30.89355444317325</v>
      </c>
      <c r="AW221" s="88"/>
      <c r="AX221" s="89">
        <v>0.13474716307668855</v>
      </c>
      <c r="AY221" s="88"/>
      <c r="AZ221" s="89">
        <v>0.0745502021762359</v>
      </c>
      <c r="BA221" s="77">
        <v>51</v>
      </c>
      <c r="BB221" s="77">
        <v>47</v>
      </c>
      <c r="BC221" s="30" t="s">
        <v>1180</v>
      </c>
      <c r="BD221" s="78">
        <v>879</v>
      </c>
      <c r="BE221" s="79">
        <v>79.62136170000001</v>
      </c>
      <c r="BF221" s="79">
        <v>0.005453625</v>
      </c>
      <c r="BG221" s="79">
        <v>0</v>
      </c>
      <c r="BH221" s="79">
        <v>8.0775967</v>
      </c>
      <c r="BI221" s="79">
        <v>0.002337268</v>
      </c>
      <c r="BJ221" s="79">
        <v>12.29324976</v>
      </c>
      <c r="BK221" s="79">
        <v>100</v>
      </c>
      <c r="BL221" s="81">
        <v>505.48651696643964</v>
      </c>
      <c r="BM221" s="81">
        <v>0.2452501452227095</v>
      </c>
      <c r="BN221" s="81">
        <v>1420.1599174057524</v>
      </c>
      <c r="BO221" s="81">
        <v>0.06924709982758857</v>
      </c>
      <c r="BP221" s="81">
        <v>1925.9609316172423</v>
      </c>
      <c r="BQ221" s="96">
        <v>0.03750884573994381</v>
      </c>
      <c r="BR221" s="96">
        <v>338.64428581934345</v>
      </c>
      <c r="BS221" s="96">
        <v>0.008655887478448572</v>
      </c>
      <c r="BT221" s="96">
        <v>338.6904505525618</v>
      </c>
    </row>
    <row r="222" spans="1:72" s="29" customFormat="1" ht="12.75" customHeight="1">
      <c r="A222" s="17">
        <v>1994</v>
      </c>
      <c r="B222" s="18" t="s">
        <v>975</v>
      </c>
      <c r="C222" s="19" t="s">
        <v>984</v>
      </c>
      <c r="D222" s="20" t="s">
        <v>985</v>
      </c>
      <c r="E222" s="142" t="s">
        <v>1182</v>
      </c>
      <c r="F222" s="82">
        <v>95957.0821</v>
      </c>
      <c r="G222" s="74">
        <v>4.687846</v>
      </c>
      <c r="H222" s="22" t="s">
        <v>170</v>
      </c>
      <c r="I222" s="23">
        <v>20058.397260273974</v>
      </c>
      <c r="J222" s="24" t="s">
        <v>177</v>
      </c>
      <c r="K222" s="87">
        <v>2441183.6357770665</v>
      </c>
      <c r="L222" s="92">
        <v>25.44036961475162</v>
      </c>
      <c r="M222" s="88"/>
      <c r="N222" s="89">
        <v>0.136286476255973</v>
      </c>
      <c r="O222" s="88"/>
      <c r="P222" s="89">
        <v>0.1577422975704298</v>
      </c>
      <c r="Q222" s="77">
        <v>82</v>
      </c>
      <c r="R222" s="77">
        <v>90</v>
      </c>
      <c r="S222" s="24" t="s">
        <v>177</v>
      </c>
      <c r="T222" s="25">
        <v>51160584.302529044</v>
      </c>
      <c r="U222" s="28">
        <v>533.1611089342309</v>
      </c>
      <c r="V222" s="88"/>
      <c r="W222" s="89">
        <v>2.8561946981792206</v>
      </c>
      <c r="X222" s="88"/>
      <c r="Y222" s="89">
        <v>2.3442168075075607</v>
      </c>
      <c r="Z222" s="77">
        <v>81</v>
      </c>
      <c r="AA222" s="77">
        <v>77</v>
      </c>
      <c r="AB222" s="24" t="s">
        <v>177</v>
      </c>
      <c r="AC222" s="87">
        <v>72324003.20604658</v>
      </c>
      <c r="AD222" s="87">
        <v>753.711988977274</v>
      </c>
      <c r="AE222" s="88"/>
      <c r="AF222" s="89">
        <v>4.037706709655301</v>
      </c>
      <c r="AG222" s="88"/>
      <c r="AH222" s="89">
        <v>3.451240785908207</v>
      </c>
      <c r="AI222" s="77">
        <v>81</v>
      </c>
      <c r="AJ222" s="77">
        <v>79</v>
      </c>
      <c r="AK222" s="24" t="s">
        <v>177</v>
      </c>
      <c r="AL222" s="25">
        <v>1644328.707501209</v>
      </c>
      <c r="AM222" s="83">
        <v>17.1360849195852</v>
      </c>
      <c r="AN222" s="88"/>
      <c r="AO222" s="89">
        <v>0.09179963443452459</v>
      </c>
      <c r="AP222" s="88"/>
      <c r="AQ222" s="89">
        <v>0.11834164869968378</v>
      </c>
      <c r="AR222" s="77">
        <v>74</v>
      </c>
      <c r="AS222" s="77">
        <v>82</v>
      </c>
      <c r="AT222" s="24" t="s">
        <v>177</v>
      </c>
      <c r="AU222" s="25">
        <v>3755853.32750655</v>
      </c>
      <c r="AV222" s="83">
        <v>39.14097058091505</v>
      </c>
      <c r="AW222" s="88"/>
      <c r="AX222" s="89">
        <v>0.20968189686279046</v>
      </c>
      <c r="AY222" s="88"/>
      <c r="AZ222" s="89">
        <v>0.19757200232264185</v>
      </c>
      <c r="BA222" s="77">
        <v>66</v>
      </c>
      <c r="BB222" s="77">
        <v>76</v>
      </c>
      <c r="BC222" s="19" t="s">
        <v>1179</v>
      </c>
      <c r="BD222" s="78">
        <v>35</v>
      </c>
      <c r="BE222" s="79">
        <v>2.94453733</v>
      </c>
      <c r="BF222" s="79">
        <v>43.421015816</v>
      </c>
      <c r="BG222" s="79">
        <v>15.82075</v>
      </c>
      <c r="BH222" s="79">
        <v>24.013099</v>
      </c>
      <c r="BI222" s="79">
        <v>0.49564803</v>
      </c>
      <c r="BJ222" s="79">
        <v>13.3049587115</v>
      </c>
      <c r="BK222" s="79">
        <v>100</v>
      </c>
      <c r="BL222" s="81">
        <v>479.53379774560693</v>
      </c>
      <c r="BM222" s="81">
        <v>3501.9137512241346</v>
      </c>
      <c r="BN222" s="81">
        <v>26.956269859314528</v>
      </c>
      <c r="BO222" s="81">
        <v>1156.9052181506463</v>
      </c>
      <c r="BP222" s="81">
        <v>5165.309036979703</v>
      </c>
      <c r="BQ222" s="96">
        <v>610.2129902092968</v>
      </c>
      <c r="BR222" s="96">
        <v>6.441831283376772</v>
      </c>
      <c r="BS222" s="96">
        <v>361.2983037965886</v>
      </c>
      <c r="BT222" s="96">
        <v>977.9531252892622</v>
      </c>
    </row>
    <row r="223" spans="1:72" s="29" customFormat="1" ht="12.75" customHeight="1">
      <c r="A223" s="17">
        <v>1994</v>
      </c>
      <c r="B223" s="18" t="s">
        <v>975</v>
      </c>
      <c r="C223" s="19" t="s">
        <v>986</v>
      </c>
      <c r="D223" s="20" t="s">
        <v>273</v>
      </c>
      <c r="E223" s="139" t="s">
        <v>208</v>
      </c>
      <c r="F223" s="82">
        <v>332.59568</v>
      </c>
      <c r="G223" s="74">
        <v>13.91789</v>
      </c>
      <c r="H223" s="22" t="s">
        <v>170</v>
      </c>
      <c r="I223" s="23">
        <v>133.76438356164383</v>
      </c>
      <c r="J223" s="24" t="s">
        <v>177</v>
      </c>
      <c r="K223" s="87">
        <v>2428.8254608157263</v>
      </c>
      <c r="L223" s="92">
        <v>7.3026368256368395</v>
      </c>
      <c r="M223" s="88"/>
      <c r="N223" s="89">
        <v>0.02033313553129609</v>
      </c>
      <c r="O223" s="31" t="s">
        <v>498</v>
      </c>
      <c r="P223" s="27">
        <v>0.02</v>
      </c>
      <c r="Q223" s="77">
        <v>22</v>
      </c>
      <c r="R223" s="77">
        <v>11</v>
      </c>
      <c r="S223" s="24" t="s">
        <v>177</v>
      </c>
      <c r="T223" s="25">
        <v>13536.1674777526</v>
      </c>
      <c r="U223" s="28">
        <v>40.69856673349636</v>
      </c>
      <c r="V223" s="88"/>
      <c r="W223" s="89">
        <v>0.11331926988571193</v>
      </c>
      <c r="X223" s="88"/>
      <c r="Y223" s="89">
        <v>0.12301060670205048</v>
      </c>
      <c r="Z223" s="77">
        <v>14</v>
      </c>
      <c r="AA223" s="77">
        <v>16</v>
      </c>
      <c r="AB223" s="24" t="s">
        <v>177</v>
      </c>
      <c r="AC223" s="87">
        <v>51221.92373684375</v>
      </c>
      <c r="AD223" s="87">
        <v>154.00658161538283</v>
      </c>
      <c r="AE223" s="88"/>
      <c r="AF223" s="89">
        <v>0.42880904137309456</v>
      </c>
      <c r="AG223" s="88"/>
      <c r="AH223" s="89">
        <v>0.4177346990540892</v>
      </c>
      <c r="AI223" s="77">
        <v>15</v>
      </c>
      <c r="AJ223" s="77">
        <v>16</v>
      </c>
      <c r="AK223" s="24" t="s">
        <v>179</v>
      </c>
      <c r="AL223" s="26"/>
      <c r="AM223" s="83"/>
      <c r="AN223" s="90" t="s">
        <v>498</v>
      </c>
      <c r="AO223" s="89">
        <v>0.01</v>
      </c>
      <c r="AP223" s="90" t="s">
        <v>498</v>
      </c>
      <c r="AQ223" s="89">
        <v>0.01</v>
      </c>
      <c r="AR223" s="77">
        <v>12</v>
      </c>
      <c r="AS223" s="77">
        <v>12</v>
      </c>
      <c r="AT223" s="24" t="s">
        <v>177</v>
      </c>
      <c r="AU223" s="25">
        <v>1438.7148295289232</v>
      </c>
      <c r="AV223" s="83">
        <v>4.3257171275613775</v>
      </c>
      <c r="AW223" s="88"/>
      <c r="AX223" s="89">
        <v>0.012044333399680463</v>
      </c>
      <c r="AY223" s="31" t="s">
        <v>498</v>
      </c>
      <c r="AZ223" s="27">
        <v>0.01</v>
      </c>
      <c r="BA223" s="77">
        <v>5</v>
      </c>
      <c r="BB223" s="77">
        <v>3</v>
      </c>
      <c r="BC223" s="19" t="s">
        <v>1183</v>
      </c>
      <c r="BD223" s="78">
        <v>3</v>
      </c>
      <c r="BE223" s="79">
        <v>0.182642222</v>
      </c>
      <c r="BF223" s="79">
        <v>2.164649</v>
      </c>
      <c r="BG223" s="79">
        <v>2.097003</v>
      </c>
      <c r="BH223" s="79">
        <v>84.643165</v>
      </c>
      <c r="BI223" s="79">
        <v>0.4348238</v>
      </c>
      <c r="BJ223" s="79">
        <v>10.477711086</v>
      </c>
      <c r="BK223" s="79">
        <v>100</v>
      </c>
      <c r="BL223" s="81">
        <v>414.32187774256914</v>
      </c>
      <c r="BM223" s="81">
        <v>15.594510026909148</v>
      </c>
      <c r="BN223" s="81">
        <v>1.6877348898017357</v>
      </c>
      <c r="BO223" s="81">
        <v>57.009158988475136</v>
      </c>
      <c r="BP223" s="81">
        <v>488.6132816477552</v>
      </c>
      <c r="BQ223" s="96">
        <v>3.5308135491517305</v>
      </c>
      <c r="BR223" s="96">
        <v>0.24554337767305537</v>
      </c>
      <c r="BS223" s="96">
        <v>12.282179972993035</v>
      </c>
      <c r="BT223" s="96">
        <v>16.05853689981782</v>
      </c>
    </row>
    <row r="224" spans="1:72" s="29" customFormat="1" ht="12.75" customHeight="1">
      <c r="A224" s="17">
        <v>1994</v>
      </c>
      <c r="B224" s="18" t="s">
        <v>975</v>
      </c>
      <c r="C224" s="19" t="s">
        <v>987</v>
      </c>
      <c r="D224" s="20" t="s">
        <v>274</v>
      </c>
      <c r="E224" s="141" t="s">
        <v>208</v>
      </c>
      <c r="F224" s="82">
        <v>3901.47149</v>
      </c>
      <c r="G224" s="74">
        <v>12.99595</v>
      </c>
      <c r="H224" s="22" t="s">
        <v>170</v>
      </c>
      <c r="I224" s="23">
        <v>1399.978082191781</v>
      </c>
      <c r="J224" s="24" t="s">
        <v>177</v>
      </c>
      <c r="K224" s="87">
        <v>29048.210042498657</v>
      </c>
      <c r="L224" s="92">
        <v>7.445449778872703</v>
      </c>
      <c r="M224" s="88"/>
      <c r="N224" s="89">
        <v>0.023235214218617923</v>
      </c>
      <c r="O224" s="88"/>
      <c r="P224" s="89">
        <v>0.02139232649983175</v>
      </c>
      <c r="Q224" s="77">
        <v>28</v>
      </c>
      <c r="R224" s="77">
        <v>27</v>
      </c>
      <c r="S224" s="24" t="s">
        <v>177</v>
      </c>
      <c r="T224" s="25">
        <v>149797.4603029891</v>
      </c>
      <c r="U224" s="28">
        <v>38.39511853077493</v>
      </c>
      <c r="V224" s="88"/>
      <c r="W224" s="89">
        <v>0.11982067309664342</v>
      </c>
      <c r="X224" s="88"/>
      <c r="Y224" s="89">
        <v>0.11100893885069237</v>
      </c>
      <c r="Z224" s="77">
        <v>16</v>
      </c>
      <c r="AA224" s="77">
        <v>14</v>
      </c>
      <c r="AB224" s="24" t="s">
        <v>177</v>
      </c>
      <c r="AC224" s="87">
        <v>557031.0349764735</v>
      </c>
      <c r="AD224" s="87">
        <v>142.7746009176844</v>
      </c>
      <c r="AE224" s="88"/>
      <c r="AF224" s="89">
        <v>0.4455605149219553</v>
      </c>
      <c r="AG224" s="88"/>
      <c r="AH224" s="89">
        <v>0.4031942199550614</v>
      </c>
      <c r="AI224" s="77">
        <v>16</v>
      </c>
      <c r="AJ224" s="77">
        <v>16</v>
      </c>
      <c r="AK224" s="24" t="s">
        <v>177</v>
      </c>
      <c r="AL224" s="25">
        <v>12996.9075786115</v>
      </c>
      <c r="AM224" s="83">
        <v>3.3312834944262275</v>
      </c>
      <c r="AN224" s="88"/>
      <c r="AO224" s="89">
        <v>0.01039602548063374</v>
      </c>
      <c r="AP224" s="88"/>
      <c r="AQ224" s="89">
        <v>0.01031104063585117</v>
      </c>
      <c r="AR224" s="77">
        <v>25</v>
      </c>
      <c r="AS224" s="77">
        <v>25</v>
      </c>
      <c r="AT224" s="24" t="s">
        <v>177</v>
      </c>
      <c r="AU224" s="25">
        <v>18506.07630913882</v>
      </c>
      <c r="AV224" s="83">
        <v>4.743358078246222</v>
      </c>
      <c r="AW224" s="88"/>
      <c r="AX224" s="89">
        <v>0.014802724393683284</v>
      </c>
      <c r="AY224" s="88"/>
      <c r="AZ224" s="89">
        <v>0.010575048946761222</v>
      </c>
      <c r="BA224" s="77">
        <v>8</v>
      </c>
      <c r="BB224" s="77">
        <v>6</v>
      </c>
      <c r="BC224" s="19" t="s">
        <v>1183</v>
      </c>
      <c r="BD224" s="78">
        <v>4</v>
      </c>
      <c r="BE224" s="79">
        <v>0.431580395</v>
      </c>
      <c r="BF224" s="79">
        <v>3.78666842</v>
      </c>
      <c r="BG224" s="79">
        <v>2.951997</v>
      </c>
      <c r="BH224" s="79">
        <v>82.92383699999999</v>
      </c>
      <c r="BI224" s="79">
        <v>0.439931</v>
      </c>
      <c r="BJ224" s="79">
        <v>9.465978869</v>
      </c>
      <c r="BK224" s="79">
        <v>100</v>
      </c>
      <c r="BL224" s="81">
        <v>413.16522175414724</v>
      </c>
      <c r="BM224" s="81">
        <v>83.57914891918554</v>
      </c>
      <c r="BN224" s="81">
        <v>2.3996074363214173</v>
      </c>
      <c r="BO224" s="81">
        <v>99.72980732969549</v>
      </c>
      <c r="BP224" s="81">
        <v>598.8737854393497</v>
      </c>
      <c r="BQ224" s="96">
        <v>18.92960989786275</v>
      </c>
      <c r="BR224" s="96">
        <v>0.3509786850533498</v>
      </c>
      <c r="BS224" s="96">
        <v>23.5244574349049</v>
      </c>
      <c r="BT224" s="96">
        <v>42.805046017821</v>
      </c>
    </row>
    <row r="225" spans="1:72" s="29" customFormat="1" ht="12.75" customHeight="1">
      <c r="A225" s="17">
        <v>1994</v>
      </c>
      <c r="B225" s="18" t="s">
        <v>975</v>
      </c>
      <c r="C225" s="19" t="s">
        <v>988</v>
      </c>
      <c r="D225" s="20" t="s">
        <v>275</v>
      </c>
      <c r="E225" s="141" t="s">
        <v>208</v>
      </c>
      <c r="F225" s="82">
        <v>15925.5572</v>
      </c>
      <c r="G225" s="74">
        <v>10.42409</v>
      </c>
      <c r="H225" s="22" t="s">
        <v>170</v>
      </c>
      <c r="I225" s="23">
        <v>4612.424657534247</v>
      </c>
      <c r="J225" s="24" t="s">
        <v>177</v>
      </c>
      <c r="K225" s="87">
        <v>179859.72521263588</v>
      </c>
      <c r="L225" s="92">
        <v>11.293779109508073</v>
      </c>
      <c r="M225" s="88"/>
      <c r="N225" s="89">
        <v>0.04366698244111355</v>
      </c>
      <c r="O225" s="88"/>
      <c r="P225" s="89">
        <v>0.03906572499624886</v>
      </c>
      <c r="Q225" s="77">
        <v>51</v>
      </c>
      <c r="R225" s="77">
        <v>52</v>
      </c>
      <c r="S225" s="24" t="s">
        <v>177</v>
      </c>
      <c r="T225" s="25">
        <v>867865.2407844164</v>
      </c>
      <c r="U225" s="28">
        <v>54.49512565779592</v>
      </c>
      <c r="V225" s="88"/>
      <c r="W225" s="89">
        <v>0.2107034033649434</v>
      </c>
      <c r="X225" s="88"/>
      <c r="Y225" s="89">
        <v>0.21217016415867312</v>
      </c>
      <c r="Z225" s="77">
        <v>25</v>
      </c>
      <c r="AA225" s="77">
        <v>26</v>
      </c>
      <c r="AB225" s="24" t="s">
        <v>177</v>
      </c>
      <c r="AC225" s="87">
        <v>2974847.4645189033</v>
      </c>
      <c r="AD225" s="87">
        <v>186.7970726022009</v>
      </c>
      <c r="AE225" s="88"/>
      <c r="AF225" s="89">
        <v>0.7222440256959313</v>
      </c>
      <c r="AG225" s="88"/>
      <c r="AH225" s="89">
        <v>0.634672296198359</v>
      </c>
      <c r="AI225" s="77">
        <v>29</v>
      </c>
      <c r="AJ225" s="77">
        <v>27</v>
      </c>
      <c r="AK225" s="24" t="s">
        <v>177</v>
      </c>
      <c r="AL225" s="25">
        <v>52778.56244779478</v>
      </c>
      <c r="AM225" s="83">
        <v>3.3140794877679243</v>
      </c>
      <c r="AN225" s="88"/>
      <c r="AO225" s="89">
        <v>0.012813766711532575</v>
      </c>
      <c r="AP225" s="88"/>
      <c r="AQ225" s="89">
        <v>0.011185488760208969</v>
      </c>
      <c r="AR225" s="77">
        <v>30</v>
      </c>
      <c r="AS225" s="77">
        <v>27</v>
      </c>
      <c r="AT225" s="24" t="s">
        <v>177</v>
      </c>
      <c r="AU225" s="25">
        <v>142892.84274751478</v>
      </c>
      <c r="AV225" s="83">
        <v>8.972549026260431</v>
      </c>
      <c r="AW225" s="88"/>
      <c r="AX225" s="89">
        <v>0.03469203151422453</v>
      </c>
      <c r="AY225" s="88"/>
      <c r="AZ225" s="89">
        <v>0.022968056353747584</v>
      </c>
      <c r="BA225" s="77">
        <v>18</v>
      </c>
      <c r="BB225" s="77">
        <v>15</v>
      </c>
      <c r="BC225" s="19" t="s">
        <v>1179</v>
      </c>
      <c r="BD225" s="78">
        <v>9</v>
      </c>
      <c r="BE225" s="79">
        <v>0.7632436</v>
      </c>
      <c r="BF225" s="79">
        <v>9.66019671</v>
      </c>
      <c r="BG225" s="79">
        <v>13.59509</v>
      </c>
      <c r="BH225" s="79">
        <v>64.645476</v>
      </c>
      <c r="BI225" s="79">
        <v>0.49346896</v>
      </c>
      <c r="BJ225" s="79">
        <v>10.84252802</v>
      </c>
      <c r="BK225" s="79">
        <v>100</v>
      </c>
      <c r="BL225" s="81">
        <v>425.39039073621865</v>
      </c>
      <c r="BM225" s="81">
        <v>558.4658810765713</v>
      </c>
      <c r="BN225" s="81">
        <v>4.603460070249013</v>
      </c>
      <c r="BO225" s="81">
        <v>383.5810529756535</v>
      </c>
      <c r="BP225" s="81">
        <v>1372.0407848586924</v>
      </c>
      <c r="BQ225" s="96">
        <v>104.33294813278705</v>
      </c>
      <c r="BR225" s="96">
        <v>0.9177910166517336</v>
      </c>
      <c r="BS225" s="96">
        <v>92.65440332599478</v>
      </c>
      <c r="BT225" s="96">
        <v>197.90514247543356</v>
      </c>
    </row>
    <row r="226" spans="1:72" s="29" customFormat="1" ht="12.75" customHeight="1">
      <c r="A226" s="17">
        <v>1994</v>
      </c>
      <c r="B226" s="18" t="s">
        <v>975</v>
      </c>
      <c r="C226" s="19" t="s">
        <v>989</v>
      </c>
      <c r="D226" s="20" t="s">
        <v>276</v>
      </c>
      <c r="E226" s="141" t="s">
        <v>1182</v>
      </c>
      <c r="F226" s="82">
        <v>121182.462</v>
      </c>
      <c r="G226" s="74">
        <v>5.57376</v>
      </c>
      <c r="H226" s="22" t="s">
        <v>170</v>
      </c>
      <c r="I226" s="23">
        <v>26075.657534246577</v>
      </c>
      <c r="J226" s="24" t="s">
        <v>177</v>
      </c>
      <c r="K226" s="87">
        <v>1795432.45129422</v>
      </c>
      <c r="L226" s="92">
        <v>14.815943014049509</v>
      </c>
      <c r="M226" s="88"/>
      <c r="N226" s="89">
        <v>0.07710496476585786</v>
      </c>
      <c r="O226" s="88"/>
      <c r="P226" s="89">
        <v>0.08714387436902345</v>
      </c>
      <c r="Q226" s="77">
        <v>68</v>
      </c>
      <c r="R226" s="77">
        <v>77</v>
      </c>
      <c r="S226" s="24" t="s">
        <v>177</v>
      </c>
      <c r="T226" s="25">
        <v>53456494.29728795</v>
      </c>
      <c r="U226" s="28">
        <v>441.12401592639657</v>
      </c>
      <c r="V226" s="88"/>
      <c r="W226" s="89">
        <v>2.2956926652002627</v>
      </c>
      <c r="X226" s="88"/>
      <c r="Y226" s="89">
        <v>2.0493102232971796</v>
      </c>
      <c r="Z226" s="77">
        <v>77</v>
      </c>
      <c r="AA226" s="77">
        <v>75</v>
      </c>
      <c r="AB226" s="24" t="s">
        <v>177</v>
      </c>
      <c r="AC226" s="87">
        <v>77152877.64829727</v>
      </c>
      <c r="AD226" s="87">
        <v>636.66702569797</v>
      </c>
      <c r="AE226" s="88"/>
      <c r="AF226" s="89">
        <v>3.313335407504926</v>
      </c>
      <c r="AG226" s="88"/>
      <c r="AH226" s="89">
        <v>3.020728859458371</v>
      </c>
      <c r="AI226" s="77">
        <v>77</v>
      </c>
      <c r="AJ226" s="77">
        <v>78</v>
      </c>
      <c r="AK226" s="24" t="s">
        <v>177</v>
      </c>
      <c r="AL226" s="25">
        <v>1677784.2014515034</v>
      </c>
      <c r="AM226" s="83">
        <v>13.84510740053708</v>
      </c>
      <c r="AN226" s="88"/>
      <c r="AO226" s="89">
        <v>0.07205255293474243</v>
      </c>
      <c r="AP226" s="88"/>
      <c r="AQ226" s="89">
        <v>0.08021216169899911</v>
      </c>
      <c r="AR226" s="77">
        <v>67</v>
      </c>
      <c r="AS226" s="77">
        <v>75</v>
      </c>
      <c r="AT226" s="24" t="s">
        <v>177</v>
      </c>
      <c r="AU226" s="25">
        <v>3585189.747888987</v>
      </c>
      <c r="AV226" s="83">
        <v>29.585054542702615</v>
      </c>
      <c r="AW226" s="88"/>
      <c r="AX226" s="89">
        <v>0.15396620963970492</v>
      </c>
      <c r="AY226" s="88"/>
      <c r="AZ226" s="89">
        <v>0.1480868755684779</v>
      </c>
      <c r="BA226" s="77">
        <v>55</v>
      </c>
      <c r="BB226" s="77">
        <v>68</v>
      </c>
      <c r="BC226" s="19" t="s">
        <v>1179</v>
      </c>
      <c r="BD226" s="78">
        <v>32</v>
      </c>
      <c r="BE226" s="79">
        <v>2.6677939800000003</v>
      </c>
      <c r="BF226" s="79">
        <v>39.476721545</v>
      </c>
      <c r="BG226" s="79">
        <v>16.26403</v>
      </c>
      <c r="BH226" s="79">
        <v>28.681231</v>
      </c>
      <c r="BI226" s="79">
        <v>0.4740999</v>
      </c>
      <c r="BJ226" s="79">
        <v>12.4361245921</v>
      </c>
      <c r="BK226" s="79">
        <v>100</v>
      </c>
      <c r="BL226" s="81">
        <v>473.59808000379905</v>
      </c>
      <c r="BM226" s="81">
        <v>3127.572819351808</v>
      </c>
      <c r="BN226" s="81">
        <v>24.431483603075613</v>
      </c>
      <c r="BO226" s="81">
        <v>1091.8844840765819</v>
      </c>
      <c r="BP226" s="81">
        <v>4717.486867035264</v>
      </c>
      <c r="BQ226" s="96">
        <v>548.3314629031605</v>
      </c>
      <c r="BR226" s="96">
        <v>5.746480597717734</v>
      </c>
      <c r="BS226" s="96">
        <v>331.9051563748556</v>
      </c>
      <c r="BT226" s="96">
        <v>885.9830998757338</v>
      </c>
    </row>
    <row r="227" spans="1:72" s="29" customFormat="1" ht="12.75" customHeight="1">
      <c r="A227" s="17">
        <v>1994</v>
      </c>
      <c r="B227" s="18" t="s">
        <v>810</v>
      </c>
      <c r="C227" s="19" t="s">
        <v>811</v>
      </c>
      <c r="D227" s="20" t="s">
        <v>812</v>
      </c>
      <c r="E227" s="141" t="s">
        <v>1182</v>
      </c>
      <c r="F227" s="82">
        <v>896.9978675239</v>
      </c>
      <c r="G227" s="74">
        <v>7.320174</v>
      </c>
      <c r="H227" s="22" t="s">
        <v>170</v>
      </c>
      <c r="I227" s="23">
        <v>320.8876712328767</v>
      </c>
      <c r="J227" s="24" t="s">
        <v>177</v>
      </c>
      <c r="K227" s="87">
        <v>58195.123619287755</v>
      </c>
      <c r="L227" s="92">
        <v>64.87766105836052</v>
      </c>
      <c r="M227" s="88"/>
      <c r="N227" s="89">
        <v>0.20308699086310217</v>
      </c>
      <c r="O227" s="88"/>
      <c r="P227" s="89">
        <v>0.11990567822179744</v>
      </c>
      <c r="Q227" s="77">
        <v>91</v>
      </c>
      <c r="R227" s="77">
        <v>85</v>
      </c>
      <c r="S227" s="24" t="s">
        <v>177</v>
      </c>
      <c r="T227" s="25">
        <v>2908094.6765167452</v>
      </c>
      <c r="U227" s="28">
        <v>3242.0307581603706</v>
      </c>
      <c r="V227" s="88"/>
      <c r="W227" s="89">
        <v>10.148551292071653</v>
      </c>
      <c r="X227" s="88"/>
      <c r="Y227" s="89">
        <v>6.23015802902328</v>
      </c>
      <c r="Z227" s="77">
        <v>96</v>
      </c>
      <c r="AA227" s="77">
        <v>93</v>
      </c>
      <c r="AB227" s="24" t="s">
        <v>177</v>
      </c>
      <c r="AC227" s="87">
        <v>2701597.6171944523</v>
      </c>
      <c r="AD227" s="87">
        <v>3011.8216720537184</v>
      </c>
      <c r="AE227" s="88"/>
      <c r="AF227" s="89">
        <v>9.42792619856391</v>
      </c>
      <c r="AG227" s="88"/>
      <c r="AH227" s="89">
        <v>6.357137336485374</v>
      </c>
      <c r="AI227" s="77">
        <v>95</v>
      </c>
      <c r="AJ227" s="77">
        <v>90</v>
      </c>
      <c r="AK227" s="24" t="s">
        <v>177</v>
      </c>
      <c r="AL227" s="25">
        <v>19085.06950106964</v>
      </c>
      <c r="AM227" s="83">
        <v>21.276605209500264</v>
      </c>
      <c r="AN227" s="88"/>
      <c r="AO227" s="89">
        <v>0.06660230435700615</v>
      </c>
      <c r="AP227" s="88"/>
      <c r="AQ227" s="89">
        <v>0.04287744176080806</v>
      </c>
      <c r="AR227" s="77">
        <v>66</v>
      </c>
      <c r="AS227" s="77">
        <v>60</v>
      </c>
      <c r="AT227" s="24" t="s">
        <v>177</v>
      </c>
      <c r="AU227" s="25">
        <v>56025.17511530971</v>
      </c>
      <c r="AV227" s="83">
        <v>62.458537688571425</v>
      </c>
      <c r="AW227" s="88"/>
      <c r="AX227" s="89">
        <v>0.19551439225700978</v>
      </c>
      <c r="AY227" s="88"/>
      <c r="AZ227" s="89">
        <v>0.11245919326017792</v>
      </c>
      <c r="BA227" s="77">
        <v>64</v>
      </c>
      <c r="BB227" s="77">
        <v>59</v>
      </c>
      <c r="BC227" s="32" t="s">
        <v>1184</v>
      </c>
      <c r="BD227" s="78">
        <v>10</v>
      </c>
      <c r="BE227" s="79">
        <v>2.08138754</v>
      </c>
      <c r="BF227" s="79">
        <v>71.50784951</v>
      </c>
      <c r="BG227" s="79">
        <v>7.901425</v>
      </c>
      <c r="BH227" s="79">
        <v>7.10715857</v>
      </c>
      <c r="BI227" s="79">
        <v>8.972721</v>
      </c>
      <c r="BJ227" s="79">
        <v>2.4294553</v>
      </c>
      <c r="BK227" s="79">
        <v>100</v>
      </c>
      <c r="BL227" s="81">
        <v>624.7599393745511</v>
      </c>
      <c r="BM227" s="81">
        <v>6929.3412597413135</v>
      </c>
      <c r="BN227" s="81">
        <v>11.049450274271974</v>
      </c>
      <c r="BO227" s="81">
        <v>2320.1705102655083</v>
      </c>
      <c r="BP227" s="81">
        <v>9885.321159655645</v>
      </c>
      <c r="BQ227" s="96">
        <v>990.6623328469876</v>
      </c>
      <c r="BR227" s="96">
        <v>2.672618765472659</v>
      </c>
      <c r="BS227" s="96">
        <v>796.5782594025641</v>
      </c>
      <c r="BT227" s="96">
        <v>1789.9132110150244</v>
      </c>
    </row>
    <row r="228" spans="1:72" s="29" customFormat="1" ht="12.75" customHeight="1">
      <c r="A228" s="17">
        <v>1994</v>
      </c>
      <c r="B228" s="18" t="s">
        <v>810</v>
      </c>
      <c r="C228" s="19" t="s">
        <v>813</v>
      </c>
      <c r="D228" s="20" t="s">
        <v>277</v>
      </c>
      <c r="E228" s="142" t="s">
        <v>1182</v>
      </c>
      <c r="F228" s="82">
        <v>6049.042442914</v>
      </c>
      <c r="G228" s="74">
        <v>8.268305</v>
      </c>
      <c r="H228" s="22" t="s">
        <v>170</v>
      </c>
      <c r="I228" s="23">
        <v>2129.194520547945</v>
      </c>
      <c r="J228" s="24" t="s">
        <v>177</v>
      </c>
      <c r="K228" s="87">
        <v>184114.82411940076</v>
      </c>
      <c r="L228" s="92">
        <v>30.43701971955536</v>
      </c>
      <c r="M228" s="88"/>
      <c r="N228" s="89">
        <v>0.09683268152610283</v>
      </c>
      <c r="O228" s="88"/>
      <c r="P228" s="89">
        <v>0.10545329949354507</v>
      </c>
      <c r="Q228" s="77">
        <v>75</v>
      </c>
      <c r="R228" s="77">
        <v>82</v>
      </c>
      <c r="S228" s="24" t="s">
        <v>177</v>
      </c>
      <c r="T228" s="25">
        <v>20192419.062545337</v>
      </c>
      <c r="U228" s="28">
        <v>3338.118264684891</v>
      </c>
      <c r="V228" s="88"/>
      <c r="W228" s="89">
        <v>10.619927502725327</v>
      </c>
      <c r="X228" s="88"/>
      <c r="Y228" s="89">
        <v>7.14931529300308</v>
      </c>
      <c r="Z228" s="77">
        <v>96</v>
      </c>
      <c r="AA228" s="77">
        <v>95</v>
      </c>
      <c r="AB228" s="24" t="s">
        <v>177</v>
      </c>
      <c r="AC228" s="87">
        <v>18164910.264604032</v>
      </c>
      <c r="AD228" s="87">
        <v>3002.9397935342417</v>
      </c>
      <c r="AE228" s="88"/>
      <c r="AF228" s="89">
        <v>9.553586893480848</v>
      </c>
      <c r="AG228" s="88"/>
      <c r="AH228" s="89">
        <v>7.454507955905449</v>
      </c>
      <c r="AI228" s="77">
        <v>95</v>
      </c>
      <c r="AJ228" s="77">
        <v>94</v>
      </c>
      <c r="AK228" s="24" t="s">
        <v>177</v>
      </c>
      <c r="AL228" s="25">
        <v>222634.17267443758</v>
      </c>
      <c r="AM228" s="83">
        <v>36.804862054693764</v>
      </c>
      <c r="AN228" s="88"/>
      <c r="AO228" s="89">
        <v>0.11709140772624804</v>
      </c>
      <c r="AP228" s="88"/>
      <c r="AQ228" s="89">
        <v>0.06725573076610276</v>
      </c>
      <c r="AR228" s="77">
        <v>78</v>
      </c>
      <c r="AS228" s="77">
        <v>71</v>
      </c>
      <c r="AT228" s="24" t="s">
        <v>177</v>
      </c>
      <c r="AU228" s="25">
        <v>605643.884415296</v>
      </c>
      <c r="AV228" s="83">
        <v>100.12227391870302</v>
      </c>
      <c r="AW228" s="88"/>
      <c r="AX228" s="89">
        <v>0.31853014366613663</v>
      </c>
      <c r="AY228" s="88"/>
      <c r="AZ228" s="89">
        <v>0.23464290848873182</v>
      </c>
      <c r="BA228" s="77">
        <v>78</v>
      </c>
      <c r="BB228" s="77">
        <v>80</v>
      </c>
      <c r="BC228" s="19" t="s">
        <v>1179</v>
      </c>
      <c r="BD228" s="78">
        <v>13</v>
      </c>
      <c r="BE228" s="79">
        <v>2.37764777</v>
      </c>
      <c r="BF228" s="79">
        <v>73.2324726</v>
      </c>
      <c r="BG228" s="79">
        <v>9.415236</v>
      </c>
      <c r="BH228" s="79">
        <v>8.84834191</v>
      </c>
      <c r="BI228" s="79">
        <v>4.505102</v>
      </c>
      <c r="BJ228" s="79">
        <v>1.6212034770000001</v>
      </c>
      <c r="BK228" s="79">
        <v>100</v>
      </c>
      <c r="BL228" s="81">
        <v>631.0185514521223</v>
      </c>
      <c r="BM228" s="81">
        <v>7612.391509547885</v>
      </c>
      <c r="BN228" s="81">
        <v>17.351892357159574</v>
      </c>
      <c r="BO228" s="81">
        <v>2238.131593184538</v>
      </c>
      <c r="BP228" s="81">
        <v>10498.893546541705</v>
      </c>
      <c r="BQ228" s="96">
        <v>1079.8912491764888</v>
      </c>
      <c r="BR228" s="96">
        <v>4.19763407287894</v>
      </c>
      <c r="BS228" s="96">
        <v>773.1526178128506</v>
      </c>
      <c r="BT228" s="96">
        <v>1857.2415010622183</v>
      </c>
    </row>
    <row r="229" spans="1:72" s="29" customFormat="1" ht="12.75" customHeight="1">
      <c r="A229" s="17">
        <v>1994</v>
      </c>
      <c r="B229" s="18" t="s">
        <v>810</v>
      </c>
      <c r="C229" s="19" t="s">
        <v>814</v>
      </c>
      <c r="D229" s="20" t="s">
        <v>815</v>
      </c>
      <c r="E229" s="142" t="s">
        <v>1182</v>
      </c>
      <c r="F229" s="82">
        <v>1083.900748752</v>
      </c>
      <c r="G229" s="74">
        <v>5.978052</v>
      </c>
      <c r="H229" s="22" t="s">
        <v>170</v>
      </c>
      <c r="I229" s="23">
        <v>325.55342465753426</v>
      </c>
      <c r="J229" s="24" t="s">
        <v>177</v>
      </c>
      <c r="K229" s="87">
        <v>73238.27997445458</v>
      </c>
      <c r="L229" s="92">
        <v>67.56917555300234</v>
      </c>
      <c r="M229" s="88"/>
      <c r="N229" s="89">
        <v>0.2519210217414978</v>
      </c>
      <c r="O229" s="88"/>
      <c r="P229" s="89">
        <v>0.16145958351817427</v>
      </c>
      <c r="Q229" s="77">
        <v>93</v>
      </c>
      <c r="R229" s="77">
        <v>91</v>
      </c>
      <c r="S229" s="24" t="s">
        <v>177</v>
      </c>
      <c r="T229" s="25">
        <v>2199874.429550071</v>
      </c>
      <c r="U229" s="28">
        <v>2029.5902849804277</v>
      </c>
      <c r="V229" s="88"/>
      <c r="W229" s="89">
        <v>7.567007501931378</v>
      </c>
      <c r="X229" s="88"/>
      <c r="Y229" s="89">
        <v>6.172462540710023</v>
      </c>
      <c r="Z229" s="77">
        <v>94</v>
      </c>
      <c r="AA229" s="77">
        <v>93</v>
      </c>
      <c r="AB229" s="24" t="s">
        <v>177</v>
      </c>
      <c r="AC229" s="87">
        <v>2672055.4017524044</v>
      </c>
      <c r="AD229" s="87">
        <v>2465.2214742253855</v>
      </c>
      <c r="AE229" s="88"/>
      <c r="AF229" s="89">
        <v>9.19118973293948</v>
      </c>
      <c r="AG229" s="88"/>
      <c r="AH229" s="89">
        <v>7.164811512207268</v>
      </c>
      <c r="AI229" s="77">
        <v>95</v>
      </c>
      <c r="AJ229" s="77">
        <v>93</v>
      </c>
      <c r="AK229" s="24" t="s">
        <v>177</v>
      </c>
      <c r="AL229" s="25">
        <v>63909.418583605075</v>
      </c>
      <c r="AM229" s="83">
        <v>58.96242682477172</v>
      </c>
      <c r="AN229" s="88"/>
      <c r="AO229" s="89">
        <v>0.2198321155835795</v>
      </c>
      <c r="AP229" s="88"/>
      <c r="AQ229" s="89">
        <v>0.1380671538607034</v>
      </c>
      <c r="AR229" s="77">
        <v>91</v>
      </c>
      <c r="AS229" s="77">
        <v>84</v>
      </c>
      <c r="AT229" s="24" t="s">
        <v>177</v>
      </c>
      <c r="AU229" s="25">
        <v>112997.90112072184</v>
      </c>
      <c r="AV229" s="83">
        <v>104.25115145535906</v>
      </c>
      <c r="AW229" s="88"/>
      <c r="AX229" s="89">
        <v>0.3886839875937294</v>
      </c>
      <c r="AY229" s="88"/>
      <c r="AZ229" s="89">
        <v>0.2204517140771356</v>
      </c>
      <c r="BA229" s="77">
        <v>84</v>
      </c>
      <c r="BB229" s="77">
        <v>78</v>
      </c>
      <c r="BC229" s="32" t="s">
        <v>1184</v>
      </c>
      <c r="BD229" s="78">
        <v>12</v>
      </c>
      <c r="BE229" s="79">
        <v>2.05841509</v>
      </c>
      <c r="BF229" s="79">
        <v>85.60587910000001</v>
      </c>
      <c r="BG229" s="79">
        <v>4.217555</v>
      </c>
      <c r="BH229" s="79">
        <v>1.81661004</v>
      </c>
      <c r="BI229" s="79">
        <v>4.445243</v>
      </c>
      <c r="BJ229" s="79">
        <v>1.8563016</v>
      </c>
      <c r="BK229" s="79">
        <v>100</v>
      </c>
      <c r="BL229" s="81">
        <v>592.6031518472229</v>
      </c>
      <c r="BM229" s="81">
        <v>8125.38941116809</v>
      </c>
      <c r="BN229" s="81">
        <v>7.710115533753643</v>
      </c>
      <c r="BO229" s="81">
        <v>1691.0828801534378</v>
      </c>
      <c r="BP229" s="81">
        <v>10416.785558702504</v>
      </c>
      <c r="BQ229" s="96">
        <v>1151.665102274304</v>
      </c>
      <c r="BR229" s="96">
        <v>1.8651769260187407</v>
      </c>
      <c r="BS229" s="96">
        <v>698.5132179968917</v>
      </c>
      <c r="BT229" s="96">
        <v>1852.0434971972145</v>
      </c>
    </row>
    <row r="230" spans="1:72" s="29" customFormat="1" ht="12.75" customHeight="1">
      <c r="A230" s="17">
        <v>1994</v>
      </c>
      <c r="B230" s="18" t="s">
        <v>810</v>
      </c>
      <c r="C230" s="19" t="s">
        <v>816</v>
      </c>
      <c r="D230" s="20" t="s">
        <v>817</v>
      </c>
      <c r="E230" s="141" t="s">
        <v>1182</v>
      </c>
      <c r="F230" s="82">
        <v>580.5296047798</v>
      </c>
      <c r="G230" s="74">
        <v>6.373644</v>
      </c>
      <c r="H230" s="22" t="s">
        <v>170</v>
      </c>
      <c r="I230" s="23">
        <v>203.1887671232877</v>
      </c>
      <c r="J230" s="24" t="s">
        <v>177</v>
      </c>
      <c r="K230" s="87">
        <v>38786.95511679763</v>
      </c>
      <c r="L230" s="92">
        <v>66.813052766723</v>
      </c>
      <c r="M230" s="88"/>
      <c r="N230" s="89">
        <v>0.21376398329157448</v>
      </c>
      <c r="O230" s="88"/>
      <c r="P230" s="89">
        <v>0.13643736496842118</v>
      </c>
      <c r="Q230" s="77">
        <v>91</v>
      </c>
      <c r="R230" s="77">
        <v>87</v>
      </c>
      <c r="S230" s="24" t="s">
        <v>177</v>
      </c>
      <c r="T230" s="25">
        <v>2275159.1350285215</v>
      </c>
      <c r="U230" s="28">
        <v>3919.1095790739378</v>
      </c>
      <c r="V230" s="88"/>
      <c r="W230" s="89">
        <v>12.53893423346566</v>
      </c>
      <c r="X230" s="88"/>
      <c r="Y230" s="89">
        <v>9.645505564457064</v>
      </c>
      <c r="Z230" s="77">
        <v>98</v>
      </c>
      <c r="AA230" s="77">
        <v>98</v>
      </c>
      <c r="AB230" s="24" t="s">
        <v>177</v>
      </c>
      <c r="AC230" s="87">
        <v>2801398.640266175</v>
      </c>
      <c r="AD230" s="87">
        <v>4825.591351760208</v>
      </c>
      <c r="AE230" s="88"/>
      <c r="AF230" s="89">
        <v>15.43916325289367</v>
      </c>
      <c r="AG230" s="88"/>
      <c r="AH230" s="89">
        <v>10.389832466356815</v>
      </c>
      <c r="AI230" s="77">
        <v>98</v>
      </c>
      <c r="AJ230" s="77">
        <v>97</v>
      </c>
      <c r="AK230" s="24" t="s">
        <v>177</v>
      </c>
      <c r="AL230" s="25">
        <v>52157.20828911036</v>
      </c>
      <c r="AM230" s="83">
        <v>89.8441834140294</v>
      </c>
      <c r="AN230" s="88"/>
      <c r="AO230" s="89">
        <v>0.2874505763000733</v>
      </c>
      <c r="AP230" s="88"/>
      <c r="AQ230" s="89">
        <v>0.1457594430640789</v>
      </c>
      <c r="AR230" s="77">
        <v>94</v>
      </c>
      <c r="AS230" s="77">
        <v>85</v>
      </c>
      <c r="AT230" s="24" t="s">
        <v>177</v>
      </c>
      <c r="AU230" s="25">
        <v>170622.10297521774</v>
      </c>
      <c r="AV230" s="83">
        <v>293.90766908422563</v>
      </c>
      <c r="AW230" s="88"/>
      <c r="AX230" s="89">
        <v>0.9403383240509201</v>
      </c>
      <c r="AY230" s="88"/>
      <c r="AZ230" s="89">
        <v>0.2590627548234813</v>
      </c>
      <c r="BA230" s="77">
        <v>94</v>
      </c>
      <c r="BB230" s="77">
        <v>83</v>
      </c>
      <c r="BC230" s="32" t="s">
        <v>1184</v>
      </c>
      <c r="BD230" s="78">
        <v>4</v>
      </c>
      <c r="BE230" s="79">
        <v>1.568563305</v>
      </c>
      <c r="BF230" s="79">
        <v>87.64449987</v>
      </c>
      <c r="BG230" s="79">
        <v>4.152863</v>
      </c>
      <c r="BH230" s="79">
        <v>2.98799015</v>
      </c>
      <c r="BI230" s="79">
        <v>3.257427</v>
      </c>
      <c r="BJ230" s="79">
        <v>0.38865262</v>
      </c>
      <c r="BK230" s="79">
        <v>100</v>
      </c>
      <c r="BL230" s="81">
        <v>614.6990559342046</v>
      </c>
      <c r="BM230" s="81">
        <v>7521.233997456815</v>
      </c>
      <c r="BN230" s="81">
        <v>2.1325355155136045</v>
      </c>
      <c r="BO230" s="81">
        <v>3376.0776088988814</v>
      </c>
      <c r="BP230" s="81">
        <v>11514.143197805413</v>
      </c>
      <c r="BQ230" s="96">
        <v>1065.6987371063246</v>
      </c>
      <c r="BR230" s="96">
        <v>0.515621134337969</v>
      </c>
      <c r="BS230" s="96">
        <v>1427.4534721004025</v>
      </c>
      <c r="BT230" s="96">
        <v>2493.6678303410654</v>
      </c>
    </row>
    <row r="231" spans="1:72" s="29" customFormat="1" ht="12.75" customHeight="1">
      <c r="A231" s="17">
        <v>1994</v>
      </c>
      <c r="B231" s="18" t="s">
        <v>810</v>
      </c>
      <c r="C231" s="19" t="s">
        <v>818</v>
      </c>
      <c r="D231" s="20" t="s">
        <v>278</v>
      </c>
      <c r="E231" s="142" t="s">
        <v>1182</v>
      </c>
      <c r="F231" s="82">
        <v>7237.921242629</v>
      </c>
      <c r="G231" s="74">
        <v>6.909801</v>
      </c>
      <c r="H231" s="22" t="s">
        <v>170</v>
      </c>
      <c r="I231" s="23">
        <v>2383.094520547945</v>
      </c>
      <c r="J231" s="24" t="s">
        <v>177</v>
      </c>
      <c r="K231" s="87">
        <v>235388.2737612529</v>
      </c>
      <c r="L231" s="92">
        <v>32.521530128691175</v>
      </c>
      <c r="M231" s="88"/>
      <c r="N231" s="89">
        <v>0.110609415408882</v>
      </c>
      <c r="O231" s="88"/>
      <c r="P231" s="89">
        <v>0.103199957812882</v>
      </c>
      <c r="Q231" s="77">
        <v>78</v>
      </c>
      <c r="R231" s="77">
        <v>81</v>
      </c>
      <c r="S231" s="24" t="s">
        <v>177</v>
      </c>
      <c r="T231" s="25">
        <v>24550218.646847952</v>
      </c>
      <c r="U231" s="28">
        <v>3391.8880606568578</v>
      </c>
      <c r="V231" s="88"/>
      <c r="W231" s="89">
        <v>11.536196299405805</v>
      </c>
      <c r="X231" s="88"/>
      <c r="Y231" s="89">
        <v>8.590525807292257</v>
      </c>
      <c r="Z231" s="77">
        <v>98</v>
      </c>
      <c r="AA231" s="77">
        <v>97</v>
      </c>
      <c r="AB231" s="24" t="s">
        <v>177</v>
      </c>
      <c r="AC231" s="87">
        <v>19725141.176340405</v>
      </c>
      <c r="AD231" s="87">
        <v>2725.2494901665614</v>
      </c>
      <c r="AE231" s="88"/>
      <c r="AF231" s="89">
        <v>9.268882852616516</v>
      </c>
      <c r="AG231" s="88"/>
      <c r="AH231" s="89">
        <v>7.461127999931057</v>
      </c>
      <c r="AI231" s="77">
        <v>95</v>
      </c>
      <c r="AJ231" s="77">
        <v>94</v>
      </c>
      <c r="AK231" s="24" t="s">
        <v>177</v>
      </c>
      <c r="AL231" s="25">
        <v>395753.59650594596</v>
      </c>
      <c r="AM231" s="83">
        <v>54.67779811903536</v>
      </c>
      <c r="AN231" s="88"/>
      <c r="AO231" s="89">
        <v>0.1859653977490992</v>
      </c>
      <c r="AP231" s="88"/>
      <c r="AQ231" s="89">
        <v>0.13883287871742003</v>
      </c>
      <c r="AR231" s="77">
        <v>89</v>
      </c>
      <c r="AS231" s="77">
        <v>85</v>
      </c>
      <c r="AT231" s="24" t="s">
        <v>177</v>
      </c>
      <c r="AU231" s="25">
        <v>984811.9332784929</v>
      </c>
      <c r="AV231" s="83">
        <v>136.06281420669117</v>
      </c>
      <c r="AW231" s="88"/>
      <c r="AX231" s="89">
        <v>0.46276507528199484</v>
      </c>
      <c r="AY231" s="88"/>
      <c r="AZ231" s="89">
        <v>0.3769779373369175</v>
      </c>
      <c r="BA231" s="77">
        <v>87</v>
      </c>
      <c r="BB231" s="77">
        <v>90</v>
      </c>
      <c r="BC231" s="19" t="s">
        <v>1179</v>
      </c>
      <c r="BD231" s="78">
        <v>13</v>
      </c>
      <c r="BE231" s="79">
        <v>2.8169868</v>
      </c>
      <c r="BF231" s="79">
        <v>75.6802873</v>
      </c>
      <c r="BG231" s="79">
        <v>9.997255</v>
      </c>
      <c r="BH231" s="79">
        <v>5.06599842</v>
      </c>
      <c r="BI231" s="79">
        <v>5.055603</v>
      </c>
      <c r="BJ231" s="79">
        <v>1.383873131</v>
      </c>
      <c r="BK231" s="79">
        <v>100</v>
      </c>
      <c r="BL231" s="81">
        <v>615.8640743992898</v>
      </c>
      <c r="BM231" s="81">
        <v>7248.813055741799</v>
      </c>
      <c r="BN231" s="81">
        <v>14.727847461528954</v>
      </c>
      <c r="BO231" s="81">
        <v>2012.926020000187</v>
      </c>
      <c r="BP231" s="81">
        <v>9892.330997602805</v>
      </c>
      <c r="BQ231" s="96">
        <v>1027.3922696943189</v>
      </c>
      <c r="BR231" s="96">
        <v>3.562717222562688</v>
      </c>
      <c r="BS231" s="96">
        <v>789.6025403454287</v>
      </c>
      <c r="BT231" s="96">
        <v>1820.5575272623103</v>
      </c>
    </row>
    <row r="232" spans="1:72" s="29" customFormat="1" ht="12.75" customHeight="1">
      <c r="A232" s="17">
        <v>1994</v>
      </c>
      <c r="B232" s="18" t="s">
        <v>810</v>
      </c>
      <c r="C232" s="19" t="s">
        <v>819</v>
      </c>
      <c r="D232" s="20" t="s">
        <v>279</v>
      </c>
      <c r="E232" s="142" t="s">
        <v>1182</v>
      </c>
      <c r="F232" s="82">
        <v>521.7516336631</v>
      </c>
      <c r="G232" s="74">
        <v>8.217847</v>
      </c>
      <c r="H232" s="22" t="s">
        <v>170</v>
      </c>
      <c r="I232" s="23">
        <v>122.46424657534246</v>
      </c>
      <c r="J232" s="24" t="s">
        <v>177</v>
      </c>
      <c r="K232" s="87">
        <v>24227.572199495233</v>
      </c>
      <c r="L232" s="92">
        <v>46.43506725489087</v>
      </c>
      <c r="M232" s="88"/>
      <c r="N232" s="89">
        <v>0.22153845498365177</v>
      </c>
      <c r="O232" s="88"/>
      <c r="P232" s="89">
        <v>0.1424082634132993</v>
      </c>
      <c r="Q232" s="77">
        <v>92</v>
      </c>
      <c r="R232" s="77">
        <v>88</v>
      </c>
      <c r="S232" s="24" t="s">
        <v>177</v>
      </c>
      <c r="T232" s="25">
        <v>1186505.102637572</v>
      </c>
      <c r="U232" s="28">
        <v>2274.080282810786</v>
      </c>
      <c r="V232" s="88"/>
      <c r="W232" s="89">
        <v>10.84947782238054</v>
      </c>
      <c r="X232" s="88"/>
      <c r="Y232" s="89">
        <v>7.241348691492698</v>
      </c>
      <c r="Z232" s="77">
        <v>97</v>
      </c>
      <c r="AA232" s="77">
        <v>96</v>
      </c>
      <c r="AB232" s="24" t="s">
        <v>177</v>
      </c>
      <c r="AC232" s="87">
        <v>1321077.3367159434</v>
      </c>
      <c r="AD232" s="87">
        <v>2532.0042171041396</v>
      </c>
      <c r="AE232" s="88"/>
      <c r="AF232" s="89">
        <v>12.08001485580405</v>
      </c>
      <c r="AG232" s="88"/>
      <c r="AH232" s="89">
        <v>7.448373895205136</v>
      </c>
      <c r="AI232" s="77">
        <v>97</v>
      </c>
      <c r="AJ232" s="77">
        <v>94</v>
      </c>
      <c r="AK232" s="24" t="s">
        <v>177</v>
      </c>
      <c r="AL232" s="25">
        <v>10929.384086571832</v>
      </c>
      <c r="AM232" s="83">
        <v>20.947484169506286</v>
      </c>
      <c r="AN232" s="88"/>
      <c r="AO232" s="89">
        <v>0.09993898045271246</v>
      </c>
      <c r="AP232" s="88"/>
      <c r="AQ232" s="89">
        <v>0.07973754600728837</v>
      </c>
      <c r="AR232" s="77">
        <v>75</v>
      </c>
      <c r="AS232" s="77">
        <v>75</v>
      </c>
      <c r="AT232" s="24" t="s">
        <v>177</v>
      </c>
      <c r="AU232" s="25">
        <v>107165.03597458494</v>
      </c>
      <c r="AV232" s="83">
        <v>205.39473009831036</v>
      </c>
      <c r="AW232" s="88"/>
      <c r="AX232" s="89">
        <v>0.9799238777450281</v>
      </c>
      <c r="AY232" s="88"/>
      <c r="AZ232" s="89">
        <v>0.30356539879391464</v>
      </c>
      <c r="BA232" s="77">
        <v>95</v>
      </c>
      <c r="BB232" s="77">
        <v>86</v>
      </c>
      <c r="BC232" s="32" t="s">
        <v>1184</v>
      </c>
      <c r="BD232" s="78">
        <v>13</v>
      </c>
      <c r="BE232" s="79">
        <v>2.739087844</v>
      </c>
      <c r="BF232" s="79">
        <v>64.6257762</v>
      </c>
      <c r="BG232" s="79">
        <v>21.73933</v>
      </c>
      <c r="BH232" s="79">
        <v>5.201817699999999</v>
      </c>
      <c r="BI232" s="79">
        <v>5.429873</v>
      </c>
      <c r="BJ232" s="79">
        <v>0.26411033</v>
      </c>
      <c r="BK232" s="79">
        <v>100</v>
      </c>
      <c r="BL232" s="81">
        <v>615.7725488614129</v>
      </c>
      <c r="BM232" s="81">
        <v>6089.09832767561</v>
      </c>
      <c r="BN232" s="81">
        <v>9.272611119649971</v>
      </c>
      <c r="BO232" s="81">
        <v>2332.864760680255</v>
      </c>
      <c r="BP232" s="81">
        <v>9047.008248336928</v>
      </c>
      <c r="BQ232" s="96">
        <v>863.4025034170702</v>
      </c>
      <c r="BR232" s="96">
        <v>2.242446260849621</v>
      </c>
      <c r="BS232" s="96">
        <v>824.7487352916614</v>
      </c>
      <c r="BT232" s="96">
        <v>1690.3936849695813</v>
      </c>
    </row>
    <row r="233" spans="1:72" s="29" customFormat="1" ht="12.75" customHeight="1">
      <c r="A233" s="17">
        <v>1994</v>
      </c>
      <c r="B233" s="18" t="s">
        <v>810</v>
      </c>
      <c r="C233" s="19" t="s">
        <v>820</v>
      </c>
      <c r="D233" s="20" t="s">
        <v>280</v>
      </c>
      <c r="E233" s="142" t="s">
        <v>1182</v>
      </c>
      <c r="F233" s="82">
        <v>321.1683440435</v>
      </c>
      <c r="G233" s="74">
        <v>6.952431</v>
      </c>
      <c r="H233" s="22" t="s">
        <v>170</v>
      </c>
      <c r="I233" s="23">
        <v>69.5099315068493</v>
      </c>
      <c r="J233" s="24" t="s">
        <v>177</v>
      </c>
      <c r="K233" s="87">
        <v>6237.134594654777</v>
      </c>
      <c r="L233" s="92">
        <v>19.4201412135749</v>
      </c>
      <c r="M233" s="88"/>
      <c r="N233" s="89">
        <v>0.10048165893543248</v>
      </c>
      <c r="O233" s="88"/>
      <c r="P233" s="89">
        <v>0.0686325826087353</v>
      </c>
      <c r="Q233" s="77">
        <v>75</v>
      </c>
      <c r="R233" s="77">
        <v>70</v>
      </c>
      <c r="S233" s="24" t="s">
        <v>177</v>
      </c>
      <c r="T233" s="25">
        <v>664779.4939456253</v>
      </c>
      <c r="U233" s="28">
        <v>2069.8786361571974</v>
      </c>
      <c r="V233" s="88"/>
      <c r="W233" s="89">
        <v>10.709749062519785</v>
      </c>
      <c r="X233" s="88"/>
      <c r="Y233" s="89">
        <v>9.887882267159542</v>
      </c>
      <c r="Z233" s="77">
        <v>97</v>
      </c>
      <c r="AA233" s="77">
        <v>99</v>
      </c>
      <c r="AB233" s="24" t="s">
        <v>177</v>
      </c>
      <c r="AC233" s="87">
        <v>738787.3067399145</v>
      </c>
      <c r="AD233" s="87">
        <v>2300.3117226268446</v>
      </c>
      <c r="AE233" s="88"/>
      <c r="AF233" s="89">
        <v>11.902031783198304</v>
      </c>
      <c r="AG233" s="88"/>
      <c r="AH233" s="89">
        <v>10.388347628346963</v>
      </c>
      <c r="AI233" s="77">
        <v>97</v>
      </c>
      <c r="AJ233" s="77">
        <v>97</v>
      </c>
      <c r="AK233" s="24" t="s">
        <v>177</v>
      </c>
      <c r="AL233" s="25">
        <v>9243.595787183815</v>
      </c>
      <c r="AM233" s="83">
        <v>28.781154676725656</v>
      </c>
      <c r="AN233" s="88"/>
      <c r="AO233" s="89">
        <v>0.1489164335207382</v>
      </c>
      <c r="AP233" s="88"/>
      <c r="AQ233" s="89">
        <v>0.10576156889838971</v>
      </c>
      <c r="AR233" s="77">
        <v>84</v>
      </c>
      <c r="AS233" s="77">
        <v>80</v>
      </c>
      <c r="AT233" s="24" t="s">
        <v>177</v>
      </c>
      <c r="AU233" s="25">
        <v>14525.026282268203</v>
      </c>
      <c r="AV233" s="83">
        <v>45.22558512273828</v>
      </c>
      <c r="AW233" s="88"/>
      <c r="AX233" s="89">
        <v>0.23400148173391294</v>
      </c>
      <c r="AY233" s="88"/>
      <c r="AZ233" s="89">
        <v>0.13828419713363618</v>
      </c>
      <c r="BA233" s="77">
        <v>68</v>
      </c>
      <c r="BB233" s="77">
        <v>66</v>
      </c>
      <c r="BC233" s="32" t="s">
        <v>1184</v>
      </c>
      <c r="BD233" s="78">
        <v>7</v>
      </c>
      <c r="BE233" s="79">
        <v>1.1856887020000002</v>
      </c>
      <c r="BF233" s="79">
        <v>87.37076932999999</v>
      </c>
      <c r="BG233" s="79">
        <v>3.573881</v>
      </c>
      <c r="BH233" s="79">
        <v>3.0949527599999995</v>
      </c>
      <c r="BI233" s="79">
        <v>4.276158</v>
      </c>
      <c r="BJ233" s="79">
        <v>0.49854413</v>
      </c>
      <c r="BK233" s="79">
        <v>100</v>
      </c>
      <c r="BL233" s="81">
        <v>616.8052892115119</v>
      </c>
      <c r="BM233" s="81">
        <v>9105.533139355444</v>
      </c>
      <c r="BN233" s="81">
        <v>3.2018514663887694</v>
      </c>
      <c r="BO233" s="81">
        <v>1602.6392686144848</v>
      </c>
      <c r="BP233" s="81">
        <v>11328.17954864783</v>
      </c>
      <c r="BQ233" s="96">
        <v>1290.3336864270902</v>
      </c>
      <c r="BR233" s="96">
        <v>0.7742564648058419</v>
      </c>
      <c r="BS233" s="96">
        <v>607.450901118623</v>
      </c>
      <c r="BT233" s="96">
        <v>1898.5588440105191</v>
      </c>
    </row>
    <row r="234" spans="1:72" s="29" customFormat="1" ht="12.75" customHeight="1">
      <c r="A234" s="17">
        <v>1994</v>
      </c>
      <c r="B234" s="18" t="s">
        <v>810</v>
      </c>
      <c r="C234" s="19" t="s">
        <v>281</v>
      </c>
      <c r="D234" s="19" t="s">
        <v>282</v>
      </c>
      <c r="E234" s="139" t="s">
        <v>1182</v>
      </c>
      <c r="F234" s="82">
        <v>13564.95813737</v>
      </c>
      <c r="G234" s="74">
        <v>6.835131</v>
      </c>
      <c r="H234" s="41"/>
      <c r="I234" s="23"/>
      <c r="J234" s="24" t="s">
        <v>175</v>
      </c>
      <c r="K234" s="77"/>
      <c r="L234" s="93"/>
      <c r="M234" s="88"/>
      <c r="N234" s="89"/>
      <c r="O234" s="88"/>
      <c r="P234" s="89"/>
      <c r="Q234" s="80"/>
      <c r="R234" s="80"/>
      <c r="S234" s="24" t="s">
        <v>175</v>
      </c>
      <c r="T234" s="26"/>
      <c r="U234" s="28"/>
      <c r="V234" s="88"/>
      <c r="W234" s="89"/>
      <c r="X234" s="88"/>
      <c r="Y234" s="89"/>
      <c r="Z234" s="80"/>
      <c r="AA234" s="80"/>
      <c r="AB234" s="24" t="s">
        <v>175</v>
      </c>
      <c r="AC234" s="77"/>
      <c r="AD234" s="77"/>
      <c r="AE234" s="88"/>
      <c r="AF234" s="89"/>
      <c r="AG234" s="88"/>
      <c r="AH234" s="89"/>
      <c r="AI234" s="80"/>
      <c r="AJ234" s="80"/>
      <c r="AK234" s="24" t="s">
        <v>175</v>
      </c>
      <c r="AL234" s="26"/>
      <c r="AM234" s="83"/>
      <c r="AN234" s="88"/>
      <c r="AO234" s="89"/>
      <c r="AP234" s="88"/>
      <c r="AQ234" s="89"/>
      <c r="AR234" s="80"/>
      <c r="AS234" s="80"/>
      <c r="AT234" s="24" t="s">
        <v>175</v>
      </c>
      <c r="AU234" s="26"/>
      <c r="AV234" s="83"/>
      <c r="AW234" s="88"/>
      <c r="AX234" s="89"/>
      <c r="AY234" s="88"/>
      <c r="AZ234" s="89"/>
      <c r="BA234" s="80"/>
      <c r="BB234" s="80"/>
      <c r="BC234" s="32" t="s">
        <v>1184</v>
      </c>
      <c r="BD234" s="78">
        <v>25</v>
      </c>
      <c r="BE234" s="79">
        <v>3.47186148</v>
      </c>
      <c r="BF234" s="79">
        <v>78.83095612999999</v>
      </c>
      <c r="BG234" s="79">
        <v>5.838436</v>
      </c>
      <c r="BH234" s="79">
        <v>4.14389935</v>
      </c>
      <c r="BI234" s="79">
        <v>5.662058</v>
      </c>
      <c r="BJ234" s="79">
        <v>2.0527854370000003</v>
      </c>
      <c r="BK234" s="79">
        <v>100</v>
      </c>
      <c r="BL234" s="81">
        <v>604.4403221620516</v>
      </c>
      <c r="BM234" s="81">
        <v>7651.981766709531</v>
      </c>
      <c r="BN234" s="81">
        <v>28.774041372924017</v>
      </c>
      <c r="BO234" s="81">
        <v>1668.0503375579876</v>
      </c>
      <c r="BP234" s="81">
        <v>9953.246467802495</v>
      </c>
      <c r="BQ234" s="96">
        <v>1128.122537867777</v>
      </c>
      <c r="BR234" s="96">
        <v>6.954684197668362</v>
      </c>
      <c r="BS234" s="96">
        <v>630.7539554013606</v>
      </c>
      <c r="BT234" s="96">
        <v>1765.831177466806</v>
      </c>
    </row>
    <row r="235" spans="1:72" s="29" customFormat="1" ht="12.75" customHeight="1">
      <c r="A235" s="17">
        <v>1994</v>
      </c>
      <c r="B235" s="18" t="s">
        <v>810</v>
      </c>
      <c r="C235" s="19" t="s">
        <v>821</v>
      </c>
      <c r="D235" s="20" t="s">
        <v>283</v>
      </c>
      <c r="E235" s="142" t="s">
        <v>1182</v>
      </c>
      <c r="F235" s="82">
        <v>775.1949995213</v>
      </c>
      <c r="G235" s="74">
        <v>7.37659</v>
      </c>
      <c r="H235" s="22" t="s">
        <v>170</v>
      </c>
      <c r="I235" s="23">
        <v>280.6945205479452</v>
      </c>
      <c r="J235" s="24" t="s">
        <v>179</v>
      </c>
      <c r="K235" s="87">
        <v>16547.281167174304</v>
      </c>
      <c r="L235" s="92">
        <v>21.34595963259904</v>
      </c>
      <c r="M235" s="88"/>
      <c r="N235" s="89">
        <v>0.066014791</v>
      </c>
      <c r="O235" s="88"/>
      <c r="P235" s="89">
        <v>0.066014791</v>
      </c>
      <c r="Q235" s="77">
        <v>64</v>
      </c>
      <c r="R235" s="77">
        <v>68</v>
      </c>
      <c r="S235" s="24" t="s">
        <v>177</v>
      </c>
      <c r="T235" s="25">
        <v>2808436.4361914056</v>
      </c>
      <c r="U235" s="28">
        <v>3622.8773894641695</v>
      </c>
      <c r="V235" s="88"/>
      <c r="W235" s="89">
        <v>11.204157498679889</v>
      </c>
      <c r="X235" s="88"/>
      <c r="Y235" s="89">
        <v>9.384390557868969</v>
      </c>
      <c r="Z235" s="77">
        <v>97</v>
      </c>
      <c r="AA235" s="77">
        <v>98</v>
      </c>
      <c r="AB235" s="24" t="s">
        <v>177</v>
      </c>
      <c r="AC235" s="87">
        <v>3237026.906435719</v>
      </c>
      <c r="AD235" s="87">
        <v>4175.758239455433</v>
      </c>
      <c r="AE235" s="88"/>
      <c r="AF235" s="89">
        <v>12.914003970249912</v>
      </c>
      <c r="AG235" s="88"/>
      <c r="AH235" s="89">
        <v>10.208631549915575</v>
      </c>
      <c r="AI235" s="77">
        <v>97</v>
      </c>
      <c r="AJ235" s="77">
        <v>97</v>
      </c>
      <c r="AK235" s="24" t="s">
        <v>177</v>
      </c>
      <c r="AL235" s="25">
        <v>29443.05522824329</v>
      </c>
      <c r="AM235" s="83">
        <v>37.98148239659057</v>
      </c>
      <c r="AN235" s="88"/>
      <c r="AO235" s="89">
        <v>0.1174620239819041</v>
      </c>
      <c r="AP235" s="88"/>
      <c r="AQ235" s="89">
        <v>0.07601517411942642</v>
      </c>
      <c r="AR235" s="77">
        <v>78</v>
      </c>
      <c r="AS235" s="77">
        <v>73</v>
      </c>
      <c r="AT235" s="24" t="s">
        <v>177</v>
      </c>
      <c r="AU235" s="25">
        <v>109424.53235515446</v>
      </c>
      <c r="AV235" s="83">
        <v>141.15742803130377</v>
      </c>
      <c r="AW235" s="88"/>
      <c r="AX235" s="89">
        <v>0.43654528866217385</v>
      </c>
      <c r="AY235" s="88"/>
      <c r="AZ235" s="89">
        <v>0.18954185497047238</v>
      </c>
      <c r="BA235" s="77">
        <v>86</v>
      </c>
      <c r="BB235" s="77">
        <v>75</v>
      </c>
      <c r="BC235" s="32" t="s">
        <v>1184</v>
      </c>
      <c r="BD235" s="78">
        <v>9</v>
      </c>
      <c r="BE235" s="79">
        <v>1.9463839099999998</v>
      </c>
      <c r="BF235" s="79">
        <v>84.65509324</v>
      </c>
      <c r="BG235" s="79">
        <v>5.54879</v>
      </c>
      <c r="BH235" s="79">
        <v>2.24649652</v>
      </c>
      <c r="BI235" s="79">
        <v>5.260054</v>
      </c>
      <c r="BJ235" s="79">
        <v>0.3431857902</v>
      </c>
      <c r="BK235" s="79">
        <v>100</v>
      </c>
      <c r="BL235" s="81">
        <v>627.4167578914695</v>
      </c>
      <c r="BM235" s="81">
        <v>8131.673540927507</v>
      </c>
      <c r="BN235" s="81">
        <v>7.667748119725425</v>
      </c>
      <c r="BO235" s="81">
        <v>1639.942209102278</v>
      </c>
      <c r="BP235" s="81">
        <v>10406.700256040982</v>
      </c>
      <c r="BQ235" s="96">
        <v>1152.4162744664181</v>
      </c>
      <c r="BR235" s="96">
        <v>1.8541571272014374</v>
      </c>
      <c r="BS235" s="96">
        <v>600.545669525063</v>
      </c>
      <c r="BT235" s="96">
        <v>1754.8161011186826</v>
      </c>
    </row>
    <row r="236" spans="1:72" s="29" customFormat="1" ht="12.75" customHeight="1">
      <c r="A236" s="17">
        <v>1994</v>
      </c>
      <c r="B236" s="18" t="s">
        <v>810</v>
      </c>
      <c r="C236" s="19" t="s">
        <v>822</v>
      </c>
      <c r="D236" s="20" t="s">
        <v>284</v>
      </c>
      <c r="E236" s="141" t="s">
        <v>1182</v>
      </c>
      <c r="F236" s="82">
        <v>20153.82309481</v>
      </c>
      <c r="G236" s="74">
        <v>7.310782</v>
      </c>
      <c r="H236" s="22" t="s">
        <v>170</v>
      </c>
      <c r="I236" s="23">
        <v>6450.945205479452</v>
      </c>
      <c r="J236" s="24" t="s">
        <v>177</v>
      </c>
      <c r="K236" s="87">
        <v>904258.0982367652</v>
      </c>
      <c r="L236" s="92">
        <v>44.86781956866682</v>
      </c>
      <c r="M236" s="88"/>
      <c r="N236" s="89">
        <v>0.15697033855389164</v>
      </c>
      <c r="O236" s="88"/>
      <c r="P236" s="89">
        <v>0.12218106068403371</v>
      </c>
      <c r="Q236" s="77">
        <v>85</v>
      </c>
      <c r="R236" s="77">
        <v>85</v>
      </c>
      <c r="S236" s="24" t="s">
        <v>177</v>
      </c>
      <c r="T236" s="25">
        <v>57142824.28083555</v>
      </c>
      <c r="U236" s="28">
        <v>2835.3342198161367</v>
      </c>
      <c r="V236" s="88"/>
      <c r="W236" s="89">
        <v>9.919433943448874</v>
      </c>
      <c r="X236" s="88"/>
      <c r="Y236" s="89">
        <v>6.789214657741734</v>
      </c>
      <c r="Z236" s="77">
        <v>96</v>
      </c>
      <c r="AA236" s="77">
        <v>94</v>
      </c>
      <c r="AB236" s="24" t="s">
        <v>177</v>
      </c>
      <c r="AC236" s="87">
        <v>51377157.41837598</v>
      </c>
      <c r="AD236" s="87">
        <v>2549.2511855781145</v>
      </c>
      <c r="AE236" s="88"/>
      <c r="AF236" s="89">
        <v>8.91857071518032</v>
      </c>
      <c r="AG236" s="88"/>
      <c r="AH236" s="89">
        <v>7.229812071947902</v>
      </c>
      <c r="AI236" s="77">
        <v>94</v>
      </c>
      <c r="AJ236" s="77">
        <v>93</v>
      </c>
      <c r="AK236" s="24" t="s">
        <v>177</v>
      </c>
      <c r="AL236" s="25">
        <v>1294425.3652975457</v>
      </c>
      <c r="AM236" s="83">
        <v>64.22728626763055</v>
      </c>
      <c r="AN236" s="88"/>
      <c r="AO236" s="89">
        <v>0.22469955007281514</v>
      </c>
      <c r="AP236" s="88"/>
      <c r="AQ236" s="89">
        <v>0.14454334462650287</v>
      </c>
      <c r="AR236" s="77">
        <v>92</v>
      </c>
      <c r="AS236" s="77">
        <v>85</v>
      </c>
      <c r="AT236" s="24" t="s">
        <v>177</v>
      </c>
      <c r="AU236" s="25">
        <v>2002238.4632895626</v>
      </c>
      <c r="AV236" s="83">
        <v>99.34782367942775</v>
      </c>
      <c r="AW236" s="88"/>
      <c r="AX236" s="89">
        <v>0.3475689629554129</v>
      </c>
      <c r="AY236" s="88"/>
      <c r="AZ236" s="89">
        <v>0.2956386145221788</v>
      </c>
      <c r="BA236" s="77">
        <v>81</v>
      </c>
      <c r="BB236" s="77">
        <v>86</v>
      </c>
      <c r="BC236" s="19" t="s">
        <v>1179</v>
      </c>
      <c r="BD236" s="78">
        <v>28</v>
      </c>
      <c r="BE236" s="79">
        <v>3.77530777</v>
      </c>
      <c r="BF236" s="79">
        <v>76.8829588834</v>
      </c>
      <c r="BG236" s="79">
        <v>7.190967</v>
      </c>
      <c r="BH236" s="79">
        <v>5.298433622010001</v>
      </c>
      <c r="BI236" s="79">
        <v>5.001978</v>
      </c>
      <c r="BJ236" s="79">
        <v>1.8503502100000002</v>
      </c>
      <c r="BK236" s="79">
        <v>100</v>
      </c>
      <c r="BL236" s="81">
        <v>611.0614815891388</v>
      </c>
      <c r="BM236" s="81">
        <v>7464.121222012981</v>
      </c>
      <c r="BN236" s="81">
        <v>38.620612890089376</v>
      </c>
      <c r="BO236" s="81">
        <v>1653.6500714141152</v>
      </c>
      <c r="BP236" s="81">
        <v>9767.453387906324</v>
      </c>
      <c r="BQ236" s="96">
        <v>1087.175630661151</v>
      </c>
      <c r="BR236" s="96">
        <v>9.33751704484934</v>
      </c>
      <c r="BS236" s="96">
        <v>614.0507903528697</v>
      </c>
      <c r="BT236" s="96">
        <v>1710.56393805887</v>
      </c>
    </row>
    <row r="237" spans="1:72" s="29" customFormat="1" ht="12.75" customHeight="1">
      <c r="A237" s="17">
        <v>1994</v>
      </c>
      <c r="B237" s="18" t="s">
        <v>810</v>
      </c>
      <c r="C237" s="19" t="s">
        <v>823</v>
      </c>
      <c r="D237" s="20" t="s">
        <v>824</v>
      </c>
      <c r="E237" s="142" t="s">
        <v>1182</v>
      </c>
      <c r="F237" s="82">
        <v>32364.75600753</v>
      </c>
      <c r="G237" s="74">
        <v>7.383253</v>
      </c>
      <c r="H237" s="22" t="s">
        <v>170</v>
      </c>
      <c r="I237" s="23">
        <v>10826.219178082192</v>
      </c>
      <c r="J237" s="24" t="s">
        <v>178</v>
      </c>
      <c r="K237" s="87">
        <v>1867896.7219712695</v>
      </c>
      <c r="L237" s="92">
        <v>57.713913293110686</v>
      </c>
      <c r="M237" s="88"/>
      <c r="N237" s="89">
        <v>0.19320776908874177</v>
      </c>
      <c r="O237" s="88"/>
      <c r="P237" s="89">
        <v>0.1160773184529508</v>
      </c>
      <c r="Q237" s="77">
        <v>90</v>
      </c>
      <c r="R237" s="77">
        <v>84</v>
      </c>
      <c r="S237" s="24" t="s">
        <v>177</v>
      </c>
      <c r="T237" s="25">
        <v>73529314.55140512</v>
      </c>
      <c r="U237" s="28">
        <v>2271.894604559903</v>
      </c>
      <c r="V237" s="88"/>
      <c r="W237" s="89">
        <v>7.605578327750742</v>
      </c>
      <c r="X237" s="88"/>
      <c r="Y237" s="89">
        <v>5.763435546398957</v>
      </c>
      <c r="Z237" s="77">
        <v>94</v>
      </c>
      <c r="AA237" s="77">
        <v>92</v>
      </c>
      <c r="AB237" s="24" t="s">
        <v>177</v>
      </c>
      <c r="AC237" s="87">
        <v>76070663.31818219</v>
      </c>
      <c r="AD237" s="87">
        <v>2350.4167094750705</v>
      </c>
      <c r="AE237" s="88"/>
      <c r="AF237" s="89">
        <v>7.868445283899817</v>
      </c>
      <c r="AG237" s="88"/>
      <c r="AH237" s="89">
        <v>6.498713349512669</v>
      </c>
      <c r="AI237" s="77">
        <v>92</v>
      </c>
      <c r="AJ237" s="77">
        <v>91</v>
      </c>
      <c r="AK237" s="24" t="s">
        <v>177</v>
      </c>
      <c r="AL237" s="25">
        <v>1701850.3017513345</v>
      </c>
      <c r="AM237" s="83">
        <v>52.58344296973477</v>
      </c>
      <c r="AN237" s="88"/>
      <c r="AO237" s="89">
        <v>0.17603259123307932</v>
      </c>
      <c r="AP237" s="88"/>
      <c r="AQ237" s="89">
        <v>0.11865136232087739</v>
      </c>
      <c r="AR237" s="77">
        <v>88</v>
      </c>
      <c r="AS237" s="77">
        <v>82</v>
      </c>
      <c r="AT237" s="24" t="s">
        <v>177</v>
      </c>
      <c r="AU237" s="25">
        <v>3459228.597304522</v>
      </c>
      <c r="AV237" s="83">
        <v>106.88257920126746</v>
      </c>
      <c r="AW237" s="88"/>
      <c r="AX237" s="89">
        <v>0.35780877614467177</v>
      </c>
      <c r="AY237" s="88"/>
      <c r="AZ237" s="89">
        <v>0.3088535792946676</v>
      </c>
      <c r="BA237" s="77">
        <v>81</v>
      </c>
      <c r="BB237" s="77">
        <v>87</v>
      </c>
      <c r="BC237" s="19" t="s">
        <v>1179</v>
      </c>
      <c r="BD237" s="78">
        <v>24</v>
      </c>
      <c r="BE237" s="79">
        <v>3.59932295</v>
      </c>
      <c r="BF237" s="79">
        <v>74.236225444</v>
      </c>
      <c r="BG237" s="79">
        <v>9.403604</v>
      </c>
      <c r="BH237" s="79">
        <v>5.95603440081</v>
      </c>
      <c r="BI237" s="79">
        <v>5.023474</v>
      </c>
      <c r="BJ237" s="79">
        <v>1.78133609</v>
      </c>
      <c r="BK237" s="79">
        <v>100</v>
      </c>
      <c r="BL237" s="81">
        <v>612.5697140655311</v>
      </c>
      <c r="BM237" s="81">
        <v>7150.857729711316</v>
      </c>
      <c r="BN237" s="81">
        <v>34.32646507232091</v>
      </c>
      <c r="BO237" s="81">
        <v>1825.3498956165502</v>
      </c>
      <c r="BP237" s="81">
        <v>9623.103804465718</v>
      </c>
      <c r="BQ237" s="96">
        <v>1031.7614009582164</v>
      </c>
      <c r="BR237" s="96">
        <v>8.30029430586465</v>
      </c>
      <c r="BS237" s="96">
        <v>687.3631302773967</v>
      </c>
      <c r="BT237" s="96">
        <v>1727.4248255414777</v>
      </c>
    </row>
    <row r="238" spans="1:72" s="29" customFormat="1" ht="12.75" customHeight="1">
      <c r="A238" s="17">
        <v>1994</v>
      </c>
      <c r="B238" s="18" t="s">
        <v>810</v>
      </c>
      <c r="C238" s="19" t="s">
        <v>825</v>
      </c>
      <c r="D238" s="20" t="s">
        <v>285</v>
      </c>
      <c r="E238" s="141" t="s">
        <v>1182</v>
      </c>
      <c r="F238" s="82">
        <v>11165.37947617</v>
      </c>
      <c r="G238" s="74">
        <v>7.506149</v>
      </c>
      <c r="H238" s="22" t="s">
        <v>170</v>
      </c>
      <c r="I238" s="23">
        <v>3438.9821917808217</v>
      </c>
      <c r="J238" s="24" t="s">
        <v>177</v>
      </c>
      <c r="K238" s="87">
        <v>394741.3217726446</v>
      </c>
      <c r="L238" s="92">
        <v>35.35404440262254</v>
      </c>
      <c r="M238" s="88"/>
      <c r="N238" s="89">
        <v>0.12853790145037353</v>
      </c>
      <c r="O238" s="88"/>
      <c r="P238" s="89">
        <v>0.07788336293063552</v>
      </c>
      <c r="Q238" s="77">
        <v>81</v>
      </c>
      <c r="R238" s="77">
        <v>73</v>
      </c>
      <c r="S238" s="24" t="s">
        <v>177</v>
      </c>
      <c r="T238" s="25">
        <v>27404661.277429454</v>
      </c>
      <c r="U238" s="28">
        <v>2454.4316953954467</v>
      </c>
      <c r="V238" s="88"/>
      <c r="W238" s="89">
        <v>8.923660778001695</v>
      </c>
      <c r="X238" s="88"/>
      <c r="Y238" s="89">
        <v>7.235035322453243</v>
      </c>
      <c r="Z238" s="77">
        <v>96</v>
      </c>
      <c r="AA238" s="77">
        <v>96</v>
      </c>
      <c r="AB238" s="24" t="s">
        <v>177</v>
      </c>
      <c r="AC238" s="87">
        <v>29128781.16835758</v>
      </c>
      <c r="AD238" s="87">
        <v>2608.848291321082</v>
      </c>
      <c r="AE238" s="88"/>
      <c r="AF238" s="89">
        <v>9.48507844675133</v>
      </c>
      <c r="AG238" s="88"/>
      <c r="AH238" s="89">
        <v>7.475692493263219</v>
      </c>
      <c r="AI238" s="77">
        <v>95</v>
      </c>
      <c r="AJ238" s="77">
        <v>95</v>
      </c>
      <c r="AK238" s="24" t="s">
        <v>177</v>
      </c>
      <c r="AL238" s="25">
        <v>458632.46907061496</v>
      </c>
      <c r="AM238" s="83">
        <v>41.076299291883736</v>
      </c>
      <c r="AN238" s="88"/>
      <c r="AO238" s="89">
        <v>0.14934249813677733</v>
      </c>
      <c r="AP238" s="88"/>
      <c r="AQ238" s="89">
        <v>0.13797129153673</v>
      </c>
      <c r="AR238" s="77">
        <v>84</v>
      </c>
      <c r="AS238" s="77">
        <v>84</v>
      </c>
      <c r="AT238" s="24" t="s">
        <v>177</v>
      </c>
      <c r="AU238" s="25">
        <v>2300763.718272993</v>
      </c>
      <c r="AV238" s="83">
        <v>206.06229489857085</v>
      </c>
      <c r="AW238" s="88"/>
      <c r="AX238" s="89">
        <v>0.7491876927196915</v>
      </c>
      <c r="AY238" s="88"/>
      <c r="AZ238" s="89">
        <v>0.4642917505021863</v>
      </c>
      <c r="BA238" s="77">
        <v>94</v>
      </c>
      <c r="BB238" s="77">
        <v>93</v>
      </c>
      <c r="BC238" s="19" t="s">
        <v>1179</v>
      </c>
      <c r="BD238" s="78">
        <v>18</v>
      </c>
      <c r="BE238" s="79">
        <v>3.30739195</v>
      </c>
      <c r="BF238" s="79">
        <v>66.69462304</v>
      </c>
      <c r="BG238" s="79">
        <v>14.41337</v>
      </c>
      <c r="BH238" s="79">
        <v>9.0816357722</v>
      </c>
      <c r="BI238" s="79">
        <v>5.616956</v>
      </c>
      <c r="BJ238" s="79">
        <v>0.886027406</v>
      </c>
      <c r="BK238" s="79">
        <v>100</v>
      </c>
      <c r="BL238" s="81">
        <v>616.3448376015789</v>
      </c>
      <c r="BM238" s="81">
        <v>6351.250442018888</v>
      </c>
      <c r="BN238" s="81">
        <v>23.010921143792462</v>
      </c>
      <c r="BO238" s="81">
        <v>2017.1126335712813</v>
      </c>
      <c r="BP238" s="81">
        <v>9007.71883433554</v>
      </c>
      <c r="BQ238" s="96">
        <v>900.260012489487</v>
      </c>
      <c r="BR238" s="96">
        <v>5.5656564829969515</v>
      </c>
      <c r="BS238" s="96">
        <v>769.0018076255549</v>
      </c>
      <c r="BT238" s="96">
        <v>1674.8274765980389</v>
      </c>
    </row>
    <row r="239" spans="1:72" s="29" customFormat="1" ht="12.75" customHeight="1">
      <c r="A239" s="17">
        <v>1997</v>
      </c>
      <c r="B239" s="18" t="s">
        <v>1145</v>
      </c>
      <c r="C239" s="19" t="s">
        <v>1146</v>
      </c>
      <c r="D239" s="20" t="s">
        <v>286</v>
      </c>
      <c r="E239" s="139" t="s">
        <v>1182</v>
      </c>
      <c r="F239" s="82">
        <v>5949.12461</v>
      </c>
      <c r="G239" s="74">
        <v>12.73966</v>
      </c>
      <c r="H239" s="22" t="s">
        <v>172</v>
      </c>
      <c r="I239" s="23">
        <v>1679.1012311901504</v>
      </c>
      <c r="J239" s="24" t="s">
        <v>177</v>
      </c>
      <c r="K239" s="87">
        <v>95135.49473044685</v>
      </c>
      <c r="L239" s="92">
        <v>15.991511519279952</v>
      </c>
      <c r="M239" s="88"/>
      <c r="N239" s="89">
        <v>0.06344746020418393</v>
      </c>
      <c r="O239" s="88"/>
      <c r="P239" s="89">
        <v>0.04518911498971864</v>
      </c>
      <c r="Q239" s="77">
        <v>63</v>
      </c>
      <c r="R239" s="77">
        <v>57</v>
      </c>
      <c r="S239" s="24" t="s">
        <v>177</v>
      </c>
      <c r="T239" s="25">
        <v>4939605.1079554325</v>
      </c>
      <c r="U239" s="28">
        <v>830.3078909546379</v>
      </c>
      <c r="V239" s="88"/>
      <c r="W239" s="89">
        <v>3.2943056574139487</v>
      </c>
      <c r="X239" s="88"/>
      <c r="Y239" s="89">
        <v>2.2151919254792114</v>
      </c>
      <c r="Z239" s="77">
        <v>82</v>
      </c>
      <c r="AA239" s="77">
        <v>77</v>
      </c>
      <c r="AB239" s="24" t="s">
        <v>177</v>
      </c>
      <c r="AC239" s="87">
        <v>6192812.394692175</v>
      </c>
      <c r="AD239" s="87">
        <v>1040.961956702429</v>
      </c>
      <c r="AE239" s="88"/>
      <c r="AF239" s="89">
        <v>4.1300906573039615</v>
      </c>
      <c r="AG239" s="88"/>
      <c r="AH239" s="89">
        <v>2.9774499973791566</v>
      </c>
      <c r="AI239" s="77">
        <v>82</v>
      </c>
      <c r="AJ239" s="77">
        <v>77</v>
      </c>
      <c r="AK239" s="24" t="s">
        <v>177</v>
      </c>
      <c r="AL239" s="25">
        <v>31025.36268031271</v>
      </c>
      <c r="AM239" s="83">
        <v>5.215113939311604</v>
      </c>
      <c r="AN239" s="88"/>
      <c r="AO239" s="89">
        <v>0.02069133575808828</v>
      </c>
      <c r="AP239" s="88"/>
      <c r="AQ239" s="89">
        <v>0.016409596731760505</v>
      </c>
      <c r="AR239" s="77">
        <v>42</v>
      </c>
      <c r="AS239" s="77">
        <v>38</v>
      </c>
      <c r="AT239" s="24" t="s">
        <v>177</v>
      </c>
      <c r="AU239" s="25">
        <v>175955.49280543916</v>
      </c>
      <c r="AV239" s="83">
        <v>29.57670318582202</v>
      </c>
      <c r="AW239" s="88"/>
      <c r="AX239" s="89">
        <v>0.11734767511444713</v>
      </c>
      <c r="AY239" s="88"/>
      <c r="AZ239" s="89">
        <v>0.09519108524021307</v>
      </c>
      <c r="BA239" s="77">
        <v>48</v>
      </c>
      <c r="BB239" s="77">
        <v>55</v>
      </c>
      <c r="BC239" s="32" t="s">
        <v>1184</v>
      </c>
      <c r="BD239" s="78">
        <v>39</v>
      </c>
      <c r="BE239" s="79">
        <v>3.0947439</v>
      </c>
      <c r="BF239" s="79">
        <v>68.51089289999999</v>
      </c>
      <c r="BG239" s="79">
        <v>11.52061</v>
      </c>
      <c r="BH239" s="79">
        <v>12.7387732</v>
      </c>
      <c r="BI239" s="79">
        <v>2.38185072</v>
      </c>
      <c r="BJ239" s="79">
        <v>1.7531329300000003</v>
      </c>
      <c r="BK239" s="79">
        <v>100</v>
      </c>
      <c r="BL239" s="81">
        <v>578.5160381772538</v>
      </c>
      <c r="BM239" s="81">
        <v>5846.290608011544</v>
      </c>
      <c r="BN239" s="81">
        <v>85.92933697741681</v>
      </c>
      <c r="BO239" s="81">
        <v>677.5889335422746</v>
      </c>
      <c r="BP239" s="81">
        <v>7188.324916708489</v>
      </c>
      <c r="BQ239" s="96">
        <v>922.0059576686751</v>
      </c>
      <c r="BR239" s="96">
        <v>11.65387143123454</v>
      </c>
      <c r="BS239" s="96">
        <v>189.4231628811016</v>
      </c>
      <c r="BT239" s="96">
        <v>1123.0829919810112</v>
      </c>
    </row>
    <row r="240" spans="1:72" s="29" customFormat="1" ht="12.75" customHeight="1">
      <c r="A240" s="17">
        <v>1997</v>
      </c>
      <c r="B240" s="18" t="s">
        <v>1145</v>
      </c>
      <c r="C240" s="19" t="s">
        <v>1147</v>
      </c>
      <c r="D240" s="20" t="s">
        <v>1148</v>
      </c>
      <c r="E240" s="140" t="s">
        <v>1182</v>
      </c>
      <c r="F240" s="82">
        <v>1158.75904</v>
      </c>
      <c r="G240" s="74">
        <v>10.10995</v>
      </c>
      <c r="H240" s="22" t="s">
        <v>172</v>
      </c>
      <c r="I240" s="23">
        <v>230.3136798905609</v>
      </c>
      <c r="J240" s="24" t="s">
        <v>177</v>
      </c>
      <c r="K240" s="87">
        <v>24616.82477061145</v>
      </c>
      <c r="L240" s="92">
        <v>21.244127485392866</v>
      </c>
      <c r="M240" s="88"/>
      <c r="N240" s="89">
        <v>0.11969081961126006</v>
      </c>
      <c r="O240" s="88"/>
      <c r="P240" s="89">
        <v>0.04930915425118804</v>
      </c>
      <c r="Q240" s="77">
        <v>80</v>
      </c>
      <c r="R240" s="77">
        <v>60</v>
      </c>
      <c r="S240" s="24" t="s">
        <v>177</v>
      </c>
      <c r="T240" s="25">
        <v>2535261.8460766557</v>
      </c>
      <c r="U240" s="28">
        <v>2187.911169242447</v>
      </c>
      <c r="V240" s="88"/>
      <c r="W240" s="89">
        <v>12.326836263966058</v>
      </c>
      <c r="X240" s="88"/>
      <c r="Y240" s="89">
        <v>7.017075371775618</v>
      </c>
      <c r="Z240" s="77">
        <v>98</v>
      </c>
      <c r="AA240" s="77">
        <v>95</v>
      </c>
      <c r="AB240" s="24" t="s">
        <v>177</v>
      </c>
      <c r="AC240" s="87">
        <v>2678333.426334543</v>
      </c>
      <c r="AD240" s="87">
        <v>2311.380825416942</v>
      </c>
      <c r="AE240" s="88"/>
      <c r="AF240" s="89">
        <v>13.022472474716864</v>
      </c>
      <c r="AG240" s="88"/>
      <c r="AH240" s="89">
        <v>7.09280377114598</v>
      </c>
      <c r="AI240" s="77">
        <v>97</v>
      </c>
      <c r="AJ240" s="77">
        <v>92</v>
      </c>
      <c r="AK240" s="24" t="s">
        <v>177</v>
      </c>
      <c r="AL240" s="25">
        <v>32032.103680363416</v>
      </c>
      <c r="AM240" s="83">
        <v>27.643455260865466</v>
      </c>
      <c r="AN240" s="88"/>
      <c r="AO240" s="89">
        <v>0.15574505563173519</v>
      </c>
      <c r="AP240" s="88"/>
      <c r="AQ240" s="89">
        <v>0.05148433605366276</v>
      </c>
      <c r="AR240" s="77">
        <v>86</v>
      </c>
      <c r="AS240" s="77">
        <v>65</v>
      </c>
      <c r="AT240" s="24" t="s">
        <v>177</v>
      </c>
      <c r="AU240" s="25">
        <v>61765.22281389369</v>
      </c>
      <c r="AV240" s="83">
        <v>53.30290481608126</v>
      </c>
      <c r="AW240" s="88"/>
      <c r="AX240" s="89">
        <v>0.3003120918703037</v>
      </c>
      <c r="AY240" s="88"/>
      <c r="AZ240" s="89">
        <v>0.11075586719612707</v>
      </c>
      <c r="BA240" s="77">
        <v>76</v>
      </c>
      <c r="BB240" s="77">
        <v>59</v>
      </c>
      <c r="BC240" s="32" t="s">
        <v>1184</v>
      </c>
      <c r="BD240" s="78">
        <v>7</v>
      </c>
      <c r="BE240" s="79">
        <v>0.81056244</v>
      </c>
      <c r="BF240" s="79">
        <v>91.5831539</v>
      </c>
      <c r="BG240" s="79">
        <v>5.666015</v>
      </c>
      <c r="BH240" s="79">
        <v>1.50858136</v>
      </c>
      <c r="BI240" s="79">
        <v>0.3424463</v>
      </c>
      <c r="BJ240" s="79">
        <v>0.089242647</v>
      </c>
      <c r="BK240" s="79">
        <v>100</v>
      </c>
      <c r="BL240" s="81">
        <v>563.6342939195827</v>
      </c>
      <c r="BM240" s="81">
        <v>8602.19250874913</v>
      </c>
      <c r="BN240" s="81">
        <v>5.90574321071388</v>
      </c>
      <c r="BO240" s="81">
        <v>336.6636086826128</v>
      </c>
      <c r="BP240" s="81">
        <v>9508.39615456204</v>
      </c>
      <c r="BQ240" s="96">
        <v>1329.8065258963013</v>
      </c>
      <c r="BR240" s="96">
        <v>0.831924469819023</v>
      </c>
      <c r="BS240" s="96">
        <v>108.81554805389048</v>
      </c>
      <c r="BT240" s="96">
        <v>1439.453998420011</v>
      </c>
    </row>
    <row r="241" spans="1:72" s="29" customFormat="1" ht="12.75" customHeight="1">
      <c r="A241" s="17">
        <v>1997</v>
      </c>
      <c r="B241" s="18" t="s">
        <v>1145</v>
      </c>
      <c r="C241" s="19" t="s">
        <v>1149</v>
      </c>
      <c r="D241" s="20" t="s">
        <v>288</v>
      </c>
      <c r="E241" s="139" t="s">
        <v>1182</v>
      </c>
      <c r="F241" s="82">
        <v>5405.6192</v>
      </c>
      <c r="G241" s="74">
        <v>10.72179</v>
      </c>
      <c r="H241" s="22" t="s">
        <v>172</v>
      </c>
      <c r="I241" s="23">
        <v>1149.922024623803</v>
      </c>
      <c r="J241" s="24" t="s">
        <v>177</v>
      </c>
      <c r="K241" s="87">
        <v>91676.99292873782</v>
      </c>
      <c r="L241" s="92">
        <v>16.959572906788885</v>
      </c>
      <c r="M241" s="88"/>
      <c r="N241" s="89">
        <v>0.08927718922922757</v>
      </c>
      <c r="O241" s="88"/>
      <c r="P241" s="89">
        <v>0.03371684892463431</v>
      </c>
      <c r="Q241" s="77">
        <v>72</v>
      </c>
      <c r="R241" s="77">
        <v>47</v>
      </c>
      <c r="S241" s="24" t="s">
        <v>177</v>
      </c>
      <c r="T241" s="25">
        <v>12531793.546745664</v>
      </c>
      <c r="U241" s="28">
        <v>2318.290113137393</v>
      </c>
      <c r="V241" s="88"/>
      <c r="W241" s="89">
        <v>12.203752196847159</v>
      </c>
      <c r="X241" s="88"/>
      <c r="Y241" s="89">
        <v>6.885565770705653</v>
      </c>
      <c r="Z241" s="77">
        <v>98</v>
      </c>
      <c r="AA241" s="77">
        <v>95</v>
      </c>
      <c r="AB241" s="24" t="s">
        <v>177</v>
      </c>
      <c r="AC241" s="87">
        <v>17958828.962659616</v>
      </c>
      <c r="AD241" s="87">
        <v>3322.25195638265</v>
      </c>
      <c r="AE241" s="88"/>
      <c r="AF241" s="89">
        <v>17.488725583320345</v>
      </c>
      <c r="AG241" s="88"/>
      <c r="AH241" s="89">
        <v>8.757012665170484</v>
      </c>
      <c r="AI241" s="77">
        <v>99</v>
      </c>
      <c r="AJ241" s="77">
        <v>96</v>
      </c>
      <c r="AK241" s="24" t="s">
        <v>177</v>
      </c>
      <c r="AL241" s="25">
        <v>87035.543609263</v>
      </c>
      <c r="AM241" s="83">
        <v>16.100938743384475</v>
      </c>
      <c r="AN241" s="88"/>
      <c r="AO241" s="89">
        <v>0.0847572378656971</v>
      </c>
      <c r="AP241" s="88"/>
      <c r="AQ241" s="89">
        <v>0.043737589128408395</v>
      </c>
      <c r="AR241" s="77">
        <v>72</v>
      </c>
      <c r="AS241" s="77">
        <v>60</v>
      </c>
      <c r="AT241" s="24" t="s">
        <v>177</v>
      </c>
      <c r="AU241" s="25">
        <v>223356.87654543045</v>
      </c>
      <c r="AV241" s="83">
        <v>41.31938789647455</v>
      </c>
      <c r="AW241" s="88"/>
      <c r="AX241" s="89">
        <v>0.21751012436125455</v>
      </c>
      <c r="AY241" s="88"/>
      <c r="AZ241" s="89">
        <v>0.12254345456130285</v>
      </c>
      <c r="BA241" s="77">
        <v>67</v>
      </c>
      <c r="BB241" s="77">
        <v>63</v>
      </c>
      <c r="BC241" s="32" t="s">
        <v>1184</v>
      </c>
      <c r="BD241" s="78">
        <v>12</v>
      </c>
      <c r="BE241" s="79">
        <v>1.03964875</v>
      </c>
      <c r="BF241" s="79">
        <v>85.93782194</v>
      </c>
      <c r="BG241" s="79">
        <v>6.433138</v>
      </c>
      <c r="BH241" s="79">
        <v>5.14193496</v>
      </c>
      <c r="BI241" s="79">
        <v>0.9930639</v>
      </c>
      <c r="BJ241" s="79">
        <v>0.45439257099999997</v>
      </c>
      <c r="BK241" s="79">
        <v>100</v>
      </c>
      <c r="BL241" s="81">
        <v>573.8167793987412</v>
      </c>
      <c r="BM241" s="81">
        <v>8180.395195675887</v>
      </c>
      <c r="BN241" s="81">
        <v>10.21652924916847</v>
      </c>
      <c r="BO241" s="81">
        <v>732.4694643677453</v>
      </c>
      <c r="BP241" s="81">
        <v>9496.89796869154</v>
      </c>
      <c r="BQ241" s="96">
        <v>1269.6452363249462</v>
      </c>
      <c r="BR241" s="96">
        <v>1.4295617913053638</v>
      </c>
      <c r="BS241" s="96">
        <v>232.9068980663677</v>
      </c>
      <c r="BT241" s="96">
        <v>1503.981696182619</v>
      </c>
    </row>
    <row r="242" spans="1:72" s="29" customFormat="1" ht="12.75" customHeight="1">
      <c r="A242" s="17">
        <v>1997</v>
      </c>
      <c r="B242" s="18" t="s">
        <v>1145</v>
      </c>
      <c r="C242" s="19" t="s">
        <v>1150</v>
      </c>
      <c r="D242" s="20" t="s">
        <v>289</v>
      </c>
      <c r="E242" s="139" t="s">
        <v>1178</v>
      </c>
      <c r="F242" s="82">
        <v>317.677792</v>
      </c>
      <c r="G242" s="74">
        <v>8.624992</v>
      </c>
      <c r="H242" s="22" t="s">
        <v>172</v>
      </c>
      <c r="I242" s="23">
        <v>113.00053351573192</v>
      </c>
      <c r="J242" s="24" t="s">
        <v>177</v>
      </c>
      <c r="K242" s="87">
        <v>6616.885304940943</v>
      </c>
      <c r="L242" s="92">
        <v>20.828919967250787</v>
      </c>
      <c r="M242" s="88"/>
      <c r="N242" s="89">
        <v>0.06557248673825611</v>
      </c>
      <c r="O242" s="88"/>
      <c r="P242" s="89">
        <v>0.05712413564171128</v>
      </c>
      <c r="Q242" s="77">
        <v>63</v>
      </c>
      <c r="R242" s="77">
        <v>63</v>
      </c>
      <c r="S242" s="24" t="s">
        <v>177</v>
      </c>
      <c r="T242" s="25">
        <v>391428.9835053896</v>
      </c>
      <c r="U242" s="28">
        <v>1232.157215148957</v>
      </c>
      <c r="V242" s="88"/>
      <c r="W242" s="89">
        <v>3.8790111430086687</v>
      </c>
      <c r="X242" s="88"/>
      <c r="Y242" s="89">
        <v>2.876068139212427</v>
      </c>
      <c r="Z242" s="77">
        <v>86</v>
      </c>
      <c r="AA242" s="77">
        <v>80</v>
      </c>
      <c r="AB242" s="24" t="s">
        <v>177</v>
      </c>
      <c r="AC242" s="87">
        <v>464835.68901818607</v>
      </c>
      <c r="AD242" s="87">
        <v>1463.2300422756214</v>
      </c>
      <c r="AE242" s="88"/>
      <c r="AF242" s="89">
        <v>4.606462202216635</v>
      </c>
      <c r="AG242" s="88"/>
      <c r="AH242" s="89">
        <v>3.4011916066669645</v>
      </c>
      <c r="AI242" s="77">
        <v>84</v>
      </c>
      <c r="AJ242" s="77">
        <v>79</v>
      </c>
      <c r="AK242" s="24" t="s">
        <v>177</v>
      </c>
      <c r="AL242" s="25">
        <v>7954.873837065036</v>
      </c>
      <c r="AM242" s="83">
        <v>25.040698586399884</v>
      </c>
      <c r="AN242" s="88"/>
      <c r="AO242" s="89">
        <v>0.07883178189531928</v>
      </c>
      <c r="AP242" s="88"/>
      <c r="AQ242" s="89">
        <v>0.0624176902361341</v>
      </c>
      <c r="AR242" s="77">
        <v>70</v>
      </c>
      <c r="AS242" s="77">
        <v>69</v>
      </c>
      <c r="AT242" s="24" t="s">
        <v>177</v>
      </c>
      <c r="AU242" s="25">
        <v>17979.69613470878</v>
      </c>
      <c r="AV242" s="83">
        <v>56.59727115803166</v>
      </c>
      <c r="AW242" s="88"/>
      <c r="AX242" s="89">
        <v>0.1781764881840564</v>
      </c>
      <c r="AY242" s="88"/>
      <c r="AZ242" s="89">
        <v>0.16203359198722833</v>
      </c>
      <c r="BA242" s="77">
        <v>60</v>
      </c>
      <c r="BB242" s="77">
        <v>71</v>
      </c>
      <c r="BC242" s="19" t="s">
        <v>1178</v>
      </c>
      <c r="BD242" s="78">
        <v>59</v>
      </c>
      <c r="BE242" s="79">
        <v>5.8489367</v>
      </c>
      <c r="BF242" s="79">
        <v>59.2299839</v>
      </c>
      <c r="BG242" s="79">
        <v>18.51748</v>
      </c>
      <c r="BH242" s="79">
        <v>11.270908891</v>
      </c>
      <c r="BI242" s="79">
        <v>3.245475</v>
      </c>
      <c r="BJ242" s="79">
        <v>1.8872202599999999</v>
      </c>
      <c r="BK242" s="79">
        <v>100</v>
      </c>
      <c r="BL242" s="81">
        <v>649.5019120925309</v>
      </c>
      <c r="BM242" s="81">
        <v>3471.110333915525</v>
      </c>
      <c r="BN242" s="81">
        <v>145.25514371912197</v>
      </c>
      <c r="BO242" s="81">
        <v>937.1224791187166</v>
      </c>
      <c r="BP242" s="81">
        <v>5202.989868845895</v>
      </c>
      <c r="BQ242" s="96">
        <v>537.1585223474901</v>
      </c>
      <c r="BR242" s="96">
        <v>17.29110481855779</v>
      </c>
      <c r="BS242" s="96">
        <v>212.19298829677084</v>
      </c>
      <c r="BT242" s="96">
        <v>766.6426154628188</v>
      </c>
    </row>
    <row r="243" spans="1:72" s="29" customFormat="1" ht="12.75" customHeight="1">
      <c r="A243" s="17">
        <v>1997</v>
      </c>
      <c r="B243" s="18" t="s">
        <v>1145</v>
      </c>
      <c r="C243" s="19" t="s">
        <v>1151</v>
      </c>
      <c r="D243" s="20" t="s">
        <v>1152</v>
      </c>
      <c r="E243" s="140" t="s">
        <v>1180</v>
      </c>
      <c r="F243" s="82">
        <v>290.599904</v>
      </c>
      <c r="G243" s="74">
        <v>10.66107</v>
      </c>
      <c r="H243" s="22" t="s">
        <v>172</v>
      </c>
      <c r="I243" s="23">
        <v>173.9671682626539</v>
      </c>
      <c r="J243" s="24" t="s">
        <v>177</v>
      </c>
      <c r="K243" s="87">
        <v>27654.191052581922</v>
      </c>
      <c r="L243" s="92">
        <v>95.1624232215229</v>
      </c>
      <c r="M243" s="88"/>
      <c r="N243" s="89">
        <v>0.17800910050955399</v>
      </c>
      <c r="O243" s="88"/>
      <c r="P243" s="89">
        <v>0.15978716957351055</v>
      </c>
      <c r="Q243" s="77">
        <v>88</v>
      </c>
      <c r="R243" s="77">
        <v>91</v>
      </c>
      <c r="S243" s="24" t="s">
        <v>177</v>
      </c>
      <c r="T243" s="25">
        <v>766804.2283371544</v>
      </c>
      <c r="U243" s="28">
        <v>2638.694018072196</v>
      </c>
      <c r="V243" s="88"/>
      <c r="W243" s="89">
        <v>4.935893105449397</v>
      </c>
      <c r="X243" s="88"/>
      <c r="Y243" s="89">
        <v>6.9680583254761945</v>
      </c>
      <c r="Z243" s="77">
        <v>89</v>
      </c>
      <c r="AA243" s="77">
        <v>95</v>
      </c>
      <c r="AB243" s="24" t="s">
        <v>177</v>
      </c>
      <c r="AC243" s="87">
        <v>987323.8380562244</v>
      </c>
      <c r="AD243" s="87">
        <v>3397.5366972462057</v>
      </c>
      <c r="AE243" s="88"/>
      <c r="AF243" s="89">
        <v>6.355370438782732</v>
      </c>
      <c r="AG243" s="88"/>
      <c r="AH243" s="89">
        <v>8.144831833132782</v>
      </c>
      <c r="AI243" s="77">
        <v>89</v>
      </c>
      <c r="AJ243" s="77">
        <v>95</v>
      </c>
      <c r="AK243" s="24" t="s">
        <v>177</v>
      </c>
      <c r="AL243" s="25">
        <v>159667.42241787413</v>
      </c>
      <c r="AM243" s="83">
        <v>549.4407266489467</v>
      </c>
      <c r="AN243" s="88"/>
      <c r="AO243" s="89">
        <v>1.0277738441613586</v>
      </c>
      <c r="AP243" s="88"/>
      <c r="AQ243" s="89">
        <v>1.5150499602227714</v>
      </c>
      <c r="AR243" s="77">
        <v>98</v>
      </c>
      <c r="AS243" s="77">
        <v>98</v>
      </c>
      <c r="AT243" s="24" t="s">
        <v>177</v>
      </c>
      <c r="AU243" s="25">
        <v>213885.86983111364</v>
      </c>
      <c r="AV243" s="83">
        <v>736.0149362992</v>
      </c>
      <c r="AW243" s="88"/>
      <c r="AX243" s="89">
        <v>1.3767761721160656</v>
      </c>
      <c r="AY243" s="88"/>
      <c r="AZ243" s="89">
        <v>1.7822049401470723</v>
      </c>
      <c r="BA243" s="77">
        <v>98</v>
      </c>
      <c r="BB243" s="77">
        <v>98</v>
      </c>
      <c r="BC243" s="30" t="s">
        <v>1180</v>
      </c>
      <c r="BD243" s="78">
        <v>1115</v>
      </c>
      <c r="BE243" s="79">
        <v>81.4621295</v>
      </c>
      <c r="BF243" s="79">
        <v>1.1313621900000002</v>
      </c>
      <c r="BG243" s="79">
        <v>1.076235</v>
      </c>
      <c r="BH243" s="79">
        <v>10.017499407799999</v>
      </c>
      <c r="BI243" s="79">
        <v>3.596017</v>
      </c>
      <c r="BJ243" s="79">
        <v>2.7167572078</v>
      </c>
      <c r="BK243" s="79">
        <v>100</v>
      </c>
      <c r="BL243" s="81">
        <v>645.4108578553878</v>
      </c>
      <c r="BM243" s="81">
        <v>60.43360564909203</v>
      </c>
      <c r="BN243" s="81">
        <v>2516.3268234711236</v>
      </c>
      <c r="BO243" s="81">
        <v>3.702685325044017</v>
      </c>
      <c r="BP243" s="81">
        <v>3225.8739723006474</v>
      </c>
      <c r="BQ243" s="96">
        <v>9.262448574885513</v>
      </c>
      <c r="BR243" s="96">
        <v>360.81223206460527</v>
      </c>
      <c r="BS243" s="96">
        <v>0.6813491583259436</v>
      </c>
      <c r="BT243" s="96">
        <v>370.7560297978167</v>
      </c>
    </row>
    <row r="244" spans="1:72" s="29" customFormat="1" ht="12.75" customHeight="1">
      <c r="A244" s="17">
        <v>1997</v>
      </c>
      <c r="B244" s="18" t="s">
        <v>1145</v>
      </c>
      <c r="C244" s="19" t="s">
        <v>1153</v>
      </c>
      <c r="D244" s="20" t="s">
        <v>1154</v>
      </c>
      <c r="E244" s="140" t="s">
        <v>1178</v>
      </c>
      <c r="F244" s="82">
        <v>1634.15693</v>
      </c>
      <c r="G244" s="74">
        <v>10.08631</v>
      </c>
      <c r="H244" s="22" t="s">
        <v>172</v>
      </c>
      <c r="I244" s="23">
        <v>754.2407660738714</v>
      </c>
      <c r="J244" s="24" t="s">
        <v>177</v>
      </c>
      <c r="K244" s="87">
        <v>101866.3016299314</v>
      </c>
      <c r="L244" s="92">
        <v>62.335691119904496</v>
      </c>
      <c r="M244" s="88"/>
      <c r="N244" s="89">
        <v>0.1512408390470664</v>
      </c>
      <c r="O244" s="88"/>
      <c r="P244" s="89">
        <v>0.14244406327700168</v>
      </c>
      <c r="Q244" s="77">
        <v>83</v>
      </c>
      <c r="R244" s="77">
        <v>88</v>
      </c>
      <c r="S244" s="24" t="s">
        <v>177</v>
      </c>
      <c r="T244" s="25">
        <v>2750062.882801642</v>
      </c>
      <c r="U244" s="28">
        <v>1682.8633972146372</v>
      </c>
      <c r="V244" s="88"/>
      <c r="W244" s="89">
        <v>4.083016769746985</v>
      </c>
      <c r="X244" s="88"/>
      <c r="Y244" s="89">
        <v>5.176187887437519</v>
      </c>
      <c r="Z244" s="77">
        <v>86</v>
      </c>
      <c r="AA244" s="77">
        <v>90</v>
      </c>
      <c r="AB244" s="24" t="s">
        <v>177</v>
      </c>
      <c r="AC244" s="87">
        <v>3589796.5807769625</v>
      </c>
      <c r="AD244" s="87">
        <v>2196.726957414648</v>
      </c>
      <c r="AE244" s="88"/>
      <c r="AF244" s="89">
        <v>5.329768904906138</v>
      </c>
      <c r="AG244" s="88"/>
      <c r="AH244" s="89">
        <v>6.387246545257686</v>
      </c>
      <c r="AI244" s="77">
        <v>86</v>
      </c>
      <c r="AJ244" s="77">
        <v>90</v>
      </c>
      <c r="AK244" s="24" t="s">
        <v>177</v>
      </c>
      <c r="AL244" s="25">
        <v>365797.47323573165</v>
      </c>
      <c r="AM244" s="83">
        <v>223.8447645513039</v>
      </c>
      <c r="AN244" s="88"/>
      <c r="AO244" s="89">
        <v>0.5430992967080798</v>
      </c>
      <c r="AP244" s="88"/>
      <c r="AQ244" s="89">
        <v>0.8101862519326776</v>
      </c>
      <c r="AR244" s="77">
        <v>96</v>
      </c>
      <c r="AS244" s="77">
        <v>97</v>
      </c>
      <c r="AT244" s="24" t="s">
        <v>177</v>
      </c>
      <c r="AU244" s="25">
        <v>479689.6357575925</v>
      </c>
      <c r="AV244" s="83">
        <v>293.5395168918033</v>
      </c>
      <c r="AW244" s="88"/>
      <c r="AX244" s="89">
        <v>0.7121949244581484</v>
      </c>
      <c r="AY244" s="88"/>
      <c r="AZ244" s="89">
        <v>0.9948560103727639</v>
      </c>
      <c r="BA244" s="77">
        <v>93</v>
      </c>
      <c r="BB244" s="77">
        <v>96</v>
      </c>
      <c r="BC244" s="19" t="s">
        <v>1178</v>
      </c>
      <c r="BD244" s="78">
        <v>768</v>
      </c>
      <c r="BE244" s="79">
        <v>49.5150038</v>
      </c>
      <c r="BF244" s="79">
        <v>22.893872026000004</v>
      </c>
      <c r="BG244" s="79">
        <v>9.376883</v>
      </c>
      <c r="BH244" s="79">
        <v>13.169180343</v>
      </c>
      <c r="BI244" s="79">
        <v>2.046949</v>
      </c>
      <c r="BJ244" s="79">
        <v>2.9981090600000004</v>
      </c>
      <c r="BK244" s="79">
        <v>100</v>
      </c>
      <c r="BL244" s="81">
        <v>644.3807898751396</v>
      </c>
      <c r="BM244" s="81">
        <v>1292.3414073008682</v>
      </c>
      <c r="BN244" s="81">
        <v>1377.0072865645773</v>
      </c>
      <c r="BO244" s="81">
        <v>252.63975106723683</v>
      </c>
      <c r="BP244" s="81">
        <v>3566.369234807822</v>
      </c>
      <c r="BQ244" s="96">
        <v>199.0700285233112</v>
      </c>
      <c r="BR244" s="96">
        <v>196.69469565569813</v>
      </c>
      <c r="BS244" s="96">
        <v>56.20145673524757</v>
      </c>
      <c r="BT244" s="96">
        <v>451.96618091425694</v>
      </c>
    </row>
    <row r="245" spans="1:72" s="29" customFormat="1" ht="12.75" customHeight="1">
      <c r="A245" s="17">
        <v>1997</v>
      </c>
      <c r="B245" s="18" t="s">
        <v>1145</v>
      </c>
      <c r="C245" s="19" t="s">
        <v>1155</v>
      </c>
      <c r="D245" s="20" t="s">
        <v>290</v>
      </c>
      <c r="E245" s="139" t="s">
        <v>1180</v>
      </c>
      <c r="F245" s="82">
        <v>1913.58259</v>
      </c>
      <c r="G245" s="74">
        <v>12.05886</v>
      </c>
      <c r="H245" s="22" t="s">
        <v>172</v>
      </c>
      <c r="I245" s="23">
        <v>2636.389876880985</v>
      </c>
      <c r="J245" s="24" t="s">
        <v>177</v>
      </c>
      <c r="K245" s="87">
        <v>1491914.141937457</v>
      </c>
      <c r="L245" s="92">
        <v>779.6445001819634</v>
      </c>
      <c r="M245" s="88"/>
      <c r="N245" s="89">
        <v>0.6336985835727572</v>
      </c>
      <c r="O245" s="88"/>
      <c r="P245" s="89">
        <v>0.8706100792329733</v>
      </c>
      <c r="Q245" s="77">
        <v>98</v>
      </c>
      <c r="R245" s="77">
        <v>98</v>
      </c>
      <c r="S245" s="24" t="s">
        <v>177</v>
      </c>
      <c r="T245" s="25">
        <v>12514234.502888374</v>
      </c>
      <c r="U245" s="28">
        <v>6539.688732686669</v>
      </c>
      <c r="V245" s="88"/>
      <c r="W245" s="89">
        <v>5.315488643789621</v>
      </c>
      <c r="X245" s="88"/>
      <c r="Y245" s="89">
        <v>5.6487695296233</v>
      </c>
      <c r="Z245" s="77">
        <v>91</v>
      </c>
      <c r="AA245" s="77">
        <v>92</v>
      </c>
      <c r="AB245" s="24" t="s">
        <v>177</v>
      </c>
      <c r="AC245" s="87">
        <v>16198797.93569877</v>
      </c>
      <c r="AD245" s="87">
        <v>8465.167910886339</v>
      </c>
      <c r="AE245" s="88"/>
      <c r="AF245" s="89">
        <v>6.880526847277477</v>
      </c>
      <c r="AG245" s="88"/>
      <c r="AH245" s="89">
        <v>7.310059992930428</v>
      </c>
      <c r="AI245" s="77">
        <v>90</v>
      </c>
      <c r="AJ245" s="77">
        <v>93</v>
      </c>
      <c r="AK245" s="24" t="s">
        <v>177</v>
      </c>
      <c r="AL245" s="25">
        <v>2538887.8437270857</v>
      </c>
      <c r="AM245" s="83">
        <v>1326.7720227989143</v>
      </c>
      <c r="AN245" s="88"/>
      <c r="AO245" s="89">
        <v>1.0784063138717754</v>
      </c>
      <c r="AP245" s="88"/>
      <c r="AQ245" s="89">
        <v>1.2062769926250125</v>
      </c>
      <c r="AR245" s="77">
        <v>98</v>
      </c>
      <c r="AS245" s="77">
        <v>98</v>
      </c>
      <c r="AT245" s="24" t="s">
        <v>177</v>
      </c>
      <c r="AU245" s="25">
        <v>3239870.837690561</v>
      </c>
      <c r="AV245" s="83">
        <v>1693.0917194906967</v>
      </c>
      <c r="AW245" s="88"/>
      <c r="AX245" s="89">
        <v>1.3761526237273642</v>
      </c>
      <c r="AY245" s="88"/>
      <c r="AZ245" s="89">
        <v>1.4637682330506108</v>
      </c>
      <c r="BA245" s="77">
        <v>98</v>
      </c>
      <c r="BB245" s="77">
        <v>98</v>
      </c>
      <c r="BC245" s="30" t="s">
        <v>1180</v>
      </c>
      <c r="BD245" s="78">
        <v>2244</v>
      </c>
      <c r="BE245" s="79">
        <v>72.23307279999999</v>
      </c>
      <c r="BF245" s="79">
        <v>7.474790041</v>
      </c>
      <c r="BG245" s="79">
        <v>3.4134</v>
      </c>
      <c r="BH245" s="79">
        <v>12.64568406</v>
      </c>
      <c r="BI245" s="79">
        <v>1.6884521</v>
      </c>
      <c r="BJ245" s="79">
        <v>2.54460048</v>
      </c>
      <c r="BK245" s="79">
        <v>100</v>
      </c>
      <c r="BL245" s="81">
        <v>632.0171422546231</v>
      </c>
      <c r="BM245" s="81">
        <v>496.0562829256649</v>
      </c>
      <c r="BN245" s="81">
        <v>1551.6320097791024</v>
      </c>
      <c r="BO245" s="81">
        <v>25.497723617980867</v>
      </c>
      <c r="BP245" s="81">
        <v>2705.203158577371</v>
      </c>
      <c r="BQ245" s="96">
        <v>76.40154515968221</v>
      </c>
      <c r="BR245" s="96">
        <v>220.96912298238806</v>
      </c>
      <c r="BS245" s="96">
        <v>6.8019013488202775</v>
      </c>
      <c r="BT245" s="96">
        <v>304.1725694908905</v>
      </c>
    </row>
    <row r="246" spans="1:72" s="29" customFormat="1" ht="12.75" customHeight="1">
      <c r="A246" s="17">
        <v>1997</v>
      </c>
      <c r="B246" s="18" t="s">
        <v>1145</v>
      </c>
      <c r="C246" s="19" t="s">
        <v>1156</v>
      </c>
      <c r="D246" s="20" t="s">
        <v>291</v>
      </c>
      <c r="E246" s="139" t="s">
        <v>1178</v>
      </c>
      <c r="F246" s="82">
        <v>219.399888</v>
      </c>
      <c r="G246" s="74">
        <v>8.953088</v>
      </c>
      <c r="H246" s="22" t="s">
        <v>172</v>
      </c>
      <c r="I246" s="23">
        <v>69.37893296853625</v>
      </c>
      <c r="J246" s="24" t="s">
        <v>177</v>
      </c>
      <c r="K246" s="87">
        <v>6042.915522455592</v>
      </c>
      <c r="L246" s="92">
        <v>27.542928930098594</v>
      </c>
      <c r="M246" s="88"/>
      <c r="N246" s="89">
        <v>0.09753656302255702</v>
      </c>
      <c r="O246" s="88"/>
      <c r="P246" s="89">
        <v>0.05082113794006502</v>
      </c>
      <c r="Q246" s="77">
        <v>75</v>
      </c>
      <c r="R246" s="77">
        <v>61</v>
      </c>
      <c r="S246" s="24" t="s">
        <v>177</v>
      </c>
      <c r="T246" s="25">
        <v>300327.1627798693</v>
      </c>
      <c r="U246" s="28">
        <v>1368.8574115401066</v>
      </c>
      <c r="V246" s="88"/>
      <c r="W246" s="89">
        <v>4.847474556116422</v>
      </c>
      <c r="X246" s="88"/>
      <c r="Y246" s="89">
        <v>4.177839445453395</v>
      </c>
      <c r="Z246" s="77">
        <v>89</v>
      </c>
      <c r="AA246" s="77">
        <v>86</v>
      </c>
      <c r="AB246" s="24" t="s">
        <v>177</v>
      </c>
      <c r="AC246" s="87">
        <v>372186.08413113345</v>
      </c>
      <c r="AD246" s="87">
        <v>1696.3822886324056</v>
      </c>
      <c r="AE246" s="88"/>
      <c r="AF246" s="89">
        <v>6.0073240004890005</v>
      </c>
      <c r="AG246" s="88"/>
      <c r="AH246" s="89">
        <v>4.775072221058259</v>
      </c>
      <c r="AI246" s="77">
        <v>87</v>
      </c>
      <c r="AJ246" s="77">
        <v>84</v>
      </c>
      <c r="AK246" s="24" t="s">
        <v>177</v>
      </c>
      <c r="AL246" s="25">
        <v>3153.7337873668143</v>
      </c>
      <c r="AM246" s="83">
        <v>14.374363706907701</v>
      </c>
      <c r="AN246" s="88"/>
      <c r="AO246" s="89">
        <v>0.05090330208403658</v>
      </c>
      <c r="AP246" s="88"/>
      <c r="AQ246" s="89">
        <v>0.02339958130139716</v>
      </c>
      <c r="AR246" s="77">
        <v>59</v>
      </c>
      <c r="AS246" s="77">
        <v>48</v>
      </c>
      <c r="AT246" s="24" t="s">
        <v>177</v>
      </c>
      <c r="AU246" s="25">
        <v>17047.83065772702</v>
      </c>
      <c r="AV246" s="83">
        <v>77.70209371176625</v>
      </c>
      <c r="AW246" s="88"/>
      <c r="AX246" s="89">
        <v>0.27516300751951983</v>
      </c>
      <c r="AY246" s="88"/>
      <c r="AZ246" s="89">
        <v>0.11053894641697284</v>
      </c>
      <c r="BA246" s="77">
        <v>74</v>
      </c>
      <c r="BB246" s="77">
        <v>58</v>
      </c>
      <c r="BC246" s="19" t="s">
        <v>1178</v>
      </c>
      <c r="BD246" s="78">
        <v>82</v>
      </c>
      <c r="BE246" s="79">
        <v>5.6492626</v>
      </c>
      <c r="BF246" s="79">
        <v>62.66735996</v>
      </c>
      <c r="BG246" s="79">
        <v>23.50811</v>
      </c>
      <c r="BH246" s="79">
        <v>6.12960594</v>
      </c>
      <c r="BI246" s="79">
        <v>0.827782</v>
      </c>
      <c r="BJ246" s="79">
        <v>1.2178814</v>
      </c>
      <c r="BK246" s="79">
        <v>100</v>
      </c>
      <c r="BL246" s="81">
        <v>654.8590398551161</v>
      </c>
      <c r="BM246" s="81">
        <v>5645.8187435355485</v>
      </c>
      <c r="BN246" s="81">
        <v>128.5977563185143</v>
      </c>
      <c r="BO246" s="81">
        <v>946.4954694963199</v>
      </c>
      <c r="BP246" s="81">
        <v>7375.771009205499</v>
      </c>
      <c r="BQ246" s="96">
        <v>866.1885309014682</v>
      </c>
      <c r="BR246" s="96">
        <v>18.424500441555985</v>
      </c>
      <c r="BS246" s="96">
        <v>241.35837298148485</v>
      </c>
      <c r="BT246" s="96">
        <v>1125.971404324509</v>
      </c>
    </row>
    <row r="247" spans="1:72" s="29" customFormat="1" ht="12.75" customHeight="1">
      <c r="A247" s="17">
        <v>1997</v>
      </c>
      <c r="B247" s="18" t="s">
        <v>1145</v>
      </c>
      <c r="C247" s="19" t="s">
        <v>1157</v>
      </c>
      <c r="D247" s="20" t="s">
        <v>1158</v>
      </c>
      <c r="E247" s="142" t="s">
        <v>1178</v>
      </c>
      <c r="F247" s="82">
        <v>28329.8284</v>
      </c>
      <c r="G247" s="74">
        <v>10.67239</v>
      </c>
      <c r="H247" s="24" t="s">
        <v>174</v>
      </c>
      <c r="I247" s="37">
        <v>12008.116100766703</v>
      </c>
      <c r="J247" s="24" t="s">
        <v>177</v>
      </c>
      <c r="K247" s="87">
        <v>1857871.4932954088</v>
      </c>
      <c r="L247" s="92">
        <v>65.58004754082481</v>
      </c>
      <c r="M247" s="88"/>
      <c r="N247" s="89">
        <v>0.1732564190520104</v>
      </c>
      <c r="O247" s="88"/>
      <c r="P247" s="89">
        <v>0.10412177797787303</v>
      </c>
      <c r="Q247" s="77">
        <v>87</v>
      </c>
      <c r="R247" s="77">
        <v>82</v>
      </c>
      <c r="S247" s="24" t="s">
        <v>177</v>
      </c>
      <c r="T247" s="25">
        <v>56807327.05564337</v>
      </c>
      <c r="U247" s="28">
        <v>2005.2125361847718</v>
      </c>
      <c r="V247" s="88"/>
      <c r="W247" s="89">
        <v>5.297586026318454</v>
      </c>
      <c r="X247" s="88"/>
      <c r="Y247" s="89">
        <v>4.439777684909231</v>
      </c>
      <c r="Z247" s="77">
        <v>91</v>
      </c>
      <c r="AA247" s="77">
        <v>87</v>
      </c>
      <c r="AB247" s="24" t="s">
        <v>177</v>
      </c>
      <c r="AC247" s="87">
        <v>70954655.39877075</v>
      </c>
      <c r="AD247" s="87">
        <v>2504.591782093913</v>
      </c>
      <c r="AE247" s="88"/>
      <c r="AF247" s="89">
        <v>6.616899798411261</v>
      </c>
      <c r="AG247" s="88"/>
      <c r="AH247" s="89">
        <v>5.62831047779153</v>
      </c>
      <c r="AI247" s="77">
        <v>89</v>
      </c>
      <c r="AJ247" s="77">
        <v>88</v>
      </c>
      <c r="AK247" s="24" t="s">
        <v>177</v>
      </c>
      <c r="AL247" s="25">
        <v>3238599.9126420594</v>
      </c>
      <c r="AM247" s="83">
        <v>114.31766782752767</v>
      </c>
      <c r="AN247" s="88"/>
      <c r="AO247" s="89">
        <v>0.30201670332496916</v>
      </c>
      <c r="AP247" s="88"/>
      <c r="AQ247" s="89">
        <v>0.39887923182403323</v>
      </c>
      <c r="AR247" s="77">
        <v>94</v>
      </c>
      <c r="AS247" s="77">
        <v>94</v>
      </c>
      <c r="AT247" s="24" t="s">
        <v>177</v>
      </c>
      <c r="AU247" s="25">
        <v>5470198.027340964</v>
      </c>
      <c r="AV247" s="83">
        <v>193.08969860689183</v>
      </c>
      <c r="AW247" s="88"/>
      <c r="AX247" s="89">
        <v>0.5101251217550015</v>
      </c>
      <c r="AY247" s="88"/>
      <c r="AZ247" s="89">
        <v>0.5698049906359786</v>
      </c>
      <c r="BA247" s="77">
        <v>89</v>
      </c>
      <c r="BB247" s="77">
        <v>94</v>
      </c>
      <c r="BC247" s="19" t="s">
        <v>1179</v>
      </c>
      <c r="BD247" s="78">
        <v>284</v>
      </c>
      <c r="BE247" s="79">
        <v>14.8563428</v>
      </c>
      <c r="BF247" s="79">
        <v>60.36575683000001</v>
      </c>
      <c r="BG247" s="79">
        <v>10.5001</v>
      </c>
      <c r="BH247" s="79">
        <v>10.217486019999999</v>
      </c>
      <c r="BI247" s="79">
        <v>1.60760102</v>
      </c>
      <c r="BJ247" s="79">
        <v>2.452719038</v>
      </c>
      <c r="BK247" s="79">
        <v>100</v>
      </c>
      <c r="BL247" s="81">
        <v>643.3181454310069</v>
      </c>
      <c r="BM247" s="81">
        <v>5280.372024185412</v>
      </c>
      <c r="BN247" s="81">
        <v>363.0380267322763</v>
      </c>
      <c r="BO247" s="81">
        <v>513.783045011314</v>
      </c>
      <c r="BP247" s="81">
        <v>6800.511241360009</v>
      </c>
      <c r="BQ247" s="96">
        <v>880.4867428471023</v>
      </c>
      <c r="BR247" s="96">
        <v>50.43392709007726</v>
      </c>
      <c r="BS247" s="96">
        <v>155.78820096206442</v>
      </c>
      <c r="BT247" s="96">
        <v>1086.708870899244</v>
      </c>
    </row>
    <row r="248" spans="1:72" s="29" customFormat="1" ht="12.75" customHeight="1">
      <c r="A248" s="17">
        <v>1994</v>
      </c>
      <c r="B248" s="18" t="s">
        <v>864</v>
      </c>
      <c r="C248" s="19" t="s">
        <v>865</v>
      </c>
      <c r="D248" s="20" t="s">
        <v>292</v>
      </c>
      <c r="E248" s="141" t="s">
        <v>1182</v>
      </c>
      <c r="F248" s="82">
        <v>243.3888</v>
      </c>
      <c r="G248" s="74">
        <v>9.066885</v>
      </c>
      <c r="H248" s="22" t="s">
        <v>170</v>
      </c>
      <c r="I248" s="23">
        <v>62.413232876712335</v>
      </c>
      <c r="J248" s="24" t="s">
        <v>179</v>
      </c>
      <c r="K248" s="87">
        <v>6020.366947986393</v>
      </c>
      <c r="L248" s="92">
        <v>24.735595672382594</v>
      </c>
      <c r="M248" s="88"/>
      <c r="N248" s="89">
        <v>0.108017675</v>
      </c>
      <c r="O248" s="88"/>
      <c r="P248" s="89">
        <v>0.108017675</v>
      </c>
      <c r="Q248" s="77">
        <v>76</v>
      </c>
      <c r="R248" s="77">
        <v>83</v>
      </c>
      <c r="S248" s="24" t="s">
        <v>177</v>
      </c>
      <c r="T248" s="25">
        <v>765924.3982804725</v>
      </c>
      <c r="U248" s="28">
        <v>3146.917188796167</v>
      </c>
      <c r="V248" s="88"/>
      <c r="W248" s="89">
        <v>13.742247514614059</v>
      </c>
      <c r="X248" s="88"/>
      <c r="Y248" s="89">
        <v>10.222958940080717</v>
      </c>
      <c r="Z248" s="77">
        <v>99</v>
      </c>
      <c r="AA248" s="77">
        <v>99</v>
      </c>
      <c r="AB248" s="24" t="s">
        <v>177</v>
      </c>
      <c r="AC248" s="87">
        <v>998517.0518557216</v>
      </c>
      <c r="AD248" s="87">
        <v>4102.559574868365</v>
      </c>
      <c r="AE248" s="88"/>
      <c r="AF248" s="89">
        <v>17.91543461073982</v>
      </c>
      <c r="AG248" s="88"/>
      <c r="AH248" s="89">
        <v>11.453733816094855</v>
      </c>
      <c r="AI248" s="77">
        <v>99</v>
      </c>
      <c r="AJ248" s="77">
        <v>98</v>
      </c>
      <c r="AK248" s="24" t="s">
        <v>177</v>
      </c>
      <c r="AL248" s="25">
        <v>5115.57825768856</v>
      </c>
      <c r="AM248" s="83">
        <v>21.01813336393688</v>
      </c>
      <c r="AN248" s="88"/>
      <c r="AO248" s="89">
        <v>0.09178391856345</v>
      </c>
      <c r="AP248" s="88"/>
      <c r="AQ248" s="89">
        <v>0.10112099587898284</v>
      </c>
      <c r="AR248" s="77">
        <v>74</v>
      </c>
      <c r="AS248" s="77">
        <v>79</v>
      </c>
      <c r="AT248" s="24" t="s">
        <v>177</v>
      </c>
      <c r="AU248" s="25">
        <v>9095.923712526977</v>
      </c>
      <c r="AV248" s="83">
        <v>37.37198964178704</v>
      </c>
      <c r="AW248" s="88"/>
      <c r="AX248" s="89">
        <v>0.16319944280691262</v>
      </c>
      <c r="AY248" s="88"/>
      <c r="AZ248" s="89">
        <v>0.17646015297394657</v>
      </c>
      <c r="BA248" s="77">
        <v>57</v>
      </c>
      <c r="BB248" s="77">
        <v>72</v>
      </c>
      <c r="BC248" s="32" t="s">
        <v>1184</v>
      </c>
      <c r="BD248" s="78">
        <v>12</v>
      </c>
      <c r="BE248" s="79">
        <v>0.8442298930000001</v>
      </c>
      <c r="BF248" s="79">
        <v>94.67243831699999</v>
      </c>
      <c r="BG248" s="79">
        <v>3.731178</v>
      </c>
      <c r="BH248" s="79">
        <v>0.543590765</v>
      </c>
      <c r="BI248" s="79">
        <v>0.1127858</v>
      </c>
      <c r="BJ248" s="79">
        <v>0.095775526</v>
      </c>
      <c r="BK248" s="79">
        <v>100</v>
      </c>
      <c r="BL248" s="81">
        <v>661.9176122045606</v>
      </c>
      <c r="BM248" s="81">
        <v>8828.231482577121</v>
      </c>
      <c r="BN248" s="81">
        <v>9.40470555752771</v>
      </c>
      <c r="BO248" s="81">
        <v>956.8147753717509</v>
      </c>
      <c r="BP248" s="81">
        <v>10456.368575710962</v>
      </c>
      <c r="BQ248" s="96">
        <v>1540.6748379547457</v>
      </c>
      <c r="BR248" s="96">
        <v>1.2586172138296146</v>
      </c>
      <c r="BS248" s="96">
        <v>379.54088273577094</v>
      </c>
      <c r="BT248" s="96">
        <v>1921.4743379043464</v>
      </c>
    </row>
    <row r="249" spans="1:72" s="29" customFormat="1" ht="12.75" customHeight="1">
      <c r="A249" s="17">
        <v>1994</v>
      </c>
      <c r="B249" s="18" t="s">
        <v>864</v>
      </c>
      <c r="C249" s="19" t="s">
        <v>866</v>
      </c>
      <c r="D249" s="20" t="s">
        <v>293</v>
      </c>
      <c r="E249" s="141" t="s">
        <v>1182</v>
      </c>
      <c r="F249" s="82">
        <v>2775.38688</v>
      </c>
      <c r="G249" s="74">
        <v>9.064147</v>
      </c>
      <c r="H249" s="22" t="s">
        <v>170</v>
      </c>
      <c r="I249" s="23">
        <v>780.2835616438356</v>
      </c>
      <c r="J249" s="24" t="s">
        <v>176</v>
      </c>
      <c r="K249" s="77"/>
      <c r="L249" s="93"/>
      <c r="M249" s="88"/>
      <c r="N249" s="91"/>
      <c r="O249" s="88"/>
      <c r="P249" s="91"/>
      <c r="Q249" s="80"/>
      <c r="R249" s="80"/>
      <c r="S249" s="24" t="s">
        <v>177</v>
      </c>
      <c r="T249" s="25">
        <v>9997513.730778033</v>
      </c>
      <c r="U249" s="28">
        <v>3602.2054448776644</v>
      </c>
      <c r="V249" s="88"/>
      <c r="W249" s="89">
        <v>14.347891793373329</v>
      </c>
      <c r="X249" s="88"/>
      <c r="Y249" s="89">
        <v>8.413273811447246</v>
      </c>
      <c r="Z249" s="77">
        <v>99</v>
      </c>
      <c r="AA249" s="77">
        <v>97</v>
      </c>
      <c r="AB249" s="24" t="s">
        <v>177</v>
      </c>
      <c r="AC249" s="87">
        <v>9350668.207368888</v>
      </c>
      <c r="AD249" s="87">
        <v>3369.1404520038977</v>
      </c>
      <c r="AE249" s="88"/>
      <c r="AF249" s="89">
        <v>13.419574030894989</v>
      </c>
      <c r="AG249" s="88"/>
      <c r="AH249" s="89">
        <v>8.190023779473476</v>
      </c>
      <c r="AI249" s="77">
        <v>98</v>
      </c>
      <c r="AJ249" s="77">
        <v>95</v>
      </c>
      <c r="AK249" s="24" t="s">
        <v>177</v>
      </c>
      <c r="AL249" s="25">
        <v>73093.12966366782</v>
      </c>
      <c r="AM249" s="83">
        <v>26.336194852829966</v>
      </c>
      <c r="AN249" s="88"/>
      <c r="AO249" s="89">
        <v>0.1048993123184935</v>
      </c>
      <c r="AP249" s="88"/>
      <c r="AQ249" s="89">
        <v>0.06372379370153274</v>
      </c>
      <c r="AR249" s="77">
        <v>76</v>
      </c>
      <c r="AS249" s="77">
        <v>70</v>
      </c>
      <c r="AT249" s="24" t="s">
        <v>177</v>
      </c>
      <c r="AU249" s="25">
        <v>254216.2337159893</v>
      </c>
      <c r="AV249" s="83">
        <v>91.59668352831203</v>
      </c>
      <c r="AW249" s="88"/>
      <c r="AX249" s="89">
        <v>0.3648374097498802</v>
      </c>
      <c r="AY249" s="88"/>
      <c r="AZ249" s="89">
        <v>0.15463899741534973</v>
      </c>
      <c r="BA249" s="77">
        <v>82</v>
      </c>
      <c r="BB249" s="77">
        <v>69</v>
      </c>
      <c r="BC249" s="32" t="s">
        <v>1184</v>
      </c>
      <c r="BD249" s="78">
        <v>19</v>
      </c>
      <c r="BE249" s="79">
        <v>1.54545494</v>
      </c>
      <c r="BF249" s="79">
        <v>82.30198041</v>
      </c>
      <c r="BG249" s="79">
        <v>9.913735</v>
      </c>
      <c r="BH249" s="79">
        <v>5.666019940399999</v>
      </c>
      <c r="BI249" s="79">
        <v>0.1074989</v>
      </c>
      <c r="BJ249" s="79">
        <v>0.46530976290000003</v>
      </c>
      <c r="BK249" s="79">
        <v>100</v>
      </c>
      <c r="BL249" s="81">
        <v>669.8817427572476</v>
      </c>
      <c r="BM249" s="81">
        <v>8520.635508661047</v>
      </c>
      <c r="BN249" s="81">
        <v>22.492720005940217</v>
      </c>
      <c r="BO249" s="81">
        <v>774.1126166885966</v>
      </c>
      <c r="BP249" s="81">
        <v>9987.122588112834</v>
      </c>
      <c r="BQ249" s="96">
        <v>1486.5208029423752</v>
      </c>
      <c r="BR249" s="96">
        <v>3.0151952485029163</v>
      </c>
      <c r="BS249" s="96">
        <v>301.51255885449746</v>
      </c>
      <c r="BT249" s="96">
        <v>1791.0485570453757</v>
      </c>
    </row>
    <row r="250" spans="1:72" s="29" customFormat="1" ht="12.75" customHeight="1">
      <c r="A250" s="17">
        <v>1994</v>
      </c>
      <c r="B250" s="18" t="s">
        <v>864</v>
      </c>
      <c r="C250" s="19" t="s">
        <v>867</v>
      </c>
      <c r="D250" s="20" t="s">
        <v>294</v>
      </c>
      <c r="E250" s="141" t="s">
        <v>1182</v>
      </c>
      <c r="F250" s="82">
        <v>163.658496</v>
      </c>
      <c r="G250" s="74">
        <v>8.985137</v>
      </c>
      <c r="H250" s="22" t="s">
        <v>170</v>
      </c>
      <c r="I250" s="23">
        <v>62.75506849315066</v>
      </c>
      <c r="J250" s="24" t="s">
        <v>179</v>
      </c>
      <c r="K250" s="87">
        <v>4471.358534807512</v>
      </c>
      <c r="L250" s="92">
        <v>27.32127353050777</v>
      </c>
      <c r="M250" s="88"/>
      <c r="N250" s="89">
        <v>0.079788303</v>
      </c>
      <c r="O250" s="88"/>
      <c r="P250" s="89">
        <v>0.079788303</v>
      </c>
      <c r="Q250" s="77">
        <v>69</v>
      </c>
      <c r="R250" s="77">
        <v>74</v>
      </c>
      <c r="S250" s="24" t="s">
        <v>177</v>
      </c>
      <c r="T250" s="25">
        <v>599629.4548928558</v>
      </c>
      <c r="U250" s="28">
        <v>3663.9066687552586</v>
      </c>
      <c r="V250" s="88"/>
      <c r="W250" s="89">
        <v>10.699973232358035</v>
      </c>
      <c r="X250" s="88"/>
      <c r="Y250" s="89">
        <v>8.582973027995488</v>
      </c>
      <c r="Z250" s="77">
        <v>97</v>
      </c>
      <c r="AA250" s="77">
        <v>97</v>
      </c>
      <c r="AB250" s="24" t="s">
        <v>177</v>
      </c>
      <c r="AC250" s="87">
        <v>649650.4829642929</v>
      </c>
      <c r="AD250" s="87">
        <v>3969.549389994961</v>
      </c>
      <c r="AE250" s="88"/>
      <c r="AF250" s="89">
        <v>11.592563909904124</v>
      </c>
      <c r="AG250" s="88"/>
      <c r="AH250" s="89">
        <v>9.206852777147816</v>
      </c>
      <c r="AI250" s="77">
        <v>97</v>
      </c>
      <c r="AJ250" s="77">
        <v>96</v>
      </c>
      <c r="AK250" s="24" t="s">
        <v>177</v>
      </c>
      <c r="AL250" s="25">
        <v>3327.9406757129623</v>
      </c>
      <c r="AM250" s="83">
        <v>20.334664909256908</v>
      </c>
      <c r="AN250" s="88"/>
      <c r="AO250" s="89">
        <v>0.059384801494394464</v>
      </c>
      <c r="AP250" s="88"/>
      <c r="AQ250" s="89">
        <v>0.07787821813328481</v>
      </c>
      <c r="AR250" s="77">
        <v>63</v>
      </c>
      <c r="AS250" s="77">
        <v>74</v>
      </c>
      <c r="AT250" s="24" t="s">
        <v>176</v>
      </c>
      <c r="AU250" s="26"/>
      <c r="AV250" s="83"/>
      <c r="AW250" s="88"/>
      <c r="AX250" s="91"/>
      <c r="AY250" s="88"/>
      <c r="AZ250" s="91"/>
      <c r="BA250" s="80"/>
      <c r="BB250" s="80"/>
      <c r="BC250" s="32" t="s">
        <v>1184</v>
      </c>
      <c r="BD250" s="78">
        <v>19</v>
      </c>
      <c r="BE250" s="79">
        <v>2.13264383</v>
      </c>
      <c r="BF250" s="79">
        <v>82.57093789000001</v>
      </c>
      <c r="BG250" s="79">
        <v>11.99076</v>
      </c>
      <c r="BH250" s="79">
        <v>3.24900997</v>
      </c>
      <c r="BI250" s="79">
        <v>0.01429828</v>
      </c>
      <c r="BJ250" s="79">
        <v>0.042344914</v>
      </c>
      <c r="BK250" s="79">
        <v>100</v>
      </c>
      <c r="BL250" s="81">
        <v>613.2118758645645</v>
      </c>
      <c r="BM250" s="81">
        <v>8100.677319353263</v>
      </c>
      <c r="BN250" s="81">
        <v>14.530256956534659</v>
      </c>
      <c r="BO250" s="81">
        <v>1136.6107140566658</v>
      </c>
      <c r="BP250" s="81">
        <v>9865.030166231027</v>
      </c>
      <c r="BQ250" s="96">
        <v>1412.567464060446</v>
      </c>
      <c r="BR250" s="96">
        <v>1.9410337650094662</v>
      </c>
      <c r="BS250" s="96">
        <v>431.0928043723437</v>
      </c>
      <c r="BT250" s="96">
        <v>1845.6013021977992</v>
      </c>
    </row>
    <row r="251" spans="1:72" s="29" customFormat="1" ht="12.75" customHeight="1">
      <c r="A251" s="17">
        <v>1994</v>
      </c>
      <c r="B251" s="18" t="s">
        <v>864</v>
      </c>
      <c r="C251" s="19" t="s">
        <v>868</v>
      </c>
      <c r="D251" s="20" t="s">
        <v>869</v>
      </c>
      <c r="E251" s="142" t="s">
        <v>1182</v>
      </c>
      <c r="F251" s="82">
        <v>1426.45722</v>
      </c>
      <c r="G251" s="74">
        <v>9.274044</v>
      </c>
      <c r="H251" s="22" t="s">
        <v>170</v>
      </c>
      <c r="I251" s="23">
        <v>525.4591780821918</v>
      </c>
      <c r="J251" s="24" t="s">
        <v>177</v>
      </c>
      <c r="K251" s="87">
        <v>37670.15776198682</v>
      </c>
      <c r="L251" s="92">
        <v>26.40819313318546</v>
      </c>
      <c r="M251" s="88"/>
      <c r="N251" s="89">
        <v>0.08027993237271405</v>
      </c>
      <c r="O251" s="88"/>
      <c r="P251" s="89">
        <v>0.04449181980769313</v>
      </c>
      <c r="Q251" s="77">
        <v>69</v>
      </c>
      <c r="R251" s="77">
        <v>56</v>
      </c>
      <c r="S251" s="24" t="s">
        <v>177</v>
      </c>
      <c r="T251" s="25">
        <v>5852965.0115082385</v>
      </c>
      <c r="U251" s="28">
        <v>4103.147945445036</v>
      </c>
      <c r="V251" s="88"/>
      <c r="W251" s="89">
        <v>12.473418302959624</v>
      </c>
      <c r="X251" s="88"/>
      <c r="Y251" s="89">
        <v>7.95333587983651</v>
      </c>
      <c r="Z251" s="77">
        <v>98</v>
      </c>
      <c r="AA251" s="77">
        <v>96</v>
      </c>
      <c r="AB251" s="24" t="s">
        <v>177</v>
      </c>
      <c r="AC251" s="87">
        <v>5301885.022279163</v>
      </c>
      <c r="AD251" s="87">
        <v>3716.820208796141</v>
      </c>
      <c r="AE251" s="88"/>
      <c r="AF251" s="89">
        <v>11.298996243280603</v>
      </c>
      <c r="AG251" s="88"/>
      <c r="AH251" s="89">
        <v>6.953856065745831</v>
      </c>
      <c r="AI251" s="77">
        <v>96</v>
      </c>
      <c r="AJ251" s="77">
        <v>92</v>
      </c>
      <c r="AK251" s="24" t="s">
        <v>177</v>
      </c>
      <c r="AL251" s="25">
        <v>45212.0278290739</v>
      </c>
      <c r="AM251" s="83">
        <v>31.695326852545847</v>
      </c>
      <c r="AN251" s="88"/>
      <c r="AO251" s="89">
        <v>0.09635262372630646</v>
      </c>
      <c r="AP251" s="88"/>
      <c r="AQ251" s="89">
        <v>0.06149237290705473</v>
      </c>
      <c r="AR251" s="77">
        <v>75</v>
      </c>
      <c r="AS251" s="77">
        <v>69</v>
      </c>
      <c r="AT251" s="24" t="s">
        <v>177</v>
      </c>
      <c r="AU251" s="25">
        <v>140797.98264333195</v>
      </c>
      <c r="AV251" s="83">
        <v>98.7046654251096</v>
      </c>
      <c r="AW251" s="88"/>
      <c r="AX251" s="89">
        <v>0.3000585396068459</v>
      </c>
      <c r="AY251" s="88"/>
      <c r="AZ251" s="89">
        <v>0.14578607010592645</v>
      </c>
      <c r="BA251" s="77">
        <v>76</v>
      </c>
      <c r="BB251" s="77">
        <v>67</v>
      </c>
      <c r="BC251" s="32" t="s">
        <v>1184</v>
      </c>
      <c r="BD251" s="78">
        <v>18</v>
      </c>
      <c r="BE251" s="79">
        <v>1.8206252799999998</v>
      </c>
      <c r="BF251" s="79">
        <v>88.351112853</v>
      </c>
      <c r="BG251" s="79">
        <v>6.668349</v>
      </c>
      <c r="BH251" s="79">
        <v>2.6938383008</v>
      </c>
      <c r="BI251" s="79">
        <v>0.1693429</v>
      </c>
      <c r="BJ251" s="79">
        <v>0.29672856200000003</v>
      </c>
      <c r="BK251" s="79">
        <v>100</v>
      </c>
      <c r="BL251" s="81">
        <v>699.5290986247267</v>
      </c>
      <c r="BM251" s="81">
        <v>8596.03697053039</v>
      </c>
      <c r="BN251" s="81">
        <v>34.511608650509224</v>
      </c>
      <c r="BO251" s="81">
        <v>298.59850966999204</v>
      </c>
      <c r="BP251" s="81">
        <v>9628.676187475618</v>
      </c>
      <c r="BQ251" s="96">
        <v>1499.2439333955865</v>
      </c>
      <c r="BR251" s="96">
        <v>4.626146446929548</v>
      </c>
      <c r="BS251" s="96">
        <v>108.97768108320837</v>
      </c>
      <c r="BT251" s="96">
        <v>1612.8477609257245</v>
      </c>
    </row>
    <row r="252" spans="1:72" s="29" customFormat="1" ht="12.75" customHeight="1">
      <c r="A252" s="17">
        <v>1994</v>
      </c>
      <c r="B252" s="18" t="s">
        <v>864</v>
      </c>
      <c r="C252" s="19" t="s">
        <v>870</v>
      </c>
      <c r="D252" s="20" t="s">
        <v>295</v>
      </c>
      <c r="E252" s="141" t="s">
        <v>1182</v>
      </c>
      <c r="F252" s="82">
        <v>13263.8269</v>
      </c>
      <c r="G252" s="74">
        <v>9.032857</v>
      </c>
      <c r="H252" s="22" t="s">
        <v>170</v>
      </c>
      <c r="I252" s="23">
        <v>3968.4068493150685</v>
      </c>
      <c r="J252" s="24" t="s">
        <v>177</v>
      </c>
      <c r="K252" s="87">
        <v>281081.0541440022</v>
      </c>
      <c r="L252" s="92">
        <v>21.191550241356225</v>
      </c>
      <c r="M252" s="88"/>
      <c r="N252" s="89">
        <v>0.07931656982916785</v>
      </c>
      <c r="O252" s="88"/>
      <c r="P252" s="89">
        <v>0.06844992732044333</v>
      </c>
      <c r="Q252" s="77">
        <v>68</v>
      </c>
      <c r="R252" s="77">
        <v>69</v>
      </c>
      <c r="S252" s="24" t="s">
        <v>177</v>
      </c>
      <c r="T252" s="25">
        <v>37309486.69859153</v>
      </c>
      <c r="U252" s="28">
        <v>2812.874970389694</v>
      </c>
      <c r="V252" s="88"/>
      <c r="W252" s="89">
        <v>10.528139351232008</v>
      </c>
      <c r="X252" s="88"/>
      <c r="Y252" s="89">
        <v>5.471398289121534</v>
      </c>
      <c r="Z252" s="77">
        <v>96</v>
      </c>
      <c r="AA252" s="77">
        <v>91</v>
      </c>
      <c r="AB252" s="24" t="s">
        <v>177</v>
      </c>
      <c r="AC252" s="87">
        <v>30063652.66107888</v>
      </c>
      <c r="AD252" s="87">
        <v>2266.589641717873</v>
      </c>
      <c r="AE252" s="88"/>
      <c r="AF252" s="89">
        <v>8.48348108297143</v>
      </c>
      <c r="AG252" s="88"/>
      <c r="AH252" s="89">
        <v>5.627155937445568</v>
      </c>
      <c r="AI252" s="77">
        <v>94</v>
      </c>
      <c r="AJ252" s="77">
        <v>88</v>
      </c>
      <c r="AK252" s="24" t="s">
        <v>177</v>
      </c>
      <c r="AL252" s="25">
        <v>632239.6987003566</v>
      </c>
      <c r="AM252" s="83">
        <v>47.66646183390381</v>
      </c>
      <c r="AN252" s="88"/>
      <c r="AO252" s="89">
        <v>0.17840791284725915</v>
      </c>
      <c r="AP252" s="88"/>
      <c r="AQ252" s="89">
        <v>0.26892733879135566</v>
      </c>
      <c r="AR252" s="77">
        <v>88</v>
      </c>
      <c r="AS252" s="77">
        <v>93</v>
      </c>
      <c r="AT252" s="24" t="s">
        <v>177</v>
      </c>
      <c r="AU252" s="25">
        <v>1319803.6167932055</v>
      </c>
      <c r="AV252" s="83">
        <v>99.50398378564526</v>
      </c>
      <c r="AW252" s="88"/>
      <c r="AX252" s="89">
        <v>0.3724274339690508</v>
      </c>
      <c r="AY252" s="88"/>
      <c r="AZ252" s="89">
        <v>0.4597023904759197</v>
      </c>
      <c r="BA252" s="77">
        <v>82</v>
      </c>
      <c r="BB252" s="77">
        <v>92</v>
      </c>
      <c r="BC252" s="19" t="s">
        <v>1179</v>
      </c>
      <c r="BD252" s="78">
        <v>42</v>
      </c>
      <c r="BE252" s="79">
        <v>3.4811083499999995</v>
      </c>
      <c r="BF252" s="79">
        <v>80.464145093</v>
      </c>
      <c r="BG252" s="79">
        <v>10.21916</v>
      </c>
      <c r="BH252" s="79">
        <v>4.799949033</v>
      </c>
      <c r="BI252" s="79">
        <v>0.1661461</v>
      </c>
      <c r="BJ252" s="79">
        <v>0.8694883000000001</v>
      </c>
      <c r="BK252" s="79">
        <v>100</v>
      </c>
      <c r="BL252" s="81">
        <v>682.2891614586235</v>
      </c>
      <c r="BM252" s="81">
        <v>8427.250459166753</v>
      </c>
      <c r="BN252" s="81">
        <v>47.54580545176847</v>
      </c>
      <c r="BO252" s="81">
        <v>484.8160375193075</v>
      </c>
      <c r="BP252" s="81">
        <v>9641.901463596452</v>
      </c>
      <c r="BQ252" s="96">
        <v>1469.9729683595313</v>
      </c>
      <c r="BR252" s="96">
        <v>6.366664309629472</v>
      </c>
      <c r="BS252" s="96">
        <v>180.3162102484917</v>
      </c>
      <c r="BT252" s="96">
        <v>1656.6558429176523</v>
      </c>
    </row>
    <row r="253" spans="1:72" s="29" customFormat="1" ht="12.75" customHeight="1">
      <c r="A253" s="17">
        <v>1994</v>
      </c>
      <c r="B253" s="18" t="s">
        <v>864</v>
      </c>
      <c r="C253" s="19" t="s">
        <v>871</v>
      </c>
      <c r="D253" s="20" t="s">
        <v>296</v>
      </c>
      <c r="E253" s="142" t="s">
        <v>1182</v>
      </c>
      <c r="F253" s="82">
        <v>1695.6713</v>
      </c>
      <c r="G253" s="74">
        <v>8.778109</v>
      </c>
      <c r="H253" s="22" t="s">
        <v>170</v>
      </c>
      <c r="I253" s="23">
        <v>567.9641095890411</v>
      </c>
      <c r="J253" s="24" t="s">
        <v>177</v>
      </c>
      <c r="K253" s="87">
        <v>82634.31059621726</v>
      </c>
      <c r="L253" s="92">
        <v>48.732505289331286</v>
      </c>
      <c r="M253" s="88"/>
      <c r="N253" s="89">
        <v>0.162925122566586</v>
      </c>
      <c r="O253" s="88"/>
      <c r="P253" s="89">
        <v>0.07224015780434653</v>
      </c>
      <c r="Q253" s="77">
        <v>85</v>
      </c>
      <c r="R253" s="77">
        <v>71</v>
      </c>
      <c r="S253" s="24" t="s">
        <v>177</v>
      </c>
      <c r="T253" s="25">
        <v>3642113.7422484127</v>
      </c>
      <c r="U253" s="28">
        <v>2147.8890055215375</v>
      </c>
      <c r="V253" s="88"/>
      <c r="W253" s="89">
        <v>7.1809375981462304</v>
      </c>
      <c r="X253" s="88"/>
      <c r="Y253" s="89">
        <v>4.79220939994624</v>
      </c>
      <c r="Z253" s="77">
        <v>93</v>
      </c>
      <c r="AA253" s="77">
        <v>89</v>
      </c>
      <c r="AB253" s="24" t="s">
        <v>177</v>
      </c>
      <c r="AC253" s="87">
        <v>3811363.876722454</v>
      </c>
      <c r="AD253" s="87">
        <v>2247.702061550758</v>
      </c>
      <c r="AE253" s="88"/>
      <c r="AF253" s="89">
        <v>7.514637954628138</v>
      </c>
      <c r="AG253" s="88"/>
      <c r="AH253" s="89">
        <v>4.84837184345184</v>
      </c>
      <c r="AI253" s="77">
        <v>91</v>
      </c>
      <c r="AJ253" s="77">
        <v>85</v>
      </c>
      <c r="AK253" s="24" t="s">
        <v>177</v>
      </c>
      <c r="AL253" s="25">
        <v>58228.76519381105</v>
      </c>
      <c r="AM253" s="83">
        <v>34.33965367805131</v>
      </c>
      <c r="AN253" s="88"/>
      <c r="AO253" s="89">
        <v>0.11480616995111599</v>
      </c>
      <c r="AP253" s="88"/>
      <c r="AQ253" s="89">
        <v>0.05960462878967991</v>
      </c>
      <c r="AR253" s="77">
        <v>78</v>
      </c>
      <c r="AS253" s="77">
        <v>68</v>
      </c>
      <c r="AT253" s="24" t="s">
        <v>177</v>
      </c>
      <c r="AU253" s="25">
        <v>264183.1606876121</v>
      </c>
      <c r="AV253" s="83">
        <v>155.79856820576728</v>
      </c>
      <c r="AW253" s="88"/>
      <c r="AX253" s="89">
        <v>0.5208741202595284</v>
      </c>
      <c r="AY253" s="88"/>
      <c r="AZ253" s="89">
        <v>0.2219856642359148</v>
      </c>
      <c r="BA253" s="77">
        <v>90</v>
      </c>
      <c r="BB253" s="77">
        <v>78</v>
      </c>
      <c r="BC253" s="32" t="s">
        <v>1184</v>
      </c>
      <c r="BD253" s="78">
        <v>14</v>
      </c>
      <c r="BE253" s="79">
        <v>2.0664918400000003</v>
      </c>
      <c r="BF253" s="79">
        <v>64.66376584</v>
      </c>
      <c r="BG253" s="79">
        <v>14.9945</v>
      </c>
      <c r="BH253" s="79">
        <v>17.891778459999998</v>
      </c>
      <c r="BI253" s="79">
        <v>0.04453028</v>
      </c>
      <c r="BJ253" s="79">
        <v>0.3389396573</v>
      </c>
      <c r="BK253" s="79">
        <v>100</v>
      </c>
      <c r="BL253" s="81">
        <v>604.3344996560752</v>
      </c>
      <c r="BM253" s="81">
        <v>6138.718433617804</v>
      </c>
      <c r="BN253" s="81">
        <v>11.690158739294974</v>
      </c>
      <c r="BO253" s="81">
        <v>1020.0797760745257</v>
      </c>
      <c r="BP253" s="81">
        <v>7774.8228680877</v>
      </c>
      <c r="BQ253" s="96">
        <v>1070.8168106244018</v>
      </c>
      <c r="BR253" s="96">
        <v>1.5633926221432184</v>
      </c>
      <c r="BS253" s="96">
        <v>353.76785583385174</v>
      </c>
      <c r="BT253" s="96">
        <v>1426.1480590803967</v>
      </c>
    </row>
    <row r="254" spans="1:72" s="29" customFormat="1" ht="12.75" customHeight="1">
      <c r="A254" s="17">
        <v>1994</v>
      </c>
      <c r="B254" s="18" t="s">
        <v>864</v>
      </c>
      <c r="C254" s="19" t="s">
        <v>872</v>
      </c>
      <c r="D254" s="20" t="s">
        <v>873</v>
      </c>
      <c r="E254" s="142" t="s">
        <v>1178</v>
      </c>
      <c r="F254" s="82">
        <v>69164.5563</v>
      </c>
      <c r="G254" s="74">
        <v>9.67394</v>
      </c>
      <c r="H254" s="22" t="s">
        <v>170</v>
      </c>
      <c r="I254" s="23">
        <v>26342.50684931507</v>
      </c>
      <c r="J254" s="24" t="s">
        <v>177</v>
      </c>
      <c r="K254" s="87">
        <v>2448687.7084724396</v>
      </c>
      <c r="L254" s="92">
        <v>35.403794074110756</v>
      </c>
      <c r="M254" s="88"/>
      <c r="N254" s="89">
        <v>0.10409379466178685</v>
      </c>
      <c r="O254" s="88"/>
      <c r="P254" s="89">
        <v>0.10890723807571319</v>
      </c>
      <c r="Q254" s="77">
        <v>76</v>
      </c>
      <c r="R254" s="77">
        <v>83</v>
      </c>
      <c r="S254" s="24" t="s">
        <v>177</v>
      </c>
      <c r="T254" s="25">
        <v>135302618.28719094</v>
      </c>
      <c r="U254" s="28">
        <v>1956.2421206075308</v>
      </c>
      <c r="V254" s="88"/>
      <c r="W254" s="89">
        <v>5.751718733449714</v>
      </c>
      <c r="X254" s="88"/>
      <c r="Y254" s="89">
        <v>4.44256348541425</v>
      </c>
      <c r="Z254" s="77">
        <v>92</v>
      </c>
      <c r="AA254" s="77">
        <v>88</v>
      </c>
      <c r="AB254" s="24" t="s">
        <v>177</v>
      </c>
      <c r="AC254" s="87">
        <v>157093330.36714768</v>
      </c>
      <c r="AD254" s="87">
        <v>2271.2981730954543</v>
      </c>
      <c r="AE254" s="88"/>
      <c r="AF254" s="89">
        <v>6.678042617437415</v>
      </c>
      <c r="AG254" s="88"/>
      <c r="AH254" s="89">
        <v>5.4787190282404765</v>
      </c>
      <c r="AI254" s="77">
        <v>89</v>
      </c>
      <c r="AJ254" s="77">
        <v>87</v>
      </c>
      <c r="AK254" s="24" t="s">
        <v>177</v>
      </c>
      <c r="AL254" s="25">
        <v>3719179.689944055</v>
      </c>
      <c r="AM254" s="83">
        <v>53.77291330854753</v>
      </c>
      <c r="AN254" s="88"/>
      <c r="AO254" s="89">
        <v>0.1581024503924331</v>
      </c>
      <c r="AP254" s="88"/>
      <c r="AQ254" s="89">
        <v>0.19881902791049821</v>
      </c>
      <c r="AR254" s="77">
        <v>86</v>
      </c>
      <c r="AS254" s="77">
        <v>90</v>
      </c>
      <c r="AT254" s="24" t="s">
        <v>177</v>
      </c>
      <c r="AU254" s="25">
        <v>8789966.678830193</v>
      </c>
      <c r="AV254" s="83">
        <v>127.08773321271481</v>
      </c>
      <c r="AW254" s="88"/>
      <c r="AX254" s="89">
        <v>0.3736617713170495</v>
      </c>
      <c r="AY254" s="88"/>
      <c r="AZ254" s="89">
        <v>0.42445675132024535</v>
      </c>
      <c r="BA254" s="77">
        <v>83</v>
      </c>
      <c r="BB254" s="77">
        <v>91</v>
      </c>
      <c r="BC254" s="19" t="s">
        <v>1179</v>
      </c>
      <c r="BD254" s="78">
        <v>135</v>
      </c>
      <c r="BE254" s="79">
        <v>7.734137700000001</v>
      </c>
      <c r="BF254" s="79">
        <v>66.64298300499999</v>
      </c>
      <c r="BG254" s="79">
        <v>11.89692</v>
      </c>
      <c r="BH254" s="79">
        <v>10.9303472</v>
      </c>
      <c r="BI254" s="79">
        <v>0.79909621</v>
      </c>
      <c r="BJ254" s="79">
        <v>1.99652032</v>
      </c>
      <c r="BK254" s="79">
        <v>100</v>
      </c>
      <c r="BL254" s="81">
        <v>659.9592205678136</v>
      </c>
      <c r="BM254" s="81">
        <v>6462.187174714322</v>
      </c>
      <c r="BN254" s="81">
        <v>163.05873899365034</v>
      </c>
      <c r="BO254" s="81">
        <v>629.6767351632675</v>
      </c>
      <c r="BP254" s="81">
        <v>7914.881869439054</v>
      </c>
      <c r="BQ254" s="96">
        <v>1135.3570749839876</v>
      </c>
      <c r="BR254" s="96">
        <v>22.14619860143598</v>
      </c>
      <c r="BS254" s="96">
        <v>218.76806285533854</v>
      </c>
      <c r="BT254" s="96">
        <v>1376.271336440762</v>
      </c>
    </row>
    <row r="255" spans="1:72" s="29" customFormat="1" ht="12.75" customHeight="1">
      <c r="A255" s="17">
        <v>1997</v>
      </c>
      <c r="B255" s="18" t="s">
        <v>1164</v>
      </c>
      <c r="C255" s="19" t="s">
        <v>1165</v>
      </c>
      <c r="D255" s="20" t="s">
        <v>297</v>
      </c>
      <c r="E255" s="139" t="s">
        <v>208</v>
      </c>
      <c r="F255" s="82">
        <v>73.07705422498</v>
      </c>
      <c r="G255" s="74">
        <v>20.97785</v>
      </c>
      <c r="H255" s="22" t="s">
        <v>172</v>
      </c>
      <c r="I255" s="23">
        <v>47.65937072503414</v>
      </c>
      <c r="J255" s="24" t="s">
        <v>179</v>
      </c>
      <c r="K255" s="77"/>
      <c r="L255" s="93"/>
      <c r="M255" s="90" t="s">
        <v>498</v>
      </c>
      <c r="N255" s="89">
        <v>0.02</v>
      </c>
      <c r="O255" s="90" t="s">
        <v>498</v>
      </c>
      <c r="P255" s="89">
        <v>0.02</v>
      </c>
      <c r="Q255" s="77">
        <v>11</v>
      </c>
      <c r="R255" s="77">
        <v>11</v>
      </c>
      <c r="S255" s="24" t="s">
        <v>177</v>
      </c>
      <c r="T255" s="25">
        <v>1960.8939462702936</v>
      </c>
      <c r="U255" s="28">
        <v>26.833237424066816</v>
      </c>
      <c r="V255" s="31" t="s">
        <v>498</v>
      </c>
      <c r="W255" s="27">
        <v>0.05</v>
      </c>
      <c r="X255" s="88"/>
      <c r="Y255" s="89">
        <v>0.07004827919551217</v>
      </c>
      <c r="Z255" s="77">
        <v>3</v>
      </c>
      <c r="AA255" s="77">
        <v>9</v>
      </c>
      <c r="AB255" s="24" t="s">
        <v>177</v>
      </c>
      <c r="AC255" s="87">
        <v>6901.237919142024</v>
      </c>
      <c r="AD255" s="87">
        <v>94.43782309417402</v>
      </c>
      <c r="AE255" s="31" t="s">
        <v>498</v>
      </c>
      <c r="AF255" s="27">
        <v>0.2</v>
      </c>
      <c r="AG255" s="31" t="s">
        <v>498</v>
      </c>
      <c r="AH255" s="27">
        <v>0.2</v>
      </c>
      <c r="AI255" s="77">
        <v>2</v>
      </c>
      <c r="AJ255" s="77">
        <v>3</v>
      </c>
      <c r="AK255" s="24" t="s">
        <v>177</v>
      </c>
      <c r="AL255" s="25">
        <v>1106.5603461292121</v>
      </c>
      <c r="AM255" s="83">
        <v>15.142377561121716</v>
      </c>
      <c r="AN255" s="88"/>
      <c r="AO255" s="89">
        <v>0.026000119282356016</v>
      </c>
      <c r="AP255" s="88"/>
      <c r="AQ255" s="89">
        <v>0.023233242577954068</v>
      </c>
      <c r="AR255" s="77">
        <v>47</v>
      </c>
      <c r="AS255" s="77">
        <v>48</v>
      </c>
      <c r="AT255" s="24" t="s">
        <v>177</v>
      </c>
      <c r="AU255" s="25">
        <v>3609.4313834560685</v>
      </c>
      <c r="AV255" s="83">
        <v>49.39213028954105</v>
      </c>
      <c r="AW255" s="88"/>
      <c r="AX255" s="89">
        <v>0.0848084307734436</v>
      </c>
      <c r="AY255" s="88"/>
      <c r="AZ255" s="89">
        <v>0.04137899057249717</v>
      </c>
      <c r="BA255" s="77">
        <v>39</v>
      </c>
      <c r="BB255" s="77">
        <v>29</v>
      </c>
      <c r="BC255" s="19" t="s">
        <v>1183</v>
      </c>
      <c r="BD255" s="78">
        <v>0</v>
      </c>
      <c r="BE255" s="79">
        <v>0.184749538</v>
      </c>
      <c r="BF255" s="79">
        <v>0</v>
      </c>
      <c r="BG255" s="79">
        <v>0</v>
      </c>
      <c r="BH255" s="79">
        <v>77.334925064</v>
      </c>
      <c r="BI255" s="79">
        <v>7.009398</v>
      </c>
      <c r="BJ255" s="79">
        <v>15.470926411</v>
      </c>
      <c r="BK255" s="79">
        <v>100</v>
      </c>
      <c r="BL255" s="81">
        <v>91.33281854500149</v>
      </c>
      <c r="BM255" s="81">
        <v>0</v>
      </c>
      <c r="BN255" s="81">
        <v>3.097187424065126</v>
      </c>
      <c r="BO255" s="81">
        <v>11.959978535933372</v>
      </c>
      <c r="BP255" s="81">
        <v>106.38998450499999</v>
      </c>
      <c r="BQ255" s="96">
        <v>0</v>
      </c>
      <c r="BR255" s="96">
        <v>0.8392967393637455</v>
      </c>
      <c r="BS255" s="96">
        <v>3.817887885040516</v>
      </c>
      <c r="BT255" s="96">
        <v>4.657184624404262</v>
      </c>
    </row>
    <row r="256" spans="1:72" s="29" customFormat="1" ht="12.75" customHeight="1">
      <c r="A256" s="17">
        <v>1997</v>
      </c>
      <c r="B256" s="18" t="s">
        <v>1164</v>
      </c>
      <c r="C256" s="19" t="s">
        <v>1166</v>
      </c>
      <c r="D256" s="20" t="s">
        <v>298</v>
      </c>
      <c r="E256" s="139" t="s">
        <v>208</v>
      </c>
      <c r="F256" s="82">
        <v>6783.592727427</v>
      </c>
      <c r="G256" s="74">
        <v>19.92936</v>
      </c>
      <c r="H256" s="22" t="s">
        <v>172</v>
      </c>
      <c r="I256" s="23">
        <v>2459.6634746922023</v>
      </c>
      <c r="J256" s="24" t="s">
        <v>177</v>
      </c>
      <c r="K256" s="87">
        <v>92457.05799624388</v>
      </c>
      <c r="L256" s="92">
        <v>13.629511928454557</v>
      </c>
      <c r="M256" s="88"/>
      <c r="N256" s="89">
        <v>0.04209329461806198</v>
      </c>
      <c r="O256" s="88"/>
      <c r="P256" s="89">
        <v>0.0720714671455881</v>
      </c>
      <c r="Q256" s="77">
        <v>50</v>
      </c>
      <c r="R256" s="77">
        <v>71</v>
      </c>
      <c r="S256" s="24" t="s">
        <v>177</v>
      </c>
      <c r="T256" s="25">
        <v>234779.4638860876</v>
      </c>
      <c r="U256" s="28">
        <v>34.60989969766933</v>
      </c>
      <c r="V256" s="88"/>
      <c r="W256" s="89">
        <v>0.10688898563081269</v>
      </c>
      <c r="X256" s="88"/>
      <c r="Y256" s="89">
        <v>0.21656473934092144</v>
      </c>
      <c r="Z256" s="77">
        <v>14</v>
      </c>
      <c r="AA256" s="77">
        <v>26</v>
      </c>
      <c r="AB256" s="24" t="s">
        <v>177</v>
      </c>
      <c r="AC256" s="87">
        <v>761241.4290120659</v>
      </c>
      <c r="AD256" s="87">
        <v>112.21803247919969</v>
      </c>
      <c r="AE256" s="88"/>
      <c r="AF256" s="89">
        <v>0.34657343031811777</v>
      </c>
      <c r="AG256" s="88"/>
      <c r="AH256" s="89">
        <v>0.4617135768673846</v>
      </c>
      <c r="AI256" s="77">
        <v>11</v>
      </c>
      <c r="AJ256" s="77">
        <v>19</v>
      </c>
      <c r="AK256" s="24" t="s">
        <v>177</v>
      </c>
      <c r="AL256" s="25">
        <v>31553.88116124462</v>
      </c>
      <c r="AM256" s="83">
        <v>4.651499939503728</v>
      </c>
      <c r="AN256" s="88"/>
      <c r="AO256" s="89">
        <v>0.014365661690398417</v>
      </c>
      <c r="AP256" s="88"/>
      <c r="AQ256" s="89">
        <v>0.01198644630944129</v>
      </c>
      <c r="AR256" s="77">
        <v>34</v>
      </c>
      <c r="AS256" s="77">
        <v>29</v>
      </c>
      <c r="AT256" s="24" t="s">
        <v>177</v>
      </c>
      <c r="AU256" s="25">
        <v>161496.8158757419</v>
      </c>
      <c r="AV256" s="83">
        <v>23.806974027610476</v>
      </c>
      <c r="AW256" s="88"/>
      <c r="AX256" s="89">
        <v>0.07352530134381609</v>
      </c>
      <c r="AY256" s="88"/>
      <c r="AZ256" s="89">
        <v>0.03591057586622833</v>
      </c>
      <c r="BA256" s="77">
        <v>36</v>
      </c>
      <c r="BB256" s="77">
        <v>25</v>
      </c>
      <c r="BC256" s="19" t="s">
        <v>1179</v>
      </c>
      <c r="BD256" s="78">
        <v>0</v>
      </c>
      <c r="BE256" s="79">
        <v>0.048505746</v>
      </c>
      <c r="BF256" s="79">
        <v>0.0063683692</v>
      </c>
      <c r="BG256" s="79">
        <v>0.005452916</v>
      </c>
      <c r="BH256" s="79">
        <v>49.89424133000001</v>
      </c>
      <c r="BI256" s="79">
        <v>13.962889</v>
      </c>
      <c r="BJ256" s="79">
        <v>36.0825444</v>
      </c>
      <c r="BK256" s="79">
        <v>100</v>
      </c>
      <c r="BL256" s="81">
        <v>90.49437734049256</v>
      </c>
      <c r="BM256" s="81">
        <v>0.36804489405330887</v>
      </c>
      <c r="BN256" s="81">
        <v>0.3846044573772027</v>
      </c>
      <c r="BO256" s="81">
        <v>41.041084155062286</v>
      </c>
      <c r="BP256" s="81">
        <v>132.28811084698538</v>
      </c>
      <c r="BQ256" s="96">
        <v>0.0680072274191962</v>
      </c>
      <c r="BR256" s="96">
        <v>0.10304274270090637</v>
      </c>
      <c r="BS256" s="96">
        <v>12.111576166389796</v>
      </c>
      <c r="BT256" s="96">
        <v>12.282626136509899</v>
      </c>
    </row>
    <row r="257" spans="1:72" s="29" customFormat="1" ht="12.75" customHeight="1">
      <c r="A257" s="17">
        <v>1997</v>
      </c>
      <c r="B257" s="18" t="s">
        <v>1164</v>
      </c>
      <c r="C257" s="113" t="s">
        <v>1167</v>
      </c>
      <c r="D257" s="116" t="s">
        <v>299</v>
      </c>
      <c r="E257" s="140" t="s">
        <v>1178</v>
      </c>
      <c r="F257" s="82">
        <v>5237.80762</v>
      </c>
      <c r="G257" s="74">
        <v>11.12825</v>
      </c>
      <c r="H257" s="22" t="s">
        <v>172</v>
      </c>
      <c r="I257" s="23">
        <v>763.1381668946649</v>
      </c>
      <c r="J257" s="24" t="s">
        <v>177</v>
      </c>
      <c r="K257" s="87">
        <v>12363.279146889185</v>
      </c>
      <c r="L257" s="92">
        <v>2.360391989137086</v>
      </c>
      <c r="M257" s="31" t="s">
        <v>498</v>
      </c>
      <c r="N257" s="27">
        <v>0.02</v>
      </c>
      <c r="O257" s="31" t="s">
        <v>498</v>
      </c>
      <c r="P257" s="27">
        <v>0.02</v>
      </c>
      <c r="Q257" s="77">
        <v>11</v>
      </c>
      <c r="R257" s="77">
        <v>11</v>
      </c>
      <c r="S257" s="24" t="s">
        <v>177</v>
      </c>
      <c r="T257" s="25">
        <v>272532.87281245715</v>
      </c>
      <c r="U257" s="28">
        <v>52.031860004139894</v>
      </c>
      <c r="V257" s="88"/>
      <c r="W257" s="89">
        <v>0.3999118386567098</v>
      </c>
      <c r="X257" s="88"/>
      <c r="Y257" s="89">
        <v>0.6360866373765204</v>
      </c>
      <c r="Z257" s="77">
        <v>38</v>
      </c>
      <c r="AA257" s="77">
        <v>52</v>
      </c>
      <c r="AB257" s="24" t="s">
        <v>177</v>
      </c>
      <c r="AC257" s="87">
        <v>771307.796491632</v>
      </c>
      <c r="AD257" s="87">
        <v>147.25775600204884</v>
      </c>
      <c r="AE257" s="88"/>
      <c r="AF257" s="89">
        <v>1.1318088562383686</v>
      </c>
      <c r="AG257" s="88"/>
      <c r="AH257" s="89">
        <v>1.1859103687262458</v>
      </c>
      <c r="AI257" s="77">
        <v>44</v>
      </c>
      <c r="AJ257" s="77">
        <v>52</v>
      </c>
      <c r="AK257" s="24" t="s">
        <v>177</v>
      </c>
      <c r="AL257" s="25">
        <v>11425.033810933466</v>
      </c>
      <c r="AM257" s="83">
        <v>2.1812625892001485</v>
      </c>
      <c r="AN257" s="88"/>
      <c r="AO257" s="89">
        <v>0.01676497308708014</v>
      </c>
      <c r="AP257" s="31" t="s">
        <v>498</v>
      </c>
      <c r="AQ257" s="27">
        <v>0.01</v>
      </c>
      <c r="AR257" s="77">
        <v>37</v>
      </c>
      <c r="AS257" s="77">
        <v>12</v>
      </c>
      <c r="AT257" s="24" t="s">
        <v>177</v>
      </c>
      <c r="AU257" s="25">
        <v>341019.7079803631</v>
      </c>
      <c r="AV257" s="83">
        <v>65.10733740548552</v>
      </c>
      <c r="AW257" s="88"/>
      <c r="AX257" s="89">
        <v>0.5004086920936299</v>
      </c>
      <c r="AY257" s="88"/>
      <c r="AZ257" s="89">
        <v>0.18084798383934333</v>
      </c>
      <c r="BA257" s="77">
        <v>89</v>
      </c>
      <c r="BB257" s="77">
        <v>73</v>
      </c>
      <c r="BC257" s="19" t="s">
        <v>1185</v>
      </c>
      <c r="BD257" s="78">
        <v>1</v>
      </c>
      <c r="BE257" s="79">
        <v>0.07148068441999998</v>
      </c>
      <c r="BF257" s="79">
        <v>4.315475</v>
      </c>
      <c r="BG257" s="79">
        <v>1.251342</v>
      </c>
      <c r="BH257" s="79">
        <v>27.440075160000003</v>
      </c>
      <c r="BI257" s="79">
        <v>58.23838</v>
      </c>
      <c r="BJ257" s="79">
        <v>8.683235983</v>
      </c>
      <c r="BK257" s="79">
        <v>100</v>
      </c>
      <c r="BL257" s="81">
        <v>91.78783087875229</v>
      </c>
      <c r="BM257" s="81">
        <v>452.9477163195238</v>
      </c>
      <c r="BN257" s="81">
        <v>0.7263216997139986</v>
      </c>
      <c r="BO257" s="81">
        <v>224.35665554283952</v>
      </c>
      <c r="BP257" s="81">
        <v>769.8185244408296</v>
      </c>
      <c r="BQ257" s="96">
        <v>63.52543356680214</v>
      </c>
      <c r="BR257" s="96">
        <v>0.1973471997558144</v>
      </c>
      <c r="BS257" s="96">
        <v>67.75792960490595</v>
      </c>
      <c r="BT257" s="96">
        <v>131.4807103714639</v>
      </c>
    </row>
    <row r="258" spans="1:72" s="29" customFormat="1" ht="12.75" customHeight="1">
      <c r="A258" s="17">
        <v>1997</v>
      </c>
      <c r="B258" s="18" t="s">
        <v>1164</v>
      </c>
      <c r="C258" s="113" t="s">
        <v>1168</v>
      </c>
      <c r="D258" s="116" t="s">
        <v>300</v>
      </c>
      <c r="E258" s="140" t="s">
        <v>1178</v>
      </c>
      <c r="F258" s="82">
        <v>29548.78857598</v>
      </c>
      <c r="G258" s="74">
        <v>12.47093</v>
      </c>
      <c r="H258" s="22" t="s">
        <v>172</v>
      </c>
      <c r="I258" s="23">
        <v>4568.207934336525</v>
      </c>
      <c r="J258" s="24" t="s">
        <v>177</v>
      </c>
      <c r="K258" s="87">
        <v>79584.04642361782</v>
      </c>
      <c r="L258" s="92">
        <v>2.693309954788168</v>
      </c>
      <c r="M258" s="31" t="s">
        <v>498</v>
      </c>
      <c r="N258" s="27">
        <v>0.02</v>
      </c>
      <c r="O258" s="31" t="s">
        <v>498</v>
      </c>
      <c r="P258" s="27">
        <v>0.02</v>
      </c>
      <c r="Q258" s="77">
        <v>11</v>
      </c>
      <c r="R258" s="77">
        <v>11</v>
      </c>
      <c r="S258" s="24" t="s">
        <v>177</v>
      </c>
      <c r="T258" s="25">
        <v>589991.2116657532</v>
      </c>
      <c r="U258" s="28">
        <v>19.96668019565962</v>
      </c>
      <c r="V258" s="88"/>
      <c r="W258" s="89">
        <v>0.14462661442971095</v>
      </c>
      <c r="X258" s="88"/>
      <c r="Y258" s="89">
        <v>0.19032955514233835</v>
      </c>
      <c r="Z258" s="77">
        <v>19</v>
      </c>
      <c r="AA258" s="77">
        <v>23</v>
      </c>
      <c r="AB258" s="24" t="s">
        <v>177</v>
      </c>
      <c r="AC258" s="87">
        <v>2176043.7645925866</v>
      </c>
      <c r="AD258" s="87">
        <v>73.64240192105463</v>
      </c>
      <c r="AE258" s="88"/>
      <c r="AF258" s="89">
        <v>0.533421237979733</v>
      </c>
      <c r="AG258" s="88"/>
      <c r="AH258" s="89">
        <v>0.5044305031895103</v>
      </c>
      <c r="AI258" s="77">
        <v>21</v>
      </c>
      <c r="AJ258" s="77">
        <v>21</v>
      </c>
      <c r="AK258" s="24" t="s">
        <v>177</v>
      </c>
      <c r="AL258" s="25">
        <v>46020.481385972664</v>
      </c>
      <c r="AM258" s="83">
        <v>1.5574405450713598</v>
      </c>
      <c r="AN258" s="88"/>
      <c r="AO258" s="89">
        <v>0.011281161965933572</v>
      </c>
      <c r="AP258" s="31" t="s">
        <v>498</v>
      </c>
      <c r="AQ258" s="27">
        <v>0.01</v>
      </c>
      <c r="AR258" s="77">
        <v>26</v>
      </c>
      <c r="AS258" s="77">
        <v>12</v>
      </c>
      <c r="AT258" s="24" t="s">
        <v>177</v>
      </c>
      <c r="AU258" s="25">
        <v>556425.9783001727</v>
      </c>
      <c r="AV258" s="83">
        <v>18.830754325830043</v>
      </c>
      <c r="AW258" s="88"/>
      <c r="AX258" s="89">
        <v>0.13639865108344124</v>
      </c>
      <c r="AY258" s="88"/>
      <c r="AZ258" s="89">
        <v>0.05977507780195727</v>
      </c>
      <c r="BA258" s="77">
        <v>52</v>
      </c>
      <c r="BB258" s="77">
        <v>40</v>
      </c>
      <c r="BC258" s="19" t="s">
        <v>1179</v>
      </c>
      <c r="BD258" s="78">
        <v>4</v>
      </c>
      <c r="BE258" s="79">
        <v>0.4170756564</v>
      </c>
      <c r="BF258" s="79">
        <v>6.2954604</v>
      </c>
      <c r="BG258" s="79">
        <v>1.42041</v>
      </c>
      <c r="BH258" s="79">
        <v>34.31071659</v>
      </c>
      <c r="BI258" s="79">
        <v>43.304379999999995</v>
      </c>
      <c r="BJ258" s="79">
        <v>14.251964294</v>
      </c>
      <c r="BK258" s="79">
        <v>100</v>
      </c>
      <c r="BL258" s="81">
        <v>90.41826965133794</v>
      </c>
      <c r="BM258" s="81">
        <v>261.75703661911666</v>
      </c>
      <c r="BN258" s="81">
        <v>6.684267258271159</v>
      </c>
      <c r="BO258" s="81">
        <v>314.3582003747823</v>
      </c>
      <c r="BP258" s="81">
        <v>673.217773903508</v>
      </c>
      <c r="BQ258" s="96">
        <v>44.854021564775536</v>
      </c>
      <c r="BR258" s="96">
        <v>1.8227030366465848</v>
      </c>
      <c r="BS258" s="96">
        <v>96.79814766839854</v>
      </c>
      <c r="BT258" s="96">
        <v>143.47487226982065</v>
      </c>
    </row>
    <row r="259" spans="1:72" s="29" customFormat="1" ht="12.75" customHeight="1">
      <c r="A259" s="17">
        <v>1997</v>
      </c>
      <c r="B259" s="18" t="s">
        <v>1164</v>
      </c>
      <c r="C259" s="113" t="s">
        <v>1169</v>
      </c>
      <c r="D259" s="116" t="s">
        <v>301</v>
      </c>
      <c r="E259" s="140" t="s">
        <v>1178</v>
      </c>
      <c r="F259" s="82">
        <v>40824.86856236</v>
      </c>
      <c r="G259" s="74">
        <v>4.888814</v>
      </c>
      <c r="H259" s="22" t="s">
        <v>172</v>
      </c>
      <c r="I259" s="23">
        <v>1249.74829001368</v>
      </c>
      <c r="J259" s="24" t="s">
        <v>177</v>
      </c>
      <c r="K259" s="87">
        <v>27939.358239601654</v>
      </c>
      <c r="L259" s="92">
        <v>0.6843710518485632</v>
      </c>
      <c r="M259" s="88"/>
      <c r="N259" s="89">
        <v>0.02503470142452763</v>
      </c>
      <c r="O259" s="88"/>
      <c r="P259" s="89">
        <v>0.02410574086639096</v>
      </c>
      <c r="Q259" s="77">
        <v>32</v>
      </c>
      <c r="R259" s="77">
        <v>33</v>
      </c>
      <c r="S259" s="24" t="s">
        <v>177</v>
      </c>
      <c r="T259" s="25">
        <v>465346.19646073814</v>
      </c>
      <c r="U259" s="28">
        <v>11.39859631758328</v>
      </c>
      <c r="V259" s="88"/>
      <c r="W259" s="89">
        <v>0.4169674545681423</v>
      </c>
      <c r="X259" s="88"/>
      <c r="Y259" s="89">
        <v>0.4401915807720782</v>
      </c>
      <c r="Z259" s="77">
        <v>40</v>
      </c>
      <c r="AA259" s="77">
        <v>41</v>
      </c>
      <c r="AB259" s="24" t="s">
        <v>177</v>
      </c>
      <c r="AC259" s="87">
        <v>1316562.233197347</v>
      </c>
      <c r="AD259" s="87">
        <v>32.24902564441322</v>
      </c>
      <c r="AE259" s="88"/>
      <c r="AF259" s="89">
        <v>1.179688600298173</v>
      </c>
      <c r="AG259" s="88"/>
      <c r="AH259" s="89">
        <v>1.1525252726730553</v>
      </c>
      <c r="AI259" s="77">
        <v>45</v>
      </c>
      <c r="AJ259" s="77">
        <v>50</v>
      </c>
      <c r="AK259" s="24" t="s">
        <v>177</v>
      </c>
      <c r="AL259" s="25">
        <v>9366.505937359776</v>
      </c>
      <c r="AM259" s="83">
        <v>0.22943138011705866</v>
      </c>
      <c r="AN259" s="31" t="s">
        <v>498</v>
      </c>
      <c r="AO259" s="27">
        <v>0.01</v>
      </c>
      <c r="AP259" s="31" t="s">
        <v>498</v>
      </c>
      <c r="AQ259" s="27">
        <v>0.01</v>
      </c>
      <c r="AR259" s="77">
        <v>12</v>
      </c>
      <c r="AS259" s="77">
        <v>12</v>
      </c>
      <c r="AT259" s="24" t="s">
        <v>177</v>
      </c>
      <c r="AU259" s="25">
        <v>238835.18289225723</v>
      </c>
      <c r="AV259" s="83">
        <v>5.850237644425882</v>
      </c>
      <c r="AW259" s="88"/>
      <c r="AX259" s="89">
        <v>0.21400518373056795</v>
      </c>
      <c r="AY259" s="88"/>
      <c r="AZ259" s="89">
        <v>0.1804622737088519</v>
      </c>
      <c r="BA259" s="77">
        <v>66</v>
      </c>
      <c r="BB259" s="77">
        <v>73</v>
      </c>
      <c r="BC259" s="19" t="s">
        <v>1179</v>
      </c>
      <c r="BD259" s="78">
        <v>1</v>
      </c>
      <c r="BE259" s="79">
        <v>0.18564635200000001</v>
      </c>
      <c r="BF259" s="79">
        <v>1.3090656999999999</v>
      </c>
      <c r="BG259" s="79">
        <v>2.44469</v>
      </c>
      <c r="BH259" s="79">
        <v>9.49893058</v>
      </c>
      <c r="BI259" s="79">
        <v>80.64817</v>
      </c>
      <c r="BJ259" s="79">
        <v>5.91349506</v>
      </c>
      <c r="BK259" s="79">
        <v>100</v>
      </c>
      <c r="BL259" s="81">
        <v>94.87810093211694</v>
      </c>
      <c r="BM259" s="81">
        <v>701.3101084763151</v>
      </c>
      <c r="BN259" s="81">
        <v>1.7713712878104502</v>
      </c>
      <c r="BO259" s="81">
        <v>235.59132799922</v>
      </c>
      <c r="BP259" s="81">
        <v>1033.5509086954626</v>
      </c>
      <c r="BQ259" s="96">
        <v>78.10546477235258</v>
      </c>
      <c r="BR259" s="96">
        <v>0.46723971617600996</v>
      </c>
      <c r="BS259" s="96">
        <v>71.49304095227383</v>
      </c>
      <c r="BT259" s="96">
        <v>150.0657454408024</v>
      </c>
    </row>
    <row r="260" spans="1:72" s="29" customFormat="1" ht="12.75" customHeight="1">
      <c r="A260" s="17">
        <v>1997</v>
      </c>
      <c r="B260" s="18" t="s">
        <v>1164</v>
      </c>
      <c r="C260" s="113" t="s">
        <v>1170</v>
      </c>
      <c r="D260" s="116" t="s">
        <v>1171</v>
      </c>
      <c r="E260" s="140" t="s">
        <v>1178</v>
      </c>
      <c r="F260" s="82">
        <v>102191.4288534</v>
      </c>
      <c r="G260" s="74">
        <v>6.987069</v>
      </c>
      <c r="H260" s="22" t="s">
        <v>172</v>
      </c>
      <c r="I260" s="23">
        <v>7242.476060191519</v>
      </c>
      <c r="J260" s="24" t="s">
        <v>177</v>
      </c>
      <c r="K260" s="87">
        <v>109755.4915269454</v>
      </c>
      <c r="L260" s="92">
        <v>1.0740185625978138</v>
      </c>
      <c r="M260" s="31" t="s">
        <v>498</v>
      </c>
      <c r="N260" s="27">
        <v>0.02</v>
      </c>
      <c r="O260" s="31" t="s">
        <v>498</v>
      </c>
      <c r="P260" s="27">
        <v>0.02</v>
      </c>
      <c r="Q260" s="77">
        <v>11</v>
      </c>
      <c r="R260" s="77">
        <v>11</v>
      </c>
      <c r="S260" s="24" t="s">
        <v>177</v>
      </c>
      <c r="T260" s="25">
        <v>1278690.5277009604</v>
      </c>
      <c r="U260" s="28">
        <v>12.512698394063186</v>
      </c>
      <c r="V260" s="88"/>
      <c r="W260" s="89">
        <v>0.19770921911772207</v>
      </c>
      <c r="X260" s="88"/>
      <c r="Y260" s="89">
        <v>0.21662702409998363</v>
      </c>
      <c r="Z260" s="77">
        <v>24</v>
      </c>
      <c r="AA260" s="77">
        <v>26</v>
      </c>
      <c r="AB260" s="24" t="s">
        <v>177</v>
      </c>
      <c r="AC260" s="87">
        <v>4226740.047834254</v>
      </c>
      <c r="AD260" s="87">
        <v>41.361003513296374</v>
      </c>
      <c r="AE260" s="88"/>
      <c r="AF260" s="89">
        <v>0.6535322317382064</v>
      </c>
      <c r="AG260" s="88"/>
      <c r="AH260" s="89">
        <v>0.6139601189830527</v>
      </c>
      <c r="AI260" s="77">
        <v>25</v>
      </c>
      <c r="AJ260" s="77">
        <v>26</v>
      </c>
      <c r="AK260" s="24" t="s">
        <v>177</v>
      </c>
      <c r="AL260" s="25">
        <v>61792.005998972185</v>
      </c>
      <c r="AM260" s="83">
        <v>0.6046691654308571</v>
      </c>
      <c r="AN260" s="31" t="s">
        <v>498</v>
      </c>
      <c r="AO260" s="27">
        <v>0.01</v>
      </c>
      <c r="AP260" s="31" t="s">
        <v>498</v>
      </c>
      <c r="AQ260" s="27">
        <v>0.01</v>
      </c>
      <c r="AR260" s="77">
        <v>12</v>
      </c>
      <c r="AS260" s="77">
        <v>12</v>
      </c>
      <c r="AT260" s="24" t="s">
        <v>177</v>
      </c>
      <c r="AU260" s="25">
        <v>896044.8991588888</v>
      </c>
      <c r="AV260" s="83">
        <v>8.768297979709446</v>
      </c>
      <c r="AW260" s="88"/>
      <c r="AX260" s="89">
        <v>0.13854512367870797</v>
      </c>
      <c r="AY260" s="88"/>
      <c r="AZ260" s="89">
        <v>0.07961319079797412</v>
      </c>
      <c r="BA260" s="77">
        <v>53</v>
      </c>
      <c r="BB260" s="77">
        <v>49</v>
      </c>
      <c r="BC260" s="19" t="s">
        <v>1179</v>
      </c>
      <c r="BD260" s="78">
        <v>2</v>
      </c>
      <c r="BE260" s="79">
        <v>0.30166626</v>
      </c>
      <c r="BF260" s="79">
        <v>5.368769200000001</v>
      </c>
      <c r="BG260" s="79">
        <v>2.045859</v>
      </c>
      <c r="BH260" s="79">
        <v>18.221779689999998</v>
      </c>
      <c r="BI260" s="79">
        <v>66.75951</v>
      </c>
      <c r="BJ260" s="79">
        <v>7.30241354</v>
      </c>
      <c r="BK260" s="79">
        <v>100</v>
      </c>
      <c r="BL260" s="81">
        <v>94.10881233294381</v>
      </c>
      <c r="BM260" s="81">
        <v>604.071297295949</v>
      </c>
      <c r="BN260" s="81">
        <v>4.1162095300259445</v>
      </c>
      <c r="BO260" s="81">
        <v>306.23601559475406</v>
      </c>
      <c r="BP260" s="81">
        <v>1008.5323347536728</v>
      </c>
      <c r="BQ260" s="96">
        <v>77.63501716679808</v>
      </c>
      <c r="BR260" s="96">
        <v>1.1126895338400016</v>
      </c>
      <c r="BS260" s="96">
        <v>93.38174548561959</v>
      </c>
      <c r="BT260" s="96">
        <v>172.12945218625765</v>
      </c>
    </row>
    <row r="261" spans="1:72" s="29" customFormat="1" ht="12.75" customHeight="1">
      <c r="A261" s="17">
        <v>1997</v>
      </c>
      <c r="B261" s="18" t="s">
        <v>1164</v>
      </c>
      <c r="C261" s="19" t="s">
        <v>1172</v>
      </c>
      <c r="D261" s="20" t="s">
        <v>302</v>
      </c>
      <c r="E261" s="139" t="s">
        <v>208</v>
      </c>
      <c r="F261" s="82">
        <v>533.6174533902</v>
      </c>
      <c r="G261" s="74">
        <v>13.92998</v>
      </c>
      <c r="H261" s="22" t="s">
        <v>172</v>
      </c>
      <c r="I261" s="23">
        <v>118.43502051983585</v>
      </c>
      <c r="J261" s="24" t="s">
        <v>179</v>
      </c>
      <c r="K261" s="77"/>
      <c r="L261" s="93"/>
      <c r="M261" s="90" t="s">
        <v>498</v>
      </c>
      <c r="N261" s="89">
        <v>0.02</v>
      </c>
      <c r="O261" s="90" t="s">
        <v>498</v>
      </c>
      <c r="P261" s="89">
        <v>0.02</v>
      </c>
      <c r="Q261" s="77">
        <v>11</v>
      </c>
      <c r="R261" s="77">
        <v>11</v>
      </c>
      <c r="S261" s="24" t="s">
        <v>177</v>
      </c>
      <c r="T261" s="25">
        <v>7549.182371549294</v>
      </c>
      <c r="U261" s="28">
        <v>14.147180388474032</v>
      </c>
      <c r="V261" s="88"/>
      <c r="W261" s="89">
        <v>0.07137864815630189</v>
      </c>
      <c r="X261" s="88"/>
      <c r="Y261" s="89">
        <v>0.09196233153668462</v>
      </c>
      <c r="Z261" s="77">
        <v>10</v>
      </c>
      <c r="AA261" s="77">
        <v>12</v>
      </c>
      <c r="AB261" s="24" t="s">
        <v>177</v>
      </c>
      <c r="AC261" s="87">
        <v>29698.98500942051</v>
      </c>
      <c r="AD261" s="87">
        <v>55.655947572058814</v>
      </c>
      <c r="AE261" s="88"/>
      <c r="AF261" s="89">
        <v>0.2808083441692847</v>
      </c>
      <c r="AG261" s="88"/>
      <c r="AH261" s="89">
        <v>0.20883458862556517</v>
      </c>
      <c r="AI261" s="77">
        <v>8</v>
      </c>
      <c r="AJ261" s="77">
        <v>6</v>
      </c>
      <c r="AK261" s="24" t="s">
        <v>179</v>
      </c>
      <c r="AL261" s="26"/>
      <c r="AM261" s="83"/>
      <c r="AN261" s="90" t="s">
        <v>498</v>
      </c>
      <c r="AO261" s="89">
        <v>0.01</v>
      </c>
      <c r="AP261" s="90" t="s">
        <v>498</v>
      </c>
      <c r="AQ261" s="89">
        <v>0.01</v>
      </c>
      <c r="AR261" s="77">
        <v>12</v>
      </c>
      <c r="AS261" s="77">
        <v>12</v>
      </c>
      <c r="AT261" s="24" t="s">
        <v>177</v>
      </c>
      <c r="AU261" s="25">
        <v>3411.2264893943984</v>
      </c>
      <c r="AV261" s="83">
        <v>6.392644145580427</v>
      </c>
      <c r="AW261" s="88"/>
      <c r="AX261" s="89">
        <v>0.03225365653975707</v>
      </c>
      <c r="AY261" s="88"/>
      <c r="AZ261" s="89">
        <v>0.011756106054813063</v>
      </c>
      <c r="BA261" s="77">
        <v>16</v>
      </c>
      <c r="BB261" s="77">
        <v>7</v>
      </c>
      <c r="BC261" s="19" t="s">
        <v>1183</v>
      </c>
      <c r="BD261" s="78">
        <v>0</v>
      </c>
      <c r="BE261" s="79">
        <v>0.1190725</v>
      </c>
      <c r="BF261" s="79">
        <v>0</v>
      </c>
      <c r="BG261" s="79">
        <v>0</v>
      </c>
      <c r="BH261" s="79">
        <v>66.02283996000001</v>
      </c>
      <c r="BI261" s="79">
        <v>29.446665</v>
      </c>
      <c r="BJ261" s="79">
        <v>4.4114171939</v>
      </c>
      <c r="BK261" s="79">
        <v>100</v>
      </c>
      <c r="BL261" s="81">
        <v>96.93211183038976</v>
      </c>
      <c r="BM261" s="81">
        <v>0</v>
      </c>
      <c r="BN261" s="81">
        <v>0</v>
      </c>
      <c r="BO261" s="81">
        <v>185.41372545333812</v>
      </c>
      <c r="BP261" s="81">
        <v>282.34583728372786</v>
      </c>
      <c r="BQ261" s="96">
        <v>0</v>
      </c>
      <c r="BR261" s="96">
        <v>0</v>
      </c>
      <c r="BS261" s="96">
        <v>57.83356560759519</v>
      </c>
      <c r="BT261" s="96">
        <v>57.83356560759519</v>
      </c>
    </row>
    <row r="262" spans="1:72" s="29" customFormat="1" ht="12.75" customHeight="1">
      <c r="A262" s="17">
        <v>1997</v>
      </c>
      <c r="B262" s="18" t="s">
        <v>1164</v>
      </c>
      <c r="C262" s="19" t="s">
        <v>1173</v>
      </c>
      <c r="D262" s="20" t="s">
        <v>1174</v>
      </c>
      <c r="E262" s="139" t="s">
        <v>1183</v>
      </c>
      <c r="F262" s="82">
        <v>3203.980157582</v>
      </c>
      <c r="G262" s="74">
        <v>0.9014153</v>
      </c>
      <c r="H262" s="22" t="s">
        <v>172</v>
      </c>
      <c r="I262" s="23">
        <v>6.398331053351577</v>
      </c>
      <c r="J262" s="24" t="s">
        <v>176</v>
      </c>
      <c r="K262" s="77"/>
      <c r="L262" s="93"/>
      <c r="M262" s="88"/>
      <c r="N262" s="91"/>
      <c r="O262" s="88"/>
      <c r="P262" s="91"/>
      <c r="Q262" s="80"/>
      <c r="R262" s="80"/>
      <c r="S262" s="24" t="s">
        <v>177</v>
      </c>
      <c r="T262" s="25">
        <v>961.9006894914979</v>
      </c>
      <c r="U262" s="28">
        <v>0.3002205513711518</v>
      </c>
      <c r="V262" s="88"/>
      <c r="W262" s="89">
        <v>0.16834959276417694</v>
      </c>
      <c r="X262" s="88"/>
      <c r="Y262" s="89">
        <v>0.05166908008465763</v>
      </c>
      <c r="Z262" s="77">
        <v>22</v>
      </c>
      <c r="AA262" s="77">
        <v>7</v>
      </c>
      <c r="AB262" s="24" t="s">
        <v>177</v>
      </c>
      <c r="AC262" s="87">
        <v>12057.149329321448</v>
      </c>
      <c r="AD262" s="87">
        <v>3.763178526804864</v>
      </c>
      <c r="AE262" s="88"/>
      <c r="AF262" s="89">
        <v>2.110213873077878</v>
      </c>
      <c r="AG262" s="88"/>
      <c r="AH262" s="89">
        <v>0.8523394335432556</v>
      </c>
      <c r="AI262" s="77">
        <v>65</v>
      </c>
      <c r="AJ262" s="77">
        <v>38</v>
      </c>
      <c r="AK262" s="24" t="s">
        <v>176</v>
      </c>
      <c r="AL262" s="26"/>
      <c r="AM262" s="83"/>
      <c r="AN262" s="88"/>
      <c r="AO262" s="91"/>
      <c r="AP262" s="88"/>
      <c r="AQ262" s="91"/>
      <c r="AR262" s="80"/>
      <c r="AS262" s="80"/>
      <c r="AT262" s="24" t="s">
        <v>177</v>
      </c>
      <c r="AU262" s="25">
        <v>2682.9432432494923</v>
      </c>
      <c r="AV262" s="83">
        <v>0.8373782331018781</v>
      </c>
      <c r="AW262" s="88"/>
      <c r="AX262" s="89">
        <v>0.46956240633243085</v>
      </c>
      <c r="AY262" s="88"/>
      <c r="AZ262" s="89">
        <v>0.061882267127350093</v>
      </c>
      <c r="BA262" s="77">
        <v>88</v>
      </c>
      <c r="BB262" s="77">
        <v>41</v>
      </c>
      <c r="BC262" s="19" t="s">
        <v>1183</v>
      </c>
      <c r="BD262" s="78">
        <v>1</v>
      </c>
      <c r="BE262" s="79">
        <v>0.146208068</v>
      </c>
      <c r="BF262" s="79">
        <v>1.59505815</v>
      </c>
      <c r="BG262" s="79">
        <v>0.7830348</v>
      </c>
      <c r="BH262" s="79">
        <v>3.81994931</v>
      </c>
      <c r="BI262" s="79">
        <v>91.91496</v>
      </c>
      <c r="BJ262" s="79">
        <v>1.74078924793</v>
      </c>
      <c r="BK262" s="79">
        <v>100</v>
      </c>
      <c r="BL262" s="81">
        <v>190.12019531139794</v>
      </c>
      <c r="BM262" s="81">
        <v>113.95316097781499</v>
      </c>
      <c r="BN262" s="81">
        <v>2.5117716935987926</v>
      </c>
      <c r="BO262" s="81">
        <v>370.90554296592444</v>
      </c>
      <c r="BP262" s="81">
        <v>677.4906709487361</v>
      </c>
      <c r="BQ262" s="96">
        <v>12.665392627553468</v>
      </c>
      <c r="BR262" s="96">
        <v>0.6564751433793804</v>
      </c>
      <c r="BS262" s="96">
        <v>114.02161749831318</v>
      </c>
      <c r="BT262" s="96">
        <v>127.34348526924603</v>
      </c>
    </row>
    <row r="263" spans="1:72" s="29" customFormat="1" ht="12.75" customHeight="1">
      <c r="A263" s="17">
        <v>1997</v>
      </c>
      <c r="B263" s="18" t="s">
        <v>1164</v>
      </c>
      <c r="C263" s="19" t="s">
        <v>1175</v>
      </c>
      <c r="D263" s="20" t="s">
        <v>303</v>
      </c>
      <c r="E263" s="139" t="s">
        <v>1183</v>
      </c>
      <c r="F263" s="82">
        <v>33847.35167055</v>
      </c>
      <c r="G263" s="74">
        <v>1.805579</v>
      </c>
      <c r="H263" s="22" t="s">
        <v>172</v>
      </c>
      <c r="I263" s="23">
        <v>251.13351573187413</v>
      </c>
      <c r="J263" s="24" t="s">
        <v>177</v>
      </c>
      <c r="K263" s="87">
        <v>4415.849043637442</v>
      </c>
      <c r="L263" s="92">
        <v>0.13046365005506758</v>
      </c>
      <c r="M263" s="31" t="s">
        <v>498</v>
      </c>
      <c r="N263" s="27">
        <v>0.02</v>
      </c>
      <c r="O263" s="31" t="s">
        <v>498</v>
      </c>
      <c r="P263" s="27">
        <v>0.02</v>
      </c>
      <c r="Q263" s="77">
        <v>11</v>
      </c>
      <c r="R263" s="77">
        <v>11</v>
      </c>
      <c r="S263" s="24" t="s">
        <v>177</v>
      </c>
      <c r="T263" s="25">
        <v>98225.77152818946</v>
      </c>
      <c r="U263" s="28">
        <v>2.9020223645341807</v>
      </c>
      <c r="V263" s="88"/>
      <c r="W263" s="89">
        <v>0.43799516185100107</v>
      </c>
      <c r="X263" s="88"/>
      <c r="Y263" s="89">
        <v>0.29155224800309093</v>
      </c>
      <c r="Z263" s="77">
        <v>41</v>
      </c>
      <c r="AA263" s="77">
        <v>30</v>
      </c>
      <c r="AB263" s="24" t="s">
        <v>177</v>
      </c>
      <c r="AC263" s="87">
        <v>551254.7274176292</v>
      </c>
      <c r="AD263" s="87">
        <v>16.28649510848633</v>
      </c>
      <c r="AE263" s="88"/>
      <c r="AF263" s="89">
        <v>2.4580810086803133</v>
      </c>
      <c r="AG263" s="88"/>
      <c r="AH263" s="89">
        <v>1.481838032630239</v>
      </c>
      <c r="AI263" s="77">
        <v>69</v>
      </c>
      <c r="AJ263" s="77">
        <v>60</v>
      </c>
      <c r="AK263" s="24" t="s">
        <v>177</v>
      </c>
      <c r="AL263" s="25">
        <v>1284.9652415203554</v>
      </c>
      <c r="AM263" s="83">
        <v>0.037963538596089974</v>
      </c>
      <c r="AN263" s="31" t="s">
        <v>498</v>
      </c>
      <c r="AO263" s="27">
        <v>0.01</v>
      </c>
      <c r="AP263" s="31" t="s">
        <v>498</v>
      </c>
      <c r="AQ263" s="27">
        <v>0.01</v>
      </c>
      <c r="AR263" s="77">
        <v>12</v>
      </c>
      <c r="AS263" s="77">
        <v>12</v>
      </c>
      <c r="AT263" s="24" t="s">
        <v>177</v>
      </c>
      <c r="AU263" s="25">
        <v>294764.1108353998</v>
      </c>
      <c r="AV263" s="83">
        <v>8.708631437533384</v>
      </c>
      <c r="AW263" s="88"/>
      <c r="AX263" s="89">
        <v>1.3143725157319421</v>
      </c>
      <c r="AY263" s="88"/>
      <c r="AZ263" s="89">
        <v>0.48086210514894007</v>
      </c>
      <c r="BA263" s="77">
        <v>97</v>
      </c>
      <c r="BB263" s="77">
        <v>93</v>
      </c>
      <c r="BC263" s="19" t="s">
        <v>1183</v>
      </c>
      <c r="BD263" s="78">
        <v>0</v>
      </c>
      <c r="BE263" s="79">
        <v>0.06632587100000001</v>
      </c>
      <c r="BF263" s="79">
        <v>2.7431671</v>
      </c>
      <c r="BG263" s="79">
        <v>1.18353</v>
      </c>
      <c r="BH263" s="79">
        <v>6.90598476</v>
      </c>
      <c r="BI263" s="79">
        <v>87.66983</v>
      </c>
      <c r="BJ263" s="79">
        <v>1.4311646199999999</v>
      </c>
      <c r="BK263" s="79">
        <v>100</v>
      </c>
      <c r="BL263" s="81">
        <v>159.98298437170882</v>
      </c>
      <c r="BM263" s="81">
        <v>98.58194221942347</v>
      </c>
      <c r="BN263" s="81">
        <v>0.6172122476033155</v>
      </c>
      <c r="BO263" s="81">
        <v>345.3521892577085</v>
      </c>
      <c r="BP263" s="81">
        <v>604.5343280964441</v>
      </c>
      <c r="BQ263" s="96">
        <v>12.805246061356735</v>
      </c>
      <c r="BR263" s="96">
        <v>0.16204123501451906</v>
      </c>
      <c r="BS263" s="96">
        <v>107.57518152204767</v>
      </c>
      <c r="BT263" s="96">
        <v>120.54246881841893</v>
      </c>
    </row>
    <row r="264" spans="1:72" s="29" customFormat="1" ht="12.75" customHeight="1">
      <c r="A264" s="17">
        <v>1997</v>
      </c>
      <c r="B264" s="18" t="s">
        <v>1164</v>
      </c>
      <c r="C264" s="113" t="s">
        <v>1176</v>
      </c>
      <c r="D264" s="116" t="s">
        <v>1177</v>
      </c>
      <c r="E264" s="140" t="s">
        <v>1178</v>
      </c>
      <c r="F264" s="82">
        <v>177139.1275082</v>
      </c>
      <c r="G264" s="74">
        <v>4.737025</v>
      </c>
      <c r="H264" s="22" t="s">
        <v>172</v>
      </c>
      <c r="I264" s="23">
        <v>7482.763337893297</v>
      </c>
      <c r="J264" s="24" t="s">
        <v>178</v>
      </c>
      <c r="K264" s="87">
        <v>108191.44938589937</v>
      </c>
      <c r="L264" s="92">
        <v>0.6107710414283882</v>
      </c>
      <c r="M264" s="31" t="s">
        <v>498</v>
      </c>
      <c r="N264" s="27">
        <v>0.02</v>
      </c>
      <c r="O264" s="31" t="s">
        <v>498</v>
      </c>
      <c r="P264" s="27">
        <v>0.02</v>
      </c>
      <c r="Q264" s="77">
        <v>11</v>
      </c>
      <c r="R264" s="77">
        <v>11</v>
      </c>
      <c r="S264" s="24" t="s">
        <v>177</v>
      </c>
      <c r="T264" s="25">
        <v>2195268.136086531</v>
      </c>
      <c r="U264" s="28">
        <v>12.392903628730524</v>
      </c>
      <c r="V264" s="88"/>
      <c r="W264" s="89">
        <v>0.3285292975725329</v>
      </c>
      <c r="X264" s="88"/>
      <c r="Y264" s="89">
        <v>0.3822432576511352</v>
      </c>
      <c r="Z264" s="77">
        <v>33</v>
      </c>
      <c r="AA264" s="77">
        <v>36</v>
      </c>
      <c r="AB264" s="24" t="s">
        <v>177</v>
      </c>
      <c r="AC264" s="87">
        <v>5833953.2006677445</v>
      </c>
      <c r="AD264" s="87">
        <v>32.93430018953708</v>
      </c>
      <c r="AE264" s="88"/>
      <c r="AF264" s="89">
        <v>0.8730708179016072</v>
      </c>
      <c r="AG264" s="88"/>
      <c r="AH264" s="89">
        <v>0.7625201764424893</v>
      </c>
      <c r="AI264" s="77">
        <v>35</v>
      </c>
      <c r="AJ264" s="77">
        <v>34</v>
      </c>
      <c r="AK264" s="24" t="s">
        <v>178</v>
      </c>
      <c r="AL264" s="25">
        <v>40899.42320969305</v>
      </c>
      <c r="AM264" s="83">
        <v>0.23088870192047073</v>
      </c>
      <c r="AN264" s="31" t="s">
        <v>498</v>
      </c>
      <c r="AO264" s="27">
        <v>0.01</v>
      </c>
      <c r="AP264" s="31" t="s">
        <v>498</v>
      </c>
      <c r="AQ264" s="27">
        <v>0.01</v>
      </c>
      <c r="AR264" s="77">
        <v>12</v>
      </c>
      <c r="AS264" s="77">
        <v>12</v>
      </c>
      <c r="AT264" s="24" t="s">
        <v>177</v>
      </c>
      <c r="AU264" s="25">
        <v>1297834.380702811</v>
      </c>
      <c r="AV264" s="83">
        <v>7.326638665095223</v>
      </c>
      <c r="AW264" s="88"/>
      <c r="AX264" s="89">
        <v>0.19422530234410113</v>
      </c>
      <c r="AY264" s="88"/>
      <c r="AZ264" s="89">
        <v>0.1214508324208946</v>
      </c>
      <c r="BA264" s="77">
        <v>63</v>
      </c>
      <c r="BB264" s="77">
        <v>62</v>
      </c>
      <c r="BC264" s="19" t="s">
        <v>1179</v>
      </c>
      <c r="BD264" s="78">
        <v>2</v>
      </c>
      <c r="BE264" s="79">
        <v>0.238723674</v>
      </c>
      <c r="BF264" s="79">
        <v>6.507539786400001</v>
      </c>
      <c r="BG264" s="79">
        <v>1.891317</v>
      </c>
      <c r="BH264" s="79">
        <v>14.26139707</v>
      </c>
      <c r="BI264" s="79">
        <v>72.36431</v>
      </c>
      <c r="BJ264" s="79">
        <v>4.73670946</v>
      </c>
      <c r="BK264" s="79">
        <v>100</v>
      </c>
      <c r="BL264" s="81">
        <v>116.01781580252687</v>
      </c>
      <c r="BM264" s="81">
        <v>428.33665868929853</v>
      </c>
      <c r="BN264" s="81">
        <v>2.9056971991850866</v>
      </c>
      <c r="BO264" s="81">
        <v>334.0786354345149</v>
      </c>
      <c r="BP264" s="81">
        <v>881.3388071255254</v>
      </c>
      <c r="BQ264" s="96">
        <v>57.66269792385178</v>
      </c>
      <c r="BR264" s="96">
        <v>0.7828761603987262</v>
      </c>
      <c r="BS264" s="96">
        <v>102.74700601738864</v>
      </c>
      <c r="BT264" s="96">
        <v>161.19258010163915</v>
      </c>
    </row>
    <row r="265" spans="1:72" s="29" customFormat="1" ht="12.75" customHeight="1">
      <c r="A265" s="17">
        <v>1991</v>
      </c>
      <c r="B265" s="18" t="s">
        <v>700</v>
      </c>
      <c r="C265" s="19" t="s">
        <v>701</v>
      </c>
      <c r="D265" s="20" t="s">
        <v>702</v>
      </c>
      <c r="E265" s="142" t="s">
        <v>1180</v>
      </c>
      <c r="F265" s="82">
        <v>1063.21011</v>
      </c>
      <c r="G265" s="74">
        <v>1.22606</v>
      </c>
      <c r="H265" s="22" t="s">
        <v>169</v>
      </c>
      <c r="I265" s="23">
        <v>28.550410958904102</v>
      </c>
      <c r="J265" s="24" t="s">
        <v>177</v>
      </c>
      <c r="K265" s="87">
        <v>9627.524348223948</v>
      </c>
      <c r="L265" s="92">
        <v>9.05514747995008</v>
      </c>
      <c r="M265" s="88"/>
      <c r="N265" s="89">
        <v>0.37761636108013724</v>
      </c>
      <c r="O265" s="88"/>
      <c r="P265" s="89">
        <v>0.1857408254228339</v>
      </c>
      <c r="Q265" s="77">
        <v>96</v>
      </c>
      <c r="R265" s="77">
        <v>93</v>
      </c>
      <c r="S265" s="24" t="s">
        <v>177</v>
      </c>
      <c r="T265" s="25">
        <v>43049.39932891235</v>
      </c>
      <c r="U265" s="28">
        <v>40.49002066855097</v>
      </c>
      <c r="V265" s="88"/>
      <c r="W265" s="89">
        <v>1.6885085857267619</v>
      </c>
      <c r="X265" s="88"/>
      <c r="Y265" s="89">
        <v>2.834355706124413</v>
      </c>
      <c r="Z265" s="77">
        <v>70</v>
      </c>
      <c r="AA265" s="77">
        <v>79</v>
      </c>
      <c r="AB265" s="24" t="s">
        <v>177</v>
      </c>
      <c r="AC265" s="87">
        <v>73743.5856722795</v>
      </c>
      <c r="AD265" s="87">
        <v>69.35937213038682</v>
      </c>
      <c r="AE265" s="88"/>
      <c r="AF265" s="89">
        <v>2.8924138197276656</v>
      </c>
      <c r="AG265" s="88"/>
      <c r="AH265" s="89">
        <v>3.953464542690217</v>
      </c>
      <c r="AI265" s="77">
        <v>73</v>
      </c>
      <c r="AJ265" s="77">
        <v>80</v>
      </c>
      <c r="AK265" s="24" t="s">
        <v>177</v>
      </c>
      <c r="AL265" s="25">
        <v>4831.42607326924</v>
      </c>
      <c r="AM265" s="83">
        <v>4.544187482631481</v>
      </c>
      <c r="AN265" s="88"/>
      <c r="AO265" s="89">
        <v>0.1895010042693053</v>
      </c>
      <c r="AP265" s="88"/>
      <c r="AQ265" s="89">
        <v>0.25061376427448756</v>
      </c>
      <c r="AR265" s="77">
        <v>89</v>
      </c>
      <c r="AS265" s="77">
        <v>93</v>
      </c>
      <c r="AT265" s="24" t="s">
        <v>177</v>
      </c>
      <c r="AU265" s="25">
        <v>12099.889764631225</v>
      </c>
      <c r="AV265" s="83">
        <v>11.380525496161079</v>
      </c>
      <c r="AW265" s="88"/>
      <c r="AX265" s="89">
        <v>0.4745889158134133</v>
      </c>
      <c r="AY265" s="88"/>
      <c r="AZ265" s="89">
        <v>0.43437164200238876</v>
      </c>
      <c r="BA265" s="77">
        <v>89</v>
      </c>
      <c r="BB265" s="77">
        <v>92</v>
      </c>
      <c r="BC265" s="30" t="s">
        <v>1180</v>
      </c>
      <c r="BD265" s="78">
        <v>161</v>
      </c>
      <c r="BE265" s="79">
        <v>11.49</v>
      </c>
      <c r="BF265" s="79">
        <v>2.63</v>
      </c>
      <c r="BG265" s="79">
        <v>6.88</v>
      </c>
      <c r="BH265" s="79">
        <v>4.66</v>
      </c>
      <c r="BI265" s="79">
        <v>73.67</v>
      </c>
      <c r="BJ265" s="79">
        <v>0.66</v>
      </c>
      <c r="BK265" s="79">
        <v>100</v>
      </c>
      <c r="BL265" s="81">
        <v>234.53125365784945</v>
      </c>
      <c r="BM265" s="81">
        <v>124.70441990059707</v>
      </c>
      <c r="BN265" s="81">
        <v>117.18530404117396</v>
      </c>
      <c r="BO265" s="81">
        <v>394.86738891149184</v>
      </c>
      <c r="BP265" s="81">
        <v>871.2883665111124</v>
      </c>
      <c r="BQ265" s="96">
        <v>16.500344728036243</v>
      </c>
      <c r="BR265" s="96">
        <v>18.65708368781407</v>
      </c>
      <c r="BS265" s="96">
        <v>111.61857744185671</v>
      </c>
      <c r="BT265" s="96">
        <v>146.77600585770702</v>
      </c>
    </row>
    <row r="266" spans="1:72" s="29" customFormat="1" ht="12.75" customHeight="1">
      <c r="A266" s="17">
        <v>1991</v>
      </c>
      <c r="B266" s="18" t="s">
        <v>700</v>
      </c>
      <c r="C266" s="113" t="s">
        <v>703</v>
      </c>
      <c r="D266" s="116" t="s">
        <v>304</v>
      </c>
      <c r="E266" s="142" t="s">
        <v>1180</v>
      </c>
      <c r="F266" s="82">
        <v>10012.162</v>
      </c>
      <c r="G266" s="74">
        <v>2.290483</v>
      </c>
      <c r="H266" s="22" t="s">
        <v>169</v>
      </c>
      <c r="I266" s="23">
        <v>445.63287671232877</v>
      </c>
      <c r="J266" s="24" t="s">
        <v>177</v>
      </c>
      <c r="K266" s="87">
        <v>120813.54962942479</v>
      </c>
      <c r="L266" s="92">
        <v>12.066679467374257</v>
      </c>
      <c r="M266" s="88"/>
      <c r="N266" s="89">
        <v>0.3035896504278972</v>
      </c>
      <c r="O266" s="88"/>
      <c r="P266" s="89">
        <v>0.6515384357030581</v>
      </c>
      <c r="Q266" s="77">
        <v>94</v>
      </c>
      <c r="R266" s="77">
        <v>97</v>
      </c>
      <c r="S266" s="24" t="s">
        <v>177</v>
      </c>
      <c r="T266" s="25">
        <v>778347.0928139176</v>
      </c>
      <c r="U266" s="28">
        <v>77.74016169673618</v>
      </c>
      <c r="V266" s="88"/>
      <c r="W266" s="89">
        <v>1.9558908958784174</v>
      </c>
      <c r="X266" s="88"/>
      <c r="Y266" s="89">
        <v>5.582057457284181</v>
      </c>
      <c r="Z266" s="77">
        <v>74</v>
      </c>
      <c r="AA266" s="77">
        <v>91</v>
      </c>
      <c r="AB266" s="24" t="s">
        <v>177</v>
      </c>
      <c r="AC266" s="87">
        <v>1330232.2663724395</v>
      </c>
      <c r="AD266" s="87">
        <v>132.86164031029855</v>
      </c>
      <c r="AE266" s="88"/>
      <c r="AF266" s="89">
        <v>3.3427107304987236</v>
      </c>
      <c r="AG266" s="88"/>
      <c r="AH266" s="89">
        <v>7.272681273333604</v>
      </c>
      <c r="AI266" s="77">
        <v>78</v>
      </c>
      <c r="AJ266" s="77">
        <v>93</v>
      </c>
      <c r="AK266" s="24" t="s">
        <v>177</v>
      </c>
      <c r="AL266" s="25">
        <v>111442.96724683575</v>
      </c>
      <c r="AM266" s="83">
        <v>11.130759494985773</v>
      </c>
      <c r="AN266" s="88"/>
      <c r="AO266" s="89">
        <v>0.28004252480695485</v>
      </c>
      <c r="AP266" s="88"/>
      <c r="AQ266" s="89">
        <v>0.8052822121892412</v>
      </c>
      <c r="AR266" s="77">
        <v>93</v>
      </c>
      <c r="AS266" s="77">
        <v>97</v>
      </c>
      <c r="AT266" s="24" t="s">
        <v>177</v>
      </c>
      <c r="AU266" s="25">
        <v>234132.29804667935</v>
      </c>
      <c r="AV266" s="83">
        <v>23.38478922401369</v>
      </c>
      <c r="AW266" s="88"/>
      <c r="AX266" s="89">
        <v>0.588345783530887</v>
      </c>
      <c r="AY266" s="88"/>
      <c r="AZ266" s="89">
        <v>1.0674662088381883</v>
      </c>
      <c r="BA266" s="77">
        <v>91</v>
      </c>
      <c r="BB266" s="77">
        <v>97</v>
      </c>
      <c r="BC266" s="30" t="s">
        <v>1180</v>
      </c>
      <c r="BD266" s="78">
        <v>86</v>
      </c>
      <c r="BE266" s="79">
        <v>6.6022285</v>
      </c>
      <c r="BF266" s="79">
        <v>0.41533277</v>
      </c>
      <c r="BG266" s="79">
        <v>2.359957</v>
      </c>
      <c r="BH266" s="79">
        <v>42.65670195722</v>
      </c>
      <c r="BI266" s="79">
        <v>43.34628</v>
      </c>
      <c r="BJ266" s="79">
        <v>4.61949785</v>
      </c>
      <c r="BK266" s="79">
        <v>100</v>
      </c>
      <c r="BL266" s="81">
        <v>249.1920659427338</v>
      </c>
      <c r="BM266" s="81">
        <v>35.20738078349112</v>
      </c>
      <c r="BN266" s="81">
        <v>60.05644934630502</v>
      </c>
      <c r="BO266" s="81">
        <v>147.74261543111268</v>
      </c>
      <c r="BP266" s="81">
        <v>492.19851150364264</v>
      </c>
      <c r="BQ266" s="96">
        <v>4.651975600607874</v>
      </c>
      <c r="BR266" s="96">
        <v>9.542074928471992</v>
      </c>
      <c r="BS266" s="96">
        <v>42.07732555665799</v>
      </c>
      <c r="BT266" s="96">
        <v>56.271376085737856</v>
      </c>
    </row>
    <row r="267" spans="1:72" s="29" customFormat="1" ht="12.75" customHeight="1">
      <c r="A267" s="17">
        <v>1991</v>
      </c>
      <c r="B267" s="18" t="s">
        <v>700</v>
      </c>
      <c r="C267" s="19" t="s">
        <v>704</v>
      </c>
      <c r="D267" s="20" t="s">
        <v>305</v>
      </c>
      <c r="E267" s="141" t="s">
        <v>208</v>
      </c>
      <c r="F267" s="82">
        <v>1020.4313</v>
      </c>
      <c r="G267" s="74">
        <v>9.906615</v>
      </c>
      <c r="H267" s="22" t="s">
        <v>169</v>
      </c>
      <c r="I267" s="23">
        <v>226.2945205479452</v>
      </c>
      <c r="J267" s="24" t="s">
        <v>177</v>
      </c>
      <c r="K267" s="87">
        <v>5452.940244418027</v>
      </c>
      <c r="L267" s="92">
        <v>5.343760275109188</v>
      </c>
      <c r="M267" s="88"/>
      <c r="N267" s="89">
        <v>0.026983932480523012</v>
      </c>
      <c r="O267" s="88"/>
      <c r="P267" s="89">
        <v>0.0450785315698758</v>
      </c>
      <c r="Q267" s="77">
        <v>36</v>
      </c>
      <c r="R267" s="77">
        <v>57</v>
      </c>
      <c r="S267" s="24" t="s">
        <v>177</v>
      </c>
      <c r="T267" s="25">
        <v>33441.29937302549</v>
      </c>
      <c r="U267" s="28">
        <v>32.77173031935172</v>
      </c>
      <c r="V267" s="88"/>
      <c r="W267" s="89">
        <v>0.16548462368836833</v>
      </c>
      <c r="X267" s="88"/>
      <c r="Y267" s="89">
        <v>0.2787472029094649</v>
      </c>
      <c r="Z267" s="77">
        <v>21</v>
      </c>
      <c r="AA267" s="77">
        <v>30</v>
      </c>
      <c r="AB267" s="24" t="s">
        <v>177</v>
      </c>
      <c r="AC267" s="87">
        <v>73398.18277991586</v>
      </c>
      <c r="AD267" s="87">
        <v>71.92858821550836</v>
      </c>
      <c r="AE267" s="88"/>
      <c r="AF267" s="89">
        <v>0.3632116838899481</v>
      </c>
      <c r="AG267" s="88"/>
      <c r="AH267" s="89">
        <v>0.5131426559541378</v>
      </c>
      <c r="AI267" s="77">
        <v>12</v>
      </c>
      <c r="AJ267" s="77">
        <v>22</v>
      </c>
      <c r="AK267" s="24" t="s">
        <v>179</v>
      </c>
      <c r="AL267" s="26"/>
      <c r="AM267" s="83"/>
      <c r="AN267" s="90" t="s">
        <v>498</v>
      </c>
      <c r="AO267" s="89">
        <v>0.01</v>
      </c>
      <c r="AP267" s="90" t="s">
        <v>498</v>
      </c>
      <c r="AQ267" s="89">
        <v>0.01</v>
      </c>
      <c r="AR267" s="77">
        <v>12</v>
      </c>
      <c r="AS267" s="77">
        <v>12</v>
      </c>
      <c r="AT267" s="24" t="s">
        <v>177</v>
      </c>
      <c r="AU267" s="25">
        <v>16027.778116444933</v>
      </c>
      <c r="AV267" s="83">
        <v>15.706866416626905</v>
      </c>
      <c r="AW267" s="88"/>
      <c r="AX267" s="89">
        <v>0.0793136295505312</v>
      </c>
      <c r="AY267" s="88"/>
      <c r="AZ267" s="89">
        <v>0.06279756669191675</v>
      </c>
      <c r="BA267" s="77">
        <v>37</v>
      </c>
      <c r="BB267" s="77">
        <v>42</v>
      </c>
      <c r="BC267" s="19" t="s">
        <v>1183</v>
      </c>
      <c r="BD267" s="78">
        <v>10</v>
      </c>
      <c r="BE267" s="79">
        <v>1.9965158098</v>
      </c>
      <c r="BF267" s="79">
        <v>0.017680989</v>
      </c>
      <c r="BG267" s="79">
        <v>0.02459183</v>
      </c>
      <c r="BH267" s="79">
        <v>60.2177772</v>
      </c>
      <c r="BI267" s="79">
        <v>18.906278</v>
      </c>
      <c r="BJ267" s="79">
        <v>18.837166809000003</v>
      </c>
      <c r="BK267" s="79">
        <v>100</v>
      </c>
      <c r="BL267" s="81">
        <v>365.6979814973009</v>
      </c>
      <c r="BM267" s="81">
        <v>2.13275830850478</v>
      </c>
      <c r="BN267" s="81">
        <v>5.613018730413307</v>
      </c>
      <c r="BO267" s="81">
        <v>48.80877330987398</v>
      </c>
      <c r="BP267" s="81">
        <v>422.25253184609295</v>
      </c>
      <c r="BQ267" s="96">
        <v>0.2806003043353662</v>
      </c>
      <c r="BR267" s="96">
        <v>0.8903098131152976</v>
      </c>
      <c r="BS267" s="96">
        <v>13.09936298504368</v>
      </c>
      <c r="BT267" s="96">
        <v>14.270273102494343</v>
      </c>
    </row>
    <row r="268" spans="1:72" s="29" customFormat="1" ht="12.75" customHeight="1">
      <c r="A268" s="17">
        <v>1991</v>
      </c>
      <c r="B268" s="18" t="s">
        <v>700</v>
      </c>
      <c r="C268" s="112" t="s">
        <v>705</v>
      </c>
      <c r="D268" s="115" t="s">
        <v>306</v>
      </c>
      <c r="E268" s="141" t="s">
        <v>1180</v>
      </c>
      <c r="F268" s="82">
        <v>12349.3407</v>
      </c>
      <c r="G268" s="74">
        <v>2.80743</v>
      </c>
      <c r="H268" s="22" t="s">
        <v>169</v>
      </c>
      <c r="I268" s="23">
        <v>669.517808219178</v>
      </c>
      <c r="J268" s="24" t="s">
        <v>177</v>
      </c>
      <c r="K268" s="87">
        <v>795048.236438302</v>
      </c>
      <c r="L268" s="92">
        <v>64.3798123116242</v>
      </c>
      <c r="M268" s="88"/>
      <c r="N268" s="89">
        <v>1.3297802747428134</v>
      </c>
      <c r="O268" s="88"/>
      <c r="P268" s="89">
        <v>3.1201337491953383</v>
      </c>
      <c r="Q268" s="77">
        <v>98</v>
      </c>
      <c r="R268" s="77">
        <v>99</v>
      </c>
      <c r="S268" s="24" t="s">
        <v>177</v>
      </c>
      <c r="T268" s="25">
        <v>1280365.1585299717</v>
      </c>
      <c r="U268" s="28">
        <v>103.67882704296689</v>
      </c>
      <c r="V268" s="88"/>
      <c r="W268" s="89">
        <v>2.1415107338751245</v>
      </c>
      <c r="X268" s="88"/>
      <c r="Y268" s="89">
        <v>4.226414306626302</v>
      </c>
      <c r="Z268" s="77">
        <v>75</v>
      </c>
      <c r="AA268" s="77">
        <v>87</v>
      </c>
      <c r="AB268" s="24" t="s">
        <v>177</v>
      </c>
      <c r="AC268" s="87">
        <v>2767693.0688312063</v>
      </c>
      <c r="AD268" s="87">
        <v>224.11666631168464</v>
      </c>
      <c r="AE268" s="88"/>
      <c r="AF268" s="89">
        <v>4.629182835448945</v>
      </c>
      <c r="AG268" s="88"/>
      <c r="AH268" s="89">
        <v>8.947754407508416</v>
      </c>
      <c r="AI268" s="77">
        <v>84</v>
      </c>
      <c r="AJ268" s="77">
        <v>96</v>
      </c>
      <c r="AK268" s="24" t="s">
        <v>177</v>
      </c>
      <c r="AL268" s="25">
        <v>344755.9569330742</v>
      </c>
      <c r="AM268" s="83">
        <v>27.91695243561255</v>
      </c>
      <c r="AN268" s="88"/>
      <c r="AO268" s="89">
        <v>0.5766312660266645</v>
      </c>
      <c r="AP268" s="88"/>
      <c r="AQ268" s="89">
        <v>1.29240180634362</v>
      </c>
      <c r="AR268" s="77">
        <v>96</v>
      </c>
      <c r="AS268" s="77">
        <v>98</v>
      </c>
      <c r="AT268" s="24" t="s">
        <v>177</v>
      </c>
      <c r="AU268" s="25">
        <v>525527.8255408437</v>
      </c>
      <c r="AV268" s="83">
        <v>42.55513215704249</v>
      </c>
      <c r="AW268" s="88"/>
      <c r="AX268" s="89">
        <v>0.878986335927717</v>
      </c>
      <c r="AY268" s="88"/>
      <c r="AZ268" s="89">
        <v>1.6321370038527592</v>
      </c>
      <c r="BA268" s="77">
        <v>94</v>
      </c>
      <c r="BB268" s="77">
        <v>98</v>
      </c>
      <c r="BC268" s="30" t="s">
        <v>1180</v>
      </c>
      <c r="BD268" s="78">
        <v>132</v>
      </c>
      <c r="BE268" s="79">
        <v>9.8853971</v>
      </c>
      <c r="BF268" s="79">
        <v>1.32679116</v>
      </c>
      <c r="BG268" s="79">
        <v>2.342402</v>
      </c>
      <c r="BH268" s="79">
        <v>39.89285834</v>
      </c>
      <c r="BI268" s="79">
        <v>41.09056</v>
      </c>
      <c r="BJ268" s="79">
        <v>5.4619918599999995</v>
      </c>
      <c r="BK268" s="79">
        <v>100</v>
      </c>
      <c r="BL268" s="81">
        <v>266.3549480013941</v>
      </c>
      <c r="BM268" s="81">
        <v>48.74443756067614</v>
      </c>
      <c r="BN268" s="81">
        <v>82.9647205376721</v>
      </c>
      <c r="BO268" s="81">
        <v>151.4237112269483</v>
      </c>
      <c r="BP268" s="81">
        <v>549.4878173266907</v>
      </c>
      <c r="BQ268" s="96">
        <v>6.436942824000313</v>
      </c>
      <c r="BR268" s="96">
        <v>13.175869380622075</v>
      </c>
      <c r="BS268" s="96">
        <v>42.22265889870542</v>
      </c>
      <c r="BT268" s="96">
        <v>61.835471103327805</v>
      </c>
    </row>
    <row r="269" spans="1:72" s="29" customFormat="1" ht="12.75" customHeight="1">
      <c r="A269" s="17">
        <v>1991</v>
      </c>
      <c r="B269" s="18" t="s">
        <v>700</v>
      </c>
      <c r="C269" s="19" t="s">
        <v>706</v>
      </c>
      <c r="D269" s="20" t="s">
        <v>307</v>
      </c>
      <c r="E269" s="141" t="s">
        <v>1178</v>
      </c>
      <c r="F269" s="82">
        <v>2536.5609</v>
      </c>
      <c r="G269" s="74">
        <v>7.589921</v>
      </c>
      <c r="H269" s="22" t="s">
        <v>169</v>
      </c>
      <c r="I269" s="23">
        <v>344.7712328767123</v>
      </c>
      <c r="J269" s="24" t="s">
        <v>177</v>
      </c>
      <c r="K269" s="87">
        <v>104902.46587507315</v>
      </c>
      <c r="L269" s="92">
        <v>41.35617870443132</v>
      </c>
      <c r="M269" s="88"/>
      <c r="N269" s="89">
        <v>0.34072438493581214</v>
      </c>
      <c r="O269" s="88"/>
      <c r="P269" s="89">
        <v>0.5429611402874729</v>
      </c>
      <c r="Q269" s="77">
        <v>95</v>
      </c>
      <c r="R269" s="77">
        <v>97</v>
      </c>
      <c r="S269" s="24" t="s">
        <v>177</v>
      </c>
      <c r="T269" s="25">
        <v>623389.1517239183</v>
      </c>
      <c r="U269" s="28">
        <v>245.76155523169908</v>
      </c>
      <c r="V269" s="88"/>
      <c r="W269" s="89">
        <v>2.0247749519037854</v>
      </c>
      <c r="X269" s="88"/>
      <c r="Y269" s="89">
        <v>3.6598605291326973</v>
      </c>
      <c r="Z269" s="77">
        <v>75</v>
      </c>
      <c r="AA269" s="77">
        <v>82</v>
      </c>
      <c r="AB269" s="24" t="s">
        <v>177</v>
      </c>
      <c r="AC269" s="87">
        <v>984690.39247989</v>
      </c>
      <c r="AD269" s="87">
        <v>388.19899513545687</v>
      </c>
      <c r="AE269" s="88"/>
      <c r="AF269" s="89">
        <v>3.198285431435575</v>
      </c>
      <c r="AG269" s="88"/>
      <c r="AH269" s="89">
        <v>5.165264676492693</v>
      </c>
      <c r="AI269" s="77">
        <v>75</v>
      </c>
      <c r="AJ269" s="77">
        <v>86</v>
      </c>
      <c r="AK269" s="24" t="s">
        <v>177</v>
      </c>
      <c r="AL269" s="25">
        <v>78983.30498180546</v>
      </c>
      <c r="AM269" s="83">
        <v>31.13794941087575</v>
      </c>
      <c r="AN269" s="88"/>
      <c r="AO269" s="89">
        <v>0.2565386598459172</v>
      </c>
      <c r="AP269" s="88"/>
      <c r="AQ269" s="89">
        <v>0.5014436697974998</v>
      </c>
      <c r="AR269" s="77">
        <v>93</v>
      </c>
      <c r="AS269" s="77">
        <v>95</v>
      </c>
      <c r="AT269" s="24" t="s">
        <v>177</v>
      </c>
      <c r="AU269" s="25">
        <v>145933.3133981753</v>
      </c>
      <c r="AV269" s="83">
        <v>57.53195730414961</v>
      </c>
      <c r="AW269" s="88"/>
      <c r="AX269" s="89">
        <v>0.47399303757504474</v>
      </c>
      <c r="AY269" s="88"/>
      <c r="AZ269" s="89">
        <v>0.7215875029459656</v>
      </c>
      <c r="BA269" s="77">
        <v>89</v>
      </c>
      <c r="BB269" s="77">
        <v>95</v>
      </c>
      <c r="BC269" s="19" t="s">
        <v>1178</v>
      </c>
      <c r="BD269" s="78">
        <v>88</v>
      </c>
      <c r="BE269" s="79">
        <v>7.439538</v>
      </c>
      <c r="BF269" s="79">
        <v>12.489944884000002</v>
      </c>
      <c r="BG269" s="79">
        <v>10.56704</v>
      </c>
      <c r="BH269" s="79">
        <v>37.629844309999996</v>
      </c>
      <c r="BI269" s="79">
        <v>23.096082</v>
      </c>
      <c r="BJ269" s="79">
        <v>8.777552088</v>
      </c>
      <c r="BK269" s="79">
        <v>100</v>
      </c>
      <c r="BL269" s="81">
        <v>354.9724878804737</v>
      </c>
      <c r="BM269" s="81">
        <v>1161.8526485999212</v>
      </c>
      <c r="BN269" s="81">
        <v>89.52068395703279</v>
      </c>
      <c r="BO269" s="81">
        <v>1456.6088281184182</v>
      </c>
      <c r="BP269" s="81">
        <v>3062.954648555846</v>
      </c>
      <c r="BQ269" s="96">
        <v>153.24213189598564</v>
      </c>
      <c r="BR269" s="96">
        <v>12.788049625249158</v>
      </c>
      <c r="BS269" s="96">
        <v>410.62605672112977</v>
      </c>
      <c r="BT269" s="96">
        <v>576.6562382423646</v>
      </c>
    </row>
    <row r="270" spans="1:72" s="29" customFormat="1" ht="12.75" customHeight="1">
      <c r="A270" s="17">
        <v>1991</v>
      </c>
      <c r="B270" s="18" t="s">
        <v>700</v>
      </c>
      <c r="C270" s="19" t="s">
        <v>707</v>
      </c>
      <c r="D270" s="20" t="s">
        <v>308</v>
      </c>
      <c r="E270" s="139" t="s">
        <v>208</v>
      </c>
      <c r="F270" s="82">
        <v>2731.31136</v>
      </c>
      <c r="G270" s="74">
        <v>6.210168</v>
      </c>
      <c r="H270" s="22" t="s">
        <v>169</v>
      </c>
      <c r="I270" s="23">
        <v>317.65794520547945</v>
      </c>
      <c r="J270" s="24" t="s">
        <v>177</v>
      </c>
      <c r="K270" s="87">
        <v>6795.70812760665</v>
      </c>
      <c r="L270" s="92">
        <v>2.4880752253769596</v>
      </c>
      <c r="M270" s="88"/>
      <c r="N270" s="89">
        <v>0.023956509263181762</v>
      </c>
      <c r="O270" s="88"/>
      <c r="P270" s="89">
        <v>0.023382302392934307</v>
      </c>
      <c r="Q270" s="77">
        <v>30</v>
      </c>
      <c r="R270" s="77">
        <v>32</v>
      </c>
      <c r="S270" s="24" t="s">
        <v>177</v>
      </c>
      <c r="T270" s="25">
        <v>18791.523161839217</v>
      </c>
      <c r="U270" s="28">
        <v>6.880036980419257</v>
      </c>
      <c r="V270" s="88"/>
      <c r="W270" s="89">
        <v>0.06624464886405333</v>
      </c>
      <c r="X270" s="88"/>
      <c r="Y270" s="89">
        <v>0.07810296798200916</v>
      </c>
      <c r="Z270" s="77">
        <v>9</v>
      </c>
      <c r="AA270" s="77">
        <v>10</v>
      </c>
      <c r="AB270" s="24" t="s">
        <v>177</v>
      </c>
      <c r="AC270" s="87">
        <v>86622.22643345338</v>
      </c>
      <c r="AD270" s="87">
        <v>31.71451915077649</v>
      </c>
      <c r="AE270" s="88"/>
      <c r="AF270" s="89">
        <v>0.30536422856661116</v>
      </c>
      <c r="AG270" s="88"/>
      <c r="AH270" s="89">
        <v>0.23486739954822133</v>
      </c>
      <c r="AI270" s="77">
        <v>9</v>
      </c>
      <c r="AJ270" s="77">
        <v>8</v>
      </c>
      <c r="AK270" s="24" t="s">
        <v>179</v>
      </c>
      <c r="AL270" s="26"/>
      <c r="AM270" s="83"/>
      <c r="AN270" s="90" t="s">
        <v>498</v>
      </c>
      <c r="AO270" s="89">
        <v>0.01</v>
      </c>
      <c r="AP270" s="90" t="s">
        <v>498</v>
      </c>
      <c r="AQ270" s="89">
        <v>0.01</v>
      </c>
      <c r="AR270" s="77">
        <v>12</v>
      </c>
      <c r="AS270" s="77">
        <v>12</v>
      </c>
      <c r="AT270" s="24" t="s">
        <v>177</v>
      </c>
      <c r="AU270" s="25">
        <v>6865.200857980824</v>
      </c>
      <c r="AV270" s="83">
        <v>2.5135182163855623</v>
      </c>
      <c r="AW270" s="88"/>
      <c r="AX270" s="89">
        <v>0.024201487889054418</v>
      </c>
      <c r="AY270" s="88"/>
      <c r="AZ270" s="89">
        <v>0.015388362561827544</v>
      </c>
      <c r="BA270" s="77">
        <v>11</v>
      </c>
      <c r="BB270" s="77">
        <v>9</v>
      </c>
      <c r="BC270" s="19" t="s">
        <v>1183</v>
      </c>
      <c r="BD270" s="78">
        <v>1</v>
      </c>
      <c r="BE270" s="79">
        <v>0.39629007499999996</v>
      </c>
      <c r="BF270" s="79">
        <v>0</v>
      </c>
      <c r="BG270" s="79">
        <v>0.877217</v>
      </c>
      <c r="BH270" s="79">
        <v>63.31257596</v>
      </c>
      <c r="BI270" s="79">
        <v>29.617016</v>
      </c>
      <c r="BJ270" s="79">
        <v>5.796903411000001</v>
      </c>
      <c r="BK270" s="79">
        <v>100</v>
      </c>
      <c r="BL270" s="81">
        <v>256.04648261949404</v>
      </c>
      <c r="BM270" s="81">
        <v>56.631405069834294</v>
      </c>
      <c r="BN270" s="81">
        <v>0.7523492305176075</v>
      </c>
      <c r="BO270" s="81">
        <v>246.33954585097175</v>
      </c>
      <c r="BP270" s="81">
        <v>559.7697827708176</v>
      </c>
      <c r="BQ270" s="96">
        <v>7.159808637367021</v>
      </c>
      <c r="BR270" s="96">
        <v>0.11950303608007545</v>
      </c>
      <c r="BS270" s="96">
        <v>68.2020375736291</v>
      </c>
      <c r="BT270" s="96">
        <v>75.4813492470762</v>
      </c>
    </row>
    <row r="271" spans="1:72" s="29" customFormat="1" ht="12.75" customHeight="1">
      <c r="A271" s="17">
        <v>1991</v>
      </c>
      <c r="B271" s="18" t="s">
        <v>700</v>
      </c>
      <c r="C271" s="19" t="s">
        <v>708</v>
      </c>
      <c r="D271" s="20" t="s">
        <v>309</v>
      </c>
      <c r="E271" s="141" t="s">
        <v>1183</v>
      </c>
      <c r="F271" s="82">
        <v>438.90944</v>
      </c>
      <c r="G271" s="74">
        <v>0.9861439</v>
      </c>
      <c r="H271" s="22" t="s">
        <v>169</v>
      </c>
      <c r="I271" s="23">
        <v>0.5548767123287665</v>
      </c>
      <c r="J271" s="24" t="s">
        <v>177</v>
      </c>
      <c r="K271" s="87">
        <v>13.82579382572137</v>
      </c>
      <c r="L271" s="92">
        <v>0.031500333703739364</v>
      </c>
      <c r="M271" s="88"/>
      <c r="N271" s="89">
        <v>0.027902435901347982</v>
      </c>
      <c r="O271" s="88"/>
      <c r="P271" s="89">
        <v>0.031249303382905592</v>
      </c>
      <c r="Q271" s="77">
        <v>37</v>
      </c>
      <c r="R271" s="77">
        <v>44</v>
      </c>
      <c r="S271" s="24" t="s">
        <v>177</v>
      </c>
      <c r="T271" s="25">
        <v>104.67855706102011</v>
      </c>
      <c r="U271" s="28">
        <v>0.2384969370014464</v>
      </c>
      <c r="V271" s="88"/>
      <c r="W271" s="89">
        <v>0.21125634921641231</v>
      </c>
      <c r="X271" s="88"/>
      <c r="Y271" s="89">
        <v>0.2645175627007511</v>
      </c>
      <c r="Z271" s="77">
        <v>26</v>
      </c>
      <c r="AA271" s="77">
        <v>29</v>
      </c>
      <c r="AB271" s="24" t="s">
        <v>177</v>
      </c>
      <c r="AC271" s="87">
        <v>245.59779428446666</v>
      </c>
      <c r="AD271" s="87">
        <v>0.5595637092801345</v>
      </c>
      <c r="AE271" s="88"/>
      <c r="AF271" s="89">
        <v>0.4956515914323806</v>
      </c>
      <c r="AG271" s="88"/>
      <c r="AH271" s="89">
        <v>0.5293695457762215</v>
      </c>
      <c r="AI271" s="77">
        <v>18</v>
      </c>
      <c r="AJ271" s="77">
        <v>22</v>
      </c>
      <c r="AK271" s="24" t="s">
        <v>179</v>
      </c>
      <c r="AL271" s="26"/>
      <c r="AM271" s="83"/>
      <c r="AN271" s="90" t="s">
        <v>498</v>
      </c>
      <c r="AO271" s="89">
        <v>0.01</v>
      </c>
      <c r="AP271" s="90" t="s">
        <v>498</v>
      </c>
      <c r="AQ271" s="89">
        <v>0.01</v>
      </c>
      <c r="AR271" s="77">
        <v>12</v>
      </c>
      <c r="AS271" s="77">
        <v>12</v>
      </c>
      <c r="AT271" s="24" t="s">
        <v>177</v>
      </c>
      <c r="AU271" s="25">
        <v>4.647197396787644</v>
      </c>
      <c r="AV271" s="83">
        <v>0.010588055241618051</v>
      </c>
      <c r="AW271" s="31" t="s">
        <v>498</v>
      </c>
      <c r="AX271" s="27">
        <v>0.01</v>
      </c>
      <c r="AY271" s="88"/>
      <c r="AZ271" s="89">
        <v>0.010353018839051941</v>
      </c>
      <c r="BA271" s="77">
        <v>3</v>
      </c>
      <c r="BB271" s="77">
        <v>6</v>
      </c>
      <c r="BC271" s="19" t="s">
        <v>1183</v>
      </c>
      <c r="BD271" s="78">
        <v>1</v>
      </c>
      <c r="BE271" s="79">
        <v>1.505354587</v>
      </c>
      <c r="BF271" s="79">
        <v>0.08506769</v>
      </c>
      <c r="BG271" s="79">
        <v>1.418266</v>
      </c>
      <c r="BH271" s="79">
        <v>1.21297229</v>
      </c>
      <c r="BI271" s="79">
        <v>95.066278</v>
      </c>
      <c r="BJ271" s="79">
        <v>0.712063</v>
      </c>
      <c r="BK271" s="79">
        <v>100</v>
      </c>
      <c r="BL271" s="81">
        <v>237.79620688951232</v>
      </c>
      <c r="BM271" s="81">
        <v>75.34887682828908</v>
      </c>
      <c r="BN271" s="81">
        <v>0.1997374826722038</v>
      </c>
      <c r="BO271" s="81">
        <v>529.1456023365548</v>
      </c>
      <c r="BP271" s="81">
        <v>842.4904235370284</v>
      </c>
      <c r="BQ271" s="96">
        <v>8.665417023915762</v>
      </c>
      <c r="BR271" s="96">
        <v>0.03645398923294974</v>
      </c>
      <c r="BS271" s="96">
        <v>153.16371413656537</v>
      </c>
      <c r="BT271" s="96">
        <v>161.8655851497141</v>
      </c>
    </row>
    <row r="272" spans="1:72" s="29" customFormat="1" ht="12.75" customHeight="1">
      <c r="A272" s="17">
        <v>1991</v>
      </c>
      <c r="B272" s="18" t="s">
        <v>700</v>
      </c>
      <c r="C272" s="113" t="s">
        <v>709</v>
      </c>
      <c r="D272" s="116" t="s">
        <v>710</v>
      </c>
      <c r="E272" s="142" t="s">
        <v>1182</v>
      </c>
      <c r="F272" s="82">
        <v>1477.8871</v>
      </c>
      <c r="G272" s="74">
        <v>0.9325957</v>
      </c>
      <c r="H272" s="22" t="s">
        <v>169</v>
      </c>
      <c r="I272" s="23">
        <v>13.756712328767122</v>
      </c>
      <c r="J272" s="24" t="s">
        <v>177</v>
      </c>
      <c r="K272" s="87">
        <v>3224.732411686045</v>
      </c>
      <c r="L272" s="92">
        <v>2.1819883343497923</v>
      </c>
      <c r="M272" s="88"/>
      <c r="N272" s="89">
        <v>0.2624989485266471</v>
      </c>
      <c r="O272" s="88"/>
      <c r="P272" s="89">
        <v>0.39796290316549915</v>
      </c>
      <c r="Q272" s="77">
        <v>93</v>
      </c>
      <c r="R272" s="77">
        <v>96</v>
      </c>
      <c r="S272" s="24" t="s">
        <v>177</v>
      </c>
      <c r="T272" s="25">
        <v>66005.49579675535</v>
      </c>
      <c r="U272" s="28">
        <v>44.662069109849696</v>
      </c>
      <c r="V272" s="88"/>
      <c r="W272" s="89">
        <v>5.372964646877241</v>
      </c>
      <c r="X272" s="88"/>
      <c r="Y272" s="89">
        <v>8.261235097408813</v>
      </c>
      <c r="Z272" s="77">
        <v>91</v>
      </c>
      <c r="AA272" s="77">
        <v>96</v>
      </c>
      <c r="AB272" s="24" t="s">
        <v>177</v>
      </c>
      <c r="AC272" s="87">
        <v>85312.04027949857</v>
      </c>
      <c r="AD272" s="87">
        <v>57.72568167047305</v>
      </c>
      <c r="AE272" s="88"/>
      <c r="AF272" s="89">
        <v>6.94455167469927</v>
      </c>
      <c r="AG272" s="88"/>
      <c r="AH272" s="89">
        <v>10.0515410873633</v>
      </c>
      <c r="AI272" s="77">
        <v>91</v>
      </c>
      <c r="AJ272" s="77">
        <v>97</v>
      </c>
      <c r="AK272" s="24" t="s">
        <v>177</v>
      </c>
      <c r="AL272" s="25">
        <v>1147.0967682941591</v>
      </c>
      <c r="AM272" s="83">
        <v>0.7761734765085636</v>
      </c>
      <c r="AN272" s="88"/>
      <c r="AO272" s="89">
        <v>0.09337571528240264</v>
      </c>
      <c r="AP272" s="88"/>
      <c r="AQ272" s="89">
        <v>0.08968353266375388</v>
      </c>
      <c r="AR272" s="77">
        <v>74</v>
      </c>
      <c r="AS272" s="77">
        <v>77</v>
      </c>
      <c r="AT272" s="24" t="s">
        <v>177</v>
      </c>
      <c r="AU272" s="25">
        <v>4945.03621569444</v>
      </c>
      <c r="AV272" s="83">
        <v>3.346017578537928</v>
      </c>
      <c r="AW272" s="88"/>
      <c r="AX272" s="89">
        <v>0.40253473508125565</v>
      </c>
      <c r="AY272" s="88"/>
      <c r="AZ272" s="89">
        <v>0.2775611718175021</v>
      </c>
      <c r="BA272" s="77">
        <v>85</v>
      </c>
      <c r="BB272" s="77">
        <v>84</v>
      </c>
      <c r="BC272" s="32" t="s">
        <v>1184</v>
      </c>
      <c r="BD272" s="78">
        <v>2</v>
      </c>
      <c r="BE272" s="79">
        <v>1.0362633964999999</v>
      </c>
      <c r="BF272" s="79">
        <v>19.572573000000002</v>
      </c>
      <c r="BG272" s="79">
        <v>3.100295</v>
      </c>
      <c r="BH272" s="79">
        <v>0.366894069</v>
      </c>
      <c r="BI272" s="79">
        <v>74.94283800000001</v>
      </c>
      <c r="BJ272" s="79">
        <v>0.9811344999999999</v>
      </c>
      <c r="BK272" s="79">
        <v>100</v>
      </c>
      <c r="BL272" s="81">
        <v>236.02005863641412</v>
      </c>
      <c r="BM272" s="81">
        <v>1385.889129600405</v>
      </c>
      <c r="BN272" s="81">
        <v>0.983836992690443</v>
      </c>
      <c r="BO272" s="81">
        <v>1964.2549150067011</v>
      </c>
      <c r="BP272" s="81">
        <v>3587.147940236211</v>
      </c>
      <c r="BQ272" s="96">
        <v>182.4070323098429</v>
      </c>
      <c r="BR272" s="96">
        <v>0.14299694024890897</v>
      </c>
      <c r="BS272" s="96">
        <v>534.1321404050418</v>
      </c>
      <c r="BT272" s="96">
        <v>716.6821696551336</v>
      </c>
    </row>
    <row r="273" spans="1:72" s="29" customFormat="1" ht="12.75" customHeight="1">
      <c r="A273" s="17">
        <v>1991</v>
      </c>
      <c r="B273" s="18" t="s">
        <v>700</v>
      </c>
      <c r="C273" s="19" t="s">
        <v>711</v>
      </c>
      <c r="D273" s="20" t="s">
        <v>712</v>
      </c>
      <c r="E273" s="141" t="s">
        <v>1178</v>
      </c>
      <c r="F273" s="82">
        <v>25015.6442</v>
      </c>
      <c r="G273" s="74">
        <v>3.522485</v>
      </c>
      <c r="H273" s="22" t="s">
        <v>169</v>
      </c>
      <c r="I273" s="23">
        <v>1502.5657534246575</v>
      </c>
      <c r="J273" s="24" t="s">
        <v>177</v>
      </c>
      <c r="K273" s="87">
        <v>401044.14341087133</v>
      </c>
      <c r="L273" s="92">
        <v>16.03173359056935</v>
      </c>
      <c r="M273" s="88"/>
      <c r="N273" s="89">
        <v>0.29888714286412343</v>
      </c>
      <c r="O273" s="88"/>
      <c r="P273" s="89">
        <v>0.5514057976229384</v>
      </c>
      <c r="Q273" s="77">
        <v>94</v>
      </c>
      <c r="R273" s="77">
        <v>97</v>
      </c>
      <c r="S273" s="24" t="s">
        <v>177</v>
      </c>
      <c r="T273" s="25">
        <v>4051443.3619978377</v>
      </c>
      <c r="U273" s="28">
        <v>161.95638735531097</v>
      </c>
      <c r="V273" s="88"/>
      <c r="W273" s="89">
        <v>3.019429035029581</v>
      </c>
      <c r="X273" s="88"/>
      <c r="Y273" s="89">
        <v>5.764670493396841</v>
      </c>
      <c r="Z273" s="77">
        <v>81</v>
      </c>
      <c r="AA273" s="77">
        <v>92</v>
      </c>
      <c r="AB273" s="24" t="s">
        <v>177</v>
      </c>
      <c r="AC273" s="87">
        <v>5684080.361771837</v>
      </c>
      <c r="AD273" s="87">
        <v>227.2210268233603</v>
      </c>
      <c r="AE273" s="88"/>
      <c r="AF273" s="89">
        <v>4.236188377396473</v>
      </c>
      <c r="AG273" s="88"/>
      <c r="AH273" s="89">
        <v>7.166241419699338</v>
      </c>
      <c r="AI273" s="77">
        <v>82</v>
      </c>
      <c r="AJ273" s="77">
        <v>93</v>
      </c>
      <c r="AK273" s="24" t="s">
        <v>177</v>
      </c>
      <c r="AL273" s="25">
        <v>440097.02953646315</v>
      </c>
      <c r="AM273" s="83">
        <v>17.592872125054576</v>
      </c>
      <c r="AN273" s="88"/>
      <c r="AO273" s="89">
        <v>0.32799218216329523</v>
      </c>
      <c r="AP273" s="88"/>
      <c r="AQ273" s="89">
        <v>0.5594739618684763</v>
      </c>
      <c r="AR273" s="77">
        <v>95</v>
      </c>
      <c r="AS273" s="77">
        <v>95</v>
      </c>
      <c r="AT273" s="24" t="s">
        <v>177</v>
      </c>
      <c r="AU273" s="25">
        <v>827496.9080948222</v>
      </c>
      <c r="AV273" s="83">
        <v>33.079176433714316</v>
      </c>
      <c r="AW273" s="88"/>
      <c r="AX273" s="89">
        <v>0.6167106306199535</v>
      </c>
      <c r="AY273" s="88"/>
      <c r="AZ273" s="89">
        <v>0.75778158732255</v>
      </c>
      <c r="BA273" s="77">
        <v>91</v>
      </c>
      <c r="BB273" s="77">
        <v>95</v>
      </c>
      <c r="BC273" s="19" t="s">
        <v>1179</v>
      </c>
      <c r="BD273" s="78">
        <v>88</v>
      </c>
      <c r="BE273" s="79">
        <v>7.1104612</v>
      </c>
      <c r="BF273" s="79">
        <v>9.01965757</v>
      </c>
      <c r="BG273" s="79">
        <v>4.835716</v>
      </c>
      <c r="BH273" s="79">
        <v>34.36282976</v>
      </c>
      <c r="BI273" s="79">
        <v>39.096614</v>
      </c>
      <c r="BJ273" s="79">
        <v>5.574722372</v>
      </c>
      <c r="BK273" s="79">
        <v>100</v>
      </c>
      <c r="BL273" s="81">
        <v>274.1053802910527</v>
      </c>
      <c r="BM273" s="81">
        <v>675.7257790973325</v>
      </c>
      <c r="BN273" s="81">
        <v>81.92121632430317</v>
      </c>
      <c r="BO273" s="81">
        <v>847.1952922963303</v>
      </c>
      <c r="BP273" s="81">
        <v>1878.9476680090188</v>
      </c>
      <c r="BQ273" s="96">
        <v>89.08437384954492</v>
      </c>
      <c r="BR273" s="96">
        <v>11.706381187923464</v>
      </c>
      <c r="BS273" s="96">
        <v>229.32745421762917</v>
      </c>
      <c r="BT273" s="96">
        <v>330.11820925509755</v>
      </c>
    </row>
    <row r="274" spans="1:72" s="29" customFormat="1" ht="12.75" customHeight="1">
      <c r="A274" s="17">
        <v>1991</v>
      </c>
      <c r="B274" s="18" t="s">
        <v>700</v>
      </c>
      <c r="C274" s="112" t="s">
        <v>713</v>
      </c>
      <c r="D274" s="115" t="s">
        <v>310</v>
      </c>
      <c r="E274" s="141" t="s">
        <v>1178</v>
      </c>
      <c r="F274" s="82">
        <v>43054.2807</v>
      </c>
      <c r="G274" s="74">
        <v>2.423449</v>
      </c>
      <c r="H274" s="22" t="s">
        <v>169</v>
      </c>
      <c r="I274" s="23">
        <v>1015.7164383561644</v>
      </c>
      <c r="J274" s="24" t="s">
        <v>177</v>
      </c>
      <c r="K274" s="87">
        <v>57519.59712320756</v>
      </c>
      <c r="L274" s="92">
        <v>1.335978587681005</v>
      </c>
      <c r="M274" s="88"/>
      <c r="N274" s="89">
        <v>0.06341498520922813</v>
      </c>
      <c r="O274" s="88"/>
      <c r="P274" s="89">
        <v>0.09946557757120929</v>
      </c>
      <c r="Q274" s="77">
        <v>63</v>
      </c>
      <c r="R274" s="77">
        <v>80</v>
      </c>
      <c r="S274" s="24" t="s">
        <v>177</v>
      </c>
      <c r="T274" s="25">
        <v>1837099.9925247577</v>
      </c>
      <c r="U274" s="28">
        <v>42.669392280074895</v>
      </c>
      <c r="V274" s="88"/>
      <c r="W274" s="89">
        <v>2.025390904673535</v>
      </c>
      <c r="X274" s="88"/>
      <c r="Y274" s="89">
        <v>4.043795097851273</v>
      </c>
      <c r="Z274" s="77">
        <v>75</v>
      </c>
      <c r="AA274" s="77">
        <v>85</v>
      </c>
      <c r="AB274" s="24" t="s">
        <v>177</v>
      </c>
      <c r="AC274" s="87">
        <v>2944400.085829434</v>
      </c>
      <c r="AD274" s="87">
        <v>68.38809145008975</v>
      </c>
      <c r="AE274" s="88"/>
      <c r="AF274" s="89">
        <v>3.2461821228158017</v>
      </c>
      <c r="AG274" s="88"/>
      <c r="AH274" s="89">
        <v>4.89517790742119</v>
      </c>
      <c r="AI274" s="77">
        <v>76</v>
      </c>
      <c r="AJ274" s="77">
        <v>85</v>
      </c>
      <c r="AK274" s="24" t="s">
        <v>177</v>
      </c>
      <c r="AL274" s="25">
        <v>179600.50091537452</v>
      </c>
      <c r="AM274" s="83">
        <v>4.171489988807885</v>
      </c>
      <c r="AN274" s="88"/>
      <c r="AO274" s="89">
        <v>0.19800839502965062</v>
      </c>
      <c r="AP274" s="88"/>
      <c r="AQ274" s="89">
        <v>0.21301414337736507</v>
      </c>
      <c r="AR274" s="77">
        <v>91</v>
      </c>
      <c r="AS274" s="77">
        <v>90</v>
      </c>
      <c r="AT274" s="24" t="s">
        <v>177</v>
      </c>
      <c r="AU274" s="25">
        <v>488196.30321650463</v>
      </c>
      <c r="AV274" s="83">
        <v>11.339088594191857</v>
      </c>
      <c r="AW274" s="88"/>
      <c r="AX274" s="89">
        <v>0.538233278674746</v>
      </c>
      <c r="AY274" s="88"/>
      <c r="AZ274" s="89">
        <v>0.3680605770071803</v>
      </c>
      <c r="BA274" s="77">
        <v>90</v>
      </c>
      <c r="BB274" s="77">
        <v>89</v>
      </c>
      <c r="BC274" s="19" t="s">
        <v>1179</v>
      </c>
      <c r="BD274" s="78">
        <v>54</v>
      </c>
      <c r="BE274" s="79">
        <v>4.4351207</v>
      </c>
      <c r="BF274" s="79">
        <v>16.55078412</v>
      </c>
      <c r="BG274" s="79">
        <v>4.300813</v>
      </c>
      <c r="BH274" s="79">
        <v>20.25465387</v>
      </c>
      <c r="BI274" s="79">
        <v>50.872534</v>
      </c>
      <c r="BJ274" s="79">
        <v>3.5860886700000005</v>
      </c>
      <c r="BK274" s="79">
        <v>100</v>
      </c>
      <c r="BL274" s="81">
        <v>272.11500171843926</v>
      </c>
      <c r="BM274" s="81">
        <v>932.6223009767606</v>
      </c>
      <c r="BN274" s="81">
        <v>51.05730791286141</v>
      </c>
      <c r="BO274" s="81">
        <v>1065.4593051882061</v>
      </c>
      <c r="BP274" s="81">
        <v>2321.2539157962674</v>
      </c>
      <c r="BQ274" s="96">
        <v>122.91250906130378</v>
      </c>
      <c r="BR274" s="96">
        <v>7.583891652381037</v>
      </c>
      <c r="BS274" s="96">
        <v>292.76464024168445</v>
      </c>
      <c r="BT274" s="96">
        <v>423.26104095536925</v>
      </c>
    </row>
    <row r="275" spans="1:72" s="29" customFormat="1" ht="12.75" customHeight="1">
      <c r="A275" s="17">
        <v>1991</v>
      </c>
      <c r="B275" s="18" t="s">
        <v>700</v>
      </c>
      <c r="C275" s="19" t="s">
        <v>714</v>
      </c>
      <c r="D275" s="20" t="s">
        <v>311</v>
      </c>
      <c r="E275" s="141" t="s">
        <v>1178</v>
      </c>
      <c r="F275" s="82">
        <v>63677.866</v>
      </c>
      <c r="G275" s="74">
        <v>1.975974</v>
      </c>
      <c r="H275" s="22" t="s">
        <v>169</v>
      </c>
      <c r="I275" s="23">
        <v>835.2671232876712</v>
      </c>
      <c r="J275" s="24" t="s">
        <v>178</v>
      </c>
      <c r="K275" s="87">
        <v>19096.014296477344</v>
      </c>
      <c r="L275" s="92">
        <v>0.2998846458905728</v>
      </c>
      <c r="M275" s="88"/>
      <c r="N275" s="89">
        <v>0.02560152789152843</v>
      </c>
      <c r="O275" s="88"/>
      <c r="P275" s="89">
        <v>0.034301945582034865</v>
      </c>
      <c r="Q275" s="77">
        <v>33</v>
      </c>
      <c r="R275" s="77">
        <v>48</v>
      </c>
      <c r="S275" s="24" t="s">
        <v>177</v>
      </c>
      <c r="T275" s="25">
        <v>603576.7723090361</v>
      </c>
      <c r="U275" s="28">
        <v>9.478596099766222</v>
      </c>
      <c r="V275" s="88"/>
      <c r="W275" s="89">
        <v>0.8091996230752206</v>
      </c>
      <c r="X275" s="88"/>
      <c r="Y275" s="89">
        <v>1.799404401773938</v>
      </c>
      <c r="Z275" s="77">
        <v>55</v>
      </c>
      <c r="AA275" s="77">
        <v>73</v>
      </c>
      <c r="AB275" s="24" t="s">
        <v>177</v>
      </c>
      <c r="AC275" s="87">
        <v>1262105.5711130623</v>
      </c>
      <c r="AD275" s="87">
        <v>19.820161233309268</v>
      </c>
      <c r="AE275" s="88"/>
      <c r="AF275" s="89">
        <v>1.692071993623563</v>
      </c>
      <c r="AG275" s="88"/>
      <c r="AH275" s="89">
        <v>2.16332113411914</v>
      </c>
      <c r="AI275" s="77">
        <v>57</v>
      </c>
      <c r="AJ275" s="77">
        <v>69</v>
      </c>
      <c r="AK275" s="24" t="s">
        <v>177</v>
      </c>
      <c r="AL275" s="25">
        <v>131225.53863911203</v>
      </c>
      <c r="AM275" s="83">
        <v>2.0607716131553784</v>
      </c>
      <c r="AN275" s="88"/>
      <c r="AO275" s="89">
        <v>0.1759306541873406</v>
      </c>
      <c r="AP275" s="88"/>
      <c r="AQ275" s="89">
        <v>0.0662155267551397</v>
      </c>
      <c r="AR275" s="77">
        <v>88</v>
      </c>
      <c r="AS275" s="77">
        <v>71</v>
      </c>
      <c r="AT275" s="24" t="s">
        <v>177</v>
      </c>
      <c r="AU275" s="25">
        <v>175535.32922647154</v>
      </c>
      <c r="AV275" s="83">
        <v>2.756614507566437</v>
      </c>
      <c r="AW275" s="88"/>
      <c r="AX275" s="89">
        <v>0.23533563378035088</v>
      </c>
      <c r="AY275" s="88"/>
      <c r="AZ275" s="89">
        <v>0.11232301945606439</v>
      </c>
      <c r="BA275" s="77">
        <v>69</v>
      </c>
      <c r="BB275" s="77">
        <v>59</v>
      </c>
      <c r="BC275" s="19" t="s">
        <v>1179</v>
      </c>
      <c r="BD275" s="78">
        <v>38</v>
      </c>
      <c r="BE275" s="79">
        <v>3.2854799000000003</v>
      </c>
      <c r="BF275" s="79">
        <v>22.89324268</v>
      </c>
      <c r="BG275" s="79">
        <v>3.522411</v>
      </c>
      <c r="BH275" s="79">
        <v>14.18979224</v>
      </c>
      <c r="BI275" s="79">
        <v>53.082142</v>
      </c>
      <c r="BJ275" s="79">
        <v>3.02692913</v>
      </c>
      <c r="BK275" s="79">
        <v>100</v>
      </c>
      <c r="BL275" s="81">
        <v>273.5645538121519</v>
      </c>
      <c r="BM275" s="81">
        <v>1135.952509254419</v>
      </c>
      <c r="BN275" s="81">
        <v>38.47495454700068</v>
      </c>
      <c r="BO275" s="81">
        <v>1018.9599632625878</v>
      </c>
      <c r="BP275" s="81">
        <v>2466.9519808761593</v>
      </c>
      <c r="BQ275" s="96">
        <v>138.14978242727753</v>
      </c>
      <c r="BR275" s="96">
        <v>5.749627350891438</v>
      </c>
      <c r="BS275" s="96">
        <v>283.34515795488494</v>
      </c>
      <c r="BT275" s="96">
        <v>427.24456773305394</v>
      </c>
    </row>
    <row r="276" spans="1:72" s="29" customFormat="1" ht="12.75" customHeight="1">
      <c r="A276" s="17">
        <v>1991</v>
      </c>
      <c r="B276" s="18" t="s">
        <v>540</v>
      </c>
      <c r="C276" s="19" t="s">
        <v>541</v>
      </c>
      <c r="D276" s="20" t="s">
        <v>312</v>
      </c>
      <c r="E276" s="141" t="s">
        <v>1183</v>
      </c>
      <c r="F276" s="82">
        <v>151213.523</v>
      </c>
      <c r="G276" s="74">
        <v>2.428573</v>
      </c>
      <c r="H276" s="22" t="s">
        <v>169</v>
      </c>
      <c r="I276" s="23">
        <v>2048.541095890411</v>
      </c>
      <c r="J276" s="24" t="s">
        <v>177</v>
      </c>
      <c r="K276" s="87">
        <v>89711.33796572797</v>
      </c>
      <c r="L276" s="92">
        <v>0.5932758934908751</v>
      </c>
      <c r="M276" s="88"/>
      <c r="N276" s="89">
        <v>0.04904008273164666</v>
      </c>
      <c r="O276" s="88"/>
      <c r="P276" s="89">
        <v>0.04514472630437313</v>
      </c>
      <c r="Q276" s="77">
        <v>55</v>
      </c>
      <c r="R276" s="77">
        <v>57</v>
      </c>
      <c r="S276" s="24" t="s">
        <v>177</v>
      </c>
      <c r="T276" s="25">
        <v>3950240.3869812507</v>
      </c>
      <c r="U276" s="28">
        <v>26.123592047923193</v>
      </c>
      <c r="V276" s="88"/>
      <c r="W276" s="89">
        <v>2.1593715998468164</v>
      </c>
      <c r="X276" s="88"/>
      <c r="Y276" s="89">
        <v>2.316481425348908</v>
      </c>
      <c r="Z276" s="77">
        <v>76</v>
      </c>
      <c r="AA276" s="77">
        <v>77</v>
      </c>
      <c r="AB276" s="24" t="s">
        <v>177</v>
      </c>
      <c r="AC276" s="87">
        <v>3777214.9427340664</v>
      </c>
      <c r="AD276" s="87">
        <v>24.97934621055067</v>
      </c>
      <c r="AE276" s="88"/>
      <c r="AF276" s="89">
        <v>2.0647884368601783</v>
      </c>
      <c r="AG276" s="88"/>
      <c r="AH276" s="89">
        <v>2.1652212717202426</v>
      </c>
      <c r="AI276" s="77">
        <v>65</v>
      </c>
      <c r="AJ276" s="77">
        <v>70</v>
      </c>
      <c r="AK276" s="24" t="s">
        <v>177</v>
      </c>
      <c r="AL276" s="25">
        <v>217348.13629884852</v>
      </c>
      <c r="AM276" s="83">
        <v>1.4373591196526023</v>
      </c>
      <c r="AN276" s="88"/>
      <c r="AO276" s="89">
        <v>0.11881185619744819</v>
      </c>
      <c r="AP276" s="88"/>
      <c r="AQ276" s="89">
        <v>0.06431400470203427</v>
      </c>
      <c r="AR276" s="77">
        <v>79</v>
      </c>
      <c r="AS276" s="77">
        <v>70</v>
      </c>
      <c r="AT276" s="24" t="s">
        <v>177</v>
      </c>
      <c r="AU276" s="25">
        <v>583009.4746216603</v>
      </c>
      <c r="AV276" s="83">
        <v>3.855537937712491</v>
      </c>
      <c r="AW276" s="88"/>
      <c r="AX276" s="89">
        <v>0.3186980990039688</v>
      </c>
      <c r="AY276" s="88"/>
      <c r="AZ276" s="89">
        <v>0.22474152708742667</v>
      </c>
      <c r="BA276" s="77">
        <v>78</v>
      </c>
      <c r="BB276" s="77">
        <v>79</v>
      </c>
      <c r="BC276" s="19" t="s">
        <v>1179</v>
      </c>
      <c r="BD276" s="78">
        <v>18</v>
      </c>
      <c r="BE276" s="79">
        <v>1.59477614</v>
      </c>
      <c r="BF276" s="79">
        <v>15.182000679999998</v>
      </c>
      <c r="BG276" s="79">
        <v>3.077701</v>
      </c>
      <c r="BH276" s="79">
        <v>10.621477650000001</v>
      </c>
      <c r="BI276" s="79">
        <v>66.63947</v>
      </c>
      <c r="BJ276" s="79">
        <v>2.88457917</v>
      </c>
      <c r="BK276" s="79">
        <v>100</v>
      </c>
      <c r="BL276" s="81">
        <v>267.2348909781921</v>
      </c>
      <c r="BM276" s="81">
        <v>1131.5128519733428</v>
      </c>
      <c r="BN276" s="81">
        <v>17.929445811977192</v>
      </c>
      <c r="BO276" s="81">
        <v>846.2595372505143</v>
      </c>
      <c r="BP276" s="81">
        <v>2262.936726014026</v>
      </c>
      <c r="BQ276" s="96">
        <v>125.47132441322726</v>
      </c>
      <c r="BR276" s="96">
        <v>2.781757378494074</v>
      </c>
      <c r="BS276" s="96">
        <v>243.36672587146853</v>
      </c>
      <c r="BT276" s="96">
        <v>371.6198076631899</v>
      </c>
    </row>
    <row r="277" spans="1:72" s="29" customFormat="1" ht="12.75" customHeight="1">
      <c r="A277" s="17">
        <v>1991</v>
      </c>
      <c r="B277" s="18" t="s">
        <v>540</v>
      </c>
      <c r="C277" s="19" t="s">
        <v>542</v>
      </c>
      <c r="D277" s="20" t="s">
        <v>313</v>
      </c>
      <c r="E277" s="142" t="s">
        <v>1182</v>
      </c>
      <c r="F277" s="82">
        <v>363.772608</v>
      </c>
      <c r="G277" s="74">
        <v>1.701894</v>
      </c>
      <c r="H277" s="17">
        <v>1994</v>
      </c>
      <c r="I277" s="23">
        <v>6.1665205479452085</v>
      </c>
      <c r="J277" s="24" t="s">
        <v>177</v>
      </c>
      <c r="K277" s="87">
        <v>1465.404690401108</v>
      </c>
      <c r="L277" s="92">
        <v>4.028353587307783</v>
      </c>
      <c r="M277" s="88"/>
      <c r="N277" s="89">
        <v>0.2661129046727801</v>
      </c>
      <c r="O277" s="88"/>
      <c r="P277" s="89">
        <v>0.1656395778138197</v>
      </c>
      <c r="Q277" s="77">
        <v>94</v>
      </c>
      <c r="R277" s="77">
        <v>92</v>
      </c>
      <c r="S277" s="24" t="s">
        <v>177</v>
      </c>
      <c r="T277" s="25">
        <v>4201.529685879744</v>
      </c>
      <c r="U277" s="28">
        <v>11.549879219822246</v>
      </c>
      <c r="V277" s="88"/>
      <c r="W277" s="89">
        <v>0.7629846390571691</v>
      </c>
      <c r="X277" s="88"/>
      <c r="Y277" s="89">
        <v>0.7469275433436533</v>
      </c>
      <c r="Z277" s="77">
        <v>54</v>
      </c>
      <c r="AA277" s="77">
        <v>56</v>
      </c>
      <c r="AB277" s="24" t="s">
        <v>177</v>
      </c>
      <c r="AC277" s="87">
        <v>16010.84092194689</v>
      </c>
      <c r="AD277" s="87">
        <v>44.013321975982564</v>
      </c>
      <c r="AE277" s="88"/>
      <c r="AF277" s="89">
        <v>2.907518593260999</v>
      </c>
      <c r="AG277" s="88"/>
      <c r="AH277" s="89">
        <v>2.5173945869551306</v>
      </c>
      <c r="AI277" s="77">
        <v>73</v>
      </c>
      <c r="AJ277" s="77">
        <v>74</v>
      </c>
      <c r="AK277" s="24" t="s">
        <v>177</v>
      </c>
      <c r="AL277" s="25">
        <v>4447.946018142372</v>
      </c>
      <c r="AM277" s="83">
        <v>12.22727033406092</v>
      </c>
      <c r="AN277" s="88"/>
      <c r="AO277" s="89">
        <v>0.8077330736478021</v>
      </c>
      <c r="AP277" s="88"/>
      <c r="AQ277" s="89">
        <v>0.7201405794186857</v>
      </c>
      <c r="AR277" s="77">
        <v>98</v>
      </c>
      <c r="AS277" s="77">
        <v>96</v>
      </c>
      <c r="AT277" s="24" t="s">
        <v>177</v>
      </c>
      <c r="AU277" s="25">
        <v>7023.7468657908</v>
      </c>
      <c r="AV277" s="83">
        <v>19.308069687838618</v>
      </c>
      <c r="AW277" s="88"/>
      <c r="AX277" s="89">
        <v>1.2754904446431898</v>
      </c>
      <c r="AY277" s="88"/>
      <c r="AZ277" s="89">
        <v>1.0816038546464999</v>
      </c>
      <c r="BA277" s="77">
        <v>97</v>
      </c>
      <c r="BB277" s="77">
        <v>97</v>
      </c>
      <c r="BC277" s="32" t="s">
        <v>1184</v>
      </c>
      <c r="BD277" s="78">
        <v>4</v>
      </c>
      <c r="BE277" s="79">
        <v>0.626680823</v>
      </c>
      <c r="BF277" s="79">
        <v>64.354648</v>
      </c>
      <c r="BG277" s="79">
        <v>7.253466</v>
      </c>
      <c r="BH277" s="79">
        <v>2.49460053</v>
      </c>
      <c r="BI277" s="79">
        <v>24.92918</v>
      </c>
      <c r="BJ277" s="79">
        <v>0.34142103999999995</v>
      </c>
      <c r="BK277" s="79">
        <v>100</v>
      </c>
      <c r="BL277" s="81">
        <v>466.66790260359573</v>
      </c>
      <c r="BM277" s="81">
        <v>9575.015426486794</v>
      </c>
      <c r="BN277" s="81">
        <v>11.4577071179587</v>
      </c>
      <c r="BO277" s="81">
        <v>2427.510979606249</v>
      </c>
      <c r="BP277" s="81">
        <v>12480.652015814598</v>
      </c>
      <c r="BQ277" s="96">
        <v>941.3206468439391</v>
      </c>
      <c r="BR277" s="96">
        <v>1.4358786831287016</v>
      </c>
      <c r="BS277" s="96">
        <v>749.6028947842054</v>
      </c>
      <c r="BT277" s="96">
        <v>1692.3594203112734</v>
      </c>
    </row>
    <row r="278" spans="1:72" s="29" customFormat="1" ht="12.75" customHeight="1">
      <c r="A278" s="17">
        <v>1991</v>
      </c>
      <c r="B278" s="18" t="s">
        <v>540</v>
      </c>
      <c r="C278" s="19" t="s">
        <v>543</v>
      </c>
      <c r="D278" s="20" t="s">
        <v>544</v>
      </c>
      <c r="E278" s="141" t="s">
        <v>1183</v>
      </c>
      <c r="F278" s="82">
        <v>2503.2087</v>
      </c>
      <c r="G278" s="74">
        <v>2.711067</v>
      </c>
      <c r="H278" s="22" t="s">
        <v>169</v>
      </c>
      <c r="I278" s="23">
        <v>217.32054794520548</v>
      </c>
      <c r="J278" s="24" t="s">
        <v>177</v>
      </c>
      <c r="K278" s="87">
        <v>2791.567909182822</v>
      </c>
      <c r="L278" s="92">
        <v>1.115195832126511</v>
      </c>
      <c r="M278" s="31" t="s">
        <v>498</v>
      </c>
      <c r="N278" s="27">
        <v>0.02</v>
      </c>
      <c r="O278" s="31" t="s">
        <v>498</v>
      </c>
      <c r="P278" s="27">
        <v>0.02</v>
      </c>
      <c r="Q278" s="77">
        <v>11</v>
      </c>
      <c r="R278" s="77">
        <v>11</v>
      </c>
      <c r="S278" s="24" t="s">
        <v>177</v>
      </c>
      <c r="T278" s="25">
        <v>92445.42828096988</v>
      </c>
      <c r="U278" s="28">
        <v>36.9307714059039</v>
      </c>
      <c r="V278" s="88"/>
      <c r="W278" s="89">
        <v>0.47635769872166617</v>
      </c>
      <c r="X278" s="88"/>
      <c r="Y278" s="89">
        <v>0.47484677632561506</v>
      </c>
      <c r="Z278" s="77">
        <v>42</v>
      </c>
      <c r="AA278" s="77">
        <v>43</v>
      </c>
      <c r="AB278" s="24" t="s">
        <v>177</v>
      </c>
      <c r="AC278" s="87">
        <v>167238.8892229562</v>
      </c>
      <c r="AD278" s="87">
        <v>66.80980663855802</v>
      </c>
      <c r="AE278" s="88"/>
      <c r="AF278" s="89">
        <v>0.8617574052973956</v>
      </c>
      <c r="AG278" s="88"/>
      <c r="AH278" s="89">
        <v>0.8324463022882913</v>
      </c>
      <c r="AI278" s="77">
        <v>35</v>
      </c>
      <c r="AJ278" s="77">
        <v>37</v>
      </c>
      <c r="AK278" s="24" t="s">
        <v>177</v>
      </c>
      <c r="AL278" s="25">
        <v>29818.76366896346</v>
      </c>
      <c r="AM278" s="83">
        <v>11.912216376110973</v>
      </c>
      <c r="AN278" s="88"/>
      <c r="AO278" s="89">
        <v>0.15365170462406383</v>
      </c>
      <c r="AP278" s="88"/>
      <c r="AQ278" s="89">
        <v>0.1538645463099549</v>
      </c>
      <c r="AR278" s="77">
        <v>85</v>
      </c>
      <c r="AS278" s="77">
        <v>87</v>
      </c>
      <c r="AT278" s="24" t="s">
        <v>177</v>
      </c>
      <c r="AU278" s="25">
        <v>44268.33628457263</v>
      </c>
      <c r="AV278" s="83">
        <v>17.684636636398967</v>
      </c>
      <c r="AW278" s="88"/>
      <c r="AX278" s="89">
        <v>0.22810822764176408</v>
      </c>
      <c r="AY278" s="88"/>
      <c r="AZ278" s="89">
        <v>0.2229685905704048</v>
      </c>
      <c r="BA278" s="77">
        <v>68</v>
      </c>
      <c r="BB278" s="77">
        <v>78</v>
      </c>
      <c r="BC278" s="19" t="s">
        <v>1183</v>
      </c>
      <c r="BD278" s="78">
        <v>0</v>
      </c>
      <c r="BE278" s="79">
        <v>0.02038588</v>
      </c>
      <c r="BF278" s="79">
        <v>0.09081963</v>
      </c>
      <c r="BG278" s="79">
        <v>0.3838442</v>
      </c>
      <c r="BH278" s="79">
        <v>0.39344382</v>
      </c>
      <c r="BI278" s="79">
        <v>93.1955</v>
      </c>
      <c r="BJ278" s="79">
        <v>5.9160037</v>
      </c>
      <c r="BK278" s="79">
        <v>100</v>
      </c>
      <c r="BL278" s="81">
        <v>330.25652235868307</v>
      </c>
      <c r="BM278" s="81">
        <v>102.22839190355961</v>
      </c>
      <c r="BN278" s="81">
        <v>0</v>
      </c>
      <c r="BO278" s="81">
        <v>767.1769437362534</v>
      </c>
      <c r="BP278" s="81">
        <v>1199.661857998496</v>
      </c>
      <c r="BQ278" s="96">
        <v>10.05469500006132</v>
      </c>
      <c r="BR278" s="96">
        <v>0</v>
      </c>
      <c r="BS278" s="96">
        <v>218.32418527468363</v>
      </c>
      <c r="BT278" s="96">
        <v>228.37888027474494</v>
      </c>
    </row>
    <row r="279" spans="1:72" s="29" customFormat="1" ht="12.75" customHeight="1">
      <c r="A279" s="17">
        <v>1991</v>
      </c>
      <c r="B279" s="18" t="s">
        <v>540</v>
      </c>
      <c r="C279" s="19" t="s">
        <v>546</v>
      </c>
      <c r="D279" s="20" t="s">
        <v>314</v>
      </c>
      <c r="E279" s="141" t="s">
        <v>1183</v>
      </c>
      <c r="F279" s="82">
        <v>32866.1647</v>
      </c>
      <c r="G279" s="74">
        <v>2.818684</v>
      </c>
      <c r="H279" s="22" t="s">
        <v>169</v>
      </c>
      <c r="I279" s="23">
        <v>2387.9068493150685</v>
      </c>
      <c r="J279" s="24" t="s">
        <v>177</v>
      </c>
      <c r="K279" s="87">
        <v>49222.99377330408</v>
      </c>
      <c r="L279" s="92">
        <v>1.4976798851526498</v>
      </c>
      <c r="M279" s="88"/>
      <c r="N279" s="89">
        <v>0.02308336847081067</v>
      </c>
      <c r="O279" s="88"/>
      <c r="P279" s="89">
        <v>0.020965731293076287</v>
      </c>
      <c r="Q279" s="77">
        <v>27</v>
      </c>
      <c r="R279" s="77">
        <v>25</v>
      </c>
      <c r="S279" s="24" t="s">
        <v>177</v>
      </c>
      <c r="T279" s="25">
        <v>1509120.8818969843</v>
      </c>
      <c r="U279" s="28">
        <v>45.91715813731635</v>
      </c>
      <c r="V279" s="88"/>
      <c r="W279" s="89">
        <v>0.707709765567242</v>
      </c>
      <c r="X279" s="88"/>
      <c r="Y279" s="89">
        <v>0.5715524106619712</v>
      </c>
      <c r="Z279" s="77">
        <v>51</v>
      </c>
      <c r="AA279" s="77">
        <v>48</v>
      </c>
      <c r="AB279" s="24" t="s">
        <v>177</v>
      </c>
      <c r="AC279" s="87">
        <v>3288910.2035340816</v>
      </c>
      <c r="AD279" s="87">
        <v>100.06979011865299</v>
      </c>
      <c r="AE279" s="88"/>
      <c r="AF279" s="89">
        <v>1.5423508461356652</v>
      </c>
      <c r="AG279" s="88"/>
      <c r="AH279" s="89">
        <v>1.3914591020707807</v>
      </c>
      <c r="AI279" s="77">
        <v>55</v>
      </c>
      <c r="AJ279" s="77">
        <v>58</v>
      </c>
      <c r="AK279" s="24" t="s">
        <v>177</v>
      </c>
      <c r="AL279" s="25">
        <v>287253.6100824847</v>
      </c>
      <c r="AM279" s="83">
        <v>8.740101338398171</v>
      </c>
      <c r="AN279" s="88"/>
      <c r="AO279" s="89">
        <v>0.13470901336563465</v>
      </c>
      <c r="AP279" s="88"/>
      <c r="AQ279" s="89">
        <v>0.11425069935505841</v>
      </c>
      <c r="AR279" s="77">
        <v>81</v>
      </c>
      <c r="AS279" s="77">
        <v>81</v>
      </c>
      <c r="AT279" s="24" t="s">
        <v>177</v>
      </c>
      <c r="AU279" s="25">
        <v>584625.4887002801</v>
      </c>
      <c r="AV279" s="83">
        <v>17.788065447754544</v>
      </c>
      <c r="AW279" s="88"/>
      <c r="AX279" s="89">
        <v>0.2741630392342239</v>
      </c>
      <c r="AY279" s="88"/>
      <c r="AZ279" s="89">
        <v>0.2516643497500417</v>
      </c>
      <c r="BA279" s="77">
        <v>74</v>
      </c>
      <c r="BB279" s="77">
        <v>82</v>
      </c>
      <c r="BC279" s="19" t="s">
        <v>1179</v>
      </c>
      <c r="BD279" s="78">
        <v>1</v>
      </c>
      <c r="BE279" s="79">
        <v>0.165973446</v>
      </c>
      <c r="BF279" s="79">
        <v>10.184822420700002</v>
      </c>
      <c r="BG279" s="79">
        <v>3.084724</v>
      </c>
      <c r="BH279" s="79">
        <v>2.2738711788</v>
      </c>
      <c r="BI279" s="79">
        <v>80.02541</v>
      </c>
      <c r="BJ279" s="79">
        <v>4.265199935</v>
      </c>
      <c r="BK279" s="79">
        <v>100</v>
      </c>
      <c r="BL279" s="81">
        <v>370.19475128068916</v>
      </c>
      <c r="BM279" s="81">
        <v>1478.459689781408</v>
      </c>
      <c r="BN279" s="81">
        <v>1.481635204811916</v>
      </c>
      <c r="BO279" s="81">
        <v>1220.6749818910266</v>
      </c>
      <c r="BP279" s="81">
        <v>3070.811058157936</v>
      </c>
      <c r="BQ279" s="96">
        <v>145.45950352399956</v>
      </c>
      <c r="BR279" s="96">
        <v>0.18625030907038972</v>
      </c>
      <c r="BS279" s="96">
        <v>378.8916082441466</v>
      </c>
      <c r="BT279" s="96">
        <v>524.5373620772166</v>
      </c>
    </row>
    <row r="280" spans="1:72" s="29" customFormat="1" ht="12.75" customHeight="1">
      <c r="A280" s="17">
        <v>1991</v>
      </c>
      <c r="B280" s="18" t="s">
        <v>540</v>
      </c>
      <c r="C280" s="19" t="s">
        <v>547</v>
      </c>
      <c r="D280" s="20" t="s">
        <v>315</v>
      </c>
      <c r="E280" s="142" t="s">
        <v>1182</v>
      </c>
      <c r="F280" s="82">
        <v>761.722368</v>
      </c>
      <c r="G280" s="74">
        <v>2.435172</v>
      </c>
      <c r="H280" s="22" t="s">
        <v>169</v>
      </c>
      <c r="I280" s="23">
        <v>64.78493150684932</v>
      </c>
      <c r="J280" s="24" t="s">
        <v>177</v>
      </c>
      <c r="K280" s="87">
        <v>22619.40177071553</v>
      </c>
      <c r="L280" s="92">
        <v>29.6950735871203</v>
      </c>
      <c r="M280" s="88"/>
      <c r="N280" s="89">
        <v>0.39098099890969035</v>
      </c>
      <c r="O280" s="88"/>
      <c r="P280" s="89">
        <v>0.18951936200976804</v>
      </c>
      <c r="Q280" s="77">
        <v>96</v>
      </c>
      <c r="R280" s="77">
        <v>93</v>
      </c>
      <c r="S280" s="24" t="s">
        <v>177</v>
      </c>
      <c r="T280" s="25">
        <v>213786.7335046103</v>
      </c>
      <c r="U280" s="28">
        <v>280.66227602838404</v>
      </c>
      <c r="V280" s="88"/>
      <c r="W280" s="89">
        <v>3.6953475368870543</v>
      </c>
      <c r="X280" s="88"/>
      <c r="Y280" s="89">
        <v>3.8523930025059805</v>
      </c>
      <c r="Z280" s="77">
        <v>85</v>
      </c>
      <c r="AA280" s="77">
        <v>84</v>
      </c>
      <c r="AB280" s="24" t="s">
        <v>177</v>
      </c>
      <c r="AC280" s="87">
        <v>367356.4831750932</v>
      </c>
      <c r="AD280" s="87">
        <v>482.27083594726895</v>
      </c>
      <c r="AE280" s="88"/>
      <c r="AF280" s="89">
        <v>6.349832157528599</v>
      </c>
      <c r="AG280" s="88"/>
      <c r="AH280" s="89">
        <v>5.523222776715854</v>
      </c>
      <c r="AI280" s="77">
        <v>88</v>
      </c>
      <c r="AJ280" s="77">
        <v>88</v>
      </c>
      <c r="AK280" s="24" t="s">
        <v>177</v>
      </c>
      <c r="AL280" s="25">
        <v>8552.493058894508</v>
      </c>
      <c r="AM280" s="83">
        <v>11.227834993673849</v>
      </c>
      <c r="AN280" s="88"/>
      <c r="AO280" s="89">
        <v>0.14783159666335377</v>
      </c>
      <c r="AP280" s="88"/>
      <c r="AQ280" s="89">
        <v>0.17742272351439314</v>
      </c>
      <c r="AR280" s="77">
        <v>83</v>
      </c>
      <c r="AS280" s="77">
        <v>89</v>
      </c>
      <c r="AT280" s="24" t="s">
        <v>177</v>
      </c>
      <c r="AU280" s="25">
        <v>75356.06352374487</v>
      </c>
      <c r="AV280" s="83">
        <v>98.92851607023424</v>
      </c>
      <c r="AW280" s="88"/>
      <c r="AX280" s="89">
        <v>1.3025450137483385</v>
      </c>
      <c r="AY280" s="88"/>
      <c r="AZ280" s="89">
        <v>0.6985805486605345</v>
      </c>
      <c r="BA280" s="77">
        <v>97</v>
      </c>
      <c r="BB280" s="77">
        <v>94</v>
      </c>
      <c r="BC280" s="32" t="s">
        <v>1184</v>
      </c>
      <c r="BD280" s="78">
        <v>5</v>
      </c>
      <c r="BE280" s="79">
        <v>0.46173793199999996</v>
      </c>
      <c r="BF280" s="79">
        <v>84.5163543</v>
      </c>
      <c r="BG280" s="79">
        <v>10.23529</v>
      </c>
      <c r="BH280" s="79">
        <v>1.4038865349999998</v>
      </c>
      <c r="BI280" s="79">
        <v>2.608045</v>
      </c>
      <c r="BJ280" s="79">
        <v>0.77468446</v>
      </c>
      <c r="BK280" s="79">
        <v>100</v>
      </c>
      <c r="BL280" s="81">
        <v>549.7532315256013</v>
      </c>
      <c r="BM280" s="81">
        <v>10060.988957768579</v>
      </c>
      <c r="BN280" s="81">
        <v>11.131789861438511</v>
      </c>
      <c r="BO280" s="81">
        <v>2953.0523120990983</v>
      </c>
      <c r="BP280" s="81">
        <v>13574.926291254716</v>
      </c>
      <c r="BQ280" s="96">
        <v>989.3823502195837</v>
      </c>
      <c r="BR280" s="96">
        <v>1.3950839719422115</v>
      </c>
      <c r="BS280" s="96">
        <v>985.871009632738</v>
      </c>
      <c r="BT280" s="96">
        <v>1976.648443824264</v>
      </c>
    </row>
    <row r="281" spans="1:72" s="29" customFormat="1" ht="12.75" customHeight="1">
      <c r="A281" s="17">
        <v>1991</v>
      </c>
      <c r="B281" s="18" t="s">
        <v>540</v>
      </c>
      <c r="C281" s="19" t="s">
        <v>548</v>
      </c>
      <c r="D281" s="20" t="s">
        <v>549</v>
      </c>
      <c r="E281" s="142" t="s">
        <v>1182</v>
      </c>
      <c r="F281" s="82">
        <v>953.904192</v>
      </c>
      <c r="G281" s="74">
        <v>2.99244</v>
      </c>
      <c r="H281" s="22" t="s">
        <v>169</v>
      </c>
      <c r="I281" s="23">
        <v>115.74657534246575</v>
      </c>
      <c r="J281" s="24" t="s">
        <v>177</v>
      </c>
      <c r="K281" s="87">
        <v>55168.385423247426</v>
      </c>
      <c r="L281" s="92">
        <v>57.834304415392936</v>
      </c>
      <c r="M281" s="88"/>
      <c r="N281" s="89">
        <v>0.5337411227772063</v>
      </c>
      <c r="O281" s="88"/>
      <c r="P281" s="89">
        <v>0.16471897489424808</v>
      </c>
      <c r="Q281" s="77">
        <v>97</v>
      </c>
      <c r="R281" s="77">
        <v>92</v>
      </c>
      <c r="S281" s="24" t="s">
        <v>177</v>
      </c>
      <c r="T281" s="25">
        <v>511129.55913147173</v>
      </c>
      <c r="U281" s="28">
        <v>535.8290312780927</v>
      </c>
      <c r="V281" s="88"/>
      <c r="W281" s="89">
        <v>4.945057983525658</v>
      </c>
      <c r="X281" s="88"/>
      <c r="Y281" s="89">
        <v>5.137063112356623</v>
      </c>
      <c r="Z281" s="77">
        <v>89</v>
      </c>
      <c r="AA281" s="77">
        <v>90</v>
      </c>
      <c r="AB281" s="24" t="s">
        <v>177</v>
      </c>
      <c r="AC281" s="87">
        <v>694365.4287265064</v>
      </c>
      <c r="AD281" s="87">
        <v>727.9194646064691</v>
      </c>
      <c r="AE281" s="88"/>
      <c r="AF281" s="89">
        <v>6.7178218231848</v>
      </c>
      <c r="AG281" s="88"/>
      <c r="AH281" s="89">
        <v>6.492782455440304</v>
      </c>
      <c r="AI281" s="77">
        <v>90</v>
      </c>
      <c r="AJ281" s="77">
        <v>91</v>
      </c>
      <c r="AK281" s="24" t="s">
        <v>177</v>
      </c>
      <c r="AL281" s="25">
        <v>17418.065598774236</v>
      </c>
      <c r="AM281" s="83">
        <v>18.259764182663574</v>
      </c>
      <c r="AN281" s="88"/>
      <c r="AO281" s="89">
        <v>0.16851567828155503</v>
      </c>
      <c r="AP281" s="88"/>
      <c r="AQ281" s="89">
        <v>0.17055465219355057</v>
      </c>
      <c r="AR281" s="77">
        <v>87</v>
      </c>
      <c r="AS281" s="77">
        <v>89</v>
      </c>
      <c r="AT281" s="24" t="s">
        <v>177</v>
      </c>
      <c r="AU281" s="25">
        <v>48141.6991071904</v>
      </c>
      <c r="AV281" s="83">
        <v>50.46806535806732</v>
      </c>
      <c r="AW281" s="88"/>
      <c r="AX281" s="89">
        <v>0.46575958924196686</v>
      </c>
      <c r="AY281" s="88"/>
      <c r="AZ281" s="89">
        <v>0.38956454878436314</v>
      </c>
      <c r="BA281" s="77">
        <v>88</v>
      </c>
      <c r="BB281" s="77">
        <v>90</v>
      </c>
      <c r="BC281" s="32" t="s">
        <v>1184</v>
      </c>
      <c r="BD281" s="78">
        <v>4</v>
      </c>
      <c r="BE281" s="79">
        <v>0.42765978</v>
      </c>
      <c r="BF281" s="79">
        <v>81.0126794</v>
      </c>
      <c r="BG281" s="79">
        <v>15.65378</v>
      </c>
      <c r="BH281" s="79">
        <v>1.071222159</v>
      </c>
      <c r="BI281" s="79">
        <v>1.352717</v>
      </c>
      <c r="BJ281" s="79">
        <v>0.48194180000000003</v>
      </c>
      <c r="BK281" s="79">
        <v>100</v>
      </c>
      <c r="BL281" s="81">
        <v>569.9220158160286</v>
      </c>
      <c r="BM281" s="81">
        <v>7007.4399393491</v>
      </c>
      <c r="BN281" s="81">
        <v>7.682812098037899</v>
      </c>
      <c r="BO281" s="81">
        <v>3718.975165170466</v>
      </c>
      <c r="BP281" s="81">
        <v>11304.019932433634</v>
      </c>
      <c r="BQ281" s="96">
        <v>688.3839476127738</v>
      </c>
      <c r="BR281" s="96">
        <v>0.9602641519789022</v>
      </c>
      <c r="BS281" s="96">
        <v>1181.545284581368</v>
      </c>
      <c r="BT281" s="96">
        <v>1870.8894963461207</v>
      </c>
    </row>
    <row r="282" spans="1:72" s="29" customFormat="1" ht="12.75" customHeight="1">
      <c r="A282" s="17">
        <v>1991</v>
      </c>
      <c r="B282" s="18" t="s">
        <v>540</v>
      </c>
      <c r="C282" s="19" t="s">
        <v>550</v>
      </c>
      <c r="D282" s="20" t="s">
        <v>551</v>
      </c>
      <c r="E282" s="141" t="s">
        <v>1182</v>
      </c>
      <c r="F282" s="82">
        <v>17988.6981</v>
      </c>
      <c r="G282" s="74">
        <v>3.000299</v>
      </c>
      <c r="H282" s="22" t="s">
        <v>169</v>
      </c>
      <c r="I282" s="23">
        <v>2470.230136986301</v>
      </c>
      <c r="J282" s="24" t="s">
        <v>177</v>
      </c>
      <c r="K282" s="87">
        <v>370888.8853886506</v>
      </c>
      <c r="L282" s="92">
        <v>20.61788370269278</v>
      </c>
      <c r="M282" s="88"/>
      <c r="N282" s="89">
        <v>0.16813376727973878</v>
      </c>
      <c r="O282" s="88"/>
      <c r="P282" s="89">
        <v>0.12114344056261526</v>
      </c>
      <c r="Q282" s="77">
        <v>86</v>
      </c>
      <c r="R282" s="77">
        <v>85</v>
      </c>
      <c r="S282" s="24" t="s">
        <v>177</v>
      </c>
      <c r="T282" s="25">
        <v>5398176.963366986</v>
      </c>
      <c r="U282" s="28">
        <v>300.08713990074614</v>
      </c>
      <c r="V282" s="88"/>
      <c r="W282" s="89">
        <v>2.447136770740678</v>
      </c>
      <c r="X282" s="88"/>
      <c r="Y282" s="89">
        <v>2.3533858227568847</v>
      </c>
      <c r="Z282" s="77">
        <v>78</v>
      </c>
      <c r="AA282" s="77">
        <v>78</v>
      </c>
      <c r="AB282" s="24" t="s">
        <v>177</v>
      </c>
      <c r="AC282" s="87">
        <v>9015178.127200767</v>
      </c>
      <c r="AD282" s="87">
        <v>501.15789798044176</v>
      </c>
      <c r="AE282" s="88"/>
      <c r="AF282" s="89">
        <v>4.086819316884679</v>
      </c>
      <c r="AG282" s="88"/>
      <c r="AH282" s="89">
        <v>3.9918185345254336</v>
      </c>
      <c r="AI282" s="77">
        <v>81</v>
      </c>
      <c r="AJ282" s="77">
        <v>81</v>
      </c>
      <c r="AK282" s="24" t="s">
        <v>177</v>
      </c>
      <c r="AL282" s="25">
        <v>517027.6444672104</v>
      </c>
      <c r="AM282" s="83">
        <v>28.741804525987924</v>
      </c>
      <c r="AN282" s="88"/>
      <c r="AO282" s="89">
        <v>0.2343823421965008</v>
      </c>
      <c r="AP282" s="88"/>
      <c r="AQ282" s="89">
        <v>0.2344963879996869</v>
      </c>
      <c r="AR282" s="77">
        <v>92</v>
      </c>
      <c r="AS282" s="77">
        <v>92</v>
      </c>
      <c r="AT282" s="24" t="s">
        <v>177</v>
      </c>
      <c r="AU282" s="25">
        <v>1166646.561523891</v>
      </c>
      <c r="AV282" s="83">
        <v>64.8544188711406</v>
      </c>
      <c r="AW282" s="88"/>
      <c r="AX282" s="89">
        <v>0.528871824420996</v>
      </c>
      <c r="AY282" s="88"/>
      <c r="AZ282" s="89">
        <v>0.45542200436121427</v>
      </c>
      <c r="BA282" s="77">
        <v>90</v>
      </c>
      <c r="BB282" s="77">
        <v>92</v>
      </c>
      <c r="BC282" s="19" t="s">
        <v>1179</v>
      </c>
      <c r="BD282" s="78">
        <v>8</v>
      </c>
      <c r="BE282" s="79">
        <v>0.8286002190000001</v>
      </c>
      <c r="BF282" s="79">
        <v>56.086048806</v>
      </c>
      <c r="BG282" s="79">
        <v>11.69622</v>
      </c>
      <c r="BH282" s="79">
        <v>1.804576682</v>
      </c>
      <c r="BI282" s="79">
        <v>21.57457</v>
      </c>
      <c r="BJ282" s="79">
        <v>8.009980480000001</v>
      </c>
      <c r="BK282" s="79">
        <v>100</v>
      </c>
      <c r="BL282" s="81">
        <v>514.7904690964452</v>
      </c>
      <c r="BM282" s="81">
        <v>5449.369827751274</v>
      </c>
      <c r="BN282" s="81">
        <v>16.226984949696458</v>
      </c>
      <c r="BO282" s="81">
        <v>2624.2646209066124</v>
      </c>
      <c r="BP282" s="81">
        <v>8604.651902704027</v>
      </c>
      <c r="BQ282" s="96">
        <v>535.8393334757227</v>
      </c>
      <c r="BR282" s="96">
        <v>2.0364267865869996</v>
      </c>
      <c r="BS282" s="96">
        <v>847.5958023888343</v>
      </c>
      <c r="BT282" s="96">
        <v>1385.4715626511438</v>
      </c>
    </row>
    <row r="283" spans="1:72" s="29" customFormat="1" ht="12.75" customHeight="1">
      <c r="A283" s="17">
        <v>1991</v>
      </c>
      <c r="B283" s="18" t="s">
        <v>540</v>
      </c>
      <c r="C283" s="19" t="s">
        <v>552</v>
      </c>
      <c r="D283" s="20" t="s">
        <v>553</v>
      </c>
      <c r="E283" s="142" t="s">
        <v>1178</v>
      </c>
      <c r="F283" s="82">
        <v>220907.749</v>
      </c>
      <c r="G283" s="74">
        <v>2.560799</v>
      </c>
      <c r="H283" s="22" t="s">
        <v>169</v>
      </c>
      <c r="I283" s="23">
        <v>9490.72602739726</v>
      </c>
      <c r="J283" s="24" t="s">
        <v>177</v>
      </c>
      <c r="K283" s="87">
        <v>850126.7433821926</v>
      </c>
      <c r="L283" s="92">
        <v>3.8483337376372093</v>
      </c>
      <c r="M283" s="88"/>
      <c r="N283" s="89">
        <v>0.10030735599135718</v>
      </c>
      <c r="O283" s="88"/>
      <c r="P283" s="89">
        <v>0.08793444210782238</v>
      </c>
      <c r="Q283" s="77">
        <v>75</v>
      </c>
      <c r="R283" s="77">
        <v>77</v>
      </c>
      <c r="S283" s="24" t="s">
        <v>177</v>
      </c>
      <c r="T283" s="25">
        <v>20003483.5214374</v>
      </c>
      <c r="U283" s="28">
        <v>90.55129850350971</v>
      </c>
      <c r="V283" s="88"/>
      <c r="W283" s="89">
        <v>2.360232233924683</v>
      </c>
      <c r="X283" s="88"/>
      <c r="Y283" s="89">
        <v>2.072639574378813</v>
      </c>
      <c r="Z283" s="77">
        <v>78</v>
      </c>
      <c r="AA283" s="77">
        <v>76</v>
      </c>
      <c r="AB283" s="24" t="s">
        <v>177</v>
      </c>
      <c r="AC283" s="87">
        <v>27255023.998101372</v>
      </c>
      <c r="AD283" s="87">
        <v>123.37740129750438</v>
      </c>
      <c r="AE283" s="88"/>
      <c r="AF283" s="89">
        <v>3.2158491848567383</v>
      </c>
      <c r="AG283" s="88"/>
      <c r="AH283" s="89">
        <v>2.905337657377927</v>
      </c>
      <c r="AI283" s="77">
        <v>75</v>
      </c>
      <c r="AJ283" s="77">
        <v>76</v>
      </c>
      <c r="AK283" s="24" t="s">
        <v>177</v>
      </c>
      <c r="AL283" s="25">
        <v>1523251.4807904898</v>
      </c>
      <c r="AM283" s="83">
        <v>6.89541895966035</v>
      </c>
      <c r="AN283" s="88"/>
      <c r="AO283" s="89">
        <v>0.17973005759133276</v>
      </c>
      <c r="AP283" s="88"/>
      <c r="AQ283" s="89">
        <v>0.17294976583816232</v>
      </c>
      <c r="AR283" s="77">
        <v>88</v>
      </c>
      <c r="AS283" s="77">
        <v>89</v>
      </c>
      <c r="AT283" s="24" t="s">
        <v>177</v>
      </c>
      <c r="AU283" s="25">
        <v>4656091.031440032</v>
      </c>
      <c r="AV283" s="83">
        <v>21.077083318793093</v>
      </c>
      <c r="AW283" s="88"/>
      <c r="AX283" s="89">
        <v>0.549377118476148</v>
      </c>
      <c r="AY283" s="88"/>
      <c r="AZ283" s="89">
        <v>0.4684742439604273</v>
      </c>
      <c r="BA283" s="77">
        <v>90</v>
      </c>
      <c r="BB283" s="77">
        <v>93</v>
      </c>
      <c r="BC283" s="19" t="s">
        <v>1179</v>
      </c>
      <c r="BD283" s="78">
        <v>14</v>
      </c>
      <c r="BE283" s="79">
        <v>1.3324205400000002</v>
      </c>
      <c r="BF283" s="79">
        <v>20.821961959</v>
      </c>
      <c r="BG283" s="79">
        <v>4.543888</v>
      </c>
      <c r="BH283" s="79">
        <v>8.07023485</v>
      </c>
      <c r="BI283" s="79">
        <v>61.646100000000004</v>
      </c>
      <c r="BJ283" s="79">
        <v>3.5853934</v>
      </c>
      <c r="BK283" s="79">
        <v>100</v>
      </c>
      <c r="BL283" s="81">
        <v>324.4136748985961</v>
      </c>
      <c r="BM283" s="81">
        <v>1942.6803765041307</v>
      </c>
      <c r="BN283" s="81">
        <v>19.605690699424038</v>
      </c>
      <c r="BO283" s="81">
        <v>1138.5079751095557</v>
      </c>
      <c r="BP283" s="81">
        <v>3425.207717211707</v>
      </c>
      <c r="BQ283" s="96">
        <v>200.7734851649168</v>
      </c>
      <c r="BR283" s="96">
        <v>2.82400988417417</v>
      </c>
      <c r="BS283" s="96">
        <v>344.2668007087429</v>
      </c>
      <c r="BT283" s="96">
        <v>547.8642957578338</v>
      </c>
    </row>
    <row r="284" spans="1:72" s="29" customFormat="1" ht="12.75" customHeight="1">
      <c r="A284" s="17">
        <v>1991</v>
      </c>
      <c r="B284" s="18" t="s">
        <v>622</v>
      </c>
      <c r="C284" s="19" t="s">
        <v>623</v>
      </c>
      <c r="D284" s="20" t="s">
        <v>316</v>
      </c>
      <c r="E284" s="142" t="s">
        <v>1182</v>
      </c>
      <c r="F284" s="82">
        <v>105.53604</v>
      </c>
      <c r="G284" s="74">
        <v>11.03376</v>
      </c>
      <c r="H284" s="22" t="s">
        <v>169</v>
      </c>
      <c r="I284" s="23">
        <v>47.04289041095888</v>
      </c>
      <c r="J284" s="24" t="s">
        <v>178</v>
      </c>
      <c r="K284" s="87">
        <v>1908.5679019442973</v>
      </c>
      <c r="L284" s="92">
        <v>18.084513138301354</v>
      </c>
      <c r="M284" s="88"/>
      <c r="N284" s="89">
        <v>0.045432031723658825</v>
      </c>
      <c r="O284" s="88"/>
      <c r="P284" s="89">
        <v>0.020934286376845607</v>
      </c>
      <c r="Q284" s="77">
        <v>53</v>
      </c>
      <c r="R284" s="77">
        <v>25</v>
      </c>
      <c r="S284" s="24" t="s">
        <v>177</v>
      </c>
      <c r="T284" s="25">
        <v>17130.76277566799</v>
      </c>
      <c r="U284" s="28">
        <v>162.32144749478937</v>
      </c>
      <c r="V284" s="88"/>
      <c r="W284" s="89">
        <v>0.4077849978938483</v>
      </c>
      <c r="X284" s="88"/>
      <c r="Y284" s="89">
        <v>0.37656806268533005</v>
      </c>
      <c r="Z284" s="77">
        <v>38</v>
      </c>
      <c r="AA284" s="77">
        <v>36</v>
      </c>
      <c r="AB284" s="24" t="s">
        <v>177</v>
      </c>
      <c r="AC284" s="87">
        <v>42860.32796102911</v>
      </c>
      <c r="AD284" s="87">
        <v>406.1202974929617</v>
      </c>
      <c r="AE284" s="88"/>
      <c r="AF284" s="89">
        <v>1.0202580571685245</v>
      </c>
      <c r="AG284" s="88"/>
      <c r="AH284" s="89">
        <v>0.5358036385978896</v>
      </c>
      <c r="AI284" s="77">
        <v>40</v>
      </c>
      <c r="AJ284" s="77">
        <v>23</v>
      </c>
      <c r="AK284" s="24" t="s">
        <v>177</v>
      </c>
      <c r="AL284" s="25">
        <v>2957.65927296293</v>
      </c>
      <c r="AM284" s="83">
        <v>28.02511135497343</v>
      </c>
      <c r="AN284" s="88"/>
      <c r="AO284" s="89">
        <v>0.07040486732493904</v>
      </c>
      <c r="AP284" s="88"/>
      <c r="AQ284" s="89">
        <v>0.01489749235216599</v>
      </c>
      <c r="AR284" s="77">
        <v>67</v>
      </c>
      <c r="AS284" s="77">
        <v>35</v>
      </c>
      <c r="AT284" s="24" t="s">
        <v>177</v>
      </c>
      <c r="AU284" s="25">
        <v>9538.127911150194</v>
      </c>
      <c r="AV284" s="83">
        <v>90.37792124046149</v>
      </c>
      <c r="AW284" s="88"/>
      <c r="AX284" s="89">
        <v>0.22704800253752694</v>
      </c>
      <c r="AY284" s="88"/>
      <c r="AZ284" s="89">
        <v>0.03177944292370499</v>
      </c>
      <c r="BA284" s="77">
        <v>68</v>
      </c>
      <c r="BB284" s="77">
        <v>22</v>
      </c>
      <c r="BC284" s="32" t="s">
        <v>1184</v>
      </c>
      <c r="BD284" s="78">
        <v>7</v>
      </c>
      <c r="BE284" s="79">
        <v>0.725675782</v>
      </c>
      <c r="BF284" s="79">
        <v>1.6201923999999999</v>
      </c>
      <c r="BG284" s="79">
        <v>50.64381</v>
      </c>
      <c r="BH284" s="79">
        <v>44.812828100000004</v>
      </c>
      <c r="BI284" s="79">
        <v>1.68670551</v>
      </c>
      <c r="BJ284" s="79">
        <v>0.51078713</v>
      </c>
      <c r="BK284" s="79">
        <v>100</v>
      </c>
      <c r="BL284" s="81">
        <v>550.538628004866</v>
      </c>
      <c r="BM284" s="81">
        <v>1421.059573582636</v>
      </c>
      <c r="BN284" s="81">
        <v>4.011267935895011</v>
      </c>
      <c r="BO284" s="81">
        <v>2218.2564363794586</v>
      </c>
      <c r="BP284" s="81">
        <v>4193.865905902856</v>
      </c>
      <c r="BQ284" s="96">
        <v>253.25313829601083</v>
      </c>
      <c r="BR284" s="96">
        <v>0.764351842902829</v>
      </c>
      <c r="BS284" s="96">
        <v>610.5971002891524</v>
      </c>
      <c r="BT284" s="96">
        <v>864.6145904280661</v>
      </c>
    </row>
    <row r="285" spans="1:72" s="29" customFormat="1" ht="12.75" customHeight="1">
      <c r="A285" s="17">
        <v>1991</v>
      </c>
      <c r="B285" s="18" t="s">
        <v>622</v>
      </c>
      <c r="C285" s="19" t="s">
        <v>624</v>
      </c>
      <c r="D285" s="20" t="s">
        <v>317</v>
      </c>
      <c r="E285" s="141" t="s">
        <v>1182</v>
      </c>
      <c r="F285" s="82">
        <v>873.22816</v>
      </c>
      <c r="G285" s="74">
        <v>10.94841</v>
      </c>
      <c r="H285" s="22" t="s">
        <v>169</v>
      </c>
      <c r="I285" s="23">
        <v>487.3164383561644</v>
      </c>
      <c r="J285" s="24" t="s">
        <v>177</v>
      </c>
      <c r="K285" s="87">
        <v>11493.180029327916</v>
      </c>
      <c r="L285" s="92">
        <v>13.161714836736273</v>
      </c>
      <c r="M285" s="88"/>
      <c r="N285" s="89">
        <v>0.026410564822890805</v>
      </c>
      <c r="O285" s="88"/>
      <c r="P285" s="89">
        <v>0.02305866337889429</v>
      </c>
      <c r="Q285" s="77">
        <v>35</v>
      </c>
      <c r="R285" s="77">
        <v>30</v>
      </c>
      <c r="S285" s="24" t="s">
        <v>177</v>
      </c>
      <c r="T285" s="25">
        <v>139547.83437800242</v>
      </c>
      <c r="U285" s="28">
        <v>159.80684175141857</v>
      </c>
      <c r="V285" s="88"/>
      <c r="W285" s="89">
        <v>0.32067166061347957</v>
      </c>
      <c r="X285" s="88"/>
      <c r="Y285" s="89">
        <v>0.3098392383922367</v>
      </c>
      <c r="Z285" s="77">
        <v>33</v>
      </c>
      <c r="AA285" s="77">
        <v>31</v>
      </c>
      <c r="AB285" s="24" t="s">
        <v>177</v>
      </c>
      <c r="AC285" s="87">
        <v>220259.20945074927</v>
      </c>
      <c r="AD285" s="87">
        <v>252.2355777563899</v>
      </c>
      <c r="AE285" s="88"/>
      <c r="AF285" s="89">
        <v>0.5061410431398129</v>
      </c>
      <c r="AG285" s="88"/>
      <c r="AH285" s="89">
        <v>0.47854367906962775</v>
      </c>
      <c r="AI285" s="77">
        <v>19</v>
      </c>
      <c r="AJ285" s="77">
        <v>20</v>
      </c>
      <c r="AK285" s="24" t="s">
        <v>177</v>
      </c>
      <c r="AL285" s="25">
        <v>10490.667909286683</v>
      </c>
      <c r="AM285" s="83">
        <v>12.013661938349175</v>
      </c>
      <c r="AN285" s="88"/>
      <c r="AO285" s="89">
        <v>0.0241068585149308</v>
      </c>
      <c r="AP285" s="88"/>
      <c r="AQ285" s="89">
        <v>0.022453938419076582</v>
      </c>
      <c r="AR285" s="77">
        <v>46</v>
      </c>
      <c r="AS285" s="77">
        <v>46</v>
      </c>
      <c r="AT285" s="24" t="s">
        <v>177</v>
      </c>
      <c r="AU285" s="25">
        <v>16827.372101221637</v>
      </c>
      <c r="AV285" s="83">
        <v>19.270303996176253</v>
      </c>
      <c r="AW285" s="88"/>
      <c r="AX285" s="89">
        <v>0.038668184135649236</v>
      </c>
      <c r="AY285" s="88"/>
      <c r="AZ285" s="89">
        <v>0.04196880550638291</v>
      </c>
      <c r="BA285" s="77">
        <v>22</v>
      </c>
      <c r="BB285" s="77">
        <v>30</v>
      </c>
      <c r="BC285" s="32" t="s">
        <v>1184</v>
      </c>
      <c r="BD285" s="78">
        <v>14</v>
      </c>
      <c r="BE285" s="79">
        <v>1.28698395</v>
      </c>
      <c r="BF285" s="79">
        <v>1.46951331</v>
      </c>
      <c r="BG285" s="79">
        <v>52.11002</v>
      </c>
      <c r="BH285" s="79">
        <v>43.1341101</v>
      </c>
      <c r="BI285" s="79">
        <v>1.23668731</v>
      </c>
      <c r="BJ285" s="79">
        <v>0.7626876739999999</v>
      </c>
      <c r="BK285" s="79">
        <v>100</v>
      </c>
      <c r="BL285" s="81">
        <v>546.0188091048278</v>
      </c>
      <c r="BM285" s="81">
        <v>1521.423297511004</v>
      </c>
      <c r="BN285" s="81">
        <v>11.441072476025813</v>
      </c>
      <c r="BO285" s="81">
        <v>2434.22978938288</v>
      </c>
      <c r="BP285" s="81">
        <v>4513.1129684747375</v>
      </c>
      <c r="BQ285" s="96">
        <v>271.14143150552235</v>
      </c>
      <c r="BR285" s="96">
        <v>2.182323880469758</v>
      </c>
      <c r="BS285" s="96">
        <v>662.3492306981946</v>
      </c>
      <c r="BT285" s="96">
        <v>935.6729860841867</v>
      </c>
    </row>
    <row r="286" spans="1:72" s="29" customFormat="1" ht="12.75" customHeight="1">
      <c r="A286" s="17">
        <v>1991</v>
      </c>
      <c r="B286" s="18" t="s">
        <v>622</v>
      </c>
      <c r="C286" s="19" t="s">
        <v>625</v>
      </c>
      <c r="D286" s="20" t="s">
        <v>318</v>
      </c>
      <c r="E286" s="139" t="s">
        <v>208</v>
      </c>
      <c r="F286" s="82">
        <v>78.915208</v>
      </c>
      <c r="G286" s="74">
        <v>11.8249</v>
      </c>
      <c r="H286" s="22" t="s">
        <v>169</v>
      </c>
      <c r="I286" s="23">
        <v>27.914671232876675</v>
      </c>
      <c r="J286" s="24" t="s">
        <v>177</v>
      </c>
      <c r="K286" s="87">
        <v>477.9137039918048</v>
      </c>
      <c r="L286" s="92">
        <v>6.0560406048958875</v>
      </c>
      <c r="M286" s="31" t="s">
        <v>498</v>
      </c>
      <c r="N286" s="27">
        <v>0.02</v>
      </c>
      <c r="O286" s="31" t="s">
        <v>498</v>
      </c>
      <c r="P286" s="27">
        <v>0.02</v>
      </c>
      <c r="Q286" s="77">
        <v>11</v>
      </c>
      <c r="R286" s="77">
        <v>11</v>
      </c>
      <c r="S286" s="24" t="s">
        <v>177</v>
      </c>
      <c r="T286" s="25">
        <v>1092.6423564546772</v>
      </c>
      <c r="U286" s="28">
        <v>13.84577680457583</v>
      </c>
      <c r="V286" s="31" t="s">
        <v>498</v>
      </c>
      <c r="W286" s="27">
        <v>0.05</v>
      </c>
      <c r="X286" s="31" t="s">
        <v>498</v>
      </c>
      <c r="Y286" s="27">
        <v>0.05</v>
      </c>
      <c r="Z286" s="77">
        <v>3</v>
      </c>
      <c r="AA286" s="77">
        <v>3</v>
      </c>
      <c r="AB286" s="24" t="s">
        <v>177</v>
      </c>
      <c r="AC286" s="87">
        <v>9925.451744495313</v>
      </c>
      <c r="AD286" s="87">
        <v>125.77362457810808</v>
      </c>
      <c r="AE286" s="88"/>
      <c r="AF286" s="89">
        <v>0.3981679563658527</v>
      </c>
      <c r="AG286" s="31" t="s">
        <v>498</v>
      </c>
      <c r="AH286" s="27">
        <v>0.2</v>
      </c>
      <c r="AI286" s="77">
        <v>13</v>
      </c>
      <c r="AJ286" s="77">
        <v>3</v>
      </c>
      <c r="AK286" s="24" t="s">
        <v>179</v>
      </c>
      <c r="AL286" s="26"/>
      <c r="AM286" s="83"/>
      <c r="AN286" s="90" t="s">
        <v>498</v>
      </c>
      <c r="AO286" s="89">
        <v>0.01</v>
      </c>
      <c r="AP286" s="90" t="s">
        <v>498</v>
      </c>
      <c r="AQ286" s="89">
        <v>0.01</v>
      </c>
      <c r="AR286" s="77">
        <v>12</v>
      </c>
      <c r="AS286" s="77">
        <v>12</v>
      </c>
      <c r="AT286" s="24" t="s">
        <v>177</v>
      </c>
      <c r="AU286" s="25">
        <v>1106.1304961525889</v>
      </c>
      <c r="AV286" s="83">
        <v>14.016696200719496</v>
      </c>
      <c r="AW286" s="88"/>
      <c r="AX286" s="89">
        <v>0.04437336762745177</v>
      </c>
      <c r="AY286" s="31" t="s">
        <v>498</v>
      </c>
      <c r="AZ286" s="27">
        <v>0.01</v>
      </c>
      <c r="BA286" s="77">
        <v>25</v>
      </c>
      <c r="BB286" s="77">
        <v>3</v>
      </c>
      <c r="BC286" s="19" t="s">
        <v>1183</v>
      </c>
      <c r="BD286" s="78">
        <v>3</v>
      </c>
      <c r="BE286" s="79">
        <v>0.124304355</v>
      </c>
      <c r="BF286" s="79">
        <v>0.32501599</v>
      </c>
      <c r="BG286" s="79">
        <v>9.327388</v>
      </c>
      <c r="BH286" s="79">
        <v>89.75572831</v>
      </c>
      <c r="BI286" s="79">
        <v>0.35808776</v>
      </c>
      <c r="BJ286" s="79">
        <v>0.10947903499999999</v>
      </c>
      <c r="BK286" s="79">
        <v>100</v>
      </c>
      <c r="BL286" s="81">
        <v>545.019577637473</v>
      </c>
      <c r="BM286" s="81">
        <v>348.5259774009592</v>
      </c>
      <c r="BN286" s="81">
        <v>1.3347659596022774</v>
      </c>
      <c r="BO286" s="81">
        <v>409.5915200527634</v>
      </c>
      <c r="BP286" s="81">
        <v>1304.4718410507978</v>
      </c>
      <c r="BQ286" s="96">
        <v>62.104632607697106</v>
      </c>
      <c r="BR286" s="96">
        <v>0.2492126316978936</v>
      </c>
      <c r="BS286" s="96">
        <v>113.75500651281308</v>
      </c>
      <c r="BT286" s="96">
        <v>176.10885175220807</v>
      </c>
    </row>
    <row r="287" spans="1:72" s="29" customFormat="1" ht="12.75" customHeight="1">
      <c r="A287" s="17">
        <v>1994</v>
      </c>
      <c r="B287" s="18" t="s">
        <v>874</v>
      </c>
      <c r="C287" s="19" t="s">
        <v>875</v>
      </c>
      <c r="D287" s="20" t="s">
        <v>876</v>
      </c>
      <c r="E287" s="141" t="s">
        <v>1178</v>
      </c>
      <c r="F287" s="82">
        <v>542.928384</v>
      </c>
      <c r="G287" s="74">
        <v>21.3047</v>
      </c>
      <c r="H287" s="22" t="s">
        <v>170</v>
      </c>
      <c r="I287" s="23">
        <v>373.7890410958904</v>
      </c>
      <c r="J287" s="24" t="s">
        <v>177</v>
      </c>
      <c r="K287" s="87">
        <v>5437.300331815891</v>
      </c>
      <c r="L287" s="92">
        <v>10.014765284063488</v>
      </c>
      <c r="M287" s="31" t="s">
        <v>498</v>
      </c>
      <c r="N287" s="27">
        <v>0.02</v>
      </c>
      <c r="O287" s="88"/>
      <c r="P287" s="89">
        <v>0.02200910159017125</v>
      </c>
      <c r="Q287" s="77">
        <v>11</v>
      </c>
      <c r="R287" s="77">
        <v>28</v>
      </c>
      <c r="S287" s="24" t="s">
        <v>177</v>
      </c>
      <c r="T287" s="25">
        <v>74119.10795758362</v>
      </c>
      <c r="U287" s="28">
        <v>136.5172832031998</v>
      </c>
      <c r="V287" s="88"/>
      <c r="W287" s="89">
        <v>0.22205070713097289</v>
      </c>
      <c r="X287" s="88"/>
      <c r="Y287" s="89">
        <v>0.2785224424999642</v>
      </c>
      <c r="Z287" s="77">
        <v>28</v>
      </c>
      <c r="AA287" s="77">
        <v>30</v>
      </c>
      <c r="AB287" s="24" t="s">
        <v>177</v>
      </c>
      <c r="AC287" s="87">
        <v>181845.57122642477</v>
      </c>
      <c r="AD287" s="87">
        <v>334.9347291196784</v>
      </c>
      <c r="AE287" s="88"/>
      <c r="AF287" s="89">
        <v>0.5447844529182826</v>
      </c>
      <c r="AG287" s="88"/>
      <c r="AH287" s="89">
        <v>0.499817434162189</v>
      </c>
      <c r="AI287" s="77">
        <v>21</v>
      </c>
      <c r="AJ287" s="77">
        <v>21</v>
      </c>
      <c r="AK287" s="24" t="s">
        <v>177</v>
      </c>
      <c r="AL287" s="25">
        <v>4653.551057814747</v>
      </c>
      <c r="AM287" s="83">
        <v>8.571206065024493</v>
      </c>
      <c r="AN287" s="88"/>
      <c r="AO287" s="89">
        <v>0.013941402312197216</v>
      </c>
      <c r="AP287" s="88"/>
      <c r="AQ287" s="89">
        <v>0.0121545435478613</v>
      </c>
      <c r="AR287" s="77">
        <v>32</v>
      </c>
      <c r="AS287" s="77">
        <v>29</v>
      </c>
      <c r="AT287" s="24" t="s">
        <v>177</v>
      </c>
      <c r="AU287" s="25">
        <v>31086.44923506656</v>
      </c>
      <c r="AV287" s="83">
        <v>57.25699770205154</v>
      </c>
      <c r="AW287" s="88"/>
      <c r="AX287" s="89">
        <v>0.09313074893977259</v>
      </c>
      <c r="AY287" s="88"/>
      <c r="AZ287" s="89">
        <v>0.056449448007609024</v>
      </c>
      <c r="BA287" s="77">
        <v>42</v>
      </c>
      <c r="BB287" s="77">
        <v>38</v>
      </c>
      <c r="BC287" s="19" t="s">
        <v>1185</v>
      </c>
      <c r="BD287" s="78">
        <v>8</v>
      </c>
      <c r="BE287" s="79">
        <v>0.2882723261</v>
      </c>
      <c r="BF287" s="79">
        <v>14.37151</v>
      </c>
      <c r="BG287" s="79">
        <v>17.48482</v>
      </c>
      <c r="BH287" s="79">
        <v>66.345903</v>
      </c>
      <c r="BI287" s="79">
        <v>0</v>
      </c>
      <c r="BJ287" s="79">
        <v>1.50949298</v>
      </c>
      <c r="BK287" s="79">
        <v>100</v>
      </c>
      <c r="BL287" s="81">
        <v>529.2435278781322</v>
      </c>
      <c r="BM287" s="81">
        <v>1300.9137499799604</v>
      </c>
      <c r="BN287" s="81">
        <v>2.786739549059936</v>
      </c>
      <c r="BO287" s="81">
        <v>424.10197511427214</v>
      </c>
      <c r="BP287" s="81">
        <v>2257.0459925214245</v>
      </c>
      <c r="BQ287" s="96">
        <v>194.02313412051535</v>
      </c>
      <c r="BR287" s="96">
        <v>0.6200940613682607</v>
      </c>
      <c r="BS287" s="96">
        <v>135.85032975546181</v>
      </c>
      <c r="BT287" s="96">
        <v>330.49355793734543</v>
      </c>
    </row>
    <row r="288" spans="1:72" s="29" customFormat="1" ht="12.75" customHeight="1">
      <c r="A288" s="17">
        <v>1994</v>
      </c>
      <c r="B288" s="18" t="s">
        <v>874</v>
      </c>
      <c r="C288" s="19" t="s">
        <v>877</v>
      </c>
      <c r="D288" s="20" t="s">
        <v>878</v>
      </c>
      <c r="E288" s="142" t="s">
        <v>1180</v>
      </c>
      <c r="F288" s="82">
        <v>78.95168</v>
      </c>
      <c r="G288" s="74">
        <v>18.19339</v>
      </c>
      <c r="H288" s="22" t="s">
        <v>170</v>
      </c>
      <c r="I288" s="23">
        <v>71.38030136986303</v>
      </c>
      <c r="J288" s="24" t="s">
        <v>177</v>
      </c>
      <c r="K288" s="87">
        <v>11990.149766726288</v>
      </c>
      <c r="L288" s="92">
        <v>151.86693641891205</v>
      </c>
      <c r="M288" s="88"/>
      <c r="N288" s="89">
        <v>0.18810258838849153</v>
      </c>
      <c r="O288" s="88"/>
      <c r="P288" s="89">
        <v>0.08045382434784104</v>
      </c>
      <c r="Q288" s="77">
        <v>89</v>
      </c>
      <c r="R288" s="77">
        <v>75</v>
      </c>
      <c r="S288" s="24" t="s">
        <v>177</v>
      </c>
      <c r="T288" s="25">
        <v>26305.017638908237</v>
      </c>
      <c r="U288" s="28">
        <v>333.1786940937576</v>
      </c>
      <c r="V288" s="88"/>
      <c r="W288" s="89">
        <v>0.41267557134397215</v>
      </c>
      <c r="X288" s="88"/>
      <c r="Y288" s="89">
        <v>0.4196540467833208</v>
      </c>
      <c r="Z288" s="77">
        <v>39</v>
      </c>
      <c r="AA288" s="77">
        <v>40</v>
      </c>
      <c r="AB288" s="24" t="s">
        <v>177</v>
      </c>
      <c r="AC288" s="87">
        <v>104192.98059183054</v>
      </c>
      <c r="AD288" s="87">
        <v>1319.7056806369483</v>
      </c>
      <c r="AE288" s="88"/>
      <c r="AF288" s="89">
        <v>1.6345892021819473</v>
      </c>
      <c r="AG288" s="88"/>
      <c r="AH288" s="89">
        <v>1.598005420813455</v>
      </c>
      <c r="AI288" s="77">
        <v>56</v>
      </c>
      <c r="AJ288" s="77">
        <v>62</v>
      </c>
      <c r="AK288" s="24" t="s">
        <v>177</v>
      </c>
      <c r="AL288" s="25">
        <v>8131.233743489183</v>
      </c>
      <c r="AM288" s="83">
        <v>102.99000279017729</v>
      </c>
      <c r="AN288" s="88"/>
      <c r="AO288" s="89">
        <v>0.12756355372529807</v>
      </c>
      <c r="AP288" s="88"/>
      <c r="AQ288" s="89">
        <v>0.06641734089271145</v>
      </c>
      <c r="AR288" s="77">
        <v>80</v>
      </c>
      <c r="AS288" s="77">
        <v>71</v>
      </c>
      <c r="AT288" s="24" t="s">
        <v>177</v>
      </c>
      <c r="AU288" s="25">
        <v>39800.42848640762</v>
      </c>
      <c r="AV288" s="83">
        <v>504.11122963320884</v>
      </c>
      <c r="AW288" s="88"/>
      <c r="AX288" s="89">
        <v>0.6243928360294708</v>
      </c>
      <c r="AY288" s="88"/>
      <c r="AZ288" s="89">
        <v>0.42514864902909183</v>
      </c>
      <c r="BA288" s="77">
        <v>92</v>
      </c>
      <c r="BB288" s="77">
        <v>91</v>
      </c>
      <c r="BC288" s="30" t="s">
        <v>1180</v>
      </c>
      <c r="BD288" s="78">
        <v>440</v>
      </c>
      <c r="BE288" s="79">
        <v>54.508664800000005</v>
      </c>
      <c r="BF288" s="79">
        <v>9.422025</v>
      </c>
      <c r="BG288" s="79">
        <v>9.977201</v>
      </c>
      <c r="BH288" s="79">
        <v>22.546736</v>
      </c>
      <c r="BI288" s="79">
        <v>0</v>
      </c>
      <c r="BJ288" s="79">
        <v>3.5453714</v>
      </c>
      <c r="BK288" s="79">
        <v>100</v>
      </c>
      <c r="BL288" s="81">
        <v>530.1850448274186</v>
      </c>
      <c r="BM288" s="81">
        <v>641.5865163772745</v>
      </c>
      <c r="BN288" s="81">
        <v>709.3748142323677</v>
      </c>
      <c r="BO288" s="81">
        <v>155.14552698561957</v>
      </c>
      <c r="BP288" s="81">
        <v>2036.2919024226806</v>
      </c>
      <c r="BQ288" s="96">
        <v>162.46223850672547</v>
      </c>
      <c r="BR288" s="96">
        <v>146.19912668947217</v>
      </c>
      <c r="BS288" s="96">
        <v>44.38157617418654</v>
      </c>
      <c r="BT288" s="96">
        <v>353.04294137038414</v>
      </c>
    </row>
    <row r="289" spans="1:72" s="29" customFormat="1" ht="12.75" customHeight="1">
      <c r="A289" s="17">
        <v>1994</v>
      </c>
      <c r="B289" s="18" t="s">
        <v>874</v>
      </c>
      <c r="C289" s="19" t="s">
        <v>879</v>
      </c>
      <c r="D289" s="20" t="s">
        <v>319</v>
      </c>
      <c r="E289" s="142" t="s">
        <v>1182</v>
      </c>
      <c r="F289" s="82">
        <v>1143.8441</v>
      </c>
      <c r="G289" s="74">
        <v>16.07188</v>
      </c>
      <c r="H289" s="22" t="s">
        <v>170</v>
      </c>
      <c r="I289" s="23">
        <v>667.3342465753425</v>
      </c>
      <c r="J289" s="24" t="s">
        <v>177</v>
      </c>
      <c r="K289" s="87">
        <v>64647.11555232913</v>
      </c>
      <c r="L289" s="92">
        <v>56.517418372249445</v>
      </c>
      <c r="M289" s="88"/>
      <c r="N289" s="89">
        <v>0.10848115000882692</v>
      </c>
      <c r="O289" s="88"/>
      <c r="P289" s="89">
        <v>0.042305039502148485</v>
      </c>
      <c r="Q289" s="77">
        <v>77</v>
      </c>
      <c r="R289" s="77">
        <v>55</v>
      </c>
      <c r="S289" s="24" t="s">
        <v>177</v>
      </c>
      <c r="T289" s="25">
        <v>295328.4346486132</v>
      </c>
      <c r="U289" s="28">
        <v>258.1894111694183</v>
      </c>
      <c r="V289" s="88"/>
      <c r="W289" s="89">
        <v>0.4955761436108496</v>
      </c>
      <c r="X289" s="88"/>
      <c r="Y289" s="89">
        <v>0.27351948406842075</v>
      </c>
      <c r="Z289" s="77">
        <v>43</v>
      </c>
      <c r="AA289" s="77">
        <v>29</v>
      </c>
      <c r="AB289" s="24" t="s">
        <v>177</v>
      </c>
      <c r="AC289" s="87">
        <v>987522.1914820399</v>
      </c>
      <c r="AD289" s="87">
        <v>863.3363510657089</v>
      </c>
      <c r="AE289" s="88"/>
      <c r="AF289" s="89">
        <v>1.6571124956765229</v>
      </c>
      <c r="AG289" s="88"/>
      <c r="AH289" s="89">
        <v>0.8743698817335295</v>
      </c>
      <c r="AI289" s="77">
        <v>57</v>
      </c>
      <c r="AJ289" s="77">
        <v>40</v>
      </c>
      <c r="AK289" s="24" t="s">
        <v>177</v>
      </c>
      <c r="AL289" s="25">
        <v>47391.90396419832</v>
      </c>
      <c r="AM289" s="83">
        <v>41.43213569418972</v>
      </c>
      <c r="AN289" s="88"/>
      <c r="AO289" s="89">
        <v>0.07952602678742239</v>
      </c>
      <c r="AP289" s="88"/>
      <c r="AQ289" s="89">
        <v>0.051599807053275125</v>
      </c>
      <c r="AR289" s="77">
        <v>70</v>
      </c>
      <c r="AS289" s="77">
        <v>65</v>
      </c>
      <c r="AT289" s="24" t="s">
        <v>177</v>
      </c>
      <c r="AU289" s="25">
        <v>141349.11552946942</v>
      </c>
      <c r="AV289" s="83">
        <v>123.57375933439654</v>
      </c>
      <c r="AW289" s="88"/>
      <c r="AX289" s="89">
        <v>0.2371910095966367</v>
      </c>
      <c r="AY289" s="88"/>
      <c r="AZ289" s="89">
        <v>0.13663279500973974</v>
      </c>
      <c r="BA289" s="77">
        <v>69</v>
      </c>
      <c r="BB289" s="77">
        <v>65</v>
      </c>
      <c r="BC289" s="32" t="s">
        <v>1184</v>
      </c>
      <c r="BD289" s="78">
        <v>11</v>
      </c>
      <c r="BE289" s="79">
        <v>0.87351296</v>
      </c>
      <c r="BF289" s="79">
        <v>65.231951</v>
      </c>
      <c r="BG289" s="79">
        <v>19.01075</v>
      </c>
      <c r="BH289" s="79">
        <v>13.957004600000001</v>
      </c>
      <c r="BI289" s="79">
        <v>0.355558</v>
      </c>
      <c r="BJ289" s="79">
        <v>0.571221698</v>
      </c>
      <c r="BK289" s="79">
        <v>100</v>
      </c>
      <c r="BL289" s="81">
        <v>652.1343249486534</v>
      </c>
      <c r="BM289" s="81">
        <v>7026.928757161924</v>
      </c>
      <c r="BN289" s="81">
        <v>8.73516475424113</v>
      </c>
      <c r="BO289" s="81">
        <v>1045.8225906834682</v>
      </c>
      <c r="BP289" s="81">
        <v>8733.620837548287</v>
      </c>
      <c r="BQ289" s="96">
        <v>1213.4803452090484</v>
      </c>
      <c r="BR289" s="96">
        <v>1.599576958666541</v>
      </c>
      <c r="BS289" s="96">
        <v>312.4254432924906</v>
      </c>
      <c r="BT289" s="96">
        <v>1527.5053654602057</v>
      </c>
    </row>
    <row r="290" spans="1:72" s="29" customFormat="1" ht="12.75" customHeight="1">
      <c r="A290" s="17">
        <v>1991</v>
      </c>
      <c r="B290" s="18" t="s">
        <v>622</v>
      </c>
      <c r="C290" s="19" t="s">
        <v>626</v>
      </c>
      <c r="D290" s="20" t="s">
        <v>320</v>
      </c>
      <c r="E290" s="141" t="s">
        <v>1178</v>
      </c>
      <c r="F290" s="82">
        <v>1367.20307</v>
      </c>
      <c r="G290" s="74">
        <v>14.55505</v>
      </c>
      <c r="H290" s="22" t="s">
        <v>169</v>
      </c>
      <c r="I290" s="23">
        <v>689.5630136986301</v>
      </c>
      <c r="J290" s="24" t="s">
        <v>177</v>
      </c>
      <c r="K290" s="87">
        <v>12261.880470460688</v>
      </c>
      <c r="L290" s="92">
        <v>8.968587578186675</v>
      </c>
      <c r="M290" s="31" t="s">
        <v>498</v>
      </c>
      <c r="N290" s="27">
        <v>0.02</v>
      </c>
      <c r="O290" s="88"/>
      <c r="P290" s="89">
        <v>0.020289819367738132</v>
      </c>
      <c r="Q290" s="77">
        <v>11</v>
      </c>
      <c r="R290" s="77">
        <v>23</v>
      </c>
      <c r="S290" s="24" t="s">
        <v>177</v>
      </c>
      <c r="T290" s="25">
        <v>371328.7886219626</v>
      </c>
      <c r="U290" s="28">
        <v>271.5973923478409</v>
      </c>
      <c r="V290" s="88"/>
      <c r="W290" s="89">
        <v>0.6030220640059526</v>
      </c>
      <c r="X290" s="88"/>
      <c r="Y290" s="89">
        <v>0.4280443736043915</v>
      </c>
      <c r="Z290" s="77">
        <v>48</v>
      </c>
      <c r="AA290" s="77">
        <v>40</v>
      </c>
      <c r="AB290" s="24" t="s">
        <v>177</v>
      </c>
      <c r="AC290" s="87">
        <v>461254.62019694597</v>
      </c>
      <c r="AD290" s="87">
        <v>337.3709658192517</v>
      </c>
      <c r="AE290" s="88"/>
      <c r="AF290" s="89">
        <v>0.7490577666646147</v>
      </c>
      <c r="AG290" s="88"/>
      <c r="AH290" s="89">
        <v>0.5395452195231826</v>
      </c>
      <c r="AI290" s="77">
        <v>30</v>
      </c>
      <c r="AJ290" s="77">
        <v>23</v>
      </c>
      <c r="AK290" s="24" t="s">
        <v>177</v>
      </c>
      <c r="AL290" s="25">
        <v>41182.438541397576</v>
      </c>
      <c r="AM290" s="83">
        <v>30.12166915438361</v>
      </c>
      <c r="AN290" s="88"/>
      <c r="AO290" s="89">
        <v>0.06687851804378797</v>
      </c>
      <c r="AP290" s="88"/>
      <c r="AQ290" s="89">
        <v>0.2450475821136804</v>
      </c>
      <c r="AR290" s="77">
        <v>66</v>
      </c>
      <c r="AS290" s="77">
        <v>92</v>
      </c>
      <c r="AT290" s="24" t="s">
        <v>177</v>
      </c>
      <c r="AU290" s="25">
        <v>63048.07522797041</v>
      </c>
      <c r="AV290" s="83">
        <v>46.11463842600237</v>
      </c>
      <c r="AW290" s="88"/>
      <c r="AX290" s="89">
        <v>0.10238737641825973</v>
      </c>
      <c r="AY290" s="88"/>
      <c r="AZ290" s="89">
        <v>0.24717602750609047</v>
      </c>
      <c r="BA290" s="77">
        <v>44</v>
      </c>
      <c r="BB290" s="77">
        <v>81</v>
      </c>
      <c r="BC290" s="19" t="s">
        <v>1185</v>
      </c>
      <c r="BD290" s="78">
        <v>7</v>
      </c>
      <c r="BE290" s="79">
        <v>0.6336963299999999</v>
      </c>
      <c r="BF290" s="79">
        <v>1.58973705</v>
      </c>
      <c r="BG290" s="79">
        <v>26.21299</v>
      </c>
      <c r="BH290" s="79">
        <v>69.86082040000001</v>
      </c>
      <c r="BI290" s="79">
        <v>0.6396863500000001</v>
      </c>
      <c r="BJ290" s="79">
        <v>1.0630720900000001</v>
      </c>
      <c r="BK290" s="79">
        <v>100</v>
      </c>
      <c r="BL290" s="81">
        <v>498.07085351263873</v>
      </c>
      <c r="BM290" s="81">
        <v>630.1387742397818</v>
      </c>
      <c r="BN290" s="81">
        <v>3.97136810603173</v>
      </c>
      <c r="BO290" s="81">
        <v>2719.4987208447387</v>
      </c>
      <c r="BP290" s="81">
        <v>3851.679716703191</v>
      </c>
      <c r="BQ290" s="96">
        <v>71.93615600448683</v>
      </c>
      <c r="BR290" s="96">
        <v>1.124436718338654</v>
      </c>
      <c r="BS290" s="96">
        <v>865.286237252232</v>
      </c>
      <c r="BT290" s="96">
        <v>938.3468299750575</v>
      </c>
    </row>
    <row r="291" spans="1:72" s="29" customFormat="1" ht="12.75" customHeight="1">
      <c r="A291" s="17">
        <v>1991</v>
      </c>
      <c r="B291" s="18" t="s">
        <v>622</v>
      </c>
      <c r="C291" s="19" t="s">
        <v>627</v>
      </c>
      <c r="D291" s="20" t="s">
        <v>628</v>
      </c>
      <c r="E291" s="142" t="s">
        <v>1182</v>
      </c>
      <c r="F291" s="82">
        <v>134.046792</v>
      </c>
      <c r="G291" s="74">
        <v>13.51773</v>
      </c>
      <c r="H291" s="22" t="s">
        <v>169</v>
      </c>
      <c r="I291" s="23">
        <v>57.78986301369862</v>
      </c>
      <c r="J291" s="24" t="s">
        <v>177</v>
      </c>
      <c r="K291" s="87">
        <v>1459.0317586143226</v>
      </c>
      <c r="L291" s="92">
        <v>10.884495905089041</v>
      </c>
      <c r="M291" s="88"/>
      <c r="N291" s="89">
        <v>0.02827233130136114</v>
      </c>
      <c r="O291" s="88"/>
      <c r="P291" s="89">
        <v>0.02169267646417754</v>
      </c>
      <c r="Q291" s="77">
        <v>38</v>
      </c>
      <c r="R291" s="77">
        <v>27</v>
      </c>
      <c r="S291" s="24" t="s">
        <v>177</v>
      </c>
      <c r="T291" s="25">
        <v>147448.12066471964</v>
      </c>
      <c r="U291" s="28">
        <v>1099.975004733568</v>
      </c>
      <c r="V291" s="88"/>
      <c r="W291" s="89">
        <v>2.8571702381277455</v>
      </c>
      <c r="X291" s="88"/>
      <c r="Y291" s="89">
        <v>2.7253255092818303</v>
      </c>
      <c r="Z291" s="77">
        <v>81</v>
      </c>
      <c r="AA291" s="77">
        <v>78</v>
      </c>
      <c r="AB291" s="24" t="s">
        <v>177</v>
      </c>
      <c r="AC291" s="87">
        <v>163379.51822061872</v>
      </c>
      <c r="AD291" s="87">
        <v>1218.8245297255507</v>
      </c>
      <c r="AE291" s="88"/>
      <c r="AF291" s="89">
        <v>3.165880276229895</v>
      </c>
      <c r="AG291" s="88"/>
      <c r="AH291" s="89">
        <v>2.8870063137392874</v>
      </c>
      <c r="AI291" s="77">
        <v>75</v>
      </c>
      <c r="AJ291" s="77">
        <v>76</v>
      </c>
      <c r="AK291" s="24" t="s">
        <v>177</v>
      </c>
      <c r="AL291" s="25">
        <v>7768.866448339767</v>
      </c>
      <c r="AM291" s="83">
        <v>57.95637726518488</v>
      </c>
      <c r="AN291" s="88"/>
      <c r="AO291" s="89">
        <v>0.1505409082199087</v>
      </c>
      <c r="AP291" s="88"/>
      <c r="AQ291" s="89">
        <v>0.05129508994055239</v>
      </c>
      <c r="AR291" s="77">
        <v>84</v>
      </c>
      <c r="AS291" s="77">
        <v>65</v>
      </c>
      <c r="AT291" s="24" t="s">
        <v>177</v>
      </c>
      <c r="AU291" s="25">
        <v>12543.295983382031</v>
      </c>
      <c r="AV291" s="83">
        <v>93.57401095717405</v>
      </c>
      <c r="AW291" s="88"/>
      <c r="AX291" s="89">
        <v>0.24305723131757473</v>
      </c>
      <c r="AY291" s="88"/>
      <c r="AZ291" s="89">
        <v>0.06362800187846204</v>
      </c>
      <c r="BA291" s="77">
        <v>70</v>
      </c>
      <c r="BB291" s="77">
        <v>43</v>
      </c>
      <c r="BC291" s="32" t="s">
        <v>1184</v>
      </c>
      <c r="BD291" s="78">
        <v>16</v>
      </c>
      <c r="BE291" s="79">
        <v>1.81958565</v>
      </c>
      <c r="BF291" s="79">
        <v>2.65552044</v>
      </c>
      <c r="BG291" s="79">
        <v>68.60711</v>
      </c>
      <c r="BH291" s="79">
        <v>25.871687299999998</v>
      </c>
      <c r="BI291" s="79">
        <v>0.30348811000000003</v>
      </c>
      <c r="BJ291" s="79">
        <v>0.742605765</v>
      </c>
      <c r="BK291" s="79">
        <v>100</v>
      </c>
      <c r="BL291" s="81">
        <v>482.5628352224945</v>
      </c>
      <c r="BM291" s="81">
        <v>1380.8859620701205</v>
      </c>
      <c r="BN291" s="81">
        <v>11.098114654371338</v>
      </c>
      <c r="BO291" s="81">
        <v>7568.670498283912</v>
      </c>
      <c r="BP291" s="81">
        <v>9443.217410230898</v>
      </c>
      <c r="BQ291" s="96">
        <v>157.62157640196764</v>
      </c>
      <c r="BR291" s="96">
        <v>3.1406943330654267</v>
      </c>
      <c r="BS291" s="96">
        <v>2418.5584389069154</v>
      </c>
      <c r="BT291" s="96">
        <v>2579.3207096419483</v>
      </c>
    </row>
    <row r="292" spans="1:72" s="29" customFormat="1" ht="12.75" customHeight="1">
      <c r="A292" s="17">
        <v>1991</v>
      </c>
      <c r="B292" s="18" t="s">
        <v>622</v>
      </c>
      <c r="C292" s="19" t="s">
        <v>629</v>
      </c>
      <c r="D292" s="20" t="s">
        <v>630</v>
      </c>
      <c r="E292" s="139" t="s">
        <v>208</v>
      </c>
      <c r="F292" s="82">
        <v>152.999312</v>
      </c>
      <c r="G292" s="74">
        <v>17.22022</v>
      </c>
      <c r="H292" s="22" t="s">
        <v>169</v>
      </c>
      <c r="I292" s="23">
        <v>110.12545205479454</v>
      </c>
      <c r="J292" s="24" t="s">
        <v>177</v>
      </c>
      <c r="K292" s="87">
        <v>1509.1220703841034</v>
      </c>
      <c r="L292" s="92">
        <v>9.863587297595844</v>
      </c>
      <c r="M292" s="31" t="s">
        <v>498</v>
      </c>
      <c r="N292" s="27">
        <v>0.02</v>
      </c>
      <c r="O292" s="31" t="s">
        <v>498</v>
      </c>
      <c r="P292" s="27">
        <v>0.02</v>
      </c>
      <c r="Q292" s="77">
        <v>11</v>
      </c>
      <c r="R292" s="77">
        <v>11</v>
      </c>
      <c r="S292" s="24" t="s">
        <v>179</v>
      </c>
      <c r="T292" s="26"/>
      <c r="U292" s="28"/>
      <c r="V292" s="90" t="s">
        <v>498</v>
      </c>
      <c r="W292" s="89">
        <v>0.05</v>
      </c>
      <c r="X292" s="90" t="s">
        <v>498</v>
      </c>
      <c r="Y292" s="89">
        <v>0.05</v>
      </c>
      <c r="Z292" s="77">
        <v>3</v>
      </c>
      <c r="AA292" s="77">
        <v>3</v>
      </c>
      <c r="AB292" s="24" t="s">
        <v>179</v>
      </c>
      <c r="AC292" s="77"/>
      <c r="AD292" s="77"/>
      <c r="AE292" s="90" t="s">
        <v>498</v>
      </c>
      <c r="AF292" s="89">
        <v>0.2</v>
      </c>
      <c r="AG292" s="90" t="s">
        <v>498</v>
      </c>
      <c r="AH292" s="89">
        <v>0.2</v>
      </c>
      <c r="AI292" s="77">
        <v>2</v>
      </c>
      <c r="AJ292" s="77">
        <v>3</v>
      </c>
      <c r="AK292" s="24" t="s">
        <v>179</v>
      </c>
      <c r="AL292" s="26"/>
      <c r="AM292" s="83"/>
      <c r="AN292" s="90" t="s">
        <v>498</v>
      </c>
      <c r="AO292" s="89">
        <v>0.01</v>
      </c>
      <c r="AP292" s="90" t="s">
        <v>498</v>
      </c>
      <c r="AQ292" s="89">
        <v>0.01</v>
      </c>
      <c r="AR292" s="77">
        <v>12</v>
      </c>
      <c r="AS292" s="77">
        <v>12</v>
      </c>
      <c r="AT292" s="24" t="s">
        <v>177</v>
      </c>
      <c r="AU292" s="25">
        <v>2864.2121539091845</v>
      </c>
      <c r="AV292" s="83">
        <v>18.72042505595832</v>
      </c>
      <c r="AW292" s="88"/>
      <c r="AX292" s="89">
        <v>0.02912500578044364</v>
      </c>
      <c r="AY292" s="88"/>
      <c r="AZ292" s="89">
        <v>0.01185105203888261</v>
      </c>
      <c r="BA292" s="77">
        <v>14</v>
      </c>
      <c r="BB292" s="77">
        <v>8</v>
      </c>
      <c r="BC292" s="19" t="s">
        <v>1183</v>
      </c>
      <c r="BD292" s="78">
        <v>2</v>
      </c>
      <c r="BE292" s="79">
        <v>0.01411781</v>
      </c>
      <c r="BF292" s="79">
        <v>0.3288273422</v>
      </c>
      <c r="BG292" s="79">
        <v>3.757691</v>
      </c>
      <c r="BH292" s="79">
        <v>95.5258321</v>
      </c>
      <c r="BI292" s="79">
        <v>0.20176711</v>
      </c>
      <c r="BJ292" s="79">
        <v>0.171766683</v>
      </c>
      <c r="BK292" s="79">
        <v>100</v>
      </c>
      <c r="BL292" s="81">
        <v>480.9912696426591</v>
      </c>
      <c r="BM292" s="81">
        <v>139.4080342879799</v>
      </c>
      <c r="BN292" s="81">
        <v>0</v>
      </c>
      <c r="BO292" s="81">
        <v>203.87019779539924</v>
      </c>
      <c r="BP292" s="81">
        <v>824.2695017260382</v>
      </c>
      <c r="BQ292" s="96">
        <v>15.908568268594568</v>
      </c>
      <c r="BR292" s="96">
        <v>0</v>
      </c>
      <c r="BS292" s="96">
        <v>66.30095173238426</v>
      </c>
      <c r="BT292" s="96">
        <v>82.20952000097883</v>
      </c>
    </row>
    <row r="293" spans="1:72" s="29" customFormat="1" ht="12.75" customHeight="1">
      <c r="A293" s="17">
        <v>1991</v>
      </c>
      <c r="B293" s="18" t="s">
        <v>622</v>
      </c>
      <c r="C293" s="19" t="s">
        <v>631</v>
      </c>
      <c r="D293" s="20" t="s">
        <v>321</v>
      </c>
      <c r="E293" s="139" t="s">
        <v>208</v>
      </c>
      <c r="F293" s="82">
        <v>2149.36371</v>
      </c>
      <c r="G293" s="74">
        <v>16.61836</v>
      </c>
      <c r="H293" s="22" t="s">
        <v>169</v>
      </c>
      <c r="I293" s="23">
        <v>1370.335616438356</v>
      </c>
      <c r="J293" s="24" t="s">
        <v>177</v>
      </c>
      <c r="K293" s="87">
        <v>19712.125855523565</v>
      </c>
      <c r="L293" s="92">
        <v>9.17114482012147</v>
      </c>
      <c r="M293" s="31" t="s">
        <v>498</v>
      </c>
      <c r="N293" s="27">
        <v>0.02</v>
      </c>
      <c r="O293" s="31" t="s">
        <v>498</v>
      </c>
      <c r="P293" s="27">
        <v>0.02</v>
      </c>
      <c r="Q293" s="77">
        <v>11</v>
      </c>
      <c r="R293" s="77">
        <v>11</v>
      </c>
      <c r="S293" s="24" t="s">
        <v>178</v>
      </c>
      <c r="T293" s="25">
        <v>231028.25745331426</v>
      </c>
      <c r="U293" s="28">
        <v>107.48681406429546</v>
      </c>
      <c r="V293" s="88"/>
      <c r="W293" s="89">
        <v>0.18879335222956078</v>
      </c>
      <c r="X293" s="88"/>
      <c r="Y293" s="89">
        <v>0.10068434568807509</v>
      </c>
      <c r="Z293" s="77">
        <v>23</v>
      </c>
      <c r="AA293" s="77">
        <v>13</v>
      </c>
      <c r="AB293" s="24" t="s">
        <v>177</v>
      </c>
      <c r="AC293" s="87">
        <v>436555.6724490635</v>
      </c>
      <c r="AD293" s="87">
        <v>203.10925992561002</v>
      </c>
      <c r="AE293" s="88"/>
      <c r="AF293" s="89">
        <v>0.3567477404929302</v>
      </c>
      <c r="AG293" s="31" t="s">
        <v>498</v>
      </c>
      <c r="AH293" s="27">
        <v>0.2</v>
      </c>
      <c r="AI293" s="77">
        <v>12</v>
      </c>
      <c r="AJ293" s="77">
        <v>3</v>
      </c>
      <c r="AK293" s="24" t="s">
        <v>179</v>
      </c>
      <c r="AL293" s="26"/>
      <c r="AM293" s="83"/>
      <c r="AN293" s="90" t="s">
        <v>498</v>
      </c>
      <c r="AO293" s="89">
        <v>0.01</v>
      </c>
      <c r="AP293" s="90" t="s">
        <v>498</v>
      </c>
      <c r="AQ293" s="89">
        <v>0.01</v>
      </c>
      <c r="AR293" s="77">
        <v>12</v>
      </c>
      <c r="AS293" s="77">
        <v>12</v>
      </c>
      <c r="AT293" s="24" t="s">
        <v>177</v>
      </c>
      <c r="AU293" s="25">
        <v>58953.305036559934</v>
      </c>
      <c r="AV293" s="83">
        <v>27.428259238898164</v>
      </c>
      <c r="AW293" s="88"/>
      <c r="AX293" s="89">
        <v>0.048175890713771784</v>
      </c>
      <c r="AY293" s="88"/>
      <c r="AZ293" s="89">
        <v>0.022317085112197176</v>
      </c>
      <c r="BA293" s="77">
        <v>26</v>
      </c>
      <c r="BB293" s="77">
        <v>15</v>
      </c>
      <c r="BC293" s="19" t="s">
        <v>1183</v>
      </c>
      <c r="BD293" s="78">
        <v>4</v>
      </c>
      <c r="BE293" s="79">
        <v>0.24035380999999997</v>
      </c>
      <c r="BF293" s="79">
        <v>0.490547899</v>
      </c>
      <c r="BG293" s="79">
        <v>10.32994</v>
      </c>
      <c r="BH293" s="79">
        <v>87.5223681</v>
      </c>
      <c r="BI293" s="79">
        <v>0.63258277</v>
      </c>
      <c r="BJ293" s="79">
        <v>0.7842066430000001</v>
      </c>
      <c r="BK293" s="79">
        <v>100</v>
      </c>
      <c r="BL293" s="81">
        <v>429.81914245991743</v>
      </c>
      <c r="BM293" s="81">
        <v>329.0364477215445</v>
      </c>
      <c r="BN293" s="81">
        <v>1.4250729114617833</v>
      </c>
      <c r="BO293" s="81">
        <v>518.1607909440324</v>
      </c>
      <c r="BP293" s="81">
        <v>1278.4414540369562</v>
      </c>
      <c r="BQ293" s="96">
        <v>37.55700642524883</v>
      </c>
      <c r="BR293" s="96">
        <v>0.402754853745375</v>
      </c>
      <c r="BS293" s="96">
        <v>163.71170610301223</v>
      </c>
      <c r="BT293" s="96">
        <v>201.67146738200643</v>
      </c>
    </row>
    <row r="294" spans="1:72" s="29" customFormat="1" ht="12.75" customHeight="1">
      <c r="A294" s="17">
        <v>1991</v>
      </c>
      <c r="B294" s="18" t="s">
        <v>622</v>
      </c>
      <c r="C294" s="19" t="s">
        <v>632</v>
      </c>
      <c r="D294" s="20" t="s">
        <v>633</v>
      </c>
      <c r="E294" s="139" t="s">
        <v>208</v>
      </c>
      <c r="F294" s="82">
        <v>150.027712</v>
      </c>
      <c r="G294" s="74">
        <v>15.04238</v>
      </c>
      <c r="H294" s="22" t="s">
        <v>169</v>
      </c>
      <c r="I294" s="23">
        <v>49.63369863013706</v>
      </c>
      <c r="J294" s="24" t="s">
        <v>177</v>
      </c>
      <c r="K294" s="87">
        <v>759.6691034090939</v>
      </c>
      <c r="L294" s="92">
        <v>5.063525219987984</v>
      </c>
      <c r="M294" s="31" t="s">
        <v>498</v>
      </c>
      <c r="N294" s="27">
        <v>0.02</v>
      </c>
      <c r="O294" s="31" t="s">
        <v>498</v>
      </c>
      <c r="P294" s="27">
        <v>0.02</v>
      </c>
      <c r="Q294" s="77">
        <v>11</v>
      </c>
      <c r="R294" s="77">
        <v>11</v>
      </c>
      <c r="S294" s="24" t="s">
        <v>177</v>
      </c>
      <c r="T294" s="25">
        <v>3898.806652847297</v>
      </c>
      <c r="U294" s="28">
        <v>25.987243295740566</v>
      </c>
      <c r="V294" s="88"/>
      <c r="W294" s="89">
        <v>0.08796372257767862</v>
      </c>
      <c r="X294" s="88"/>
      <c r="Y294" s="89">
        <v>0.06201607686297791</v>
      </c>
      <c r="Z294" s="77">
        <v>12</v>
      </c>
      <c r="AA294" s="77">
        <v>8</v>
      </c>
      <c r="AB294" s="24" t="s">
        <v>177</v>
      </c>
      <c r="AC294" s="87">
        <v>11141.293086179256</v>
      </c>
      <c r="AD294" s="87">
        <v>74.26156766410764</v>
      </c>
      <c r="AE294" s="88"/>
      <c r="AF294" s="89">
        <v>0.2513665594249373</v>
      </c>
      <c r="AG294" s="31" t="s">
        <v>498</v>
      </c>
      <c r="AH294" s="27">
        <v>0.2</v>
      </c>
      <c r="AI294" s="77">
        <v>6</v>
      </c>
      <c r="AJ294" s="77">
        <v>3</v>
      </c>
      <c r="AK294" s="24" t="s">
        <v>179</v>
      </c>
      <c r="AL294" s="26"/>
      <c r="AM294" s="83"/>
      <c r="AN294" s="90" t="s">
        <v>498</v>
      </c>
      <c r="AO294" s="89">
        <v>0.01</v>
      </c>
      <c r="AP294" s="90" t="s">
        <v>498</v>
      </c>
      <c r="AQ294" s="89">
        <v>0.01</v>
      </c>
      <c r="AR294" s="77">
        <v>12</v>
      </c>
      <c r="AS294" s="77">
        <v>12</v>
      </c>
      <c r="AT294" s="24" t="s">
        <v>177</v>
      </c>
      <c r="AU294" s="25">
        <v>1004.9976094144771</v>
      </c>
      <c r="AV294" s="83">
        <v>6.698746491677998</v>
      </c>
      <c r="AW294" s="88"/>
      <c r="AX294" s="89">
        <v>0.022674458822215346</v>
      </c>
      <c r="AY294" s="31" t="s">
        <v>498</v>
      </c>
      <c r="AZ294" s="27">
        <v>0.01</v>
      </c>
      <c r="BA294" s="77">
        <v>10</v>
      </c>
      <c r="BB294" s="77">
        <v>3</v>
      </c>
      <c r="BC294" s="19" t="s">
        <v>1183</v>
      </c>
      <c r="BD294" s="78">
        <v>2</v>
      </c>
      <c r="BE294" s="79">
        <v>0.010197593</v>
      </c>
      <c r="BF294" s="79">
        <v>0.0215949</v>
      </c>
      <c r="BG294" s="79">
        <v>1.977133</v>
      </c>
      <c r="BH294" s="79">
        <v>97.76612890999999</v>
      </c>
      <c r="BI294" s="79">
        <v>0.05518698</v>
      </c>
      <c r="BJ294" s="79">
        <v>0.16975999</v>
      </c>
      <c r="BK294" s="79">
        <v>100</v>
      </c>
      <c r="BL294" s="81">
        <v>403.0744222329628</v>
      </c>
      <c r="BM294" s="81">
        <v>54.57214020122717</v>
      </c>
      <c r="BN294" s="81">
        <v>0.09998152874583596</v>
      </c>
      <c r="BO294" s="81">
        <v>179.28687734703306</v>
      </c>
      <c r="BP294" s="81">
        <v>637.0334213099688</v>
      </c>
      <c r="BQ294" s="96">
        <v>6.227738334990627</v>
      </c>
      <c r="BR294" s="96">
        <v>0.02666174099888959</v>
      </c>
      <c r="BS294" s="96">
        <v>55.7097078171798</v>
      </c>
      <c r="BT294" s="96">
        <v>61.96410789316931</v>
      </c>
    </row>
    <row r="295" spans="1:72" s="29" customFormat="1" ht="12.75" customHeight="1">
      <c r="A295" s="17">
        <v>1991</v>
      </c>
      <c r="B295" s="18" t="s">
        <v>622</v>
      </c>
      <c r="C295" s="19" t="s">
        <v>634</v>
      </c>
      <c r="D295" s="20" t="s">
        <v>322</v>
      </c>
      <c r="E295" s="141" t="s">
        <v>208</v>
      </c>
      <c r="F295" s="82">
        <v>1281.72749</v>
      </c>
      <c r="G295" s="74">
        <v>12.95152</v>
      </c>
      <c r="H295" s="22" t="s">
        <v>169</v>
      </c>
      <c r="I295" s="23">
        <v>837.8904109589041</v>
      </c>
      <c r="J295" s="24" t="s">
        <v>178</v>
      </c>
      <c r="K295" s="87">
        <v>11847.818752319094</v>
      </c>
      <c r="L295" s="92">
        <v>9.243633178468453</v>
      </c>
      <c r="M295" s="31" t="s">
        <v>498</v>
      </c>
      <c r="N295" s="27">
        <v>0.02</v>
      </c>
      <c r="O295" s="31" t="s">
        <v>498</v>
      </c>
      <c r="P295" s="27">
        <v>0.02</v>
      </c>
      <c r="Q295" s="77">
        <v>11</v>
      </c>
      <c r="R295" s="77">
        <v>11</v>
      </c>
      <c r="S295" s="24" t="s">
        <v>177</v>
      </c>
      <c r="T295" s="25">
        <v>103892.34549154929</v>
      </c>
      <c r="U295" s="28">
        <v>81.05650093496028</v>
      </c>
      <c r="V295" s="88"/>
      <c r="W295" s="89">
        <v>0.1388496764002877</v>
      </c>
      <c r="X295" s="88"/>
      <c r="Y295" s="89">
        <v>0.10436006999166689</v>
      </c>
      <c r="Z295" s="77">
        <v>18</v>
      </c>
      <c r="AA295" s="77">
        <v>14</v>
      </c>
      <c r="AB295" s="24" t="s">
        <v>177</v>
      </c>
      <c r="AC295" s="87">
        <v>302492.68094939215</v>
      </c>
      <c r="AD295" s="87">
        <v>236.00389576523176</v>
      </c>
      <c r="AE295" s="88"/>
      <c r="AF295" s="89">
        <v>0.40427435403982653</v>
      </c>
      <c r="AG295" s="88"/>
      <c r="AH295" s="89">
        <v>0.22002082354760874</v>
      </c>
      <c r="AI295" s="77">
        <v>13</v>
      </c>
      <c r="AJ295" s="77">
        <v>7</v>
      </c>
      <c r="AK295" s="24" t="s">
        <v>179</v>
      </c>
      <c r="AL295" s="26"/>
      <c r="AM295" s="83"/>
      <c r="AN295" s="90" t="s">
        <v>498</v>
      </c>
      <c r="AO295" s="89">
        <v>0.01</v>
      </c>
      <c r="AP295" s="90" t="s">
        <v>498</v>
      </c>
      <c r="AQ295" s="89">
        <v>0.01</v>
      </c>
      <c r="AR295" s="77">
        <v>12</v>
      </c>
      <c r="AS295" s="77">
        <v>12</v>
      </c>
      <c r="AT295" s="24" t="s">
        <v>176</v>
      </c>
      <c r="AU295" s="26"/>
      <c r="AV295" s="83"/>
      <c r="AW295" s="88"/>
      <c r="AX295" s="91"/>
      <c r="AY295" s="88"/>
      <c r="AZ295" s="91"/>
      <c r="BA295" s="80"/>
      <c r="BB295" s="80"/>
      <c r="BC295" s="19" t="s">
        <v>1183</v>
      </c>
      <c r="BD295" s="78">
        <v>3</v>
      </c>
      <c r="BE295" s="79">
        <v>0.091986251</v>
      </c>
      <c r="BF295" s="79">
        <v>0.177371944</v>
      </c>
      <c r="BG295" s="79">
        <v>4.743401</v>
      </c>
      <c r="BH295" s="79">
        <v>93.755537</v>
      </c>
      <c r="BI295" s="79">
        <v>0.35734198</v>
      </c>
      <c r="BJ295" s="79">
        <v>0.874360832</v>
      </c>
      <c r="BK295" s="79">
        <v>100</v>
      </c>
      <c r="BL295" s="81">
        <v>550.3385122839177</v>
      </c>
      <c r="BM295" s="81">
        <v>121.1396347596477</v>
      </c>
      <c r="BN295" s="81">
        <v>0.7856584241631581</v>
      </c>
      <c r="BO295" s="81">
        <v>158.76151645932163</v>
      </c>
      <c r="BP295" s="81">
        <v>831.0253219270501</v>
      </c>
      <c r="BQ295" s="96">
        <v>21.590132756430673</v>
      </c>
      <c r="BR295" s="96">
        <v>0.149797832611049</v>
      </c>
      <c r="BS295" s="96">
        <v>50.1026938261268</v>
      </c>
      <c r="BT295" s="96">
        <v>71.84262441516853</v>
      </c>
    </row>
    <row r="296" spans="1:72" s="29" customFormat="1" ht="12.75" customHeight="1">
      <c r="A296" s="17">
        <v>1991</v>
      </c>
      <c r="B296" s="18" t="s">
        <v>622</v>
      </c>
      <c r="C296" s="19" t="s">
        <v>635</v>
      </c>
      <c r="D296" s="20" t="s">
        <v>323</v>
      </c>
      <c r="E296" s="141" t="s">
        <v>208</v>
      </c>
      <c r="F296" s="82">
        <v>789.166528</v>
      </c>
      <c r="G296" s="74">
        <v>13.48411</v>
      </c>
      <c r="H296" s="22" t="s">
        <v>169</v>
      </c>
      <c r="I296" s="23">
        <v>382.0821917808219</v>
      </c>
      <c r="J296" s="24" t="s">
        <v>177</v>
      </c>
      <c r="K296" s="87">
        <v>5437.27747062444</v>
      </c>
      <c r="L296" s="92">
        <v>6.889898744697444</v>
      </c>
      <c r="M296" s="31" t="s">
        <v>498</v>
      </c>
      <c r="N296" s="27">
        <v>0.02</v>
      </c>
      <c r="O296" s="31" t="s">
        <v>498</v>
      </c>
      <c r="P296" s="27">
        <v>0.02</v>
      </c>
      <c r="Q296" s="77">
        <v>11</v>
      </c>
      <c r="R296" s="77">
        <v>11</v>
      </c>
      <c r="S296" s="24" t="s">
        <v>177</v>
      </c>
      <c r="T296" s="25">
        <v>67528.63106875737</v>
      </c>
      <c r="U296" s="28">
        <v>85.56955810061596</v>
      </c>
      <c r="V296" s="88"/>
      <c r="W296" s="89">
        <v>0.19791544654237805</v>
      </c>
      <c r="X296" s="88"/>
      <c r="Y296" s="89">
        <v>0.16143719280329435</v>
      </c>
      <c r="Z296" s="77">
        <v>24</v>
      </c>
      <c r="AA296" s="77">
        <v>20</v>
      </c>
      <c r="AB296" s="24" t="s">
        <v>177</v>
      </c>
      <c r="AC296" s="87">
        <v>158163.79794577407</v>
      </c>
      <c r="AD296" s="87">
        <v>200.4187865729831</v>
      </c>
      <c r="AE296" s="88"/>
      <c r="AF296" s="89">
        <v>0.46355239550767274</v>
      </c>
      <c r="AG296" s="88"/>
      <c r="AH296" s="89">
        <v>0.29317128082479454</v>
      </c>
      <c r="AI296" s="77">
        <v>17</v>
      </c>
      <c r="AJ296" s="77">
        <v>11</v>
      </c>
      <c r="AK296" s="24" t="s">
        <v>179</v>
      </c>
      <c r="AL296" s="26"/>
      <c r="AM296" s="83"/>
      <c r="AN296" s="90" t="s">
        <v>498</v>
      </c>
      <c r="AO296" s="89">
        <v>0.01</v>
      </c>
      <c r="AP296" s="90" t="s">
        <v>498</v>
      </c>
      <c r="AQ296" s="89">
        <v>0.01</v>
      </c>
      <c r="AR296" s="77">
        <v>12</v>
      </c>
      <c r="AS296" s="77">
        <v>12</v>
      </c>
      <c r="AT296" s="24" t="s">
        <v>176</v>
      </c>
      <c r="AU296" s="26"/>
      <c r="AV296" s="83"/>
      <c r="AW296" s="88"/>
      <c r="AX296" s="91"/>
      <c r="AY296" s="88"/>
      <c r="AZ296" s="91"/>
      <c r="BA296" s="80"/>
      <c r="BB296" s="80"/>
      <c r="BC296" s="19" t="s">
        <v>1183</v>
      </c>
      <c r="BD296" s="78">
        <v>6</v>
      </c>
      <c r="BE296" s="79">
        <v>0.5148142299999999</v>
      </c>
      <c r="BF296" s="79">
        <v>0.7166798700000001</v>
      </c>
      <c r="BG296" s="79">
        <v>23.10472</v>
      </c>
      <c r="BH296" s="79">
        <v>74.88506240000001</v>
      </c>
      <c r="BI296" s="79">
        <v>0.39928329</v>
      </c>
      <c r="BJ296" s="79">
        <v>0.37943885599999994</v>
      </c>
      <c r="BK296" s="79">
        <v>100</v>
      </c>
      <c r="BL296" s="81">
        <v>505.7352525389081</v>
      </c>
      <c r="BM296" s="81">
        <v>785.8920071514572</v>
      </c>
      <c r="BN296" s="81">
        <v>4.430412605301645</v>
      </c>
      <c r="BO296" s="81">
        <v>942.0990039760025</v>
      </c>
      <c r="BP296" s="81">
        <v>2238.1566762716693</v>
      </c>
      <c r="BQ296" s="96">
        <v>140.0435304152518</v>
      </c>
      <c r="BR296" s="96">
        <v>0.845195502260329</v>
      </c>
      <c r="BS296" s="96">
        <v>273.66213889902843</v>
      </c>
      <c r="BT296" s="96">
        <v>414.5508648165406</v>
      </c>
    </row>
    <row r="297" spans="1:72" s="29" customFormat="1" ht="12.75" customHeight="1">
      <c r="A297" s="17">
        <v>1991</v>
      </c>
      <c r="B297" s="18" t="s">
        <v>622</v>
      </c>
      <c r="C297" s="19" t="s">
        <v>324</v>
      </c>
      <c r="D297" s="19" t="s">
        <v>325</v>
      </c>
      <c r="E297" s="139" t="s">
        <v>208</v>
      </c>
      <c r="F297" s="82">
        <v>4349.01146</v>
      </c>
      <c r="G297" s="74">
        <v>13.44641</v>
      </c>
      <c r="H297" s="41"/>
      <c r="I297" s="23"/>
      <c r="J297" s="24" t="s">
        <v>175</v>
      </c>
      <c r="K297" s="77"/>
      <c r="L297" s="93"/>
      <c r="M297" s="88"/>
      <c r="N297" s="89"/>
      <c r="O297" s="88"/>
      <c r="P297" s="89"/>
      <c r="Q297" s="80"/>
      <c r="R297" s="80"/>
      <c r="S297" s="24" t="s">
        <v>175</v>
      </c>
      <c r="T297" s="26"/>
      <c r="U297" s="28"/>
      <c r="V297" s="88"/>
      <c r="W297" s="89"/>
      <c r="X297" s="88"/>
      <c r="Y297" s="89"/>
      <c r="Z297" s="80"/>
      <c r="AA297" s="80"/>
      <c r="AB297" s="24" t="s">
        <v>175</v>
      </c>
      <c r="AC297" s="77"/>
      <c r="AD297" s="77"/>
      <c r="AE297" s="88"/>
      <c r="AF297" s="89"/>
      <c r="AG297" s="88"/>
      <c r="AH297" s="89"/>
      <c r="AI297" s="80"/>
      <c r="AJ297" s="80"/>
      <c r="AK297" s="24" t="s">
        <v>175</v>
      </c>
      <c r="AL297" s="26"/>
      <c r="AM297" s="83"/>
      <c r="AN297" s="90"/>
      <c r="AO297" s="89"/>
      <c r="AP297" s="90"/>
      <c r="AQ297" s="89"/>
      <c r="AR297" s="80"/>
      <c r="AS297" s="80"/>
      <c r="AT297" s="24" t="s">
        <v>175</v>
      </c>
      <c r="AU297" s="26"/>
      <c r="AV297" s="83"/>
      <c r="AW297" s="88"/>
      <c r="AX297" s="91"/>
      <c r="AY297" s="88"/>
      <c r="AZ297" s="91"/>
      <c r="BA297" s="80"/>
      <c r="BB297" s="80"/>
      <c r="BC297" s="19" t="s">
        <v>1183</v>
      </c>
      <c r="BD297" s="78">
        <v>4</v>
      </c>
      <c r="BE297" s="79">
        <v>0.281111708</v>
      </c>
      <c r="BF297" s="79">
        <v>0.52433213</v>
      </c>
      <c r="BG297" s="79">
        <v>15.09086</v>
      </c>
      <c r="BH297" s="79">
        <v>83.4247786</v>
      </c>
      <c r="BI297" s="79">
        <v>0.29427333</v>
      </c>
      <c r="BJ297" s="79">
        <v>0.3846454771</v>
      </c>
      <c r="BK297" s="79">
        <v>100</v>
      </c>
      <c r="BL297" s="81">
        <v>529.801087256735</v>
      </c>
      <c r="BM297" s="81">
        <v>489.01442382801486</v>
      </c>
      <c r="BN297" s="81">
        <v>1.9963923786334044</v>
      </c>
      <c r="BO297" s="81">
        <v>581.3245201243963</v>
      </c>
      <c r="BP297" s="81">
        <v>1602.1364235877795</v>
      </c>
      <c r="BQ297" s="96">
        <v>87.14501448259387</v>
      </c>
      <c r="BR297" s="96">
        <v>0.3810061240905537</v>
      </c>
      <c r="BS297" s="96">
        <v>170.78593763926298</v>
      </c>
      <c r="BT297" s="96">
        <v>258.3119582459474</v>
      </c>
    </row>
    <row r="298" spans="1:72" s="29" customFormat="1" ht="12.75" customHeight="1">
      <c r="A298" s="17">
        <v>1994</v>
      </c>
      <c r="B298" s="18" t="s">
        <v>874</v>
      </c>
      <c r="C298" s="19" t="s">
        <v>880</v>
      </c>
      <c r="D298" s="20" t="s">
        <v>326</v>
      </c>
      <c r="E298" s="141" t="s">
        <v>1182</v>
      </c>
      <c r="F298" s="82">
        <v>1792.3575</v>
      </c>
      <c r="G298" s="74">
        <v>16.24792</v>
      </c>
      <c r="H298" s="22" t="s">
        <v>170</v>
      </c>
      <c r="I298" s="23">
        <v>1064.8674794520548</v>
      </c>
      <c r="J298" s="24" t="s">
        <v>177</v>
      </c>
      <c r="K298" s="87">
        <v>50233.64198935906</v>
      </c>
      <c r="L298" s="92">
        <v>28.026575049541766</v>
      </c>
      <c r="M298" s="88"/>
      <c r="N298" s="89">
        <v>0.052825989792130726</v>
      </c>
      <c r="O298" s="88"/>
      <c r="P298" s="89">
        <v>0.07066201975998108</v>
      </c>
      <c r="Q298" s="77">
        <v>58</v>
      </c>
      <c r="R298" s="77">
        <v>70</v>
      </c>
      <c r="S298" s="24" t="s">
        <v>177</v>
      </c>
      <c r="T298" s="25">
        <v>233537.320030941</v>
      </c>
      <c r="U298" s="28">
        <v>130.29617140048288</v>
      </c>
      <c r="V298" s="88"/>
      <c r="W298" s="89">
        <v>0.24558920268312132</v>
      </c>
      <c r="X298" s="88"/>
      <c r="Y298" s="89">
        <v>0.3437953571434181</v>
      </c>
      <c r="Z298" s="77">
        <v>29</v>
      </c>
      <c r="AA298" s="77">
        <v>34</v>
      </c>
      <c r="AB298" s="24" t="s">
        <v>177</v>
      </c>
      <c r="AC298" s="87">
        <v>1762702.772798058</v>
      </c>
      <c r="AD298" s="87">
        <v>983.4549038336705</v>
      </c>
      <c r="AE298" s="88"/>
      <c r="AF298" s="89">
        <v>1.8536684778323562</v>
      </c>
      <c r="AG298" s="88"/>
      <c r="AH298" s="89">
        <v>1.6578716551540456</v>
      </c>
      <c r="AI298" s="77">
        <v>62</v>
      </c>
      <c r="AJ298" s="77">
        <v>64</v>
      </c>
      <c r="AK298" s="24" t="s">
        <v>177</v>
      </c>
      <c r="AL298" s="25">
        <v>50617.840380490365</v>
      </c>
      <c r="AM298" s="83">
        <v>28.240928710087335</v>
      </c>
      <c r="AN298" s="88"/>
      <c r="AO298" s="89">
        <v>0.05323001505257978</v>
      </c>
      <c r="AP298" s="88"/>
      <c r="AQ298" s="89">
        <v>0.059155675142712506</v>
      </c>
      <c r="AR298" s="77">
        <v>60</v>
      </c>
      <c r="AS298" s="77">
        <v>68</v>
      </c>
      <c r="AT298" s="24" t="s">
        <v>177</v>
      </c>
      <c r="AU298" s="25">
        <v>323607.15142249916</v>
      </c>
      <c r="AV298" s="83">
        <v>180.54832890341305</v>
      </c>
      <c r="AW298" s="88"/>
      <c r="AX298" s="89">
        <v>0.3403071607136634</v>
      </c>
      <c r="AY298" s="88"/>
      <c r="AZ298" s="89">
        <v>0.2783584192727769</v>
      </c>
      <c r="BA298" s="77">
        <v>80</v>
      </c>
      <c r="BB298" s="77">
        <v>84</v>
      </c>
      <c r="BC298" s="32" t="s">
        <v>1184</v>
      </c>
      <c r="BD298" s="78">
        <v>7</v>
      </c>
      <c r="BE298" s="79">
        <v>0.606318348</v>
      </c>
      <c r="BF298" s="79">
        <v>76.938916</v>
      </c>
      <c r="BG298" s="79">
        <v>4.007275</v>
      </c>
      <c r="BH298" s="79">
        <v>17.8614631</v>
      </c>
      <c r="BI298" s="79">
        <v>0</v>
      </c>
      <c r="BJ298" s="79">
        <v>0.586032467</v>
      </c>
      <c r="BK298" s="79">
        <v>100</v>
      </c>
      <c r="BL298" s="81">
        <v>610.579269667649</v>
      </c>
      <c r="BM298" s="81">
        <v>6629.686134974002</v>
      </c>
      <c r="BN298" s="81">
        <v>2.9910327599265214</v>
      </c>
      <c r="BO298" s="81">
        <v>387.9934667051634</v>
      </c>
      <c r="BP298" s="81">
        <v>7631.24990410674</v>
      </c>
      <c r="BQ298" s="96">
        <v>885.4336630201657</v>
      </c>
      <c r="BR298" s="96">
        <v>1.0122608538382176</v>
      </c>
      <c r="BS298" s="96">
        <v>112.58803001075398</v>
      </c>
      <c r="BT298" s="96">
        <v>999.0339538847579</v>
      </c>
    </row>
    <row r="299" spans="1:72" s="29" customFormat="1" ht="12.75" customHeight="1">
      <c r="A299" s="17">
        <v>1994</v>
      </c>
      <c r="B299" s="18" t="s">
        <v>874</v>
      </c>
      <c r="C299" s="19" t="s">
        <v>881</v>
      </c>
      <c r="D299" s="20" t="s">
        <v>327</v>
      </c>
      <c r="E299" s="141" t="s">
        <v>1182</v>
      </c>
      <c r="F299" s="82">
        <v>2995.5223</v>
      </c>
      <c r="G299" s="74">
        <v>16.4762</v>
      </c>
      <c r="H299" s="22" t="s">
        <v>170</v>
      </c>
      <c r="I299" s="23">
        <v>1711.6561643835616</v>
      </c>
      <c r="J299" s="24" t="s">
        <v>177</v>
      </c>
      <c r="K299" s="87">
        <v>30456.038046126556</v>
      </c>
      <c r="L299" s="92">
        <v>10.167187887777219</v>
      </c>
      <c r="M299" s="31" t="s">
        <v>498</v>
      </c>
      <c r="N299" s="27">
        <v>0.02</v>
      </c>
      <c r="O299" s="88"/>
      <c r="P299" s="89">
        <v>0.02301364187053173</v>
      </c>
      <c r="Q299" s="77">
        <v>11</v>
      </c>
      <c r="R299" s="77">
        <v>30</v>
      </c>
      <c r="S299" s="24" t="s">
        <v>177</v>
      </c>
      <c r="T299" s="25">
        <v>334925.4413980998</v>
      </c>
      <c r="U299" s="28">
        <v>111.80869573165916</v>
      </c>
      <c r="V299" s="88"/>
      <c r="W299" s="89">
        <v>0.21911905739742576</v>
      </c>
      <c r="X299" s="88"/>
      <c r="Y299" s="89">
        <v>0.22223967069437175</v>
      </c>
      <c r="Z299" s="77">
        <v>27</v>
      </c>
      <c r="AA299" s="77">
        <v>26</v>
      </c>
      <c r="AB299" s="24" t="s">
        <v>177</v>
      </c>
      <c r="AC299" s="87">
        <v>1721812.9737686291</v>
      </c>
      <c r="AD299" s="87">
        <v>574.7955786437074</v>
      </c>
      <c r="AE299" s="88"/>
      <c r="AF299" s="89">
        <v>1.126465741903419</v>
      </c>
      <c r="AG299" s="88"/>
      <c r="AH299" s="89">
        <v>1.0541023168127224</v>
      </c>
      <c r="AI299" s="77">
        <v>44</v>
      </c>
      <c r="AJ299" s="77">
        <v>47</v>
      </c>
      <c r="AK299" s="24" t="s">
        <v>177</v>
      </c>
      <c r="AL299" s="25">
        <v>156082.65410286738</v>
      </c>
      <c r="AM299" s="83">
        <v>52.105322034447006</v>
      </c>
      <c r="AN299" s="88"/>
      <c r="AO299" s="89">
        <v>0.10211432102721948</v>
      </c>
      <c r="AP299" s="88"/>
      <c r="AQ299" s="89">
        <v>0.1082691916290379</v>
      </c>
      <c r="AR299" s="77">
        <v>75</v>
      </c>
      <c r="AS299" s="77">
        <v>80</v>
      </c>
      <c r="AT299" s="24" t="s">
        <v>177</v>
      </c>
      <c r="AU299" s="25">
        <v>319267.1924421159</v>
      </c>
      <c r="AV299" s="83">
        <v>106.58147744121815</v>
      </c>
      <c r="AW299" s="88"/>
      <c r="AX299" s="89">
        <v>0.20887492444232061</v>
      </c>
      <c r="AY299" s="88"/>
      <c r="AZ299" s="89">
        <v>0.1853755284098463</v>
      </c>
      <c r="BA299" s="77">
        <v>66</v>
      </c>
      <c r="BB299" s="77">
        <v>74</v>
      </c>
      <c r="BC299" s="32" t="s">
        <v>1184</v>
      </c>
      <c r="BD299" s="78">
        <v>6</v>
      </c>
      <c r="BE299" s="79">
        <v>0.5622340800000001</v>
      </c>
      <c r="BF299" s="79">
        <v>77.915914</v>
      </c>
      <c r="BG299" s="79">
        <v>3.636029</v>
      </c>
      <c r="BH299" s="79">
        <v>16.980232700000002</v>
      </c>
      <c r="BI299" s="79">
        <v>0</v>
      </c>
      <c r="BJ299" s="79">
        <v>0.9055895409999999</v>
      </c>
      <c r="BK299" s="79">
        <v>100</v>
      </c>
      <c r="BL299" s="81">
        <v>570.6515132046699</v>
      </c>
      <c r="BM299" s="81">
        <v>6447.740348986887</v>
      </c>
      <c r="BN299" s="81">
        <v>2.5452433898867435</v>
      </c>
      <c r="BO299" s="81">
        <v>290.89184213384095</v>
      </c>
      <c r="BP299" s="81">
        <v>7311.828947715284</v>
      </c>
      <c r="BQ299" s="96">
        <v>853.767193342766</v>
      </c>
      <c r="BR299" s="96">
        <v>0.8719681372427107</v>
      </c>
      <c r="BS299" s="96">
        <v>85.13206528290577</v>
      </c>
      <c r="BT299" s="96">
        <v>939.7712267629144</v>
      </c>
    </row>
    <row r="300" spans="1:72" s="29" customFormat="1" ht="12.75" customHeight="1">
      <c r="A300" s="17">
        <v>1991</v>
      </c>
      <c r="B300" s="18" t="s">
        <v>622</v>
      </c>
      <c r="C300" s="19" t="s">
        <v>636</v>
      </c>
      <c r="D300" s="20" t="s">
        <v>328</v>
      </c>
      <c r="E300" s="141" t="s">
        <v>1182</v>
      </c>
      <c r="F300" s="82">
        <v>762.669568</v>
      </c>
      <c r="G300" s="74">
        <v>9.954388</v>
      </c>
      <c r="H300" s="22" t="s">
        <v>169</v>
      </c>
      <c r="I300" s="23">
        <v>417.97123287671235</v>
      </c>
      <c r="J300" s="24" t="s">
        <v>177</v>
      </c>
      <c r="K300" s="87">
        <v>14335.776204369062</v>
      </c>
      <c r="L300" s="92">
        <v>18.796837852023828</v>
      </c>
      <c r="M300" s="88"/>
      <c r="N300" s="89">
        <v>0.03840814756144329</v>
      </c>
      <c r="O300" s="88"/>
      <c r="P300" s="89">
        <v>0.023588715101365326</v>
      </c>
      <c r="Q300" s="77">
        <v>47</v>
      </c>
      <c r="R300" s="77">
        <v>32</v>
      </c>
      <c r="S300" s="24" t="s">
        <v>177</v>
      </c>
      <c r="T300" s="25">
        <v>857794.9040935893</v>
      </c>
      <c r="U300" s="28">
        <v>1124.726801861313</v>
      </c>
      <c r="V300" s="88"/>
      <c r="W300" s="89">
        <v>2.2981883076439034</v>
      </c>
      <c r="X300" s="88"/>
      <c r="Y300" s="89">
        <v>3.2757632068698244</v>
      </c>
      <c r="Z300" s="77">
        <v>77</v>
      </c>
      <c r="AA300" s="77">
        <v>81</v>
      </c>
      <c r="AB300" s="24" t="s">
        <v>177</v>
      </c>
      <c r="AC300" s="87">
        <v>1073674.0194857256</v>
      </c>
      <c r="AD300" s="87">
        <v>1407.784005727793</v>
      </c>
      <c r="AE300" s="88"/>
      <c r="AF300" s="89">
        <v>2.8765676574057975</v>
      </c>
      <c r="AG300" s="88"/>
      <c r="AH300" s="89">
        <v>3.475664109758553</v>
      </c>
      <c r="AI300" s="77">
        <v>73</v>
      </c>
      <c r="AJ300" s="77">
        <v>79</v>
      </c>
      <c r="AK300" s="24" t="s">
        <v>177</v>
      </c>
      <c r="AL300" s="25">
        <v>29069.004428021097</v>
      </c>
      <c r="AM300" s="83">
        <v>38.11480836222522</v>
      </c>
      <c r="AN300" s="88"/>
      <c r="AO300" s="89">
        <v>0.07788114125242937</v>
      </c>
      <c r="AP300" s="88"/>
      <c r="AQ300" s="89">
        <v>0.04474746101877999</v>
      </c>
      <c r="AR300" s="77">
        <v>69</v>
      </c>
      <c r="AS300" s="77">
        <v>61</v>
      </c>
      <c r="AT300" s="24" t="s">
        <v>176</v>
      </c>
      <c r="AU300" s="26"/>
      <c r="AV300" s="83"/>
      <c r="AW300" s="88"/>
      <c r="AX300" s="91"/>
      <c r="AY300" s="88"/>
      <c r="AZ300" s="91"/>
      <c r="BA300" s="80"/>
      <c r="BB300" s="80"/>
      <c r="BC300" s="19" t="s">
        <v>1178</v>
      </c>
      <c r="BD300" s="78">
        <v>36</v>
      </c>
      <c r="BE300" s="79">
        <v>4.7069798</v>
      </c>
      <c r="BF300" s="79">
        <v>9.52005064</v>
      </c>
      <c r="BG300" s="79">
        <v>60.89275</v>
      </c>
      <c r="BH300" s="79">
        <v>18.5957886</v>
      </c>
      <c r="BI300" s="79">
        <v>4.1471355</v>
      </c>
      <c r="BJ300" s="79">
        <v>2.13729386</v>
      </c>
      <c r="BK300" s="79">
        <v>100</v>
      </c>
      <c r="BL300" s="81">
        <v>565.3029194070758</v>
      </c>
      <c r="BM300" s="81">
        <v>2030.1216476491165</v>
      </c>
      <c r="BN300" s="81">
        <v>47.668524953303674</v>
      </c>
      <c r="BO300" s="81">
        <v>2680.791375171272</v>
      </c>
      <c r="BP300" s="81">
        <v>5323.884467180768</v>
      </c>
      <c r="BQ300" s="96">
        <v>361.7573650628909</v>
      </c>
      <c r="BR300" s="96">
        <v>9.097430426558377</v>
      </c>
      <c r="BS300" s="96">
        <v>827.4068174174218</v>
      </c>
      <c r="BT300" s="96">
        <v>1198.261612906871</v>
      </c>
    </row>
    <row r="301" spans="1:72" s="29" customFormat="1" ht="12.75" customHeight="1">
      <c r="A301" s="17">
        <v>1991</v>
      </c>
      <c r="B301" s="18" t="s">
        <v>622</v>
      </c>
      <c r="C301" s="19" t="s">
        <v>637</v>
      </c>
      <c r="D301" s="20" t="s">
        <v>329</v>
      </c>
      <c r="E301" s="141" t="s">
        <v>1178</v>
      </c>
      <c r="F301" s="82">
        <v>2200.73728</v>
      </c>
      <c r="G301" s="74">
        <v>11.31785</v>
      </c>
      <c r="H301" s="22" t="s">
        <v>169</v>
      </c>
      <c r="I301" s="23">
        <v>1287.0369863013698</v>
      </c>
      <c r="J301" s="24" t="s">
        <v>177</v>
      </c>
      <c r="K301" s="87">
        <v>33156.53615386458</v>
      </c>
      <c r="L301" s="92">
        <v>15.066103734955853</v>
      </c>
      <c r="M301" s="88"/>
      <c r="N301" s="89">
        <v>0.028848727881754556</v>
      </c>
      <c r="O301" s="88"/>
      <c r="P301" s="89">
        <v>0.02298312474496707</v>
      </c>
      <c r="Q301" s="77">
        <v>38</v>
      </c>
      <c r="R301" s="77">
        <v>30</v>
      </c>
      <c r="S301" s="24" t="s">
        <v>177</v>
      </c>
      <c r="T301" s="25">
        <v>1759205.1104555668</v>
      </c>
      <c r="U301" s="28">
        <v>799.3707956160796</v>
      </c>
      <c r="V301" s="88"/>
      <c r="W301" s="89">
        <v>1.5306432880748708</v>
      </c>
      <c r="X301" s="88"/>
      <c r="Y301" s="89">
        <v>1.4362606433493377</v>
      </c>
      <c r="Z301" s="77">
        <v>69</v>
      </c>
      <c r="AA301" s="77">
        <v>69</v>
      </c>
      <c r="AB301" s="24" t="s">
        <v>177</v>
      </c>
      <c r="AC301" s="87">
        <v>1967062.7962250612</v>
      </c>
      <c r="AD301" s="87">
        <v>893.8199094010264</v>
      </c>
      <c r="AE301" s="88"/>
      <c r="AF301" s="89">
        <v>1.7114954068567803</v>
      </c>
      <c r="AG301" s="88"/>
      <c r="AH301" s="89">
        <v>1.5663289208803977</v>
      </c>
      <c r="AI301" s="77">
        <v>58</v>
      </c>
      <c r="AJ301" s="77">
        <v>61</v>
      </c>
      <c r="AK301" s="24" t="s">
        <v>177</v>
      </c>
      <c r="AL301" s="25">
        <v>78593.28965367045</v>
      </c>
      <c r="AM301" s="83">
        <v>35.71225441942369</v>
      </c>
      <c r="AN301" s="88"/>
      <c r="AO301" s="89">
        <v>0.06838218612550655</v>
      </c>
      <c r="AP301" s="88"/>
      <c r="AQ301" s="89">
        <v>0.049091073013891186</v>
      </c>
      <c r="AR301" s="77">
        <v>66</v>
      </c>
      <c r="AS301" s="77">
        <v>64</v>
      </c>
      <c r="AT301" s="24" t="s">
        <v>177</v>
      </c>
      <c r="AU301" s="25">
        <v>66109.85600174624</v>
      </c>
      <c r="AV301" s="83">
        <v>30.03986736742436</v>
      </c>
      <c r="AW301" s="88"/>
      <c r="AX301" s="89">
        <v>0.0575206420009004</v>
      </c>
      <c r="AY301" s="88"/>
      <c r="AZ301" s="89">
        <v>0.05815243837768516</v>
      </c>
      <c r="BA301" s="77">
        <v>29</v>
      </c>
      <c r="BB301" s="77">
        <v>38</v>
      </c>
      <c r="BC301" s="19" t="s">
        <v>1185</v>
      </c>
      <c r="BD301" s="78">
        <v>22</v>
      </c>
      <c r="BE301" s="79">
        <v>2.5134466</v>
      </c>
      <c r="BF301" s="79">
        <v>4.556716</v>
      </c>
      <c r="BG301" s="79">
        <v>38.95208</v>
      </c>
      <c r="BH301" s="79">
        <v>51.0183437</v>
      </c>
      <c r="BI301" s="79">
        <v>2.118394</v>
      </c>
      <c r="BJ301" s="79">
        <v>0.841018933</v>
      </c>
      <c r="BK301" s="79">
        <v>100</v>
      </c>
      <c r="BL301" s="81">
        <v>530.8895086892577</v>
      </c>
      <c r="BM301" s="81">
        <v>787.619986455933</v>
      </c>
      <c r="BN301" s="81">
        <v>25.81362187857335</v>
      </c>
      <c r="BO301" s="81">
        <v>3409.054351094557</v>
      </c>
      <c r="BP301" s="81">
        <v>4753.377468118321</v>
      </c>
      <c r="BQ301" s="96">
        <v>126.80144477157523</v>
      </c>
      <c r="BR301" s="96">
        <v>6.711235730357904</v>
      </c>
      <c r="BS301" s="96">
        <v>1091.5378322668303</v>
      </c>
      <c r="BT301" s="96">
        <v>1225.0505127687634</v>
      </c>
    </row>
    <row r="302" spans="1:72" s="29" customFormat="1" ht="12.75" customHeight="1">
      <c r="A302" s="17">
        <v>1991</v>
      </c>
      <c r="B302" s="18" t="s">
        <v>622</v>
      </c>
      <c r="C302" s="19" t="s">
        <v>638</v>
      </c>
      <c r="D302" s="20" t="s">
        <v>330</v>
      </c>
      <c r="E302" s="141" t="s">
        <v>1178</v>
      </c>
      <c r="F302" s="82">
        <v>2454.30067</v>
      </c>
      <c r="G302" s="74">
        <v>12.47688</v>
      </c>
      <c r="H302" s="22" t="s">
        <v>169</v>
      </c>
      <c r="I302" s="23">
        <v>1251.7260273972602</v>
      </c>
      <c r="J302" s="24" t="s">
        <v>177</v>
      </c>
      <c r="K302" s="87">
        <v>20758.588933647923</v>
      </c>
      <c r="L302" s="92">
        <v>8.458046394799673</v>
      </c>
      <c r="M302" s="31" t="s">
        <v>498</v>
      </c>
      <c r="N302" s="27">
        <v>0.02</v>
      </c>
      <c r="O302" s="31" t="s">
        <v>498</v>
      </c>
      <c r="P302" s="27">
        <v>0.02</v>
      </c>
      <c r="Q302" s="77">
        <v>11</v>
      </c>
      <c r="R302" s="77">
        <v>11</v>
      </c>
      <c r="S302" s="24" t="s">
        <v>177</v>
      </c>
      <c r="T302" s="25">
        <v>1877576.2933145189</v>
      </c>
      <c r="U302" s="28">
        <v>765.0147825264289</v>
      </c>
      <c r="V302" s="88"/>
      <c r="W302" s="89">
        <v>1.6797198385637375</v>
      </c>
      <c r="X302" s="88"/>
      <c r="Y302" s="89">
        <v>1.5600354044967255</v>
      </c>
      <c r="Z302" s="77">
        <v>70</v>
      </c>
      <c r="AA302" s="77">
        <v>71</v>
      </c>
      <c r="AB302" s="24" t="s">
        <v>177</v>
      </c>
      <c r="AC302" s="87">
        <v>2218280.736827838</v>
      </c>
      <c r="AD302" s="87">
        <v>903.8341405936371</v>
      </c>
      <c r="AE302" s="88"/>
      <c r="AF302" s="89">
        <v>1.9845213078270023</v>
      </c>
      <c r="AG302" s="88"/>
      <c r="AH302" s="89">
        <v>1.727476170504491</v>
      </c>
      <c r="AI302" s="77">
        <v>64</v>
      </c>
      <c r="AJ302" s="77">
        <v>64</v>
      </c>
      <c r="AK302" s="24" t="s">
        <v>177</v>
      </c>
      <c r="AL302" s="25">
        <v>93116.82586670385</v>
      </c>
      <c r="AM302" s="83">
        <v>37.940268282901066</v>
      </c>
      <c r="AN302" s="88"/>
      <c r="AO302" s="89">
        <v>0.08330430047999475</v>
      </c>
      <c r="AP302" s="88"/>
      <c r="AQ302" s="89">
        <v>0.06888659520965142</v>
      </c>
      <c r="AR302" s="77">
        <v>71</v>
      </c>
      <c r="AS302" s="77">
        <v>72</v>
      </c>
      <c r="AT302" s="24" t="s">
        <v>177</v>
      </c>
      <c r="AU302" s="25">
        <v>209698.66259030977</v>
      </c>
      <c r="AV302" s="83">
        <v>85.44130927133298</v>
      </c>
      <c r="AW302" s="88"/>
      <c r="AX302" s="89">
        <v>0.18760090065443896</v>
      </c>
      <c r="AY302" s="88"/>
      <c r="AZ302" s="89">
        <v>0.09275617283937707</v>
      </c>
      <c r="BA302" s="77">
        <v>62</v>
      </c>
      <c r="BB302" s="77">
        <v>54</v>
      </c>
      <c r="BC302" s="19" t="s">
        <v>1178</v>
      </c>
      <c r="BD302" s="78">
        <v>56</v>
      </c>
      <c r="BE302" s="79">
        <v>6.3724544</v>
      </c>
      <c r="BF302" s="79">
        <v>4.9714944</v>
      </c>
      <c r="BG302" s="79">
        <v>52.08595</v>
      </c>
      <c r="BH302" s="79">
        <v>34.4072439</v>
      </c>
      <c r="BI302" s="79">
        <v>0.90374466</v>
      </c>
      <c r="BJ302" s="79">
        <v>1.25911865</v>
      </c>
      <c r="BK302" s="79">
        <v>100</v>
      </c>
      <c r="BL302" s="81">
        <v>528.517151894026</v>
      </c>
      <c r="BM302" s="81">
        <v>1259.4520458652687</v>
      </c>
      <c r="BN302" s="81">
        <v>62.58822939299175</v>
      </c>
      <c r="BO302" s="81">
        <v>6150.81566188058</v>
      </c>
      <c r="BP302" s="81">
        <v>8001.373089032866</v>
      </c>
      <c r="BQ302" s="96">
        <v>146.13178316629532</v>
      </c>
      <c r="BR302" s="96">
        <v>17.63788243054453</v>
      </c>
      <c r="BS302" s="96">
        <v>1965.3162544261538</v>
      </c>
      <c r="BT302" s="96">
        <v>2129.085920022994</v>
      </c>
    </row>
    <row r="303" spans="1:72" s="29" customFormat="1" ht="12.75" customHeight="1">
      <c r="A303" s="17">
        <v>1994</v>
      </c>
      <c r="B303" s="18" t="s">
        <v>874</v>
      </c>
      <c r="C303" s="19" t="s">
        <v>882</v>
      </c>
      <c r="D303" s="20" t="s">
        <v>331</v>
      </c>
      <c r="E303" s="141" t="s">
        <v>1182</v>
      </c>
      <c r="F303" s="82">
        <v>668.81984</v>
      </c>
      <c r="G303" s="74">
        <v>21.29358</v>
      </c>
      <c r="H303" s="22" t="s">
        <v>170</v>
      </c>
      <c r="I303" s="23">
        <v>559.7931506849316</v>
      </c>
      <c r="J303" s="24" t="s">
        <v>177</v>
      </c>
      <c r="K303" s="87">
        <v>28584.261226579907</v>
      </c>
      <c r="L303" s="92">
        <v>42.7383572033089</v>
      </c>
      <c r="M303" s="88"/>
      <c r="N303" s="89">
        <v>0.05718049792933299</v>
      </c>
      <c r="O303" s="31" t="s">
        <v>498</v>
      </c>
      <c r="P303" s="27">
        <v>0.02</v>
      </c>
      <c r="Q303" s="77">
        <v>60</v>
      </c>
      <c r="R303" s="77">
        <v>11</v>
      </c>
      <c r="S303" s="24" t="s">
        <v>178</v>
      </c>
      <c r="T303" s="25">
        <v>129760.82557278119</v>
      </c>
      <c r="U303" s="28">
        <v>194.01461770748486</v>
      </c>
      <c r="V303" s="88"/>
      <c r="W303" s="89">
        <v>0.25957601489708776</v>
      </c>
      <c r="X303" s="88"/>
      <c r="Y303" s="89">
        <v>0.09928769338067826</v>
      </c>
      <c r="Z303" s="77">
        <v>29</v>
      </c>
      <c r="AA303" s="77">
        <v>13</v>
      </c>
      <c r="AB303" s="24" t="s">
        <v>177</v>
      </c>
      <c r="AC303" s="87">
        <v>1100630.0179656479</v>
      </c>
      <c r="AD303" s="87">
        <v>1645.6300368805564</v>
      </c>
      <c r="AE303" s="88"/>
      <c r="AF303" s="89">
        <v>2.2017211487251913</v>
      </c>
      <c r="AG303" s="88"/>
      <c r="AH303" s="89">
        <v>0.699985303484505</v>
      </c>
      <c r="AI303" s="77">
        <v>66</v>
      </c>
      <c r="AJ303" s="77">
        <v>32</v>
      </c>
      <c r="AK303" s="24" t="s">
        <v>177</v>
      </c>
      <c r="AL303" s="25">
        <v>23141.157472451097</v>
      </c>
      <c r="AM303" s="83">
        <v>34.59998655609723</v>
      </c>
      <c r="AN303" s="88"/>
      <c r="AO303" s="89">
        <v>0.04629201001372816</v>
      </c>
      <c r="AP303" s="88"/>
      <c r="AQ303" s="89">
        <v>0.01523596056926886</v>
      </c>
      <c r="AR303" s="77">
        <v>57</v>
      </c>
      <c r="AS303" s="77">
        <v>36</v>
      </c>
      <c r="AT303" s="24" t="s">
        <v>177</v>
      </c>
      <c r="AU303" s="25">
        <v>340208.53172173403</v>
      </c>
      <c r="AV303" s="83">
        <v>508.66991583523304</v>
      </c>
      <c r="AW303" s="88"/>
      <c r="AX303" s="89">
        <v>0.6805595949972224</v>
      </c>
      <c r="AY303" s="88"/>
      <c r="AZ303" s="89">
        <v>0.1466749101404308</v>
      </c>
      <c r="BA303" s="77">
        <v>92</v>
      </c>
      <c r="BB303" s="77">
        <v>68</v>
      </c>
      <c r="BC303" s="32" t="s">
        <v>1184</v>
      </c>
      <c r="BD303" s="78">
        <v>11</v>
      </c>
      <c r="BE303" s="79">
        <v>0.54202946</v>
      </c>
      <c r="BF303" s="79">
        <v>18.87589</v>
      </c>
      <c r="BG303" s="79">
        <v>31.82445</v>
      </c>
      <c r="BH303" s="79">
        <v>46.3768903</v>
      </c>
      <c r="BI303" s="79">
        <v>0</v>
      </c>
      <c r="BJ303" s="79">
        <v>2.3807314</v>
      </c>
      <c r="BK303" s="79">
        <v>100</v>
      </c>
      <c r="BL303" s="81">
        <v>567.0734887290425</v>
      </c>
      <c r="BM303" s="81">
        <v>1836.3136476334196</v>
      </c>
      <c r="BN303" s="81">
        <v>4.410255931801704</v>
      </c>
      <c r="BO303" s="81">
        <v>673.6702069125222</v>
      </c>
      <c r="BP303" s="81">
        <v>3081.467599206786</v>
      </c>
      <c r="BQ303" s="96">
        <v>248.52532285326143</v>
      </c>
      <c r="BR303" s="96">
        <v>1.0411373761480123</v>
      </c>
      <c r="BS303" s="96">
        <v>194.3258740649799</v>
      </c>
      <c r="BT303" s="96">
        <v>443.89233429438934</v>
      </c>
    </row>
    <row r="304" spans="1:72" s="29" customFormat="1" ht="12.75" customHeight="1">
      <c r="A304" s="17">
        <v>1994</v>
      </c>
      <c r="B304" s="18" t="s">
        <v>874</v>
      </c>
      <c r="C304" s="19" t="s">
        <v>883</v>
      </c>
      <c r="D304" s="20" t="s">
        <v>884</v>
      </c>
      <c r="E304" s="142" t="s">
        <v>1182</v>
      </c>
      <c r="F304" s="82">
        <v>1301.3376</v>
      </c>
      <c r="G304" s="74">
        <v>18.41483</v>
      </c>
      <c r="H304" s="22" t="s">
        <v>170</v>
      </c>
      <c r="I304" s="23">
        <v>800.9287671232877</v>
      </c>
      <c r="J304" s="24" t="s">
        <v>177</v>
      </c>
      <c r="K304" s="87">
        <v>83483.91934083523</v>
      </c>
      <c r="L304" s="92">
        <v>64.15239161677587</v>
      </c>
      <c r="M304" s="88"/>
      <c r="N304" s="89">
        <v>0.1167232787410507</v>
      </c>
      <c r="O304" s="88"/>
      <c r="P304" s="89">
        <v>0.1034584376915521</v>
      </c>
      <c r="Q304" s="77">
        <v>79</v>
      </c>
      <c r="R304" s="77">
        <v>81</v>
      </c>
      <c r="S304" s="24" t="s">
        <v>177</v>
      </c>
      <c r="T304" s="25">
        <v>602057.7409157353</v>
      </c>
      <c r="U304" s="28">
        <v>462.6453127272548</v>
      </c>
      <c r="V304" s="88"/>
      <c r="W304" s="89">
        <v>0.8417687390096076</v>
      </c>
      <c r="X304" s="88"/>
      <c r="Y304" s="89">
        <v>0.7142963654064871</v>
      </c>
      <c r="Z304" s="77">
        <v>57</v>
      </c>
      <c r="AA304" s="77">
        <v>55</v>
      </c>
      <c r="AB304" s="24" t="s">
        <v>177</v>
      </c>
      <c r="AC304" s="87">
        <v>1642178.4511920935</v>
      </c>
      <c r="AD304" s="87">
        <v>1261.9157789585834</v>
      </c>
      <c r="AE304" s="88"/>
      <c r="AF304" s="89">
        <v>2.296016461786831</v>
      </c>
      <c r="AG304" s="88"/>
      <c r="AH304" s="89">
        <v>1.9823005162889196</v>
      </c>
      <c r="AI304" s="77">
        <v>67</v>
      </c>
      <c r="AJ304" s="77">
        <v>68</v>
      </c>
      <c r="AK304" s="24" t="s">
        <v>177</v>
      </c>
      <c r="AL304" s="25">
        <v>51756.41456011457</v>
      </c>
      <c r="AM304" s="83">
        <v>39.77170456007309</v>
      </c>
      <c r="AN304" s="88"/>
      <c r="AO304" s="89">
        <v>0.07236337789405455</v>
      </c>
      <c r="AP304" s="88"/>
      <c r="AQ304" s="89">
        <v>0.060878826067743495</v>
      </c>
      <c r="AR304" s="77">
        <v>68</v>
      </c>
      <c r="AS304" s="77">
        <v>68</v>
      </c>
      <c r="AT304" s="24" t="s">
        <v>177</v>
      </c>
      <c r="AU304" s="25">
        <v>335420.9153116845</v>
      </c>
      <c r="AV304" s="83">
        <v>257.7508828698137</v>
      </c>
      <c r="AW304" s="88"/>
      <c r="AX304" s="89">
        <v>0.4689697046165587</v>
      </c>
      <c r="AY304" s="88"/>
      <c r="AZ304" s="89">
        <v>0.33227934462420167</v>
      </c>
      <c r="BA304" s="77">
        <v>88</v>
      </c>
      <c r="BB304" s="77">
        <v>89</v>
      </c>
      <c r="BC304" s="32" t="s">
        <v>1184</v>
      </c>
      <c r="BD304" s="78">
        <v>12</v>
      </c>
      <c r="BE304" s="79">
        <v>1.08727686</v>
      </c>
      <c r="BF304" s="79">
        <v>80.53691409999999</v>
      </c>
      <c r="BG304" s="79">
        <v>5.459484</v>
      </c>
      <c r="BH304" s="79">
        <v>11.6515892</v>
      </c>
      <c r="BI304" s="79">
        <v>0</v>
      </c>
      <c r="BJ304" s="79">
        <v>1.264743561</v>
      </c>
      <c r="BK304" s="79">
        <v>100</v>
      </c>
      <c r="BL304" s="81">
        <v>551.5302101468519</v>
      </c>
      <c r="BM304" s="81">
        <v>5264.26296553126</v>
      </c>
      <c r="BN304" s="81">
        <v>8.415956013258972</v>
      </c>
      <c r="BO304" s="81">
        <v>72.45468047645745</v>
      </c>
      <c r="BP304" s="81">
        <v>5896.66381216783</v>
      </c>
      <c r="BQ304" s="96">
        <v>712.5447949350986</v>
      </c>
      <c r="BR304" s="96">
        <v>1.9892352811957992</v>
      </c>
      <c r="BS304" s="96">
        <v>24.03450111638978</v>
      </c>
      <c r="BT304" s="96">
        <v>738.5685313326842</v>
      </c>
    </row>
    <row r="305" spans="1:72" s="29" customFormat="1" ht="12.75" customHeight="1">
      <c r="A305" s="17">
        <v>1994</v>
      </c>
      <c r="B305" s="18" t="s">
        <v>874</v>
      </c>
      <c r="C305" s="19" t="s">
        <v>885</v>
      </c>
      <c r="D305" s="20" t="s">
        <v>886</v>
      </c>
      <c r="E305" s="142" t="s">
        <v>1182</v>
      </c>
      <c r="F305" s="82">
        <v>34849.9804</v>
      </c>
      <c r="G305" s="74">
        <v>19.76697</v>
      </c>
      <c r="H305" s="22" t="s">
        <v>170</v>
      </c>
      <c r="I305" s="23">
        <v>21795.527397260274</v>
      </c>
      <c r="J305" s="24" t="s">
        <v>177</v>
      </c>
      <c r="K305" s="87">
        <v>979064.9928503</v>
      </c>
      <c r="L305" s="92">
        <v>28.093702826022252</v>
      </c>
      <c r="M305" s="88"/>
      <c r="N305" s="89">
        <v>0.050302860381836595</v>
      </c>
      <c r="O305" s="88"/>
      <c r="P305" s="89">
        <v>0.04615199264651339</v>
      </c>
      <c r="Q305" s="77">
        <v>56</v>
      </c>
      <c r="R305" s="77">
        <v>58</v>
      </c>
      <c r="S305" s="24" t="s">
        <v>177</v>
      </c>
      <c r="T305" s="25">
        <v>8075491.804474519</v>
      </c>
      <c r="U305" s="28">
        <v>231.721559432341</v>
      </c>
      <c r="V305" s="88"/>
      <c r="W305" s="89">
        <v>0.4149064053169133</v>
      </c>
      <c r="X305" s="88"/>
      <c r="Y305" s="89">
        <v>0.4241883832106967</v>
      </c>
      <c r="Z305" s="77">
        <v>40</v>
      </c>
      <c r="AA305" s="77">
        <v>40</v>
      </c>
      <c r="AB305" s="24" t="s">
        <v>177</v>
      </c>
      <c r="AC305" s="87">
        <v>28478888.787906</v>
      </c>
      <c r="AD305" s="87">
        <v>817.1852167786584</v>
      </c>
      <c r="AE305" s="88"/>
      <c r="AF305" s="89">
        <v>1.463201704676748</v>
      </c>
      <c r="AG305" s="88"/>
      <c r="AH305" s="89">
        <v>1.3298508733074774</v>
      </c>
      <c r="AI305" s="77">
        <v>53</v>
      </c>
      <c r="AJ305" s="77">
        <v>57</v>
      </c>
      <c r="AK305" s="24" t="s">
        <v>177</v>
      </c>
      <c r="AL305" s="25">
        <v>883284.8604055898</v>
      </c>
      <c r="AM305" s="83">
        <v>25.34534740816066</v>
      </c>
      <c r="AN305" s="88"/>
      <c r="AO305" s="89">
        <v>0.04538182381643592</v>
      </c>
      <c r="AP305" s="88"/>
      <c r="AQ305" s="89">
        <v>0.04591227952245811</v>
      </c>
      <c r="AR305" s="77">
        <v>56</v>
      </c>
      <c r="AS305" s="77">
        <v>62</v>
      </c>
      <c r="AT305" s="24" t="s">
        <v>177</v>
      </c>
      <c r="AU305" s="25">
        <v>6475311.142113699</v>
      </c>
      <c r="AV305" s="83">
        <v>185.8053022639203</v>
      </c>
      <c r="AW305" s="88"/>
      <c r="AX305" s="89">
        <v>0.33269157276518024</v>
      </c>
      <c r="AY305" s="88"/>
      <c r="AZ305" s="89">
        <v>0.2840920881268031</v>
      </c>
      <c r="BA305" s="77">
        <v>79</v>
      </c>
      <c r="BB305" s="77">
        <v>85</v>
      </c>
      <c r="BC305" s="19" t="s">
        <v>1179</v>
      </c>
      <c r="BD305" s="78">
        <v>16</v>
      </c>
      <c r="BE305" s="79">
        <v>1.2847455</v>
      </c>
      <c r="BF305" s="79">
        <v>41.32789694</v>
      </c>
      <c r="BG305" s="79">
        <v>14.31472</v>
      </c>
      <c r="BH305" s="79">
        <v>38.945578</v>
      </c>
      <c r="BI305" s="79">
        <v>0</v>
      </c>
      <c r="BJ305" s="79">
        <v>4.127049471</v>
      </c>
      <c r="BK305" s="79">
        <v>100</v>
      </c>
      <c r="BL305" s="81">
        <v>546.694405984037</v>
      </c>
      <c r="BM305" s="81">
        <v>2784.3589834558416</v>
      </c>
      <c r="BN305" s="81">
        <v>13.491667080918454</v>
      </c>
      <c r="BO305" s="81">
        <v>328.8344460589711</v>
      </c>
      <c r="BP305" s="81">
        <v>3673.379502579768</v>
      </c>
      <c r="BQ305" s="96">
        <v>376.88676385405756</v>
      </c>
      <c r="BR305" s="96">
        <v>3.1837416279675534</v>
      </c>
      <c r="BS305" s="96">
        <v>92.63772785364321</v>
      </c>
      <c r="BT305" s="96">
        <v>472.7082333356683</v>
      </c>
    </row>
    <row r="306" spans="1:72" s="29" customFormat="1" ht="12.75" customHeight="1">
      <c r="A306" s="17">
        <v>1994</v>
      </c>
      <c r="B306" s="18" t="s">
        <v>874</v>
      </c>
      <c r="C306" s="19" t="s">
        <v>887</v>
      </c>
      <c r="D306" s="20" t="s">
        <v>332</v>
      </c>
      <c r="E306" s="142" t="s">
        <v>1182</v>
      </c>
      <c r="F306" s="82">
        <v>720.964672</v>
      </c>
      <c r="G306" s="74">
        <v>16.98962</v>
      </c>
      <c r="H306" s="22" t="s">
        <v>170</v>
      </c>
      <c r="I306" s="23">
        <v>441.23493150684914</v>
      </c>
      <c r="J306" s="24" t="s">
        <v>177</v>
      </c>
      <c r="K306" s="87">
        <v>81871.80073893222</v>
      </c>
      <c r="L306" s="92">
        <v>113.55868590872123</v>
      </c>
      <c r="M306" s="88"/>
      <c r="N306" s="89">
        <v>0.20778442775340708</v>
      </c>
      <c r="O306" s="88"/>
      <c r="P306" s="89">
        <v>0.15767721988890687</v>
      </c>
      <c r="Q306" s="77">
        <v>91</v>
      </c>
      <c r="R306" s="77">
        <v>90</v>
      </c>
      <c r="S306" s="24" t="s">
        <v>177</v>
      </c>
      <c r="T306" s="25">
        <v>771270.218380788</v>
      </c>
      <c r="U306" s="28">
        <v>1069.775327882901</v>
      </c>
      <c r="V306" s="88"/>
      <c r="W306" s="89">
        <v>1.9574253836252857</v>
      </c>
      <c r="X306" s="88"/>
      <c r="Y306" s="89">
        <v>1.3856748471508615</v>
      </c>
      <c r="Z306" s="77">
        <v>74</v>
      </c>
      <c r="AA306" s="77">
        <v>68</v>
      </c>
      <c r="AB306" s="24" t="s">
        <v>177</v>
      </c>
      <c r="AC306" s="87">
        <v>1092809.8704742559</v>
      </c>
      <c r="AD306" s="87">
        <v>1515.7606369847979</v>
      </c>
      <c r="AE306" s="88"/>
      <c r="AF306" s="89">
        <v>2.773468661130729</v>
      </c>
      <c r="AG306" s="88"/>
      <c r="AH306" s="89">
        <v>2.197043332513986</v>
      </c>
      <c r="AI306" s="77">
        <v>72</v>
      </c>
      <c r="AJ306" s="77">
        <v>71</v>
      </c>
      <c r="AK306" s="24" t="s">
        <v>177</v>
      </c>
      <c r="AL306" s="25">
        <v>31356.39107660617</v>
      </c>
      <c r="AM306" s="83">
        <v>43.492271250436765</v>
      </c>
      <c r="AN306" s="88"/>
      <c r="AO306" s="89">
        <v>0.07958014502503084</v>
      </c>
      <c r="AP306" s="88"/>
      <c r="AQ306" s="89">
        <v>0.08732536200084452</v>
      </c>
      <c r="AR306" s="77">
        <v>70</v>
      </c>
      <c r="AS306" s="77">
        <v>76</v>
      </c>
      <c r="AT306" s="24" t="s">
        <v>177</v>
      </c>
      <c r="AU306" s="25">
        <v>218957.96805546654</v>
      </c>
      <c r="AV306" s="83">
        <v>303.7013831039235</v>
      </c>
      <c r="AW306" s="88"/>
      <c r="AX306" s="89">
        <v>0.5556987348980993</v>
      </c>
      <c r="AY306" s="88"/>
      <c r="AZ306" s="89">
        <v>0.39150035433905306</v>
      </c>
      <c r="BA306" s="77">
        <v>91</v>
      </c>
      <c r="BB306" s="77">
        <v>91</v>
      </c>
      <c r="BC306" s="32" t="s">
        <v>1184</v>
      </c>
      <c r="BD306" s="78">
        <v>13</v>
      </c>
      <c r="BE306" s="79">
        <v>1.3338194100000003</v>
      </c>
      <c r="BF306" s="79">
        <v>73.70784739999999</v>
      </c>
      <c r="BG306" s="79">
        <v>12.38311</v>
      </c>
      <c r="BH306" s="79">
        <v>11.377848</v>
      </c>
      <c r="BI306" s="79">
        <v>0</v>
      </c>
      <c r="BJ306" s="79">
        <v>1.1973791560000002</v>
      </c>
      <c r="BK306" s="79">
        <v>100</v>
      </c>
      <c r="BL306" s="81">
        <v>491.1327102215257</v>
      </c>
      <c r="BM306" s="81">
        <v>5706.583821812193</v>
      </c>
      <c r="BN306" s="81">
        <v>4.685389078259857</v>
      </c>
      <c r="BO306" s="81">
        <v>124.65243234553385</v>
      </c>
      <c r="BP306" s="81">
        <v>6327.054353457512</v>
      </c>
      <c r="BQ306" s="96">
        <v>680.9778884699638</v>
      </c>
      <c r="BR306" s="96">
        <v>0.6657746469996244</v>
      </c>
      <c r="BS306" s="96">
        <v>29.33430835290637</v>
      </c>
      <c r="BT306" s="96">
        <v>710.9779714698698</v>
      </c>
    </row>
    <row r="307" spans="1:72" s="29" customFormat="1" ht="12.75" customHeight="1">
      <c r="A307" s="17">
        <v>1997</v>
      </c>
      <c r="B307" s="18" t="s">
        <v>1003</v>
      </c>
      <c r="C307" s="19" t="s">
        <v>1004</v>
      </c>
      <c r="D307" s="20" t="s">
        <v>333</v>
      </c>
      <c r="E307" s="140" t="s">
        <v>1178</v>
      </c>
      <c r="F307" s="82">
        <v>365.6216</v>
      </c>
      <c r="G307" s="74">
        <v>22.49974</v>
      </c>
      <c r="H307" s="22" t="s">
        <v>172</v>
      </c>
      <c r="I307" s="23">
        <v>113.65116279069767</v>
      </c>
      <c r="J307" s="24" t="s">
        <v>177</v>
      </c>
      <c r="K307" s="87">
        <v>3342.4653391773713</v>
      </c>
      <c r="L307" s="92">
        <v>9.141870554631815</v>
      </c>
      <c r="M307" s="88"/>
      <c r="N307" s="89">
        <v>0.032933779241685605</v>
      </c>
      <c r="O307" s="88"/>
      <c r="P307" s="89">
        <v>0.024322909812501778</v>
      </c>
      <c r="Q307" s="77">
        <v>43</v>
      </c>
      <c r="R307" s="77">
        <v>34</v>
      </c>
      <c r="S307" s="24" t="s">
        <v>177</v>
      </c>
      <c r="T307" s="25">
        <v>34056.42810207171</v>
      </c>
      <c r="U307" s="28">
        <v>93.1466524463317</v>
      </c>
      <c r="V307" s="88"/>
      <c r="W307" s="89">
        <v>0.335562757144405</v>
      </c>
      <c r="X307" s="88"/>
      <c r="Y307" s="89">
        <v>0.22932365325845946</v>
      </c>
      <c r="Z307" s="77">
        <v>34</v>
      </c>
      <c r="AA307" s="77">
        <v>27</v>
      </c>
      <c r="AB307" s="24" t="s">
        <v>177</v>
      </c>
      <c r="AC307" s="87">
        <v>77428.13977877812</v>
      </c>
      <c r="AD307" s="87">
        <v>211.7712404813559</v>
      </c>
      <c r="AE307" s="88"/>
      <c r="AF307" s="89">
        <v>0.7629103083522912</v>
      </c>
      <c r="AG307" s="88"/>
      <c r="AH307" s="89">
        <v>0.5712309479579892</v>
      </c>
      <c r="AI307" s="77">
        <v>30</v>
      </c>
      <c r="AJ307" s="77">
        <v>24</v>
      </c>
      <c r="AK307" s="24" t="s">
        <v>177</v>
      </c>
      <c r="AL307" s="25">
        <v>4931.7856346927665</v>
      </c>
      <c r="AM307" s="83">
        <v>13.488769904985828</v>
      </c>
      <c r="AN307" s="88"/>
      <c r="AO307" s="89">
        <v>0.048593574765464095</v>
      </c>
      <c r="AP307" s="88"/>
      <c r="AQ307" s="89">
        <v>0.04272695077833106</v>
      </c>
      <c r="AR307" s="77">
        <v>58</v>
      </c>
      <c r="AS307" s="77">
        <v>60</v>
      </c>
      <c r="AT307" s="24" t="s">
        <v>177</v>
      </c>
      <c r="AU307" s="25">
        <v>15761.551789295207</v>
      </c>
      <c r="AV307" s="83">
        <v>43.10891859040934</v>
      </c>
      <c r="AW307" s="88"/>
      <c r="AX307" s="89">
        <v>0.15530077785722018</v>
      </c>
      <c r="AY307" s="88"/>
      <c r="AZ307" s="89">
        <v>0.09479156483107588</v>
      </c>
      <c r="BA307" s="77">
        <v>56</v>
      </c>
      <c r="BB307" s="77">
        <v>55</v>
      </c>
      <c r="BC307" s="19" t="s">
        <v>1185</v>
      </c>
      <c r="BD307" s="78">
        <v>15</v>
      </c>
      <c r="BE307" s="79">
        <v>0.7434725077000001</v>
      </c>
      <c r="BF307" s="79">
        <v>4.2604419</v>
      </c>
      <c r="BG307" s="79">
        <v>32.40654</v>
      </c>
      <c r="BH307" s="79">
        <v>61.388677</v>
      </c>
      <c r="BI307" s="79">
        <v>0</v>
      </c>
      <c r="BJ307" s="79">
        <v>1.2008801199999999</v>
      </c>
      <c r="BK307" s="79">
        <v>100</v>
      </c>
      <c r="BL307" s="81">
        <v>400.7102789696597</v>
      </c>
      <c r="BM307" s="81">
        <v>2181.5095169431997</v>
      </c>
      <c r="BN307" s="81">
        <v>6.533166165966852</v>
      </c>
      <c r="BO307" s="81">
        <v>1560.7010089119458</v>
      </c>
      <c r="BP307" s="81">
        <v>4149.453970990772</v>
      </c>
      <c r="BQ307" s="96">
        <v>240.4744869194453</v>
      </c>
      <c r="BR307" s="96">
        <v>0.7494086782618968</v>
      </c>
      <c r="BS307" s="96">
        <v>360.9551514461946</v>
      </c>
      <c r="BT307" s="96">
        <v>602.1790470439017</v>
      </c>
    </row>
    <row r="308" spans="1:72" s="29" customFormat="1" ht="12.75" customHeight="1">
      <c r="A308" s="17">
        <v>1997</v>
      </c>
      <c r="B308" s="18" t="s">
        <v>1003</v>
      </c>
      <c r="C308" s="19" t="s">
        <v>334</v>
      </c>
      <c r="D308" s="38" t="s">
        <v>335</v>
      </c>
      <c r="E308" s="140" t="s">
        <v>1180</v>
      </c>
      <c r="F308" s="82">
        <v>39.132624</v>
      </c>
      <c r="G308" s="74">
        <v>20.92823</v>
      </c>
      <c r="H308" s="41"/>
      <c r="I308" s="23"/>
      <c r="J308" s="24" t="s">
        <v>175</v>
      </c>
      <c r="K308" s="77"/>
      <c r="L308" s="93"/>
      <c r="M308" s="88"/>
      <c r="N308" s="91"/>
      <c r="O308" s="88"/>
      <c r="P308" s="91"/>
      <c r="Q308" s="80"/>
      <c r="R308" s="80"/>
      <c r="S308" s="24" t="s">
        <v>175</v>
      </c>
      <c r="T308" s="26"/>
      <c r="U308" s="28"/>
      <c r="V308" s="88"/>
      <c r="W308" s="91"/>
      <c r="X308" s="88"/>
      <c r="Y308" s="91"/>
      <c r="Z308" s="80"/>
      <c r="AA308" s="80"/>
      <c r="AB308" s="24" t="s">
        <v>175</v>
      </c>
      <c r="AC308" s="77"/>
      <c r="AD308" s="77"/>
      <c r="AE308" s="88"/>
      <c r="AF308" s="91"/>
      <c r="AG308" s="88"/>
      <c r="AH308" s="91"/>
      <c r="AI308" s="80"/>
      <c r="AJ308" s="80"/>
      <c r="AK308" s="24" t="s">
        <v>175</v>
      </c>
      <c r="AL308" s="26"/>
      <c r="AM308" s="83"/>
      <c r="AN308" s="88"/>
      <c r="AO308" s="91"/>
      <c r="AP308" s="88"/>
      <c r="AQ308" s="91"/>
      <c r="AR308" s="80"/>
      <c r="AS308" s="80"/>
      <c r="AT308" s="24" t="s">
        <v>175</v>
      </c>
      <c r="AU308" s="26"/>
      <c r="AV308" s="83"/>
      <c r="AW308" s="88"/>
      <c r="AX308" s="91"/>
      <c r="AY308" s="88"/>
      <c r="AZ308" s="91"/>
      <c r="BA308" s="80"/>
      <c r="BB308" s="80"/>
      <c r="BC308" s="30" t="s">
        <v>1180</v>
      </c>
      <c r="BD308" s="78">
        <v>1368</v>
      </c>
      <c r="BE308" s="79">
        <v>90.20189445499999</v>
      </c>
      <c r="BF308" s="79">
        <v>0.14946652</v>
      </c>
      <c r="BG308" s="79">
        <v>0</v>
      </c>
      <c r="BH308" s="79">
        <v>6.6087191</v>
      </c>
      <c r="BI308" s="79">
        <v>0</v>
      </c>
      <c r="BJ308" s="79">
        <v>3.0399187</v>
      </c>
      <c r="BK308" s="79">
        <v>100</v>
      </c>
      <c r="BL308" s="81">
        <v>376.8978027131531</v>
      </c>
      <c r="BM308" s="81">
        <v>5.306740142615191</v>
      </c>
      <c r="BN308" s="81">
        <v>1285.7813981500449</v>
      </c>
      <c r="BO308" s="81">
        <v>0</v>
      </c>
      <c r="BP308" s="81">
        <v>1667.9859410058132</v>
      </c>
      <c r="BQ308" s="96">
        <v>0.5792268534475651</v>
      </c>
      <c r="BR308" s="96">
        <v>147.90728063622822</v>
      </c>
      <c r="BS308" s="96">
        <v>0</v>
      </c>
      <c r="BT308" s="96">
        <v>148.48650748967577</v>
      </c>
    </row>
    <row r="309" spans="1:72" s="29" customFormat="1" ht="12.75" customHeight="1">
      <c r="A309" s="17">
        <v>1997</v>
      </c>
      <c r="B309" s="18" t="s">
        <v>1003</v>
      </c>
      <c r="C309" s="19" t="s">
        <v>1005</v>
      </c>
      <c r="D309" s="20" t="s">
        <v>336</v>
      </c>
      <c r="E309" s="140" t="s">
        <v>1178</v>
      </c>
      <c r="F309" s="82">
        <v>305.049952</v>
      </c>
      <c r="G309" s="74">
        <v>20.0296</v>
      </c>
      <c r="H309" s="17">
        <v>2001</v>
      </c>
      <c r="I309" s="23">
        <v>240.65400000000002</v>
      </c>
      <c r="J309" s="24" t="s">
        <v>177</v>
      </c>
      <c r="K309" s="87">
        <v>40274.96215689296</v>
      </c>
      <c r="L309" s="92">
        <v>132.02743318868954</v>
      </c>
      <c r="M309" s="88"/>
      <c r="N309" s="89">
        <v>0.18740906653153727</v>
      </c>
      <c r="O309" s="88"/>
      <c r="P309" s="89">
        <v>0.14937455806657743</v>
      </c>
      <c r="Q309" s="77">
        <v>89</v>
      </c>
      <c r="R309" s="77">
        <v>89</v>
      </c>
      <c r="S309" s="24" t="s">
        <v>176</v>
      </c>
      <c r="T309" s="26"/>
      <c r="U309" s="28"/>
      <c r="V309" s="88"/>
      <c r="W309" s="91"/>
      <c r="X309" s="88"/>
      <c r="Y309" s="91"/>
      <c r="Z309" s="80"/>
      <c r="AA309" s="80"/>
      <c r="AB309" s="24" t="s">
        <v>177</v>
      </c>
      <c r="AC309" s="87">
        <v>396553.6371185711</v>
      </c>
      <c r="AD309" s="87">
        <v>1299.9629553082868</v>
      </c>
      <c r="AE309" s="88"/>
      <c r="AF309" s="89">
        <v>1.8452592623816553</v>
      </c>
      <c r="AG309" s="88"/>
      <c r="AH309" s="89">
        <v>1.6150884091108617</v>
      </c>
      <c r="AI309" s="77">
        <v>61</v>
      </c>
      <c r="AJ309" s="77">
        <v>62</v>
      </c>
      <c r="AK309" s="24" t="s">
        <v>177</v>
      </c>
      <c r="AL309" s="25">
        <v>54426.84170008645</v>
      </c>
      <c r="AM309" s="83">
        <v>178.41944030230974</v>
      </c>
      <c r="AN309" s="88"/>
      <c r="AO309" s="89">
        <v>0.2532611590679603</v>
      </c>
      <c r="AP309" s="88"/>
      <c r="AQ309" s="89">
        <v>0.14010001597458333</v>
      </c>
      <c r="AR309" s="77">
        <v>93</v>
      </c>
      <c r="AS309" s="77">
        <v>85</v>
      </c>
      <c r="AT309" s="24" t="s">
        <v>177</v>
      </c>
      <c r="AU309" s="25">
        <v>91235.14379185552</v>
      </c>
      <c r="AV309" s="83">
        <v>299.0826361180857</v>
      </c>
      <c r="AW309" s="88"/>
      <c r="AX309" s="89">
        <v>0.42453902417822365</v>
      </c>
      <c r="AY309" s="88"/>
      <c r="AZ309" s="89">
        <v>0.3155225661578191</v>
      </c>
      <c r="BA309" s="77">
        <v>86</v>
      </c>
      <c r="BB309" s="77">
        <v>88</v>
      </c>
      <c r="BC309" s="19" t="s">
        <v>1178</v>
      </c>
      <c r="BD309" s="78">
        <v>27</v>
      </c>
      <c r="BE309" s="79">
        <v>5.61919717</v>
      </c>
      <c r="BF309" s="79">
        <v>30.3159956</v>
      </c>
      <c r="BG309" s="79">
        <v>24.34189</v>
      </c>
      <c r="BH309" s="79">
        <v>32.070754038</v>
      </c>
      <c r="BI309" s="79">
        <v>0.07581948</v>
      </c>
      <c r="BJ309" s="79">
        <v>7.576342820000001</v>
      </c>
      <c r="BK309" s="79">
        <v>100</v>
      </c>
      <c r="BL309" s="81">
        <v>374.2665725775954</v>
      </c>
      <c r="BM309" s="81">
        <v>3679.964519384681</v>
      </c>
      <c r="BN309" s="81">
        <v>13.092937644520592</v>
      </c>
      <c r="BO309" s="81">
        <v>756.1515695632694</v>
      </c>
      <c r="BP309" s="81">
        <v>4823.475599170067</v>
      </c>
      <c r="BQ309" s="96">
        <v>405.62974202117994</v>
      </c>
      <c r="BR309" s="96">
        <v>1.5046716021119058</v>
      </c>
      <c r="BS309" s="96">
        <v>238.26589554749378</v>
      </c>
      <c r="BT309" s="96">
        <v>645.4003091707856</v>
      </c>
    </row>
    <row r="310" spans="1:72" s="29" customFormat="1" ht="12.75" customHeight="1">
      <c r="A310" s="17">
        <v>1997</v>
      </c>
      <c r="B310" s="18" t="s">
        <v>1003</v>
      </c>
      <c r="C310" s="19" t="s">
        <v>1007</v>
      </c>
      <c r="D310" s="20" t="s">
        <v>338</v>
      </c>
      <c r="E310" s="140" t="s">
        <v>1182</v>
      </c>
      <c r="F310" s="82">
        <v>368.831136</v>
      </c>
      <c r="G310" s="74">
        <v>20.02508</v>
      </c>
      <c r="H310" s="22" t="s">
        <v>172</v>
      </c>
      <c r="I310" s="23">
        <v>200.48169630642946</v>
      </c>
      <c r="J310" s="24" t="s">
        <v>177</v>
      </c>
      <c r="K310" s="87">
        <v>24759.733349810092</v>
      </c>
      <c r="L310" s="92">
        <v>67.13026893101045</v>
      </c>
      <c r="M310" s="88"/>
      <c r="N310" s="89">
        <v>0.1382992344347963</v>
      </c>
      <c r="O310" s="88"/>
      <c r="P310" s="89">
        <v>0.09481051969107852</v>
      </c>
      <c r="Q310" s="77">
        <v>82</v>
      </c>
      <c r="R310" s="77">
        <v>79</v>
      </c>
      <c r="S310" s="24" t="s">
        <v>177</v>
      </c>
      <c r="T310" s="25">
        <v>49914.95679821043</v>
      </c>
      <c r="U310" s="28">
        <v>135.33281745012553</v>
      </c>
      <c r="V310" s="88"/>
      <c r="W310" s="89">
        <v>0.2788075386155716</v>
      </c>
      <c r="X310" s="88"/>
      <c r="Y310" s="89">
        <v>0.3298565801973041</v>
      </c>
      <c r="Z310" s="77">
        <v>30</v>
      </c>
      <c r="AA310" s="77">
        <v>33</v>
      </c>
      <c r="AB310" s="24" t="s">
        <v>177</v>
      </c>
      <c r="AC310" s="87">
        <v>316862.53863070457</v>
      </c>
      <c r="AD310" s="87">
        <v>859.0992129002486</v>
      </c>
      <c r="AE310" s="88"/>
      <c r="AF310" s="89">
        <v>1.7698836209004905</v>
      </c>
      <c r="AG310" s="88"/>
      <c r="AH310" s="89">
        <v>1.620985164666172</v>
      </c>
      <c r="AI310" s="77">
        <v>59</v>
      </c>
      <c r="AJ310" s="77">
        <v>63</v>
      </c>
      <c r="AK310" s="24" t="s">
        <v>177</v>
      </c>
      <c r="AL310" s="25">
        <v>18846.077775414396</v>
      </c>
      <c r="AM310" s="83">
        <v>51.096764714067945</v>
      </c>
      <c r="AN310" s="88"/>
      <c r="AO310" s="89">
        <v>0.10526761704638597</v>
      </c>
      <c r="AP310" s="88"/>
      <c r="AQ310" s="89">
        <v>0.09059799819772348</v>
      </c>
      <c r="AR310" s="77">
        <v>76</v>
      </c>
      <c r="AS310" s="77">
        <v>77</v>
      </c>
      <c r="AT310" s="24" t="s">
        <v>177</v>
      </c>
      <c r="AU310" s="25">
        <v>70178.71645434928</v>
      </c>
      <c r="AV310" s="83">
        <v>190.2732974646405</v>
      </c>
      <c r="AW310" s="88"/>
      <c r="AX310" s="89">
        <v>0.39199383216813166</v>
      </c>
      <c r="AY310" s="88"/>
      <c r="AZ310" s="89">
        <v>0.2814508926644566</v>
      </c>
      <c r="BA310" s="77">
        <v>84</v>
      </c>
      <c r="BB310" s="77">
        <v>85</v>
      </c>
      <c r="BC310" s="19" t="s">
        <v>1178</v>
      </c>
      <c r="BD310" s="78">
        <v>53</v>
      </c>
      <c r="BE310" s="79">
        <v>4.8872445</v>
      </c>
      <c r="BF310" s="79">
        <v>70.67849</v>
      </c>
      <c r="BG310" s="79">
        <v>13.12741</v>
      </c>
      <c r="BH310" s="79">
        <v>9.420186600000001</v>
      </c>
      <c r="BI310" s="79">
        <v>0.757646</v>
      </c>
      <c r="BJ310" s="79">
        <v>1.1290266740000001</v>
      </c>
      <c r="BK310" s="79">
        <v>100</v>
      </c>
      <c r="BL310" s="81">
        <v>375.5223456333506</v>
      </c>
      <c r="BM310" s="81">
        <v>4608.9845299828485</v>
      </c>
      <c r="BN310" s="81">
        <v>36.69249152905934</v>
      </c>
      <c r="BO310" s="81">
        <v>1085.2852726620129</v>
      </c>
      <c r="BP310" s="81">
        <v>6106.484639807271</v>
      </c>
      <c r="BQ310" s="96">
        <v>508.4576156824244</v>
      </c>
      <c r="BR310" s="96">
        <v>4.218732769892832</v>
      </c>
      <c r="BS310" s="96">
        <v>268.11998865518774</v>
      </c>
      <c r="BT310" s="96">
        <v>780.796337107505</v>
      </c>
    </row>
    <row r="311" spans="1:72" s="29" customFormat="1" ht="12.75" customHeight="1">
      <c r="A311" s="17">
        <v>1997</v>
      </c>
      <c r="B311" s="18" t="s">
        <v>1003</v>
      </c>
      <c r="C311" s="19" t="s">
        <v>1008</v>
      </c>
      <c r="D311" s="20" t="s">
        <v>1009</v>
      </c>
      <c r="E311" s="140" t="s">
        <v>1182</v>
      </c>
      <c r="F311" s="82">
        <v>3576.31514</v>
      </c>
      <c r="G311" s="74">
        <v>20.10254</v>
      </c>
      <c r="H311" s="17">
        <v>2000</v>
      </c>
      <c r="I311" s="23">
        <v>31.964016393442627</v>
      </c>
      <c r="J311" s="24" t="s">
        <v>177</v>
      </c>
      <c r="K311" s="87">
        <v>14294.947928188569</v>
      </c>
      <c r="L311" s="92">
        <v>3.9971164085356774</v>
      </c>
      <c r="M311" s="88"/>
      <c r="N311" s="89">
        <v>0.5008062890990639</v>
      </c>
      <c r="O311" s="88"/>
      <c r="P311" s="89">
        <v>0.0923632773395072</v>
      </c>
      <c r="Q311" s="77">
        <v>97</v>
      </c>
      <c r="R311" s="77">
        <v>79</v>
      </c>
      <c r="S311" s="24" t="s">
        <v>177</v>
      </c>
      <c r="T311" s="25">
        <v>14902.092859294367</v>
      </c>
      <c r="U311" s="28">
        <v>4.166884705606332</v>
      </c>
      <c r="V311" s="88"/>
      <c r="W311" s="89">
        <v>0.5220768807388427</v>
      </c>
      <c r="X311" s="88"/>
      <c r="Y311" s="89">
        <v>0.2506107435502503</v>
      </c>
      <c r="Z311" s="77">
        <v>44</v>
      </c>
      <c r="AA311" s="77">
        <v>28</v>
      </c>
      <c r="AB311" s="24" t="s">
        <v>177</v>
      </c>
      <c r="AC311" s="87">
        <v>123909.84395542428</v>
      </c>
      <c r="AD311" s="87">
        <v>34.64735044446454</v>
      </c>
      <c r="AE311" s="88"/>
      <c r="AF311" s="89">
        <v>4.341032191645317</v>
      </c>
      <c r="AG311" s="88"/>
      <c r="AH311" s="89">
        <v>1.3113485154887587</v>
      </c>
      <c r="AI311" s="77">
        <v>82</v>
      </c>
      <c r="AJ311" s="77">
        <v>56</v>
      </c>
      <c r="AK311" s="24" t="s">
        <v>177</v>
      </c>
      <c r="AL311" s="25">
        <v>3021.031933084768</v>
      </c>
      <c r="AM311" s="83">
        <v>0.8447331442622161</v>
      </c>
      <c r="AN311" s="88"/>
      <c r="AO311" s="89">
        <v>0.10583821635855883</v>
      </c>
      <c r="AP311" s="88"/>
      <c r="AQ311" s="89">
        <v>0.07612959483998892</v>
      </c>
      <c r="AR311" s="77">
        <v>76</v>
      </c>
      <c r="AS311" s="77">
        <v>74</v>
      </c>
      <c r="AT311" s="24" t="s">
        <v>177</v>
      </c>
      <c r="AU311" s="25">
        <v>21525.38680251331</v>
      </c>
      <c r="AV311" s="83">
        <v>6.018873046661461</v>
      </c>
      <c r="AW311" s="88"/>
      <c r="AX311" s="89">
        <v>0.7541160093861694</v>
      </c>
      <c r="AY311" s="88"/>
      <c r="AZ311" s="89">
        <v>0.22434003576630124</v>
      </c>
      <c r="BA311" s="77">
        <v>94</v>
      </c>
      <c r="BB311" s="77">
        <v>79</v>
      </c>
      <c r="BC311" s="32" t="s">
        <v>1184</v>
      </c>
      <c r="BD311" s="78">
        <v>32</v>
      </c>
      <c r="BE311" s="79">
        <v>3.2272128299999996</v>
      </c>
      <c r="BF311" s="79">
        <v>54.223148503</v>
      </c>
      <c r="BG311" s="79">
        <v>9.427387</v>
      </c>
      <c r="BH311" s="79">
        <v>29.526181</v>
      </c>
      <c r="BI311" s="79">
        <v>0.9120087897</v>
      </c>
      <c r="BJ311" s="79">
        <v>2.684059403</v>
      </c>
      <c r="BK311" s="79">
        <v>100</v>
      </c>
      <c r="BL311" s="81">
        <v>375.6044832223594</v>
      </c>
      <c r="BM311" s="81">
        <v>3607.163377665873</v>
      </c>
      <c r="BN311" s="81">
        <v>24.062103952803966</v>
      </c>
      <c r="BO311" s="81">
        <v>541.722673802175</v>
      </c>
      <c r="BP311" s="81">
        <v>4548.552638643212</v>
      </c>
      <c r="BQ311" s="96">
        <v>397.7989292446228</v>
      </c>
      <c r="BR311" s="96">
        <v>2.7670939535826253</v>
      </c>
      <c r="BS311" s="96">
        <v>152.23127120726838</v>
      </c>
      <c r="BT311" s="96">
        <v>552.7972944054738</v>
      </c>
    </row>
    <row r="312" spans="1:72" s="29" customFormat="1" ht="12.75" customHeight="1">
      <c r="A312" s="17">
        <v>1997</v>
      </c>
      <c r="B312" s="18" t="s">
        <v>1003</v>
      </c>
      <c r="C312" s="19" t="s">
        <v>1010</v>
      </c>
      <c r="D312" s="20" t="s">
        <v>1011</v>
      </c>
      <c r="E312" s="140" t="s">
        <v>1182</v>
      </c>
      <c r="F312" s="82">
        <v>766.591488</v>
      </c>
      <c r="G312" s="74">
        <v>19.99556</v>
      </c>
      <c r="H312" s="17">
        <v>2001</v>
      </c>
      <c r="I312" s="23">
        <v>601.9629315068494</v>
      </c>
      <c r="J312" s="24" t="s">
        <v>177</v>
      </c>
      <c r="K312" s="87">
        <v>90305.48075440363</v>
      </c>
      <c r="L312" s="92">
        <v>117.80130899966845</v>
      </c>
      <c r="M312" s="88"/>
      <c r="N312" s="89">
        <v>0.16799366372687477</v>
      </c>
      <c r="O312" s="88"/>
      <c r="P312" s="89">
        <v>0.13647890465783696</v>
      </c>
      <c r="Q312" s="77">
        <v>86</v>
      </c>
      <c r="R312" s="77">
        <v>87</v>
      </c>
      <c r="S312" s="24" t="s">
        <v>177</v>
      </c>
      <c r="T312" s="25">
        <v>57935.50602335048</v>
      </c>
      <c r="U312" s="28">
        <v>75.5754621989104</v>
      </c>
      <c r="V312" s="88"/>
      <c r="W312" s="89">
        <v>0.1077763811833587</v>
      </c>
      <c r="X312" s="88"/>
      <c r="Y312" s="89">
        <v>0.08471503482877543</v>
      </c>
      <c r="Z312" s="77">
        <v>14</v>
      </c>
      <c r="AA312" s="77">
        <v>11</v>
      </c>
      <c r="AB312" s="24" t="s">
        <v>177</v>
      </c>
      <c r="AC312" s="87">
        <v>701139.5507456145</v>
      </c>
      <c r="AD312" s="87">
        <v>914.6195355949666</v>
      </c>
      <c r="AE312" s="88"/>
      <c r="AF312" s="89">
        <v>1.3043173119681009</v>
      </c>
      <c r="AG312" s="88"/>
      <c r="AH312" s="89">
        <v>1.2813976553078719</v>
      </c>
      <c r="AI312" s="77">
        <v>49</v>
      </c>
      <c r="AJ312" s="77">
        <v>55</v>
      </c>
      <c r="AK312" s="24" t="s">
        <v>177</v>
      </c>
      <c r="AL312" s="25">
        <v>31991.768981406258</v>
      </c>
      <c r="AM312" s="83">
        <v>41.73248657491779</v>
      </c>
      <c r="AN312" s="88"/>
      <c r="AO312" s="89">
        <v>0.05951371318100369</v>
      </c>
      <c r="AP312" s="88"/>
      <c r="AQ312" s="89">
        <v>0.04863297126880132</v>
      </c>
      <c r="AR312" s="77">
        <v>63</v>
      </c>
      <c r="AS312" s="77">
        <v>64</v>
      </c>
      <c r="AT312" s="24" t="s">
        <v>177</v>
      </c>
      <c r="AU312" s="25">
        <v>144207.26974773876</v>
      </c>
      <c r="AV312" s="83">
        <v>188.1148851834613</v>
      </c>
      <c r="AW312" s="88"/>
      <c r="AX312" s="89">
        <v>0.2682661935753108</v>
      </c>
      <c r="AY312" s="88"/>
      <c r="AZ312" s="89">
        <v>0.3104091707999971</v>
      </c>
      <c r="BA312" s="77">
        <v>73</v>
      </c>
      <c r="BB312" s="77">
        <v>87</v>
      </c>
      <c r="BC312" s="32" t="s">
        <v>1184</v>
      </c>
      <c r="BD312" s="78">
        <v>18</v>
      </c>
      <c r="BE312" s="79">
        <v>2.2406098400000003</v>
      </c>
      <c r="BF312" s="79">
        <v>86.60999894999999</v>
      </c>
      <c r="BG312" s="79">
        <v>0.9907523</v>
      </c>
      <c r="BH312" s="79">
        <v>7.66221661</v>
      </c>
      <c r="BI312" s="79">
        <v>0.1815029</v>
      </c>
      <c r="BJ312" s="79">
        <v>2.314925491</v>
      </c>
      <c r="BK312" s="79">
        <v>100</v>
      </c>
      <c r="BL312" s="81">
        <v>375.7516284866445</v>
      </c>
      <c r="BM312" s="81">
        <v>4880.185068443304</v>
      </c>
      <c r="BN312" s="81">
        <v>13.189989051030704</v>
      </c>
      <c r="BO312" s="81">
        <v>698.8454847022774</v>
      </c>
      <c r="BP312" s="81">
        <v>5967.972170683256</v>
      </c>
      <c r="BQ312" s="96">
        <v>537.7905613617597</v>
      </c>
      <c r="BR312" s="96">
        <v>1.5171052877644269</v>
      </c>
      <c r="BS312" s="96">
        <v>227.56970659188954</v>
      </c>
      <c r="BT312" s="96">
        <v>766.8773732414138</v>
      </c>
    </row>
    <row r="313" spans="1:72" s="29" customFormat="1" ht="12.75" customHeight="1">
      <c r="A313" s="17">
        <v>1997</v>
      </c>
      <c r="B313" s="18" t="s">
        <v>1003</v>
      </c>
      <c r="C313" s="19" t="s">
        <v>1012</v>
      </c>
      <c r="D313" s="20" t="s">
        <v>1013</v>
      </c>
      <c r="E313" s="140" t="s">
        <v>208</v>
      </c>
      <c r="F313" s="82">
        <v>1305.14662</v>
      </c>
      <c r="G313" s="74">
        <v>19.15455</v>
      </c>
      <c r="H313" s="22" t="s">
        <v>172</v>
      </c>
      <c r="I313" s="23">
        <v>415.90218864569084</v>
      </c>
      <c r="J313" s="24" t="s">
        <v>179</v>
      </c>
      <c r="K313" s="77"/>
      <c r="L313" s="93"/>
      <c r="M313" s="90" t="s">
        <v>498</v>
      </c>
      <c r="N313" s="89">
        <v>0.02</v>
      </c>
      <c r="O313" s="90" t="s">
        <v>498</v>
      </c>
      <c r="P313" s="89">
        <v>0.02</v>
      </c>
      <c r="Q313" s="77">
        <v>11</v>
      </c>
      <c r="R313" s="77">
        <v>11</v>
      </c>
      <c r="S313" s="24" t="s">
        <v>177</v>
      </c>
      <c r="T313" s="25">
        <v>21203.180647300964</v>
      </c>
      <c r="U313" s="28">
        <v>16.245822746950044</v>
      </c>
      <c r="V313" s="88"/>
      <c r="W313" s="89">
        <v>0.05708977728672848</v>
      </c>
      <c r="X313" s="88"/>
      <c r="Y313" s="89">
        <v>0.05669908810270051</v>
      </c>
      <c r="Z313" s="77">
        <v>8</v>
      </c>
      <c r="AA313" s="77">
        <v>7</v>
      </c>
      <c r="AB313" s="24" t="s">
        <v>177</v>
      </c>
      <c r="AC313" s="87">
        <v>221135.60959047568</v>
      </c>
      <c r="AD313" s="87">
        <v>169.43353811886337</v>
      </c>
      <c r="AE313" s="88"/>
      <c r="AF313" s="89">
        <v>0.5954098543839095</v>
      </c>
      <c r="AG313" s="88"/>
      <c r="AH313" s="89">
        <v>0.37482753761087695</v>
      </c>
      <c r="AI313" s="77">
        <v>24</v>
      </c>
      <c r="AJ313" s="77">
        <v>14</v>
      </c>
      <c r="AK313" s="24" t="s">
        <v>177</v>
      </c>
      <c r="AL313" s="25">
        <v>3938.2716954984144</v>
      </c>
      <c r="AM313" s="83">
        <v>3.017493693925679</v>
      </c>
      <c r="AN313" s="88"/>
      <c r="AO313" s="89">
        <v>0.010603836175835778</v>
      </c>
      <c r="AP313" s="88"/>
      <c r="AQ313" s="89">
        <v>0.013378213027047928</v>
      </c>
      <c r="AR313" s="77">
        <v>25</v>
      </c>
      <c r="AS313" s="77">
        <v>31</v>
      </c>
      <c r="AT313" s="24" t="s">
        <v>177</v>
      </c>
      <c r="AU313" s="25">
        <v>28126.75426614667</v>
      </c>
      <c r="AV313" s="83">
        <v>21.55064713430179</v>
      </c>
      <c r="AW313" s="88"/>
      <c r="AX313" s="89">
        <v>0.0757315689359679</v>
      </c>
      <c r="AY313" s="88"/>
      <c r="AZ313" s="89">
        <v>0.058596421121430695</v>
      </c>
      <c r="BA313" s="77">
        <v>36</v>
      </c>
      <c r="BB313" s="77">
        <v>39</v>
      </c>
      <c r="BC313" s="19" t="s">
        <v>1183</v>
      </c>
      <c r="BD313" s="78">
        <v>17</v>
      </c>
      <c r="BE313" s="79">
        <v>1.3506057690000002</v>
      </c>
      <c r="BF313" s="79">
        <v>1.5745117739999999</v>
      </c>
      <c r="BG313" s="79">
        <v>6.598219</v>
      </c>
      <c r="BH313" s="79">
        <v>79.69637</v>
      </c>
      <c r="BI313" s="79">
        <v>0.001172281</v>
      </c>
      <c r="BJ313" s="79">
        <v>10.77912598</v>
      </c>
      <c r="BK313" s="79">
        <v>100</v>
      </c>
      <c r="BL313" s="81">
        <v>400.8538136504541</v>
      </c>
      <c r="BM313" s="81">
        <v>285.7214106207725</v>
      </c>
      <c r="BN313" s="81">
        <v>1.810013754112418</v>
      </c>
      <c r="BO313" s="81">
        <v>202.24394405587933</v>
      </c>
      <c r="BP313" s="81">
        <v>890.6291820812182</v>
      </c>
      <c r="BQ313" s="96">
        <v>31.539240651240654</v>
      </c>
      <c r="BR313" s="96">
        <v>0.20763950643338447</v>
      </c>
      <c r="BS313" s="96">
        <v>54.043736480733486</v>
      </c>
      <c r="BT313" s="96">
        <v>85.79061663840753</v>
      </c>
    </row>
    <row r="314" spans="1:72" s="29" customFormat="1" ht="12.75" customHeight="1">
      <c r="A314" s="17">
        <v>1991</v>
      </c>
      <c r="B314" s="18" t="s">
        <v>715</v>
      </c>
      <c r="C314" s="19" t="s">
        <v>716</v>
      </c>
      <c r="D314" s="20" t="s">
        <v>339</v>
      </c>
      <c r="E314" s="141" t="s">
        <v>1178</v>
      </c>
      <c r="F314" s="82">
        <v>864.247872</v>
      </c>
      <c r="G314" s="74">
        <v>1.915933</v>
      </c>
      <c r="H314" s="22" t="s">
        <v>169</v>
      </c>
      <c r="I314" s="23">
        <v>66.52953424657534</v>
      </c>
      <c r="J314" s="24" t="s">
        <v>177</v>
      </c>
      <c r="K314" s="87">
        <v>2656.8020405996613</v>
      </c>
      <c r="L314" s="92">
        <v>3.0741204308104577</v>
      </c>
      <c r="M314" s="88"/>
      <c r="N314" s="89">
        <v>0.04471912055904307</v>
      </c>
      <c r="O314" s="88"/>
      <c r="P314" s="89">
        <v>0.04643001420167116</v>
      </c>
      <c r="Q314" s="77">
        <v>52</v>
      </c>
      <c r="R314" s="77">
        <v>58</v>
      </c>
      <c r="S314" s="24" t="s">
        <v>177</v>
      </c>
      <c r="T314" s="25">
        <v>14504.55428227387</v>
      </c>
      <c r="U314" s="28">
        <v>16.782863750312906</v>
      </c>
      <c r="V314" s="88"/>
      <c r="W314" s="89">
        <v>0.24413972200118775</v>
      </c>
      <c r="X314" s="88"/>
      <c r="Y314" s="89">
        <v>0.14047288078246162</v>
      </c>
      <c r="Z314" s="77">
        <v>28</v>
      </c>
      <c r="AA314" s="77">
        <v>19</v>
      </c>
      <c r="AB314" s="24" t="s">
        <v>177</v>
      </c>
      <c r="AC314" s="87">
        <v>51036.72361462827</v>
      </c>
      <c r="AD314" s="87">
        <v>59.05334021421607</v>
      </c>
      <c r="AE314" s="88"/>
      <c r="AF314" s="89">
        <v>0.8590468395402108</v>
      </c>
      <c r="AG314" s="88"/>
      <c r="AH314" s="89">
        <v>0.5943818844722815</v>
      </c>
      <c r="AI314" s="77">
        <v>34</v>
      </c>
      <c r="AJ314" s="77">
        <v>25</v>
      </c>
      <c r="AK314" s="24" t="s">
        <v>177</v>
      </c>
      <c r="AL314" s="25">
        <v>8607.077689259857</v>
      </c>
      <c r="AM314" s="83">
        <v>9.959038336237704</v>
      </c>
      <c r="AN314" s="88"/>
      <c r="AO314" s="89">
        <v>0.1448737764294197</v>
      </c>
      <c r="AP314" s="88"/>
      <c r="AQ314" s="89">
        <v>0.04131693028479407</v>
      </c>
      <c r="AR314" s="77">
        <v>83</v>
      </c>
      <c r="AS314" s="77">
        <v>59</v>
      </c>
      <c r="AT314" s="24" t="s">
        <v>177</v>
      </c>
      <c r="AU314" s="25">
        <v>9923.732265381586</v>
      </c>
      <c r="AV314" s="83">
        <v>11.482507029397217</v>
      </c>
      <c r="AW314" s="88"/>
      <c r="AX314" s="89">
        <v>0.16703562131828986</v>
      </c>
      <c r="AY314" s="88"/>
      <c r="AZ314" s="89">
        <v>0.07999220764063625</v>
      </c>
      <c r="BA314" s="77">
        <v>58</v>
      </c>
      <c r="BB314" s="77">
        <v>49</v>
      </c>
      <c r="BC314" s="19" t="s">
        <v>1185</v>
      </c>
      <c r="BD314" s="78">
        <v>13</v>
      </c>
      <c r="BE314" s="79">
        <v>1.541600026</v>
      </c>
      <c r="BF314" s="79">
        <v>7.0732543</v>
      </c>
      <c r="BG314" s="79">
        <v>21.65798</v>
      </c>
      <c r="BH314" s="79">
        <v>18.066203320000003</v>
      </c>
      <c r="BI314" s="79">
        <v>49.439963</v>
      </c>
      <c r="BJ314" s="79">
        <v>2.22099824</v>
      </c>
      <c r="BK314" s="79">
        <v>100</v>
      </c>
      <c r="BL314" s="81">
        <v>347.0956381674107</v>
      </c>
      <c r="BM314" s="81">
        <v>1469.6266057646326</v>
      </c>
      <c r="BN314" s="81">
        <v>3.0531364347596175</v>
      </c>
      <c r="BO314" s="81">
        <v>1562.479982594623</v>
      </c>
      <c r="BP314" s="81">
        <v>3382.255362961426</v>
      </c>
      <c r="BQ314" s="96">
        <v>173.15094220253206</v>
      </c>
      <c r="BR314" s="96">
        <v>0.45125942757311177</v>
      </c>
      <c r="BS314" s="96">
        <v>456.04277750538677</v>
      </c>
      <c r="BT314" s="96">
        <v>629.6449791354919</v>
      </c>
    </row>
    <row r="315" spans="1:72" s="29" customFormat="1" ht="12.75" customHeight="1">
      <c r="A315" s="17">
        <v>1991</v>
      </c>
      <c r="B315" s="18" t="s">
        <v>715</v>
      </c>
      <c r="C315" s="19" t="s">
        <v>717</v>
      </c>
      <c r="D315" s="20" t="s">
        <v>340</v>
      </c>
      <c r="E315" s="141" t="s">
        <v>1178</v>
      </c>
      <c r="F315" s="82">
        <v>6922.94246</v>
      </c>
      <c r="G315" s="74">
        <v>2.154275</v>
      </c>
      <c r="H315" s="22" t="s">
        <v>169</v>
      </c>
      <c r="I315" s="23">
        <v>653.8767123287671</v>
      </c>
      <c r="J315" s="24" t="s">
        <v>177</v>
      </c>
      <c r="K315" s="87">
        <v>29246.249604043252</v>
      </c>
      <c r="L315" s="92">
        <v>4.224540327039386</v>
      </c>
      <c r="M315" s="88"/>
      <c r="N315" s="89">
        <v>0.05008675007001449</v>
      </c>
      <c r="O315" s="88"/>
      <c r="P315" s="89">
        <v>0.03863907230981353</v>
      </c>
      <c r="Q315" s="77">
        <v>56</v>
      </c>
      <c r="R315" s="77">
        <v>51</v>
      </c>
      <c r="S315" s="24" t="s">
        <v>177</v>
      </c>
      <c r="T315" s="25">
        <v>113168.45808281847</v>
      </c>
      <c r="U315" s="28">
        <v>16.346872552631105</v>
      </c>
      <c r="V315" s="88"/>
      <c r="W315" s="89">
        <v>0.1938108425026713</v>
      </c>
      <c r="X315" s="88"/>
      <c r="Y315" s="89">
        <v>0.16776614231862277</v>
      </c>
      <c r="Z315" s="77">
        <v>24</v>
      </c>
      <c r="AA315" s="77">
        <v>21</v>
      </c>
      <c r="AB315" s="24" t="s">
        <v>177</v>
      </c>
      <c r="AC315" s="87">
        <v>386158.1933564189</v>
      </c>
      <c r="AD315" s="87">
        <v>55.7794890810661</v>
      </c>
      <c r="AE315" s="88"/>
      <c r="AF315" s="89">
        <v>0.6613295441292193</v>
      </c>
      <c r="AG315" s="88"/>
      <c r="AH315" s="89">
        <v>0.631655540569436</v>
      </c>
      <c r="AI315" s="77">
        <v>26</v>
      </c>
      <c r="AJ315" s="77">
        <v>27</v>
      </c>
      <c r="AK315" s="24" t="s">
        <v>177</v>
      </c>
      <c r="AL315" s="25">
        <v>15282.354540604587</v>
      </c>
      <c r="AM315" s="83">
        <v>2.207494086351916</v>
      </c>
      <c r="AN315" s="88"/>
      <c r="AO315" s="89">
        <v>0.02617236338743384</v>
      </c>
      <c r="AP315" s="88"/>
      <c r="AQ315" s="89">
        <v>0.014763115556838766</v>
      </c>
      <c r="AR315" s="77">
        <v>47</v>
      </c>
      <c r="AS315" s="77">
        <v>35</v>
      </c>
      <c r="AT315" s="24" t="s">
        <v>177</v>
      </c>
      <c r="AU315" s="25">
        <v>25972.00129410436</v>
      </c>
      <c r="AV315" s="83">
        <v>3.7515841629722804</v>
      </c>
      <c r="AW315" s="88"/>
      <c r="AX315" s="89">
        <v>0.04447931462145686</v>
      </c>
      <c r="AY315" s="88"/>
      <c r="AZ315" s="89">
        <v>0.039923583352022125</v>
      </c>
      <c r="BA315" s="77">
        <v>25</v>
      </c>
      <c r="BB315" s="77">
        <v>28</v>
      </c>
      <c r="BC315" s="19" t="s">
        <v>1178</v>
      </c>
      <c r="BD315" s="78">
        <v>56</v>
      </c>
      <c r="BE315" s="79">
        <v>4.92956044</v>
      </c>
      <c r="BF315" s="79">
        <v>5.03098994</v>
      </c>
      <c r="BG315" s="79">
        <v>20.76896</v>
      </c>
      <c r="BH315" s="79">
        <v>15.223924</v>
      </c>
      <c r="BI315" s="79">
        <v>50.408101</v>
      </c>
      <c r="BJ315" s="79">
        <v>3.6384644699999997</v>
      </c>
      <c r="BK315" s="79">
        <v>100</v>
      </c>
      <c r="BL315" s="81">
        <v>348.10352398431843</v>
      </c>
      <c r="BM315" s="81">
        <v>1058.2893582699708</v>
      </c>
      <c r="BN315" s="81">
        <v>65.33806532124011</v>
      </c>
      <c r="BO315" s="81">
        <v>1258.7794930192154</v>
      </c>
      <c r="BP315" s="81">
        <v>2730.5104405947445</v>
      </c>
      <c r="BQ315" s="96">
        <v>124.75446748115829</v>
      </c>
      <c r="BR315" s="96">
        <v>9.660343183034342</v>
      </c>
      <c r="BS315" s="96">
        <v>364.0966272020698</v>
      </c>
      <c r="BT315" s="96">
        <v>498.51143786626244</v>
      </c>
    </row>
    <row r="316" spans="1:72" s="29" customFormat="1" ht="12.75" customHeight="1">
      <c r="A316" s="17">
        <v>1991</v>
      </c>
      <c r="B316" s="18" t="s">
        <v>715</v>
      </c>
      <c r="C316" s="113" t="s">
        <v>718</v>
      </c>
      <c r="D316" s="116" t="s">
        <v>341</v>
      </c>
      <c r="E316" s="142" t="s">
        <v>1180</v>
      </c>
      <c r="F316" s="82">
        <v>74.19708</v>
      </c>
      <c r="G316" s="74">
        <v>4.971542</v>
      </c>
      <c r="H316" s="22" t="s">
        <v>169</v>
      </c>
      <c r="I316" s="23">
        <v>36.40220547945204</v>
      </c>
      <c r="J316" s="24" t="s">
        <v>177</v>
      </c>
      <c r="K316" s="87">
        <v>3687.6593420764766</v>
      </c>
      <c r="L316" s="92">
        <v>49.700868849238766</v>
      </c>
      <c r="M316" s="88"/>
      <c r="N316" s="89">
        <v>0.11344141614216746</v>
      </c>
      <c r="O316" s="88"/>
      <c r="P316" s="89">
        <v>0.05676255326106772</v>
      </c>
      <c r="Q316" s="77">
        <v>78</v>
      </c>
      <c r="R316" s="77">
        <v>63</v>
      </c>
      <c r="S316" s="24" t="s">
        <v>177</v>
      </c>
      <c r="T316" s="25">
        <v>19702.7601601289</v>
      </c>
      <c r="U316" s="28">
        <v>265.5463012847527</v>
      </c>
      <c r="V316" s="88"/>
      <c r="W316" s="89">
        <v>0.6061050675076558</v>
      </c>
      <c r="X316" s="88"/>
      <c r="Y316" s="89">
        <v>0.410028821296703</v>
      </c>
      <c r="Z316" s="77">
        <v>48</v>
      </c>
      <c r="AA316" s="77">
        <v>39</v>
      </c>
      <c r="AB316" s="24" t="s">
        <v>177</v>
      </c>
      <c r="AC316" s="87">
        <v>36811.09393158588</v>
      </c>
      <c r="AD316" s="87">
        <v>496.1259113106052</v>
      </c>
      <c r="AE316" s="88"/>
      <c r="AF316" s="89">
        <v>1.1323992370157618</v>
      </c>
      <c r="AG316" s="88"/>
      <c r="AH316" s="89">
        <v>0.8603590647015282</v>
      </c>
      <c r="AI316" s="77">
        <v>45</v>
      </c>
      <c r="AJ316" s="77">
        <v>39</v>
      </c>
      <c r="AK316" s="24" t="s">
        <v>177</v>
      </c>
      <c r="AL316" s="25">
        <v>4618.844992499237</v>
      </c>
      <c r="AM316" s="83">
        <v>62.251034575743915</v>
      </c>
      <c r="AN316" s="88"/>
      <c r="AO316" s="89">
        <v>0.1420869631073981</v>
      </c>
      <c r="AP316" s="88"/>
      <c r="AQ316" s="89">
        <v>0.03390847982585119</v>
      </c>
      <c r="AR316" s="77">
        <v>82</v>
      </c>
      <c r="AS316" s="77">
        <v>55</v>
      </c>
      <c r="AT316" s="24" t="s">
        <v>177</v>
      </c>
      <c r="AU316" s="25">
        <v>5300.485266714192</v>
      </c>
      <c r="AV316" s="83">
        <v>71.43792271493962</v>
      </c>
      <c r="AW316" s="88"/>
      <c r="AX316" s="89">
        <v>0.1630558842667312</v>
      </c>
      <c r="AY316" s="88"/>
      <c r="AZ316" s="89">
        <v>0.06412679107905786</v>
      </c>
      <c r="BA316" s="77">
        <v>57</v>
      </c>
      <c r="BB316" s="77">
        <v>43</v>
      </c>
      <c r="BC316" s="30" t="s">
        <v>1180</v>
      </c>
      <c r="BD316" s="78">
        <v>915</v>
      </c>
      <c r="BE316" s="79">
        <v>51.3671802</v>
      </c>
      <c r="BF316" s="79">
        <v>1.230265</v>
      </c>
      <c r="BG316" s="79">
        <v>27.95676</v>
      </c>
      <c r="BH316" s="79">
        <v>12.459876000000001</v>
      </c>
      <c r="BI316" s="79">
        <v>6.5299707</v>
      </c>
      <c r="BJ316" s="79">
        <v>0.45594492999999997</v>
      </c>
      <c r="BK316" s="79">
        <v>100</v>
      </c>
      <c r="BL316" s="81">
        <v>352.6329248177062</v>
      </c>
      <c r="BM316" s="81">
        <v>539.4147586400974</v>
      </c>
      <c r="BN316" s="81">
        <v>722.4453217476124</v>
      </c>
      <c r="BO316" s="81">
        <v>454.9639958877088</v>
      </c>
      <c r="BP316" s="81">
        <v>2069.4570010931247</v>
      </c>
      <c r="BQ316" s="96">
        <v>63.59639310154344</v>
      </c>
      <c r="BR316" s="96">
        <v>106.79216306984948</v>
      </c>
      <c r="BS316" s="96">
        <v>128.6708317901459</v>
      </c>
      <c r="BT316" s="96">
        <v>299.05938796153885</v>
      </c>
    </row>
    <row r="317" spans="1:72" s="29" customFormat="1" ht="12.75" customHeight="1">
      <c r="A317" s="17">
        <v>1991</v>
      </c>
      <c r="B317" s="18" t="s">
        <v>715</v>
      </c>
      <c r="C317" s="19" t="s">
        <v>719</v>
      </c>
      <c r="D317" s="20" t="s">
        <v>720</v>
      </c>
      <c r="E317" s="141" t="s">
        <v>1178</v>
      </c>
      <c r="F317" s="82">
        <v>763.401536</v>
      </c>
      <c r="G317" s="74">
        <v>2.848899</v>
      </c>
      <c r="H317" s="22" t="s">
        <v>169</v>
      </c>
      <c r="I317" s="23">
        <v>157.63894520547942</v>
      </c>
      <c r="J317" s="24" t="s">
        <v>177</v>
      </c>
      <c r="K317" s="87">
        <v>4568.96220910067</v>
      </c>
      <c r="L317" s="92">
        <v>5.985005260849607</v>
      </c>
      <c r="M317" s="88"/>
      <c r="N317" s="89">
        <v>0.032456567382356256</v>
      </c>
      <c r="O317" s="88"/>
      <c r="P317" s="89">
        <v>0.025347016749137294</v>
      </c>
      <c r="Q317" s="77">
        <v>43</v>
      </c>
      <c r="R317" s="77">
        <v>36</v>
      </c>
      <c r="S317" s="24" t="s">
        <v>177</v>
      </c>
      <c r="T317" s="25">
        <v>82916.4104736466</v>
      </c>
      <c r="U317" s="28">
        <v>108.61441399254218</v>
      </c>
      <c r="V317" s="88"/>
      <c r="W317" s="89">
        <v>0.5890138592699672</v>
      </c>
      <c r="X317" s="88"/>
      <c r="Y317" s="89">
        <v>0.2008330901474728</v>
      </c>
      <c r="Z317" s="77">
        <v>47</v>
      </c>
      <c r="AA317" s="77">
        <v>25</v>
      </c>
      <c r="AB317" s="24" t="s">
        <v>177</v>
      </c>
      <c r="AC317" s="87">
        <v>146338.20443101318</v>
      </c>
      <c r="AD317" s="87">
        <v>191.69231070424934</v>
      </c>
      <c r="AE317" s="88"/>
      <c r="AF317" s="89">
        <v>1.0395436808970884</v>
      </c>
      <c r="AG317" s="88"/>
      <c r="AH317" s="89">
        <v>0.46414435150272804</v>
      </c>
      <c r="AI317" s="77">
        <v>41</v>
      </c>
      <c r="AJ317" s="77">
        <v>19</v>
      </c>
      <c r="AK317" s="24" t="s">
        <v>177</v>
      </c>
      <c r="AL317" s="25">
        <v>7137.632381654374</v>
      </c>
      <c r="AM317" s="83">
        <v>9.349774718889712</v>
      </c>
      <c r="AN317" s="88"/>
      <c r="AO317" s="89">
        <v>0.05070364685534408</v>
      </c>
      <c r="AP317" s="88"/>
      <c r="AQ317" s="89">
        <v>0.011177515428910842</v>
      </c>
      <c r="AR317" s="77">
        <v>59</v>
      </c>
      <c r="AS317" s="77">
        <v>27</v>
      </c>
      <c r="AT317" s="24" t="s">
        <v>177</v>
      </c>
      <c r="AU317" s="25">
        <v>9995.600395768819</v>
      </c>
      <c r="AV317" s="83">
        <v>13.093503123065263</v>
      </c>
      <c r="AW317" s="88"/>
      <c r="AX317" s="89">
        <v>0.07100581333900662</v>
      </c>
      <c r="AY317" s="88"/>
      <c r="AZ317" s="89">
        <v>0.022810874676138626</v>
      </c>
      <c r="BA317" s="77">
        <v>35</v>
      </c>
      <c r="BB317" s="77">
        <v>15</v>
      </c>
      <c r="BC317" s="19" t="s">
        <v>1185</v>
      </c>
      <c r="BD317" s="78">
        <v>6</v>
      </c>
      <c r="BE317" s="79">
        <v>0.420506262</v>
      </c>
      <c r="BF317" s="79">
        <v>11.051278</v>
      </c>
      <c r="BG317" s="79">
        <v>27.37798</v>
      </c>
      <c r="BH317" s="79">
        <v>14.899941</v>
      </c>
      <c r="BI317" s="79">
        <v>45.394159</v>
      </c>
      <c r="BJ317" s="79">
        <v>0.8561494731</v>
      </c>
      <c r="BK317" s="79">
        <v>100</v>
      </c>
      <c r="BL317" s="81">
        <v>347.1519519359905</v>
      </c>
      <c r="BM317" s="81">
        <v>1683.250040862725</v>
      </c>
      <c r="BN317" s="81">
        <v>2.1434766059120602</v>
      </c>
      <c r="BO317" s="81">
        <v>1510.2995548596855</v>
      </c>
      <c r="BP317" s="81">
        <v>3542.845024264313</v>
      </c>
      <c r="BQ317" s="96">
        <v>198.20892788981766</v>
      </c>
      <c r="BR317" s="96">
        <v>0.31700224401958765</v>
      </c>
      <c r="BS317" s="96">
        <v>443.1861661855499</v>
      </c>
      <c r="BT317" s="96">
        <v>641.7120963193871</v>
      </c>
    </row>
    <row r="318" spans="1:72" s="29" customFormat="1" ht="12.75" customHeight="1">
      <c r="A318" s="17">
        <v>1991</v>
      </c>
      <c r="B318" s="18" t="s">
        <v>715</v>
      </c>
      <c r="C318" s="19" t="s">
        <v>342</v>
      </c>
      <c r="D318" s="32" t="s">
        <v>343</v>
      </c>
      <c r="E318" s="142" t="s">
        <v>1178</v>
      </c>
      <c r="F318" s="82">
        <v>172.9980000796</v>
      </c>
      <c r="G318" s="76">
        <v>7.3275862</v>
      </c>
      <c r="I318" s="23"/>
      <c r="J318" s="24" t="s">
        <v>175</v>
      </c>
      <c r="K318" s="77"/>
      <c r="L318" s="93"/>
      <c r="M318" s="88"/>
      <c r="N318" s="89"/>
      <c r="O318" s="88"/>
      <c r="P318" s="89"/>
      <c r="Q318" s="80"/>
      <c r="R318" s="80"/>
      <c r="S318" s="24" t="s">
        <v>175</v>
      </c>
      <c r="T318" s="26"/>
      <c r="U318" s="28"/>
      <c r="V318" s="88"/>
      <c r="W318" s="89"/>
      <c r="X318" s="88"/>
      <c r="Y318" s="89"/>
      <c r="Z318" s="80"/>
      <c r="AA318" s="80"/>
      <c r="AB318" s="24" t="s">
        <v>175</v>
      </c>
      <c r="AC318" s="77"/>
      <c r="AD318" s="77"/>
      <c r="AE318" s="88"/>
      <c r="AF318" s="89"/>
      <c r="AG318" s="88"/>
      <c r="AH318" s="89"/>
      <c r="AI318" s="80"/>
      <c r="AJ318" s="80"/>
      <c r="AK318" s="24" t="s">
        <v>175</v>
      </c>
      <c r="AL318" s="26"/>
      <c r="AM318" s="83"/>
      <c r="AN318" s="88"/>
      <c r="AO318" s="89"/>
      <c r="AP318" s="88"/>
      <c r="AQ318" s="89"/>
      <c r="AR318" s="80"/>
      <c r="AS318" s="80"/>
      <c r="AT318" s="24" t="s">
        <v>175</v>
      </c>
      <c r="AU318" s="26"/>
      <c r="AV318" s="83"/>
      <c r="AW318" s="88"/>
      <c r="AX318" s="89"/>
      <c r="AY318" s="88"/>
      <c r="AZ318" s="89"/>
      <c r="BA318" s="80"/>
      <c r="BB318" s="80"/>
      <c r="BC318" s="19" t="s">
        <v>1178</v>
      </c>
      <c r="BD318" s="78">
        <v>1019</v>
      </c>
      <c r="BE318" s="79">
        <v>63.168448119999994</v>
      </c>
      <c r="BF318" s="79">
        <v>9.452788</v>
      </c>
      <c r="BG318" s="79">
        <v>17.8461</v>
      </c>
      <c r="BH318" s="79">
        <v>5.1531899999999995</v>
      </c>
      <c r="BI318" s="79">
        <v>3.9713328800000003</v>
      </c>
      <c r="BJ318" s="79">
        <v>0.4081273491</v>
      </c>
      <c r="BK318" s="79">
        <v>100</v>
      </c>
      <c r="BL318" s="81">
        <v>354.2584305703016</v>
      </c>
      <c r="BM318" s="81">
        <v>1089.1917820628005</v>
      </c>
      <c r="BN318" s="81">
        <v>620.8684490605607</v>
      </c>
      <c r="BO318" s="81">
        <v>381.8830273737391</v>
      </c>
      <c r="BP318" s="81">
        <v>2446.2016890674017</v>
      </c>
      <c r="BQ318" s="96">
        <v>128.48703447307156</v>
      </c>
      <c r="BR318" s="96">
        <v>91.75057896255055</v>
      </c>
      <c r="BS318" s="96">
        <v>111.8221019381667</v>
      </c>
      <c r="BT318" s="96">
        <v>332.0597153737888</v>
      </c>
    </row>
    <row r="319" spans="1:72" s="29" customFormat="1" ht="12.75" customHeight="1">
      <c r="A319" s="17">
        <v>1991</v>
      </c>
      <c r="B319" s="18" t="s">
        <v>715</v>
      </c>
      <c r="C319" s="19" t="s">
        <v>721</v>
      </c>
      <c r="D319" s="20" t="s">
        <v>722</v>
      </c>
      <c r="E319" s="141" t="s">
        <v>1178</v>
      </c>
      <c r="F319" s="82">
        <v>16226.8273</v>
      </c>
      <c r="G319" s="74">
        <v>3.522655</v>
      </c>
      <c r="H319" s="22" t="s">
        <v>169</v>
      </c>
      <c r="I319" s="23">
        <v>3731.9438356164383</v>
      </c>
      <c r="J319" s="24" t="s">
        <v>177</v>
      </c>
      <c r="K319" s="87">
        <v>205303.77089977826</v>
      </c>
      <c r="L319" s="92">
        <v>12.65212028846688</v>
      </c>
      <c r="M319" s="88"/>
      <c r="N319" s="89">
        <v>0.06160420654336007</v>
      </c>
      <c r="O319" s="88"/>
      <c r="P319" s="89">
        <v>0.08120167497724626</v>
      </c>
      <c r="Q319" s="77">
        <v>62</v>
      </c>
      <c r="R319" s="77">
        <v>75</v>
      </c>
      <c r="S319" s="24" t="s">
        <v>177</v>
      </c>
      <c r="T319" s="25">
        <v>6943505.394683835</v>
      </c>
      <c r="U319" s="28">
        <v>427.90283438117535</v>
      </c>
      <c r="V319" s="88"/>
      <c r="W319" s="89">
        <v>2.0834938325504466</v>
      </c>
      <c r="X319" s="88"/>
      <c r="Y319" s="89">
        <v>4.578051062544384</v>
      </c>
      <c r="Z319" s="77">
        <v>75</v>
      </c>
      <c r="AA319" s="77">
        <v>88</v>
      </c>
      <c r="AB319" s="24" t="s">
        <v>177</v>
      </c>
      <c r="AC319" s="87">
        <v>8945264.430665754</v>
      </c>
      <c r="AD319" s="87">
        <v>551.2639202529599</v>
      </c>
      <c r="AE319" s="88"/>
      <c r="AF319" s="89">
        <v>2.6841490302714184</v>
      </c>
      <c r="AG319" s="88"/>
      <c r="AH319" s="89">
        <v>5.41490319643049</v>
      </c>
      <c r="AI319" s="77">
        <v>72</v>
      </c>
      <c r="AJ319" s="77">
        <v>87</v>
      </c>
      <c r="AK319" s="24" t="s">
        <v>177</v>
      </c>
      <c r="AL319" s="25">
        <v>1017611.8689560556</v>
      </c>
      <c r="AM319" s="83">
        <v>62.711696509893564</v>
      </c>
      <c r="AN319" s="88"/>
      <c r="AO319" s="89">
        <v>0.30534836979076263</v>
      </c>
      <c r="AP319" s="88"/>
      <c r="AQ319" s="89">
        <v>0.7237080811243831</v>
      </c>
      <c r="AR319" s="77">
        <v>94</v>
      </c>
      <c r="AS319" s="77">
        <v>96</v>
      </c>
      <c r="AT319" s="24" t="s">
        <v>177</v>
      </c>
      <c r="AU319" s="25">
        <v>1312712.9506432617</v>
      </c>
      <c r="AV319" s="83">
        <v>80.89769653512376</v>
      </c>
      <c r="AW319" s="88"/>
      <c r="AX319" s="89">
        <v>0.39389748853199685</v>
      </c>
      <c r="AY319" s="88"/>
      <c r="AZ319" s="89">
        <v>0.8914554651322029</v>
      </c>
      <c r="BA319" s="77">
        <v>84</v>
      </c>
      <c r="BB319" s="77">
        <v>96</v>
      </c>
      <c r="BC319" s="19" t="s">
        <v>1179</v>
      </c>
      <c r="BD319" s="78">
        <v>179</v>
      </c>
      <c r="BE319" s="79">
        <v>11.943692519999999</v>
      </c>
      <c r="BF319" s="79">
        <v>9.02813664</v>
      </c>
      <c r="BG319" s="79">
        <v>29.23001</v>
      </c>
      <c r="BH319" s="79">
        <v>13.9424075</v>
      </c>
      <c r="BI319" s="79">
        <v>31.433661999999998</v>
      </c>
      <c r="BJ319" s="79">
        <v>4.42209854</v>
      </c>
      <c r="BK319" s="79">
        <v>100</v>
      </c>
      <c r="BL319" s="81">
        <v>349.43103141302305</v>
      </c>
      <c r="BM319" s="81">
        <v>1482.2823272010378</v>
      </c>
      <c r="BN319" s="81">
        <v>137.28315207988933</v>
      </c>
      <c r="BO319" s="81">
        <v>1197.8886347055657</v>
      </c>
      <c r="BP319" s="81">
        <v>3166.8851453995157</v>
      </c>
      <c r="BQ319" s="96">
        <v>174.6605963652139</v>
      </c>
      <c r="BR319" s="96">
        <v>20.287391608586358</v>
      </c>
      <c r="BS319" s="96">
        <v>344.6829683089066</v>
      </c>
      <c r="BT319" s="96">
        <v>539.6309562827068</v>
      </c>
    </row>
    <row r="320" spans="1:72" s="29" customFormat="1" ht="12.75" customHeight="1">
      <c r="A320" s="17">
        <v>1991</v>
      </c>
      <c r="B320" s="18" t="s">
        <v>715</v>
      </c>
      <c r="C320" s="19" t="s">
        <v>723</v>
      </c>
      <c r="D320" s="20" t="s">
        <v>724</v>
      </c>
      <c r="E320" s="141" t="s">
        <v>1182</v>
      </c>
      <c r="F320" s="82">
        <v>435.278592</v>
      </c>
      <c r="G320" s="74">
        <v>6.830067</v>
      </c>
      <c r="H320" s="22" t="s">
        <v>169</v>
      </c>
      <c r="I320" s="23">
        <v>228.0266301369864</v>
      </c>
      <c r="J320" s="24" t="s">
        <v>177</v>
      </c>
      <c r="K320" s="87">
        <v>8309.179448491901</v>
      </c>
      <c r="L320" s="92">
        <v>19.089336349654204</v>
      </c>
      <c r="M320" s="88"/>
      <c r="N320" s="89">
        <v>0.0408057261117555</v>
      </c>
      <c r="O320" s="88"/>
      <c r="P320" s="89">
        <v>0.03590721267399552</v>
      </c>
      <c r="Q320" s="77">
        <v>49</v>
      </c>
      <c r="R320" s="77">
        <v>49</v>
      </c>
      <c r="S320" s="24" t="s">
        <v>177</v>
      </c>
      <c r="T320" s="25">
        <v>355950.10034905904</v>
      </c>
      <c r="U320" s="28">
        <v>817.752370300488</v>
      </c>
      <c r="V320" s="88"/>
      <c r="W320" s="89">
        <v>1.7480429198014025</v>
      </c>
      <c r="X320" s="88"/>
      <c r="Y320" s="89">
        <v>0.8096688031282483</v>
      </c>
      <c r="Z320" s="77">
        <v>71</v>
      </c>
      <c r="AA320" s="77">
        <v>58</v>
      </c>
      <c r="AB320" s="24" t="s">
        <v>177</v>
      </c>
      <c r="AC320" s="87">
        <v>404981.8725008926</v>
      </c>
      <c r="AD320" s="87">
        <v>930.3969456437054</v>
      </c>
      <c r="AE320" s="88"/>
      <c r="AF320" s="89">
        <v>1.9888340926969232</v>
      </c>
      <c r="AG320" s="88"/>
      <c r="AH320" s="89">
        <v>1.1559947876954937</v>
      </c>
      <c r="AI320" s="77">
        <v>64</v>
      </c>
      <c r="AJ320" s="77">
        <v>51</v>
      </c>
      <c r="AK320" s="24" t="s">
        <v>177</v>
      </c>
      <c r="AL320" s="25">
        <v>8920.506687040586</v>
      </c>
      <c r="AM320" s="83">
        <v>20.493786855110454</v>
      </c>
      <c r="AN320" s="88"/>
      <c r="AO320" s="89">
        <v>0.04380790605208656</v>
      </c>
      <c r="AP320" s="88"/>
      <c r="AQ320" s="89">
        <v>0.017663912840110756</v>
      </c>
      <c r="AR320" s="77">
        <v>56</v>
      </c>
      <c r="AS320" s="77">
        <v>42</v>
      </c>
      <c r="AT320" s="24" t="s">
        <v>177</v>
      </c>
      <c r="AU320" s="25">
        <v>24673.70915200315</v>
      </c>
      <c r="AV320" s="83">
        <v>56.68486712988437</v>
      </c>
      <c r="AW320" s="88"/>
      <c r="AX320" s="89">
        <v>0.12117064314942591</v>
      </c>
      <c r="AY320" s="88"/>
      <c r="AZ320" s="89">
        <v>0.041172363535020365</v>
      </c>
      <c r="BA320" s="77">
        <v>49</v>
      </c>
      <c r="BB320" s="77">
        <v>29</v>
      </c>
      <c r="BC320" s="32" t="s">
        <v>1184</v>
      </c>
      <c r="BD320" s="78">
        <v>16</v>
      </c>
      <c r="BE320" s="79">
        <v>1.46373083</v>
      </c>
      <c r="BF320" s="79">
        <v>27.585146</v>
      </c>
      <c r="BG320" s="79">
        <v>38.14742</v>
      </c>
      <c r="BH320" s="79">
        <v>16.79288</v>
      </c>
      <c r="BI320" s="79">
        <v>14.9058292</v>
      </c>
      <c r="BJ320" s="79">
        <v>1.10499831</v>
      </c>
      <c r="BK320" s="79">
        <v>100</v>
      </c>
      <c r="BL320" s="81">
        <v>356.0340500274362</v>
      </c>
      <c r="BM320" s="81">
        <v>2798.7523907447303</v>
      </c>
      <c r="BN320" s="81">
        <v>16.12377328525574</v>
      </c>
      <c r="BO320" s="81">
        <v>1097.6946920467892</v>
      </c>
      <c r="BP320" s="81">
        <v>4268.604906104211</v>
      </c>
      <c r="BQ320" s="96">
        <v>329.8615399552355</v>
      </c>
      <c r="BR320" s="96">
        <v>2.391571786742041</v>
      </c>
      <c r="BS320" s="96">
        <v>325.87175801193547</v>
      </c>
      <c r="BT320" s="96">
        <v>658.124869753913</v>
      </c>
    </row>
    <row r="321" spans="1:72" s="29" customFormat="1" ht="12.75" customHeight="1">
      <c r="A321" s="17">
        <v>1991</v>
      </c>
      <c r="B321" s="18" t="s">
        <v>715</v>
      </c>
      <c r="C321" s="19" t="s">
        <v>725</v>
      </c>
      <c r="D321" s="20" t="s">
        <v>726</v>
      </c>
      <c r="E321" s="142" t="s">
        <v>1182</v>
      </c>
      <c r="F321" s="82">
        <v>2135.63763</v>
      </c>
      <c r="G321" s="74">
        <v>5.763051</v>
      </c>
      <c r="H321" s="22" t="s">
        <v>169</v>
      </c>
      <c r="I321" s="23">
        <v>712.4906575342465</v>
      </c>
      <c r="J321" s="24" t="s">
        <v>177</v>
      </c>
      <c r="K321" s="87">
        <v>31604.65105717961</v>
      </c>
      <c r="L321" s="92">
        <v>14.798695533932696</v>
      </c>
      <c r="M321" s="88"/>
      <c r="N321" s="89">
        <v>0.049672997340171</v>
      </c>
      <c r="O321" s="88"/>
      <c r="P321" s="89">
        <v>0.030758725770307378</v>
      </c>
      <c r="Q321" s="77">
        <v>55</v>
      </c>
      <c r="R321" s="77">
        <v>42</v>
      </c>
      <c r="S321" s="24" t="s">
        <v>177</v>
      </c>
      <c r="T321" s="25">
        <v>1477940.4722401695</v>
      </c>
      <c r="U321" s="28">
        <v>692.0371000581074</v>
      </c>
      <c r="V321" s="88"/>
      <c r="W321" s="89">
        <v>2.3228775098227086</v>
      </c>
      <c r="X321" s="88"/>
      <c r="Y321" s="89">
        <v>0.8526424091503292</v>
      </c>
      <c r="Z321" s="77">
        <v>77</v>
      </c>
      <c r="AA321" s="77">
        <v>60</v>
      </c>
      <c r="AB321" s="24" t="s">
        <v>177</v>
      </c>
      <c r="AC321" s="87">
        <v>1427755.3418102553</v>
      </c>
      <c r="AD321" s="87">
        <v>668.5382022465371</v>
      </c>
      <c r="AE321" s="88"/>
      <c r="AF321" s="89">
        <v>2.244001592292369</v>
      </c>
      <c r="AG321" s="88"/>
      <c r="AH321" s="89">
        <v>1.2443417713383822</v>
      </c>
      <c r="AI321" s="77">
        <v>67</v>
      </c>
      <c r="AJ321" s="77">
        <v>54</v>
      </c>
      <c r="AK321" s="24" t="s">
        <v>176</v>
      </c>
      <c r="AL321" s="26"/>
      <c r="AM321" s="83"/>
      <c r="AN321" s="88"/>
      <c r="AO321" s="91"/>
      <c r="AP321" s="88"/>
      <c r="AQ321" s="91"/>
      <c r="AR321" s="80"/>
      <c r="AS321" s="80"/>
      <c r="AT321" s="24" t="s">
        <v>177</v>
      </c>
      <c r="AU321" s="25">
        <v>58991.947152661414</v>
      </c>
      <c r="AV321" s="83">
        <v>27.622638936485405</v>
      </c>
      <c r="AW321" s="88"/>
      <c r="AX321" s="89">
        <v>0.09271758225408354</v>
      </c>
      <c r="AY321" s="88"/>
      <c r="AZ321" s="89">
        <v>0.06808782010402481</v>
      </c>
      <c r="BA321" s="77">
        <v>41</v>
      </c>
      <c r="BB321" s="77">
        <v>45</v>
      </c>
      <c r="BC321" s="32" t="s">
        <v>1184</v>
      </c>
      <c r="BD321" s="78">
        <v>30</v>
      </c>
      <c r="BE321" s="79">
        <v>2.60447929</v>
      </c>
      <c r="BF321" s="79">
        <v>27.750302229099997</v>
      </c>
      <c r="BG321" s="79">
        <v>49.40594</v>
      </c>
      <c r="BH321" s="79">
        <v>12.273270850000001</v>
      </c>
      <c r="BI321" s="79">
        <v>5.458823</v>
      </c>
      <c r="BJ321" s="79">
        <v>2.5071803549999996</v>
      </c>
      <c r="BK321" s="79">
        <v>100</v>
      </c>
      <c r="BL321" s="81">
        <v>365.30854097502794</v>
      </c>
      <c r="BM321" s="81">
        <v>3012.747844617566</v>
      </c>
      <c r="BN321" s="81">
        <v>10.285921024907207</v>
      </c>
      <c r="BO321" s="81">
        <v>1417.1303958527833</v>
      </c>
      <c r="BP321" s="81">
        <v>4805.472702470284</v>
      </c>
      <c r="BQ321" s="96">
        <v>354.8548324339712</v>
      </c>
      <c r="BR321" s="96">
        <v>1.521325506893227</v>
      </c>
      <c r="BS321" s="96">
        <v>396.30131446972115</v>
      </c>
      <c r="BT321" s="96">
        <v>752.6774724105856</v>
      </c>
    </row>
    <row r="322" spans="1:72" s="29" customFormat="1" ht="12.75" customHeight="1">
      <c r="A322" s="17">
        <v>1991</v>
      </c>
      <c r="B322" s="18" t="s">
        <v>715</v>
      </c>
      <c r="C322" s="19" t="s">
        <v>727</v>
      </c>
      <c r="D322" s="20" t="s">
        <v>344</v>
      </c>
      <c r="E322" s="141" t="s">
        <v>1182</v>
      </c>
      <c r="F322" s="82">
        <v>856.063872</v>
      </c>
      <c r="G322" s="74">
        <v>7.237591</v>
      </c>
      <c r="H322" s="22" t="s">
        <v>169</v>
      </c>
      <c r="I322" s="23">
        <v>205.55290410958895</v>
      </c>
      <c r="J322" s="24" t="s">
        <v>177</v>
      </c>
      <c r="K322" s="87">
        <v>19999.375461722375</v>
      </c>
      <c r="L322" s="92">
        <v>23.362013181327637</v>
      </c>
      <c r="M322" s="88"/>
      <c r="N322" s="89">
        <v>0.10895354312501747</v>
      </c>
      <c r="O322" s="88"/>
      <c r="P322" s="89">
        <v>0.07873101452774244</v>
      </c>
      <c r="Q322" s="77">
        <v>77</v>
      </c>
      <c r="R322" s="77">
        <v>73</v>
      </c>
      <c r="S322" s="24" t="s">
        <v>177</v>
      </c>
      <c r="T322" s="25">
        <v>28263.999326007506</v>
      </c>
      <c r="U322" s="28">
        <v>33.016227235445704</v>
      </c>
      <c r="V322" s="88"/>
      <c r="W322" s="89">
        <v>0.15397795172881942</v>
      </c>
      <c r="X322" s="88"/>
      <c r="Y322" s="89">
        <v>0.3424659437454231</v>
      </c>
      <c r="Z322" s="77">
        <v>20</v>
      </c>
      <c r="AA322" s="77">
        <v>34</v>
      </c>
      <c r="AB322" s="24" t="s">
        <v>177</v>
      </c>
      <c r="AC322" s="87">
        <v>348966.40664925944</v>
      </c>
      <c r="AD322" s="87">
        <v>407.6406189575297</v>
      </c>
      <c r="AE322" s="88"/>
      <c r="AF322" s="89">
        <v>1.901115687777984</v>
      </c>
      <c r="AG322" s="88"/>
      <c r="AH322" s="89">
        <v>1.212519452161263</v>
      </c>
      <c r="AI322" s="77">
        <v>63</v>
      </c>
      <c r="AJ322" s="77">
        <v>53</v>
      </c>
      <c r="AK322" s="24" t="s">
        <v>177</v>
      </c>
      <c r="AL322" s="25">
        <v>19595.86795371811</v>
      </c>
      <c r="AM322" s="83">
        <v>22.890661076418034</v>
      </c>
      <c r="AN322" s="88"/>
      <c r="AO322" s="89">
        <v>0.10675529584680847</v>
      </c>
      <c r="AP322" s="88"/>
      <c r="AQ322" s="89">
        <v>0.11669329206161005</v>
      </c>
      <c r="AR322" s="77">
        <v>76</v>
      </c>
      <c r="AS322" s="77">
        <v>82</v>
      </c>
      <c r="AT322" s="24" t="s">
        <v>177</v>
      </c>
      <c r="AU322" s="25">
        <v>41783.96521821938</v>
      </c>
      <c r="AV322" s="83">
        <v>48.80940147678535</v>
      </c>
      <c r="AW322" s="88"/>
      <c r="AX322" s="89">
        <v>0.22763266108237895</v>
      </c>
      <c r="AY322" s="88"/>
      <c r="AZ322" s="89">
        <v>0.2028239616941638</v>
      </c>
      <c r="BA322" s="77">
        <v>68</v>
      </c>
      <c r="BB322" s="77">
        <v>76</v>
      </c>
      <c r="BC322" s="32" t="s">
        <v>1184</v>
      </c>
      <c r="BD322" s="78">
        <v>9</v>
      </c>
      <c r="BE322" s="79">
        <v>1.82356862</v>
      </c>
      <c r="BF322" s="79">
        <v>0.9633119</v>
      </c>
      <c r="BG322" s="79">
        <v>74.80643</v>
      </c>
      <c r="BH322" s="79">
        <v>19.7798355</v>
      </c>
      <c r="BI322" s="79">
        <v>0</v>
      </c>
      <c r="BJ322" s="79">
        <v>2.6268522</v>
      </c>
      <c r="BK322" s="79">
        <v>100</v>
      </c>
      <c r="BL322" s="81">
        <v>380.1900893675373</v>
      </c>
      <c r="BM322" s="81">
        <v>4403.037502946198</v>
      </c>
      <c r="BN322" s="81">
        <v>3.453402754196983</v>
      </c>
      <c r="BO322" s="81">
        <v>2353.790489128363</v>
      </c>
      <c r="BP322" s="81">
        <v>7140.471484196296</v>
      </c>
      <c r="BQ322" s="96">
        <v>516.3645079043822</v>
      </c>
      <c r="BR322" s="96">
        <v>0.5108653076453311</v>
      </c>
      <c r="BS322" s="96">
        <v>748.8833730387819</v>
      </c>
      <c r="BT322" s="96">
        <v>1265.7587462508095</v>
      </c>
    </row>
    <row r="323" spans="1:72" s="29" customFormat="1" ht="12.75" customHeight="1">
      <c r="A323" s="17">
        <v>1991</v>
      </c>
      <c r="B323" s="18" t="s">
        <v>715</v>
      </c>
      <c r="C323" s="19" t="s">
        <v>728</v>
      </c>
      <c r="D323" s="20" t="s">
        <v>345</v>
      </c>
      <c r="E323" s="139" t="s">
        <v>208</v>
      </c>
      <c r="F323" s="82">
        <v>276.92192</v>
      </c>
      <c r="G323" s="74">
        <v>8.374638</v>
      </c>
      <c r="H323" s="22" t="s">
        <v>169</v>
      </c>
      <c r="I323" s="23">
        <v>184.43698630136987</v>
      </c>
      <c r="J323" s="24" t="s">
        <v>177</v>
      </c>
      <c r="K323" s="87">
        <v>3309.1942583168907</v>
      </c>
      <c r="L323" s="92">
        <v>11.949918079135413</v>
      </c>
      <c r="M323" s="88"/>
      <c r="N323" s="89">
        <v>0.020091982258454103</v>
      </c>
      <c r="O323" s="31" t="s">
        <v>498</v>
      </c>
      <c r="P323" s="27">
        <v>0.02</v>
      </c>
      <c r="Q323" s="77">
        <v>21</v>
      </c>
      <c r="R323" s="77">
        <v>11</v>
      </c>
      <c r="S323" s="24" t="s">
        <v>177</v>
      </c>
      <c r="T323" s="25">
        <v>7926.618024757237</v>
      </c>
      <c r="U323" s="28">
        <v>28.62401800752081</v>
      </c>
      <c r="V323" s="31" t="s">
        <v>498</v>
      </c>
      <c r="W323" s="27">
        <v>0.05</v>
      </c>
      <c r="X323" s="88"/>
      <c r="Y323" s="89">
        <v>0.08545240910412978</v>
      </c>
      <c r="Z323" s="77">
        <v>3</v>
      </c>
      <c r="AA323" s="77">
        <v>11</v>
      </c>
      <c r="AB323" s="24" t="s">
        <v>177</v>
      </c>
      <c r="AC323" s="87">
        <v>83983.50454940139</v>
      </c>
      <c r="AD323" s="87">
        <v>303.27503344408916</v>
      </c>
      <c r="AE323" s="88"/>
      <c r="AF323" s="89">
        <v>0.5099111601467629</v>
      </c>
      <c r="AG323" s="88"/>
      <c r="AH323" s="89">
        <v>0.41367807452589833</v>
      </c>
      <c r="AI323" s="77">
        <v>19</v>
      </c>
      <c r="AJ323" s="77">
        <v>16</v>
      </c>
      <c r="AK323" s="24" t="s">
        <v>177</v>
      </c>
      <c r="AL323" s="25">
        <v>729.2185763162526</v>
      </c>
      <c r="AM323" s="83">
        <v>2.6333003047077406</v>
      </c>
      <c r="AN323" s="31" t="s">
        <v>498</v>
      </c>
      <c r="AO323" s="27">
        <v>0.01</v>
      </c>
      <c r="AP323" s="31" t="s">
        <v>498</v>
      </c>
      <c r="AQ323" s="27">
        <v>0.01</v>
      </c>
      <c r="AR323" s="77">
        <v>12</v>
      </c>
      <c r="AS323" s="77">
        <v>12</v>
      </c>
      <c r="AT323" s="24" t="s">
        <v>177</v>
      </c>
      <c r="AU323" s="25">
        <v>10252.641266243514</v>
      </c>
      <c r="AV323" s="83">
        <v>37.02358147106417</v>
      </c>
      <c r="AW323" s="88"/>
      <c r="AX323" s="89">
        <v>0.06224955996642878</v>
      </c>
      <c r="AY323" s="88"/>
      <c r="AZ323" s="89">
        <v>0.023670539190553713</v>
      </c>
      <c r="BA323" s="77">
        <v>31</v>
      </c>
      <c r="BB323" s="77">
        <v>16</v>
      </c>
      <c r="BC323" s="19" t="s">
        <v>1183</v>
      </c>
      <c r="BD323" s="78">
        <v>9</v>
      </c>
      <c r="BE323" s="79">
        <v>1.27117756</v>
      </c>
      <c r="BF323" s="79">
        <v>0.1031986</v>
      </c>
      <c r="BG323" s="79">
        <v>9.927521</v>
      </c>
      <c r="BH323" s="79">
        <v>86.468056</v>
      </c>
      <c r="BI323" s="79">
        <v>0</v>
      </c>
      <c r="BJ323" s="79">
        <v>2.2300518</v>
      </c>
      <c r="BK323" s="79">
        <v>100</v>
      </c>
      <c r="BL323" s="81">
        <v>387.62310088465847</v>
      </c>
      <c r="BM323" s="81">
        <v>326.2255295644346</v>
      </c>
      <c r="BN323" s="81">
        <v>1.3662094114230225</v>
      </c>
      <c r="BO323" s="81">
        <v>340.23669921109894</v>
      </c>
      <c r="BP323" s="81">
        <v>1055.4515390716151</v>
      </c>
      <c r="BQ323" s="96">
        <v>38.41154936380623</v>
      </c>
      <c r="BR323" s="96">
        <v>0.20342677579778926</v>
      </c>
      <c r="BS323" s="96">
        <v>108.82489909068954</v>
      </c>
      <c r="BT323" s="96">
        <v>147.43987523029355</v>
      </c>
    </row>
    <row r="324" spans="1:72" s="29" customFormat="1" ht="12.75" customHeight="1">
      <c r="A324" s="17">
        <v>1991</v>
      </c>
      <c r="B324" s="18" t="s">
        <v>715</v>
      </c>
      <c r="C324" s="19" t="s">
        <v>729</v>
      </c>
      <c r="D324" s="20" t="s">
        <v>346</v>
      </c>
      <c r="E324" s="141" t="s">
        <v>1178</v>
      </c>
      <c r="F324" s="82">
        <v>44412.0924</v>
      </c>
      <c r="G324" s="74">
        <v>5.934554</v>
      </c>
      <c r="H324" s="22" t="s">
        <v>169</v>
      </c>
      <c r="I324" s="23">
        <v>13255.494520547945</v>
      </c>
      <c r="J324" s="24" t="s">
        <v>177</v>
      </c>
      <c r="K324" s="87">
        <v>255188.77783044393</v>
      </c>
      <c r="L324" s="92">
        <v>5.745930084357924</v>
      </c>
      <c r="M324" s="88"/>
      <c r="N324" s="89">
        <v>0.02155828348868718</v>
      </c>
      <c r="O324" s="31" t="s">
        <v>498</v>
      </c>
      <c r="P324" s="27">
        <v>0.02</v>
      </c>
      <c r="Q324" s="77">
        <v>26</v>
      </c>
      <c r="R324" s="77">
        <v>11</v>
      </c>
      <c r="S324" s="24" t="s">
        <v>177</v>
      </c>
      <c r="T324" s="25">
        <v>9998260.960614117</v>
      </c>
      <c r="U324" s="28">
        <v>225.12474464306294</v>
      </c>
      <c r="V324" s="88"/>
      <c r="W324" s="89">
        <v>0.844650560323654</v>
      </c>
      <c r="X324" s="88"/>
      <c r="Y324" s="89">
        <v>0.5368260044729755</v>
      </c>
      <c r="Z324" s="77">
        <v>57</v>
      </c>
      <c r="AA324" s="77">
        <v>46</v>
      </c>
      <c r="AB324" s="24" t="s">
        <v>177</v>
      </c>
      <c r="AC324" s="87">
        <v>14493269.333656356</v>
      </c>
      <c r="AD324" s="87">
        <v>326.3361069125479</v>
      </c>
      <c r="AE324" s="88"/>
      <c r="AF324" s="89">
        <v>1.2243877322084376</v>
      </c>
      <c r="AG324" s="88"/>
      <c r="AH324" s="89">
        <v>0.9430111158352715</v>
      </c>
      <c r="AI324" s="77">
        <v>47</v>
      </c>
      <c r="AJ324" s="77">
        <v>43</v>
      </c>
      <c r="AK324" s="24" t="s">
        <v>177</v>
      </c>
      <c r="AL324" s="25">
        <v>759945.2171599729</v>
      </c>
      <c r="AM324" s="83">
        <v>17.111223004660165</v>
      </c>
      <c r="AN324" s="88"/>
      <c r="AO324" s="89">
        <v>0.06419997997832072</v>
      </c>
      <c r="AP324" s="88"/>
      <c r="AQ324" s="89">
        <v>0.06182080934628361</v>
      </c>
      <c r="AR324" s="77">
        <v>65</v>
      </c>
      <c r="AS324" s="77">
        <v>69</v>
      </c>
      <c r="AT324" s="24" t="s">
        <v>177</v>
      </c>
      <c r="AU324" s="25">
        <v>1619082.9418263535</v>
      </c>
      <c r="AV324" s="83">
        <v>36.45590320861247</v>
      </c>
      <c r="AW324" s="88"/>
      <c r="AX324" s="89">
        <v>0.1367797179340777</v>
      </c>
      <c r="AY324" s="88"/>
      <c r="AZ324" s="89">
        <v>0.11713711494869036</v>
      </c>
      <c r="BA324" s="77">
        <v>53</v>
      </c>
      <c r="BB324" s="77">
        <v>61</v>
      </c>
      <c r="BC324" s="19" t="s">
        <v>1179</v>
      </c>
      <c r="BD324" s="78">
        <v>96</v>
      </c>
      <c r="BE324" s="79">
        <v>7.024429799999999</v>
      </c>
      <c r="BF324" s="79">
        <v>8.562150780629997</v>
      </c>
      <c r="BG324" s="79">
        <v>39.70828</v>
      </c>
      <c r="BH324" s="79">
        <v>26.089</v>
      </c>
      <c r="BI324" s="79">
        <v>13.058629999999999</v>
      </c>
      <c r="BJ324" s="79">
        <v>5.5575130999999995</v>
      </c>
      <c r="BK324" s="79">
        <v>100</v>
      </c>
      <c r="BL324" s="81">
        <v>367.24011679305613</v>
      </c>
      <c r="BM324" s="81">
        <v>1825.690878730136</v>
      </c>
      <c r="BN324" s="81">
        <v>72.6854967995158</v>
      </c>
      <c r="BO324" s="81">
        <v>1297.296747045406</v>
      </c>
      <c r="BP324" s="81">
        <v>3562.913239368114</v>
      </c>
      <c r="BQ324" s="96">
        <v>215.00549701639366</v>
      </c>
      <c r="BR324" s="96">
        <v>10.741151209529592</v>
      </c>
      <c r="BS324" s="96">
        <v>391.1561482746082</v>
      </c>
      <c r="BT324" s="96">
        <v>616.9027965005314</v>
      </c>
    </row>
    <row r="325" spans="1:72" s="29" customFormat="1" ht="12.75" customHeight="1">
      <c r="A325" s="17">
        <v>1994</v>
      </c>
      <c r="B325" s="18" t="s">
        <v>934</v>
      </c>
      <c r="C325" s="19" t="s">
        <v>935</v>
      </c>
      <c r="D325" s="20" t="s">
        <v>347</v>
      </c>
      <c r="E325" s="141" t="s">
        <v>208</v>
      </c>
      <c r="F325" s="82">
        <v>3456.59546</v>
      </c>
      <c r="G325" s="74">
        <v>3.059132</v>
      </c>
      <c r="H325" s="22" t="s">
        <v>170</v>
      </c>
      <c r="I325" s="23">
        <v>748.986301369863</v>
      </c>
      <c r="J325" s="24" t="s">
        <v>178</v>
      </c>
      <c r="K325" s="87">
        <v>8114.828022409321</v>
      </c>
      <c r="L325" s="92">
        <v>2.3476360240342737</v>
      </c>
      <c r="M325" s="31" t="s">
        <v>498</v>
      </c>
      <c r="N325" s="27">
        <v>0.02</v>
      </c>
      <c r="O325" s="88"/>
      <c r="P325" s="89">
        <v>0.038908702069763275</v>
      </c>
      <c r="Q325" s="77">
        <v>11</v>
      </c>
      <c r="R325" s="77">
        <v>52</v>
      </c>
      <c r="S325" s="24" t="s">
        <v>177</v>
      </c>
      <c r="T325" s="25">
        <v>421667.18838576035</v>
      </c>
      <c r="U325" s="28">
        <v>121.98916340234976</v>
      </c>
      <c r="V325" s="88"/>
      <c r="W325" s="89">
        <v>0.6304410367137323</v>
      </c>
      <c r="X325" s="88"/>
      <c r="Y325" s="89">
        <v>0.7260617208544528</v>
      </c>
      <c r="Z325" s="77">
        <v>49</v>
      </c>
      <c r="AA325" s="77">
        <v>55</v>
      </c>
      <c r="AB325" s="24" t="s">
        <v>177</v>
      </c>
      <c r="AC325" s="87">
        <v>1800160.2590852764</v>
      </c>
      <c r="AD325" s="87">
        <v>520.7899738100323</v>
      </c>
      <c r="AE325" s="88"/>
      <c r="AF325" s="89">
        <v>2.6914470256346554</v>
      </c>
      <c r="AG325" s="88"/>
      <c r="AH325" s="89">
        <v>1.0272390333722135</v>
      </c>
      <c r="AI325" s="77">
        <v>72</v>
      </c>
      <c r="AJ325" s="77">
        <v>47</v>
      </c>
      <c r="AK325" s="24" t="s">
        <v>179</v>
      </c>
      <c r="AL325" s="26"/>
      <c r="AM325" s="83"/>
      <c r="AN325" s="90" t="s">
        <v>498</v>
      </c>
      <c r="AO325" s="89">
        <v>0.01</v>
      </c>
      <c r="AP325" s="90" t="s">
        <v>498</v>
      </c>
      <c r="AQ325" s="89">
        <v>0.01</v>
      </c>
      <c r="AR325" s="77">
        <v>12</v>
      </c>
      <c r="AS325" s="77">
        <v>12</v>
      </c>
      <c r="AT325" s="24" t="s">
        <v>176</v>
      </c>
      <c r="AU325" s="26"/>
      <c r="AV325" s="83"/>
      <c r="AW325" s="88"/>
      <c r="AX325" s="91"/>
      <c r="AY325" s="88"/>
      <c r="AZ325" s="91"/>
      <c r="BA325" s="80"/>
      <c r="BB325" s="80"/>
      <c r="BC325" s="19" t="s">
        <v>1183</v>
      </c>
      <c r="BD325" s="78">
        <v>12</v>
      </c>
      <c r="BE325" s="79">
        <v>2.0209318699999996</v>
      </c>
      <c r="BF325" s="79">
        <v>2.5886368591999998</v>
      </c>
      <c r="BG325" s="79">
        <v>1.773311</v>
      </c>
      <c r="BH325" s="79">
        <v>48.686454767</v>
      </c>
      <c r="BI325" s="79">
        <v>44.107479999999995</v>
      </c>
      <c r="BJ325" s="79">
        <v>0.8231883199999999</v>
      </c>
      <c r="BK325" s="79">
        <v>100</v>
      </c>
      <c r="BL325" s="81">
        <v>250.2157619181351</v>
      </c>
      <c r="BM325" s="81">
        <v>288.37488935813553</v>
      </c>
      <c r="BN325" s="81">
        <v>3.342981111632119</v>
      </c>
      <c r="BO325" s="81">
        <v>483.60301902381144</v>
      </c>
      <c r="BP325" s="81">
        <v>1025.536651411714</v>
      </c>
      <c r="BQ325" s="96">
        <v>32.15196415646896</v>
      </c>
      <c r="BR325" s="96">
        <v>0.5007817721313561</v>
      </c>
      <c r="BS325" s="96">
        <v>143.14316087194075</v>
      </c>
      <c r="BT325" s="96">
        <v>175.79590680054108</v>
      </c>
    </row>
    <row r="326" spans="1:72" s="29" customFormat="1" ht="12.75" customHeight="1">
      <c r="A326" s="17">
        <v>1994</v>
      </c>
      <c r="B326" s="18" t="s">
        <v>934</v>
      </c>
      <c r="C326" s="19" t="s">
        <v>936</v>
      </c>
      <c r="D326" s="20" t="s">
        <v>348</v>
      </c>
      <c r="E326" s="141" t="s">
        <v>1178</v>
      </c>
      <c r="F326" s="82">
        <v>342.017824</v>
      </c>
      <c r="G326" s="74">
        <v>3.366041</v>
      </c>
      <c r="H326" s="22" t="s">
        <v>170</v>
      </c>
      <c r="I326" s="23">
        <v>257.68630136986303</v>
      </c>
      <c r="J326" s="24" t="s">
        <v>177</v>
      </c>
      <c r="K326" s="87">
        <v>5689.867962688778</v>
      </c>
      <c r="L326" s="92">
        <v>16.636173799786462</v>
      </c>
      <c r="M326" s="88"/>
      <c r="N326" s="89">
        <v>0.02472631499274369</v>
      </c>
      <c r="O326" s="88"/>
      <c r="P326" s="89">
        <v>0.024974614090455104</v>
      </c>
      <c r="Q326" s="77">
        <v>31</v>
      </c>
      <c r="R326" s="77">
        <v>34</v>
      </c>
      <c r="S326" s="24" t="s">
        <v>177</v>
      </c>
      <c r="T326" s="25">
        <v>393709.7238894251</v>
      </c>
      <c r="U326" s="28">
        <v>1151.1380292549463</v>
      </c>
      <c r="V326" s="88"/>
      <c r="W326" s="89">
        <v>1.7109343683250864</v>
      </c>
      <c r="X326" s="88"/>
      <c r="Y326" s="89">
        <v>1.7118045321104867</v>
      </c>
      <c r="Z326" s="77">
        <v>71</v>
      </c>
      <c r="AA326" s="77">
        <v>72</v>
      </c>
      <c r="AB326" s="24" t="s">
        <v>177</v>
      </c>
      <c r="AC326" s="87">
        <v>411155.53453775303</v>
      </c>
      <c r="AD326" s="87">
        <v>1202.146513094455</v>
      </c>
      <c r="AE326" s="88"/>
      <c r="AF326" s="89">
        <v>1.786748185486227</v>
      </c>
      <c r="AG326" s="88"/>
      <c r="AH326" s="89">
        <v>1.7846569056402555</v>
      </c>
      <c r="AI326" s="77">
        <v>59</v>
      </c>
      <c r="AJ326" s="77">
        <v>65</v>
      </c>
      <c r="AK326" s="24" t="s">
        <v>177</v>
      </c>
      <c r="AL326" s="25">
        <v>2175.762300010273</v>
      </c>
      <c r="AM326" s="83">
        <v>6.3615465257456085</v>
      </c>
      <c r="AN326" s="31" t="s">
        <v>498</v>
      </c>
      <c r="AO326" s="27">
        <v>0.01</v>
      </c>
      <c r="AP326" s="31" t="s">
        <v>498</v>
      </c>
      <c r="AQ326" s="27">
        <v>0.01</v>
      </c>
      <c r="AR326" s="77">
        <v>12</v>
      </c>
      <c r="AS326" s="77">
        <v>12</v>
      </c>
      <c r="AT326" s="24" t="s">
        <v>179</v>
      </c>
      <c r="AU326" s="26"/>
      <c r="AV326" s="83"/>
      <c r="AW326" s="90" t="s">
        <v>498</v>
      </c>
      <c r="AX326" s="89">
        <v>0.01</v>
      </c>
      <c r="AY326" s="90" t="s">
        <v>498</v>
      </c>
      <c r="AZ326" s="89">
        <v>0.01</v>
      </c>
      <c r="BA326" s="77">
        <v>3</v>
      </c>
      <c r="BB326" s="77">
        <v>3</v>
      </c>
      <c r="BC326" s="19" t="s">
        <v>1185</v>
      </c>
      <c r="BD326" s="78">
        <v>56</v>
      </c>
      <c r="BE326" s="79">
        <v>7.006040400000001</v>
      </c>
      <c r="BF326" s="79">
        <v>3.1980779999999998</v>
      </c>
      <c r="BG326" s="79">
        <v>13.68399</v>
      </c>
      <c r="BH326" s="79">
        <v>55.442124</v>
      </c>
      <c r="BI326" s="79">
        <v>18.375199000000002</v>
      </c>
      <c r="BJ326" s="79">
        <v>2.29456536</v>
      </c>
      <c r="BK326" s="79">
        <v>100</v>
      </c>
      <c r="BL326" s="81">
        <v>306.5766147517115</v>
      </c>
      <c r="BM326" s="81">
        <v>443.7156663117845</v>
      </c>
      <c r="BN326" s="81">
        <v>14.200039664209624</v>
      </c>
      <c r="BO326" s="81">
        <v>567.2949957134398</v>
      </c>
      <c r="BP326" s="81">
        <v>1331.7873164411453</v>
      </c>
      <c r="BQ326" s="96">
        <v>49.47500435922699</v>
      </c>
      <c r="BR326" s="96">
        <v>2.1285440375177638</v>
      </c>
      <c r="BS326" s="96">
        <v>174.7598978935086</v>
      </c>
      <c r="BT326" s="96">
        <v>226.36344629025336</v>
      </c>
    </row>
    <row r="327" spans="1:72" s="29" customFormat="1" ht="12.75" customHeight="1">
      <c r="A327" s="17">
        <v>1994</v>
      </c>
      <c r="B327" s="18" t="s">
        <v>934</v>
      </c>
      <c r="C327" s="19" t="s">
        <v>937</v>
      </c>
      <c r="D327" s="20" t="s">
        <v>349</v>
      </c>
      <c r="E327" s="141" t="s">
        <v>208</v>
      </c>
      <c r="F327" s="82">
        <v>924.547584</v>
      </c>
      <c r="G327" s="74">
        <v>4.67436</v>
      </c>
      <c r="H327" s="22" t="s">
        <v>170</v>
      </c>
      <c r="I327" s="23">
        <v>258.79424657534247</v>
      </c>
      <c r="J327" s="24" t="s">
        <v>177</v>
      </c>
      <c r="K327" s="87">
        <v>2946.688645542905</v>
      </c>
      <c r="L327" s="92">
        <v>3.187168185323931</v>
      </c>
      <c r="M327" s="31" t="s">
        <v>498</v>
      </c>
      <c r="N327" s="27">
        <v>0.02</v>
      </c>
      <c r="O327" s="88"/>
      <c r="P327" s="89">
        <v>0.023175444200383324</v>
      </c>
      <c r="Q327" s="77">
        <v>11</v>
      </c>
      <c r="R327" s="77">
        <v>31</v>
      </c>
      <c r="S327" s="24" t="s">
        <v>177</v>
      </c>
      <c r="T327" s="25">
        <v>87391.90004012587</v>
      </c>
      <c r="U327" s="28">
        <v>94.52396128929354</v>
      </c>
      <c r="V327" s="88"/>
      <c r="W327" s="89">
        <v>0.3781508716549565</v>
      </c>
      <c r="X327" s="88"/>
      <c r="Y327" s="89">
        <v>0.41527952520223993</v>
      </c>
      <c r="Z327" s="77">
        <v>36</v>
      </c>
      <c r="AA327" s="77">
        <v>39</v>
      </c>
      <c r="AB327" s="24" t="s">
        <v>177</v>
      </c>
      <c r="AC327" s="87">
        <v>347445.5069341605</v>
      </c>
      <c r="AD327" s="87">
        <v>375.8005677014029</v>
      </c>
      <c r="AE327" s="88"/>
      <c r="AF327" s="89">
        <v>1.5034210406161777</v>
      </c>
      <c r="AG327" s="88"/>
      <c r="AH327" s="89">
        <v>0.6105378034314245</v>
      </c>
      <c r="AI327" s="77">
        <v>54</v>
      </c>
      <c r="AJ327" s="77">
        <v>26</v>
      </c>
      <c r="AK327" s="24" t="s">
        <v>177</v>
      </c>
      <c r="AL327" s="25">
        <v>1579.3500550041617</v>
      </c>
      <c r="AM327" s="83">
        <v>1.7082409627541266</v>
      </c>
      <c r="AN327" s="31" t="s">
        <v>498</v>
      </c>
      <c r="AO327" s="27">
        <v>0.01</v>
      </c>
      <c r="AP327" s="88"/>
      <c r="AQ327" s="89">
        <v>0.01104150487708403</v>
      </c>
      <c r="AR327" s="77">
        <v>12</v>
      </c>
      <c r="AS327" s="77">
        <v>27</v>
      </c>
      <c r="AT327" s="24" t="s">
        <v>179</v>
      </c>
      <c r="AU327" s="26"/>
      <c r="AV327" s="83"/>
      <c r="AW327" s="90" t="s">
        <v>498</v>
      </c>
      <c r="AX327" s="89">
        <v>0.01</v>
      </c>
      <c r="AY327" s="90" t="s">
        <v>498</v>
      </c>
      <c r="AZ327" s="89">
        <v>0.01</v>
      </c>
      <c r="BA327" s="77">
        <v>3</v>
      </c>
      <c r="BB327" s="77">
        <v>3</v>
      </c>
      <c r="BC327" s="19" t="s">
        <v>1183</v>
      </c>
      <c r="BD327" s="78">
        <v>9</v>
      </c>
      <c r="BE327" s="79">
        <v>1.35404421</v>
      </c>
      <c r="BF327" s="79">
        <v>3.3704590000000003</v>
      </c>
      <c r="BG327" s="79">
        <v>1.190788</v>
      </c>
      <c r="BH327" s="79">
        <v>48.533562810999996</v>
      </c>
      <c r="BI327" s="79">
        <v>44.33758</v>
      </c>
      <c r="BJ327" s="79">
        <v>1.2135679000000001</v>
      </c>
      <c r="BK327" s="79">
        <v>100</v>
      </c>
      <c r="BL327" s="81">
        <v>301.0337215915541</v>
      </c>
      <c r="BM327" s="81">
        <v>430.4321452858829</v>
      </c>
      <c r="BN327" s="81">
        <v>5.6139169288374156</v>
      </c>
      <c r="BO327" s="81">
        <v>789.3341701707373</v>
      </c>
      <c r="BP327" s="81">
        <v>1526.4139539770117</v>
      </c>
      <c r="BQ327" s="96">
        <v>47.98671346698365</v>
      </c>
      <c r="BR327" s="96">
        <v>0.8418531904717338</v>
      </c>
      <c r="BS327" s="96">
        <v>238.24301075670758</v>
      </c>
      <c r="BT327" s="96">
        <v>287.07157741416296</v>
      </c>
    </row>
    <row r="328" spans="1:72" s="29" customFormat="1" ht="12.75" customHeight="1">
      <c r="A328" s="17">
        <v>1994</v>
      </c>
      <c r="B328" s="18" t="s">
        <v>934</v>
      </c>
      <c r="C328" s="19" t="s">
        <v>938</v>
      </c>
      <c r="D328" s="20" t="s">
        <v>350</v>
      </c>
      <c r="E328" s="141" t="s">
        <v>208</v>
      </c>
      <c r="F328" s="82">
        <v>8998.47782</v>
      </c>
      <c r="G328" s="74">
        <v>3.582885</v>
      </c>
      <c r="H328" s="22" t="s">
        <v>170</v>
      </c>
      <c r="I328" s="23">
        <v>1668.6986301369864</v>
      </c>
      <c r="J328" s="24" t="s">
        <v>177</v>
      </c>
      <c r="K328" s="87">
        <v>39394.664112964965</v>
      </c>
      <c r="L328" s="92">
        <v>4.3779253448184825</v>
      </c>
      <c r="M328" s="88"/>
      <c r="N328" s="89">
        <v>0.026436748143332127</v>
      </c>
      <c r="O328" s="88"/>
      <c r="P328" s="89">
        <v>0.03064111358827102</v>
      </c>
      <c r="Q328" s="77">
        <v>35</v>
      </c>
      <c r="R328" s="77">
        <v>42</v>
      </c>
      <c r="S328" s="24" t="s">
        <v>177</v>
      </c>
      <c r="T328" s="25">
        <v>961612.3667092683</v>
      </c>
      <c r="U328" s="28">
        <v>106.86389253213365</v>
      </c>
      <c r="V328" s="88"/>
      <c r="W328" s="89">
        <v>0.6453133824750645</v>
      </c>
      <c r="X328" s="88"/>
      <c r="Y328" s="89">
        <v>0.7426434817599479</v>
      </c>
      <c r="Z328" s="77">
        <v>49</v>
      </c>
      <c r="AA328" s="77">
        <v>56</v>
      </c>
      <c r="AB328" s="24" t="s">
        <v>177</v>
      </c>
      <c r="AC328" s="87">
        <v>1425353.3294917806</v>
      </c>
      <c r="AD328" s="87">
        <v>158.399382429303</v>
      </c>
      <c r="AE328" s="88"/>
      <c r="AF328" s="89">
        <v>0.9565180421130401</v>
      </c>
      <c r="AG328" s="88"/>
      <c r="AH328" s="89">
        <v>0.9648706264826419</v>
      </c>
      <c r="AI328" s="77">
        <v>38</v>
      </c>
      <c r="AJ328" s="77">
        <v>44</v>
      </c>
      <c r="AK328" s="24" t="s">
        <v>177</v>
      </c>
      <c r="AL328" s="25">
        <v>46741.83872773807</v>
      </c>
      <c r="AM328" s="83">
        <v>5.194416173794388</v>
      </c>
      <c r="AN328" s="88"/>
      <c r="AO328" s="89">
        <v>0.03136724848466937</v>
      </c>
      <c r="AP328" s="88"/>
      <c r="AQ328" s="89">
        <v>0.033404823752168515</v>
      </c>
      <c r="AR328" s="77">
        <v>51</v>
      </c>
      <c r="AS328" s="77">
        <v>55</v>
      </c>
      <c r="AT328" s="24" t="s">
        <v>177</v>
      </c>
      <c r="AU328" s="25">
        <v>128083.22707315051</v>
      </c>
      <c r="AV328" s="83">
        <v>14.233877066238133</v>
      </c>
      <c r="AW328" s="88"/>
      <c r="AX328" s="89">
        <v>0.08595336682674536</v>
      </c>
      <c r="AY328" s="88"/>
      <c r="AZ328" s="89">
        <v>0.060137544287927086</v>
      </c>
      <c r="BA328" s="77">
        <v>39</v>
      </c>
      <c r="BB328" s="77">
        <v>40</v>
      </c>
      <c r="BC328" s="19" t="s">
        <v>1185</v>
      </c>
      <c r="BD328" s="78">
        <v>24</v>
      </c>
      <c r="BE328" s="79">
        <v>3.0231529999999998</v>
      </c>
      <c r="BF328" s="79">
        <v>6.5330080969</v>
      </c>
      <c r="BG328" s="79">
        <v>11.96018</v>
      </c>
      <c r="BH328" s="79">
        <v>41.9823403599</v>
      </c>
      <c r="BI328" s="79">
        <v>35.10635</v>
      </c>
      <c r="BJ328" s="79">
        <v>1.39497439</v>
      </c>
      <c r="BK328" s="79">
        <v>100</v>
      </c>
      <c r="BL328" s="81">
        <v>291.93022633539886</v>
      </c>
      <c r="BM328" s="81">
        <v>838.3060799350469</v>
      </c>
      <c r="BN328" s="81">
        <v>8.834679404329151</v>
      </c>
      <c r="BO328" s="81">
        <v>1191.6139834414794</v>
      </c>
      <c r="BP328" s="81">
        <v>2330.6849691162543</v>
      </c>
      <c r="BQ328" s="96">
        <v>93.4665117986959</v>
      </c>
      <c r="BR328" s="96">
        <v>1.3245203138886734</v>
      </c>
      <c r="BS328" s="96">
        <v>373.14188767984314</v>
      </c>
      <c r="BT328" s="96">
        <v>467.9329197924277</v>
      </c>
    </row>
    <row r="329" spans="1:72" s="29" customFormat="1" ht="12.75" customHeight="1">
      <c r="A329" s="17">
        <v>1994</v>
      </c>
      <c r="B329" s="18" t="s">
        <v>934</v>
      </c>
      <c r="C329" s="19" t="s">
        <v>939</v>
      </c>
      <c r="D329" s="20" t="s">
        <v>940</v>
      </c>
      <c r="E329" s="142" t="s">
        <v>1180</v>
      </c>
      <c r="F329" s="82">
        <v>505.819328</v>
      </c>
      <c r="G329" s="74">
        <v>2.782312</v>
      </c>
      <c r="H329" s="22" t="s">
        <v>170</v>
      </c>
      <c r="I329" s="23">
        <v>36.403684931506845</v>
      </c>
      <c r="J329" s="24" t="s">
        <v>177</v>
      </c>
      <c r="K329" s="87">
        <v>1451.9509605384876</v>
      </c>
      <c r="L329" s="92">
        <v>2.8704932377326786</v>
      </c>
      <c r="M329" s="88"/>
      <c r="N329" s="89">
        <v>0.04466374574095498</v>
      </c>
      <c r="O329" s="88"/>
      <c r="P329" s="89">
        <v>0.03263498206913675</v>
      </c>
      <c r="Q329" s="77">
        <v>52</v>
      </c>
      <c r="R329" s="77">
        <v>46</v>
      </c>
      <c r="S329" s="24" t="s">
        <v>177</v>
      </c>
      <c r="T329" s="25">
        <v>25972.169978036356</v>
      </c>
      <c r="U329" s="28">
        <v>51.346732994031335</v>
      </c>
      <c r="V329" s="88"/>
      <c r="W329" s="89">
        <v>0.7989349694081014</v>
      </c>
      <c r="X329" s="88"/>
      <c r="Y329" s="89">
        <v>0.562031441448955</v>
      </c>
      <c r="Z329" s="77">
        <v>55</v>
      </c>
      <c r="AA329" s="77">
        <v>47</v>
      </c>
      <c r="AB329" s="24" t="s">
        <v>177</v>
      </c>
      <c r="AC329" s="87">
        <v>59068.69859345768</v>
      </c>
      <c r="AD329" s="87">
        <v>116.77825524582897</v>
      </c>
      <c r="AE329" s="88"/>
      <c r="AF329" s="89">
        <v>1.8170237197603796</v>
      </c>
      <c r="AG329" s="88"/>
      <c r="AH329" s="89">
        <v>0.9267063783367385</v>
      </c>
      <c r="AI329" s="77">
        <v>60</v>
      </c>
      <c r="AJ329" s="77">
        <v>42</v>
      </c>
      <c r="AK329" s="24" t="s">
        <v>177</v>
      </c>
      <c r="AL329" s="25">
        <v>2605.8299828361046</v>
      </c>
      <c r="AM329" s="83">
        <v>5.151701088883865</v>
      </c>
      <c r="AN329" s="88"/>
      <c r="AO329" s="89">
        <v>0.08015844264766664</v>
      </c>
      <c r="AP329" s="88"/>
      <c r="AQ329" s="89">
        <v>0.04027578019429964</v>
      </c>
      <c r="AR329" s="77">
        <v>70</v>
      </c>
      <c r="AS329" s="77">
        <v>59</v>
      </c>
      <c r="AT329" s="24" t="s">
        <v>177</v>
      </c>
      <c r="AU329" s="25">
        <v>9710.924987941129</v>
      </c>
      <c r="AV329" s="83">
        <v>19.19840632887229</v>
      </c>
      <c r="AW329" s="88"/>
      <c r="AX329" s="89">
        <v>0.2987196512546347</v>
      </c>
      <c r="AY329" s="88"/>
      <c r="AZ329" s="89">
        <v>0.08114045266246518</v>
      </c>
      <c r="BA329" s="77">
        <v>76</v>
      </c>
      <c r="BB329" s="77">
        <v>50</v>
      </c>
      <c r="BC329" s="30" t="s">
        <v>1180</v>
      </c>
      <c r="BD329" s="78">
        <v>506</v>
      </c>
      <c r="BE329" s="79">
        <v>41.2488472</v>
      </c>
      <c r="BF329" s="79">
        <v>0.4633164</v>
      </c>
      <c r="BG329" s="79">
        <v>2.409992</v>
      </c>
      <c r="BH329" s="79">
        <v>43.497645</v>
      </c>
      <c r="BI329" s="79">
        <v>10.583861</v>
      </c>
      <c r="BJ329" s="79">
        <v>1.7963296</v>
      </c>
      <c r="BK329" s="79">
        <v>100</v>
      </c>
      <c r="BL329" s="81">
        <v>297.2115239798297</v>
      </c>
      <c r="BM329" s="81">
        <v>109.95362096299071</v>
      </c>
      <c r="BN329" s="81">
        <v>455.97704008653466</v>
      </c>
      <c r="BO329" s="81">
        <v>229.70257079618756</v>
      </c>
      <c r="BP329" s="81">
        <v>1092.8447558255425</v>
      </c>
      <c r="BQ329" s="96">
        <v>12.258659018001518</v>
      </c>
      <c r="BR329" s="96">
        <v>68.28920542949281</v>
      </c>
      <c r="BS329" s="96">
        <v>70.18909328826598</v>
      </c>
      <c r="BT329" s="96">
        <v>150.7369577357603</v>
      </c>
    </row>
    <row r="330" spans="1:72" s="29" customFormat="1" ht="12.75" customHeight="1">
      <c r="A330" s="17">
        <v>1994</v>
      </c>
      <c r="B330" s="18" t="s">
        <v>934</v>
      </c>
      <c r="C330" s="113" t="s">
        <v>941</v>
      </c>
      <c r="D330" s="116" t="s">
        <v>351</v>
      </c>
      <c r="E330" s="142" t="s">
        <v>1178</v>
      </c>
      <c r="F330" s="82">
        <v>2100.07731</v>
      </c>
      <c r="G330" s="74">
        <v>3.354971</v>
      </c>
      <c r="H330" s="22" t="s">
        <v>170</v>
      </c>
      <c r="I330" s="23">
        <v>142.6904109589041</v>
      </c>
      <c r="J330" s="24" t="s">
        <v>177</v>
      </c>
      <c r="K330" s="87">
        <v>4452.89723511251</v>
      </c>
      <c r="L330" s="92">
        <v>2.120349195674377</v>
      </c>
      <c r="M330" s="88"/>
      <c r="N330" s="89">
        <v>0.03494591569457781</v>
      </c>
      <c r="O330" s="31" t="s">
        <v>498</v>
      </c>
      <c r="P330" s="27">
        <v>0.02</v>
      </c>
      <c r="Q330" s="77">
        <v>45</v>
      </c>
      <c r="R330" s="77">
        <v>11</v>
      </c>
      <c r="S330" s="24" t="s">
        <v>177</v>
      </c>
      <c r="T330" s="25">
        <v>154144.19380509888</v>
      </c>
      <c r="U330" s="28">
        <v>73.39929490743313</v>
      </c>
      <c r="V330" s="88"/>
      <c r="W330" s="89">
        <v>1.2097090314696077</v>
      </c>
      <c r="X330" s="88"/>
      <c r="Y330" s="89">
        <v>2.4006503770985934</v>
      </c>
      <c r="Z330" s="77">
        <v>64</v>
      </c>
      <c r="AA330" s="77">
        <v>78</v>
      </c>
      <c r="AB330" s="24" t="s">
        <v>177</v>
      </c>
      <c r="AC330" s="87">
        <v>409777.326745693</v>
      </c>
      <c r="AD330" s="87">
        <v>195.12487697212106</v>
      </c>
      <c r="AE330" s="88"/>
      <c r="AF330" s="89">
        <v>3.215893643600475</v>
      </c>
      <c r="AG330" s="88"/>
      <c r="AH330" s="89">
        <v>2.6551878225166385</v>
      </c>
      <c r="AI330" s="77">
        <v>75</v>
      </c>
      <c r="AJ330" s="77">
        <v>75</v>
      </c>
      <c r="AK330" s="24" t="s">
        <v>177</v>
      </c>
      <c r="AL330" s="25">
        <v>1661.2360690515804</v>
      </c>
      <c r="AM330" s="83">
        <v>0.791035673373177</v>
      </c>
      <c r="AN330" s="88"/>
      <c r="AO330" s="89">
        <v>0.013037223307131082</v>
      </c>
      <c r="AP330" s="31" t="s">
        <v>498</v>
      </c>
      <c r="AQ330" s="27">
        <v>0.01</v>
      </c>
      <c r="AR330" s="77">
        <v>30</v>
      </c>
      <c r="AS330" s="77">
        <v>12</v>
      </c>
      <c r="AT330" s="24" t="s">
        <v>176</v>
      </c>
      <c r="AU330" s="26"/>
      <c r="AV330" s="83"/>
      <c r="AW330" s="88"/>
      <c r="AX330" s="91"/>
      <c r="AY330" s="88"/>
      <c r="AZ330" s="91"/>
      <c r="BA330" s="80"/>
      <c r="BB330" s="80"/>
      <c r="BC330" s="19" t="s">
        <v>1185</v>
      </c>
      <c r="BD330" s="78">
        <v>8</v>
      </c>
      <c r="BE330" s="79">
        <v>1.81601421</v>
      </c>
      <c r="BF330" s="79">
        <v>5.150545</v>
      </c>
      <c r="BG330" s="79">
        <v>3.157497</v>
      </c>
      <c r="BH330" s="79">
        <v>59.65376719099999</v>
      </c>
      <c r="BI330" s="79">
        <v>28.13121</v>
      </c>
      <c r="BJ330" s="79">
        <v>2.09097046</v>
      </c>
      <c r="BK330" s="79">
        <v>100</v>
      </c>
      <c r="BL330" s="81">
        <v>251.6835915912067</v>
      </c>
      <c r="BM330" s="81">
        <v>370.44255289820734</v>
      </c>
      <c r="BN330" s="81">
        <v>2.512764637221855</v>
      </c>
      <c r="BO330" s="81">
        <v>471.0693245859601</v>
      </c>
      <c r="BP330" s="81">
        <v>1095.708233712596</v>
      </c>
      <c r="BQ330" s="96">
        <v>41.30165411227964</v>
      </c>
      <c r="BR330" s="96">
        <v>0.3768115247782632</v>
      </c>
      <c r="BS330" s="96">
        <v>140.52196964120336</v>
      </c>
      <c r="BT330" s="96">
        <v>182.20043527826127</v>
      </c>
    </row>
    <row r="331" spans="1:72" s="29" customFormat="1" ht="12.75" customHeight="1">
      <c r="A331" s="17">
        <v>1994</v>
      </c>
      <c r="B331" s="18" t="s">
        <v>934</v>
      </c>
      <c r="C331" s="19" t="s">
        <v>942</v>
      </c>
      <c r="D331" s="20" t="s">
        <v>943</v>
      </c>
      <c r="E331" s="142" t="s">
        <v>1178</v>
      </c>
      <c r="F331" s="82">
        <v>4528.45773</v>
      </c>
      <c r="G331" s="74">
        <v>2.534568</v>
      </c>
      <c r="H331" s="22" t="s">
        <v>170</v>
      </c>
      <c r="I331" s="23">
        <v>454.5068493150685</v>
      </c>
      <c r="J331" s="24" t="s">
        <v>177</v>
      </c>
      <c r="K331" s="87">
        <v>33355.81439282222</v>
      </c>
      <c r="L331" s="92">
        <v>7.365822180882368</v>
      </c>
      <c r="M331" s="88"/>
      <c r="N331" s="89">
        <v>0.08218255845986927</v>
      </c>
      <c r="O331" s="88"/>
      <c r="P331" s="89">
        <v>0.08839955009628837</v>
      </c>
      <c r="Q331" s="77">
        <v>70</v>
      </c>
      <c r="R331" s="77">
        <v>78</v>
      </c>
      <c r="S331" s="24" t="s">
        <v>177</v>
      </c>
      <c r="T331" s="25">
        <v>2436676.1708624386</v>
      </c>
      <c r="U331" s="28">
        <v>538.0808028128461</v>
      </c>
      <c r="V331" s="88"/>
      <c r="W331" s="89">
        <v>6.003519491425299</v>
      </c>
      <c r="X331" s="88"/>
      <c r="Y331" s="89">
        <v>9.598223306707922</v>
      </c>
      <c r="Z331" s="77">
        <v>92</v>
      </c>
      <c r="AA331" s="77">
        <v>98</v>
      </c>
      <c r="AB331" s="24" t="s">
        <v>177</v>
      </c>
      <c r="AC331" s="87">
        <v>2897572.849892138</v>
      </c>
      <c r="AD331" s="87">
        <v>639.858650042459</v>
      </c>
      <c r="AE331" s="88"/>
      <c r="AF331" s="89">
        <v>7.139083678893278</v>
      </c>
      <c r="AG331" s="88"/>
      <c r="AH331" s="89">
        <v>10.608111319165046</v>
      </c>
      <c r="AI331" s="77">
        <v>91</v>
      </c>
      <c r="AJ331" s="77">
        <v>98</v>
      </c>
      <c r="AK331" s="24" t="s">
        <v>177</v>
      </c>
      <c r="AL331" s="25">
        <v>311782.9928806846</v>
      </c>
      <c r="AM331" s="83">
        <v>68.84970810596141</v>
      </c>
      <c r="AN331" s="88"/>
      <c r="AO331" s="89">
        <v>0.7681756391090742</v>
      </c>
      <c r="AP331" s="88"/>
      <c r="AQ331" s="89">
        <v>1.268572232403698</v>
      </c>
      <c r="AR331" s="77">
        <v>97</v>
      </c>
      <c r="AS331" s="77">
        <v>98</v>
      </c>
      <c r="AT331" s="24" t="s">
        <v>177</v>
      </c>
      <c r="AU331" s="25">
        <v>470021.1520680006</v>
      </c>
      <c r="AV331" s="83">
        <v>103.79276568139692</v>
      </c>
      <c r="AW331" s="88"/>
      <c r="AX331" s="89">
        <v>1.1580452017239835</v>
      </c>
      <c r="AY331" s="88"/>
      <c r="AZ331" s="89">
        <v>1.5855081371774715</v>
      </c>
      <c r="BA331" s="77">
        <v>96</v>
      </c>
      <c r="BB331" s="77">
        <v>98</v>
      </c>
      <c r="BC331" s="30" t="s">
        <v>1180</v>
      </c>
      <c r="BD331" s="78">
        <v>249</v>
      </c>
      <c r="BE331" s="79">
        <v>17.1748573</v>
      </c>
      <c r="BF331" s="79">
        <v>6.7888334100000005</v>
      </c>
      <c r="BG331" s="79">
        <v>9.723052</v>
      </c>
      <c r="BH331" s="79">
        <v>42.730625421</v>
      </c>
      <c r="BI331" s="79">
        <v>21.584096</v>
      </c>
      <c r="BJ331" s="79">
        <v>1.99853595</v>
      </c>
      <c r="BK331" s="79">
        <v>100</v>
      </c>
      <c r="BL331" s="81">
        <v>272.8569873022384</v>
      </c>
      <c r="BM331" s="81">
        <v>662.5339528122304</v>
      </c>
      <c r="BN331" s="81">
        <v>168.74921048819564</v>
      </c>
      <c r="BO331" s="81">
        <v>624.1738729887626</v>
      </c>
      <c r="BP331" s="81">
        <v>1728.314023591427</v>
      </c>
      <c r="BQ331" s="96">
        <v>73.86738560400194</v>
      </c>
      <c r="BR331" s="96">
        <v>25.273063551373813</v>
      </c>
      <c r="BS331" s="96">
        <v>187.96134373986968</v>
      </c>
      <c r="BT331" s="96">
        <v>287.1017928952454</v>
      </c>
    </row>
    <row r="332" spans="1:72" s="29" customFormat="1" ht="12.75" customHeight="1">
      <c r="A332" s="17">
        <v>1994</v>
      </c>
      <c r="B332" s="18" t="s">
        <v>934</v>
      </c>
      <c r="C332" s="19" t="s">
        <v>944</v>
      </c>
      <c r="D332" s="20" t="s">
        <v>945</v>
      </c>
      <c r="E332" s="141" t="s">
        <v>208</v>
      </c>
      <c r="F332" s="82">
        <v>1028.2864</v>
      </c>
      <c r="G332" s="74">
        <v>2.896671</v>
      </c>
      <c r="H332" s="22" t="s">
        <v>170</v>
      </c>
      <c r="I332" s="23">
        <v>238.1164383561644</v>
      </c>
      <c r="J332" s="24" t="s">
        <v>177</v>
      </c>
      <c r="K332" s="87">
        <v>3969.6014532669055</v>
      </c>
      <c r="L332" s="92">
        <v>3.8604045072140463</v>
      </c>
      <c r="M332" s="31" t="s">
        <v>498</v>
      </c>
      <c r="N332" s="27">
        <v>0.02</v>
      </c>
      <c r="O332" s="88"/>
      <c r="P332" s="89">
        <v>0.022936480143748102</v>
      </c>
      <c r="Q332" s="77">
        <v>11</v>
      </c>
      <c r="R332" s="77">
        <v>30</v>
      </c>
      <c r="S332" s="24" t="s">
        <v>177</v>
      </c>
      <c r="T332" s="25">
        <v>111190.70783381161</v>
      </c>
      <c r="U332" s="28">
        <v>108.13204165085877</v>
      </c>
      <c r="V332" s="88"/>
      <c r="W332" s="89">
        <v>0.5229108559079526</v>
      </c>
      <c r="X332" s="88"/>
      <c r="Y332" s="89">
        <v>0.7379167967482856</v>
      </c>
      <c r="Z332" s="77">
        <v>44</v>
      </c>
      <c r="AA332" s="77">
        <v>56</v>
      </c>
      <c r="AB332" s="24" t="s">
        <v>177</v>
      </c>
      <c r="AC332" s="87">
        <v>288744.08288079454</v>
      </c>
      <c r="AD332" s="87">
        <v>280.8012270519133</v>
      </c>
      <c r="AE332" s="88"/>
      <c r="AF332" s="89">
        <v>1.3579139701423846</v>
      </c>
      <c r="AG332" s="88"/>
      <c r="AH332" s="89">
        <v>0.8665400826601547</v>
      </c>
      <c r="AI332" s="77">
        <v>51</v>
      </c>
      <c r="AJ332" s="77">
        <v>39</v>
      </c>
      <c r="AK332" s="24" t="s">
        <v>179</v>
      </c>
      <c r="AL332" s="26"/>
      <c r="AM332" s="83"/>
      <c r="AN332" s="90" t="s">
        <v>498</v>
      </c>
      <c r="AO332" s="89">
        <v>0.01</v>
      </c>
      <c r="AP332" s="90" t="s">
        <v>498</v>
      </c>
      <c r="AQ332" s="89">
        <v>0.01</v>
      </c>
      <c r="AR332" s="77">
        <v>12</v>
      </c>
      <c r="AS332" s="77">
        <v>12</v>
      </c>
      <c r="AT332" s="24" t="s">
        <v>179</v>
      </c>
      <c r="AU332" s="26"/>
      <c r="AV332" s="83"/>
      <c r="AW332" s="90" t="s">
        <v>498</v>
      </c>
      <c r="AX332" s="89">
        <v>0.01</v>
      </c>
      <c r="AY332" s="90" t="s">
        <v>498</v>
      </c>
      <c r="AZ332" s="89">
        <v>0.01</v>
      </c>
      <c r="BA332" s="77">
        <v>3</v>
      </c>
      <c r="BB332" s="77">
        <v>3</v>
      </c>
      <c r="BC332" s="19" t="s">
        <v>1183</v>
      </c>
      <c r="BD332" s="78">
        <v>1</v>
      </c>
      <c r="BE332" s="79">
        <v>0.747106541</v>
      </c>
      <c r="BF332" s="79">
        <v>1.5349944260000001</v>
      </c>
      <c r="BG332" s="79">
        <v>1.248562</v>
      </c>
      <c r="BH332" s="79">
        <v>59.890082</v>
      </c>
      <c r="BI332" s="79">
        <v>35.4813</v>
      </c>
      <c r="BJ332" s="79">
        <v>1.0979500420000001</v>
      </c>
      <c r="BK332" s="79">
        <v>100</v>
      </c>
      <c r="BL332" s="81">
        <v>216.6841196512308</v>
      </c>
      <c r="BM332" s="81">
        <v>97.31238300924723</v>
      </c>
      <c r="BN332" s="81">
        <v>0.44410454778616804</v>
      </c>
      <c r="BO332" s="81">
        <v>318.3266840833449</v>
      </c>
      <c r="BP332" s="81">
        <v>632.7672912916091</v>
      </c>
      <c r="BQ332" s="96">
        <v>10.849441686025736</v>
      </c>
      <c r="BR332" s="96">
        <v>0.06612943631268488</v>
      </c>
      <c r="BS332" s="96">
        <v>91.5163324147825</v>
      </c>
      <c r="BT332" s="96">
        <v>102.43190353712092</v>
      </c>
    </row>
    <row r="333" spans="1:72" s="29" customFormat="1" ht="12.75" customHeight="1">
      <c r="A333" s="17">
        <v>1994</v>
      </c>
      <c r="B333" s="18" t="s">
        <v>934</v>
      </c>
      <c r="C333" s="19" t="s">
        <v>946</v>
      </c>
      <c r="D333" s="20" t="s">
        <v>352</v>
      </c>
      <c r="E333" s="141" t="s">
        <v>208</v>
      </c>
      <c r="F333" s="82">
        <v>550.597824</v>
      </c>
      <c r="G333" s="74">
        <v>4.612616</v>
      </c>
      <c r="H333" s="22" t="s">
        <v>170</v>
      </c>
      <c r="I333" s="23">
        <v>100.75150684931504</v>
      </c>
      <c r="J333" s="24" t="s">
        <v>177</v>
      </c>
      <c r="K333" s="87">
        <v>2121.246087657091</v>
      </c>
      <c r="L333" s="92">
        <v>3.8526234489024986</v>
      </c>
      <c r="M333" s="88"/>
      <c r="N333" s="89">
        <v>0.023576972950294102</v>
      </c>
      <c r="O333" s="88"/>
      <c r="P333" s="89">
        <v>0.025310288737307517</v>
      </c>
      <c r="Q333" s="77">
        <v>28</v>
      </c>
      <c r="R333" s="77">
        <v>35</v>
      </c>
      <c r="S333" s="24" t="s">
        <v>177</v>
      </c>
      <c r="T333" s="25">
        <v>143846.95049041076</v>
      </c>
      <c r="U333" s="28">
        <v>261.2559371291863</v>
      </c>
      <c r="V333" s="88"/>
      <c r="W333" s="89">
        <v>1.5988129243602205</v>
      </c>
      <c r="X333" s="88"/>
      <c r="Y333" s="89">
        <v>0.6133304347844201</v>
      </c>
      <c r="Z333" s="77">
        <v>70</v>
      </c>
      <c r="AA333" s="77">
        <v>50</v>
      </c>
      <c r="AB333" s="24" t="s">
        <v>177</v>
      </c>
      <c r="AC333" s="87">
        <v>722738.7934978744</v>
      </c>
      <c r="AD333" s="87">
        <v>1312.6437519264052</v>
      </c>
      <c r="AE333" s="88"/>
      <c r="AF333" s="89">
        <v>8.033010919184862</v>
      </c>
      <c r="AG333" s="88"/>
      <c r="AH333" s="89">
        <v>0.6923286445609244</v>
      </c>
      <c r="AI333" s="77">
        <v>93</v>
      </c>
      <c r="AJ333" s="77">
        <v>32</v>
      </c>
      <c r="AK333" s="24" t="s">
        <v>179</v>
      </c>
      <c r="AL333" s="26"/>
      <c r="AM333" s="83"/>
      <c r="AN333" s="90" t="s">
        <v>498</v>
      </c>
      <c r="AO333" s="89">
        <v>0.01</v>
      </c>
      <c r="AP333" s="90" t="s">
        <v>498</v>
      </c>
      <c r="AQ333" s="89">
        <v>0.01</v>
      </c>
      <c r="AR333" s="77">
        <v>12</v>
      </c>
      <c r="AS333" s="77">
        <v>12</v>
      </c>
      <c r="AT333" s="24" t="s">
        <v>179</v>
      </c>
      <c r="AU333" s="26"/>
      <c r="AV333" s="83"/>
      <c r="AW333" s="90" t="s">
        <v>498</v>
      </c>
      <c r="AX333" s="89">
        <v>0.01</v>
      </c>
      <c r="AY333" s="90" t="s">
        <v>498</v>
      </c>
      <c r="AZ333" s="89">
        <v>0.01</v>
      </c>
      <c r="BA333" s="77">
        <v>3</v>
      </c>
      <c r="BB333" s="77">
        <v>3</v>
      </c>
      <c r="BC333" s="19" t="s">
        <v>1183</v>
      </c>
      <c r="BD333" s="78">
        <v>1</v>
      </c>
      <c r="BE333" s="79">
        <v>0.241612617</v>
      </c>
      <c r="BF333" s="79">
        <v>5.556762954</v>
      </c>
      <c r="BG333" s="79">
        <v>1.587974</v>
      </c>
      <c r="BH333" s="79">
        <v>66.772219563</v>
      </c>
      <c r="BI333" s="79">
        <v>24.974539</v>
      </c>
      <c r="BJ333" s="79">
        <v>0.86689571</v>
      </c>
      <c r="BK333" s="79">
        <v>100</v>
      </c>
      <c r="BL333" s="81">
        <v>224.63401526265386</v>
      </c>
      <c r="BM333" s="81">
        <v>301.698734404491</v>
      </c>
      <c r="BN333" s="81">
        <v>0.3614253295704998</v>
      </c>
      <c r="BO333" s="81">
        <v>360.9694614412425</v>
      </c>
      <c r="BP333" s="81">
        <v>887.6636364379578</v>
      </c>
      <c r="BQ333" s="96">
        <v>33.63798255766445</v>
      </c>
      <c r="BR333" s="96">
        <v>0.05388082802642291</v>
      </c>
      <c r="BS333" s="96">
        <v>105.00404738250474</v>
      </c>
      <c r="BT333" s="96">
        <v>138.6959107681956</v>
      </c>
    </row>
    <row r="334" spans="1:72" s="29" customFormat="1" ht="12.75" customHeight="1">
      <c r="A334" s="17">
        <v>1991</v>
      </c>
      <c r="B334" s="18" t="s">
        <v>669</v>
      </c>
      <c r="C334" s="19" t="s">
        <v>670</v>
      </c>
      <c r="D334" s="20" t="s">
        <v>353</v>
      </c>
      <c r="E334" s="141" t="s">
        <v>208</v>
      </c>
      <c r="F334" s="82">
        <v>3397.65683</v>
      </c>
      <c r="G334" s="74">
        <v>11.31223</v>
      </c>
      <c r="H334" s="22" t="s">
        <v>169</v>
      </c>
      <c r="I334" s="23">
        <v>942.7835616438356</v>
      </c>
      <c r="J334" s="24" t="s">
        <v>177</v>
      </c>
      <c r="K334" s="87">
        <v>14617.736568882727</v>
      </c>
      <c r="L334" s="92">
        <v>4.302299290444447</v>
      </c>
      <c r="M334" s="31" t="s">
        <v>498</v>
      </c>
      <c r="N334" s="27">
        <v>0.02</v>
      </c>
      <c r="O334" s="31" t="s">
        <v>498</v>
      </c>
      <c r="P334" s="27">
        <v>0.02</v>
      </c>
      <c r="Q334" s="77">
        <v>11</v>
      </c>
      <c r="R334" s="77">
        <v>11</v>
      </c>
      <c r="S334" s="24" t="s">
        <v>177</v>
      </c>
      <c r="T334" s="25">
        <v>13739.134034290682</v>
      </c>
      <c r="U334" s="28">
        <v>4.043708567910516</v>
      </c>
      <c r="V334" s="31" t="s">
        <v>498</v>
      </c>
      <c r="W334" s="27">
        <v>0.05</v>
      </c>
      <c r="X334" s="88"/>
      <c r="Y334" s="89">
        <v>0.05572506841891557</v>
      </c>
      <c r="Z334" s="77">
        <v>3</v>
      </c>
      <c r="AA334" s="77">
        <v>7</v>
      </c>
      <c r="AB334" s="24" t="s">
        <v>177</v>
      </c>
      <c r="AC334" s="87">
        <v>222836.5742783178</v>
      </c>
      <c r="AD334" s="87">
        <v>65.58536821928476</v>
      </c>
      <c r="AE334" s="88"/>
      <c r="AF334" s="89">
        <v>0.26468114996687164</v>
      </c>
      <c r="AG334" s="88"/>
      <c r="AH334" s="89">
        <v>0.20907977219118576</v>
      </c>
      <c r="AI334" s="77">
        <v>7</v>
      </c>
      <c r="AJ334" s="77">
        <v>6</v>
      </c>
      <c r="AK334" s="24" t="s">
        <v>177</v>
      </c>
      <c r="AL334" s="25">
        <v>23038.95558619482</v>
      </c>
      <c r="AM334" s="83">
        <v>6.78083654086832</v>
      </c>
      <c r="AN334" s="88"/>
      <c r="AO334" s="89">
        <v>0.027365244140638657</v>
      </c>
      <c r="AP334" s="88"/>
      <c r="AQ334" s="89">
        <v>0.03261733370368838</v>
      </c>
      <c r="AR334" s="77">
        <v>48</v>
      </c>
      <c r="AS334" s="77">
        <v>55</v>
      </c>
      <c r="AT334" s="24" t="s">
        <v>177</v>
      </c>
      <c r="AU334" s="25">
        <v>48637.673562932876</v>
      </c>
      <c r="AV334" s="83">
        <v>14.315063585433634</v>
      </c>
      <c r="AW334" s="88"/>
      <c r="AX334" s="89">
        <v>0.057770926572725485</v>
      </c>
      <c r="AY334" s="88"/>
      <c r="AZ334" s="89">
        <v>0.04890320884527964</v>
      </c>
      <c r="BA334" s="77">
        <v>29</v>
      </c>
      <c r="BB334" s="77">
        <v>34</v>
      </c>
      <c r="BC334" s="19" t="s">
        <v>1183</v>
      </c>
      <c r="BD334" s="78">
        <v>0</v>
      </c>
      <c r="BE334" s="79">
        <v>0.10947822800000001</v>
      </c>
      <c r="BF334" s="79">
        <v>0.1226432</v>
      </c>
      <c r="BG334" s="79">
        <v>0.6277052</v>
      </c>
      <c r="BH334" s="79">
        <v>56.8280436</v>
      </c>
      <c r="BI334" s="79">
        <v>30.209262000000003</v>
      </c>
      <c r="BJ334" s="79">
        <v>12.10286713</v>
      </c>
      <c r="BK334" s="79">
        <v>100</v>
      </c>
      <c r="BL334" s="81">
        <v>270.84852278425467</v>
      </c>
      <c r="BM334" s="81">
        <v>73.57825677370327</v>
      </c>
      <c r="BN334" s="81">
        <v>0.2684202806909137</v>
      </c>
      <c r="BO334" s="81">
        <v>55.28045043913397</v>
      </c>
      <c r="BP334" s="81">
        <v>399.97565027778285</v>
      </c>
      <c r="BQ334" s="96">
        <v>9.710417595842564</v>
      </c>
      <c r="BR334" s="96">
        <v>0.038065449162307946</v>
      </c>
      <c r="BS334" s="96">
        <v>16.536396349362924</v>
      </c>
      <c r="BT334" s="96">
        <v>26.2848793943678</v>
      </c>
    </row>
    <row r="335" spans="1:72" s="29" customFormat="1" ht="12.75" customHeight="1">
      <c r="A335" s="17">
        <v>1991</v>
      </c>
      <c r="B335" s="18" t="s">
        <v>669</v>
      </c>
      <c r="C335" s="19" t="s">
        <v>671</v>
      </c>
      <c r="D335" s="20" t="s">
        <v>672</v>
      </c>
      <c r="E335" s="139" t="s">
        <v>208</v>
      </c>
      <c r="F335" s="82">
        <v>1327.30381</v>
      </c>
      <c r="G335" s="74">
        <v>2.717045</v>
      </c>
      <c r="H335" s="22" t="s">
        <v>169</v>
      </c>
      <c r="I335" s="23">
        <v>64.06438356164384</v>
      </c>
      <c r="J335" s="24" t="s">
        <v>177</v>
      </c>
      <c r="K335" s="87">
        <v>509.79927467399654</v>
      </c>
      <c r="L335" s="92">
        <v>0.38408634920892487</v>
      </c>
      <c r="M335" s="31" t="s">
        <v>498</v>
      </c>
      <c r="N335" s="27">
        <v>0.02</v>
      </c>
      <c r="O335" s="31" t="s">
        <v>498</v>
      </c>
      <c r="P335" s="27">
        <v>0.02</v>
      </c>
      <c r="Q335" s="77">
        <v>11</v>
      </c>
      <c r="R335" s="77">
        <v>11</v>
      </c>
      <c r="S335" s="24" t="s">
        <v>179</v>
      </c>
      <c r="T335" s="26"/>
      <c r="U335" s="28"/>
      <c r="V335" s="90" t="s">
        <v>498</v>
      </c>
      <c r="W335" s="89">
        <v>0.05</v>
      </c>
      <c r="X335" s="90" t="s">
        <v>498</v>
      </c>
      <c r="Y335" s="89">
        <v>0.05</v>
      </c>
      <c r="Z335" s="77">
        <v>3</v>
      </c>
      <c r="AA335" s="77">
        <v>3</v>
      </c>
      <c r="AB335" s="24" t="s">
        <v>177</v>
      </c>
      <c r="AC335" s="87">
        <v>25339.462630894366</v>
      </c>
      <c r="AD335" s="87">
        <v>19.09092887399635</v>
      </c>
      <c r="AE335" s="88"/>
      <c r="AF335" s="89">
        <v>0.4429240783064983</v>
      </c>
      <c r="AG335" s="88"/>
      <c r="AH335" s="89">
        <v>0.28537464604962304</v>
      </c>
      <c r="AI335" s="77">
        <v>16</v>
      </c>
      <c r="AJ335" s="77">
        <v>11</v>
      </c>
      <c r="AK335" s="24" t="s">
        <v>177</v>
      </c>
      <c r="AL335" s="25">
        <v>4219.524148615645</v>
      </c>
      <c r="AM335" s="83">
        <v>3.179019088791468</v>
      </c>
      <c r="AN335" s="88"/>
      <c r="AO335" s="89">
        <v>0.07375566213227278</v>
      </c>
      <c r="AP335" s="88"/>
      <c r="AQ335" s="89">
        <v>0.06283080468527569</v>
      </c>
      <c r="AR335" s="77">
        <v>69</v>
      </c>
      <c r="AS335" s="77">
        <v>69</v>
      </c>
      <c r="AT335" s="24" t="s">
        <v>177</v>
      </c>
      <c r="AU335" s="25">
        <v>6782.088123739972</v>
      </c>
      <c r="AV335" s="83">
        <v>5.10967276115931</v>
      </c>
      <c r="AW335" s="88"/>
      <c r="AX335" s="89">
        <v>0.11854829658220539</v>
      </c>
      <c r="AY335" s="88"/>
      <c r="AZ335" s="89">
        <v>0.09878941623630302</v>
      </c>
      <c r="BA335" s="77">
        <v>48</v>
      </c>
      <c r="BB335" s="77">
        <v>56</v>
      </c>
      <c r="BC335" s="19" t="s">
        <v>1183</v>
      </c>
      <c r="BD335" s="78">
        <v>0</v>
      </c>
      <c r="BE335" s="79">
        <v>0</v>
      </c>
      <c r="BF335" s="79">
        <v>0.04420983</v>
      </c>
      <c r="BG335" s="79">
        <v>0.7201728</v>
      </c>
      <c r="BH335" s="79">
        <v>51.5485289</v>
      </c>
      <c r="BI335" s="79">
        <v>44.196539</v>
      </c>
      <c r="BJ335" s="79">
        <v>3.49054297</v>
      </c>
      <c r="BK335" s="79">
        <v>100</v>
      </c>
      <c r="BL335" s="81">
        <v>223.97384162811474</v>
      </c>
      <c r="BM335" s="81">
        <v>97.31758398252467</v>
      </c>
      <c r="BN335" s="81">
        <v>0</v>
      </c>
      <c r="BO335" s="81">
        <v>218.87151819446666</v>
      </c>
      <c r="BP335" s="81">
        <v>540.1629438051061</v>
      </c>
      <c r="BQ335" s="96">
        <v>12.837553245125791</v>
      </c>
      <c r="BR335" s="96">
        <v>0</v>
      </c>
      <c r="BS335" s="96">
        <v>67.00425277917343</v>
      </c>
      <c r="BT335" s="96">
        <v>79.84180602429922</v>
      </c>
    </row>
    <row r="336" spans="1:72" s="29" customFormat="1" ht="12.75" customHeight="1">
      <c r="A336" s="17">
        <v>1991</v>
      </c>
      <c r="B336" s="18" t="s">
        <v>669</v>
      </c>
      <c r="C336" s="19" t="s">
        <v>673</v>
      </c>
      <c r="D336" s="20" t="s">
        <v>354</v>
      </c>
      <c r="E336" s="141" t="s">
        <v>1183</v>
      </c>
      <c r="F336" s="82">
        <v>7119.49312</v>
      </c>
      <c r="G336" s="74">
        <v>7.640111</v>
      </c>
      <c r="H336" s="22" t="s">
        <v>169</v>
      </c>
      <c r="I336" s="23">
        <v>293.55890410958904</v>
      </c>
      <c r="J336" s="24" t="s">
        <v>177</v>
      </c>
      <c r="K336" s="87">
        <v>8580.499175090723</v>
      </c>
      <c r="L336" s="92">
        <v>1.2052120889037004</v>
      </c>
      <c r="M336" s="88"/>
      <c r="N336" s="89">
        <v>0.0327314946408273</v>
      </c>
      <c r="O336" s="88"/>
      <c r="P336" s="89">
        <v>0.032456158551973945</v>
      </c>
      <c r="Q336" s="77">
        <v>43</v>
      </c>
      <c r="R336" s="77">
        <v>46</v>
      </c>
      <c r="S336" s="24" t="s">
        <v>179</v>
      </c>
      <c r="T336" s="25">
        <v>29367.38092147166</v>
      </c>
      <c r="U336" s="28">
        <v>4.1249258095317405</v>
      </c>
      <c r="V336" s="88"/>
      <c r="W336" s="89">
        <v>0.112025915</v>
      </c>
      <c r="X336" s="88"/>
      <c r="Y336" s="89">
        <v>0.112025915</v>
      </c>
      <c r="Z336" s="77">
        <v>14</v>
      </c>
      <c r="AA336" s="77">
        <v>15</v>
      </c>
      <c r="AB336" s="24" t="s">
        <v>177</v>
      </c>
      <c r="AC336" s="87">
        <v>184117.272398783</v>
      </c>
      <c r="AD336" s="87">
        <v>25.86100854308895</v>
      </c>
      <c r="AE336" s="88"/>
      <c r="AF336" s="89">
        <v>0.7023406671140188</v>
      </c>
      <c r="AG336" s="88"/>
      <c r="AH336" s="89">
        <v>0.6296289428512978</v>
      </c>
      <c r="AI336" s="77">
        <v>27</v>
      </c>
      <c r="AJ336" s="77">
        <v>27</v>
      </c>
      <c r="AK336" s="24" t="s">
        <v>177</v>
      </c>
      <c r="AL336" s="25">
        <v>22108.32084377933</v>
      </c>
      <c r="AM336" s="83">
        <v>3.1053223131395242</v>
      </c>
      <c r="AN336" s="88"/>
      <c r="AO336" s="89">
        <v>0.0843352316047746</v>
      </c>
      <c r="AP336" s="88"/>
      <c r="AQ336" s="89">
        <v>0.054176813190323914</v>
      </c>
      <c r="AR336" s="77">
        <v>72</v>
      </c>
      <c r="AS336" s="77">
        <v>66</v>
      </c>
      <c r="AT336" s="24" t="s">
        <v>177</v>
      </c>
      <c r="AU336" s="25">
        <v>50835.35464260116</v>
      </c>
      <c r="AV336" s="83">
        <v>7.140305325922017</v>
      </c>
      <c r="AW336" s="88"/>
      <c r="AX336" s="89">
        <v>0.1939184544040542</v>
      </c>
      <c r="AY336" s="88"/>
      <c r="AZ336" s="89">
        <v>0.12160699295693396</v>
      </c>
      <c r="BA336" s="77">
        <v>63</v>
      </c>
      <c r="BB336" s="77">
        <v>62</v>
      </c>
      <c r="BC336" s="19" t="s">
        <v>1183</v>
      </c>
      <c r="BD336" s="78">
        <v>4</v>
      </c>
      <c r="BE336" s="79">
        <v>0.376674003</v>
      </c>
      <c r="BF336" s="79">
        <v>3.455978</v>
      </c>
      <c r="BG336" s="79">
        <v>6.946088</v>
      </c>
      <c r="BH336" s="79">
        <v>37.18908681</v>
      </c>
      <c r="BI336" s="79">
        <v>44.44782</v>
      </c>
      <c r="BJ336" s="79">
        <v>7.58436192</v>
      </c>
      <c r="BK336" s="79">
        <v>100</v>
      </c>
      <c r="BL336" s="81">
        <v>210.03086991301612</v>
      </c>
      <c r="BM336" s="81">
        <v>817.5734192342801</v>
      </c>
      <c r="BN336" s="81">
        <v>1.335581972817001</v>
      </c>
      <c r="BO336" s="81">
        <v>297.7647374986156</v>
      </c>
      <c r="BP336" s="81">
        <v>1326.7046086187288</v>
      </c>
      <c r="BQ336" s="96">
        <v>107.88534900641915</v>
      </c>
      <c r="BR336" s="96">
        <v>0.19065027670584128</v>
      </c>
      <c r="BS336" s="96">
        <v>89.932666442411</v>
      </c>
      <c r="BT336" s="96">
        <v>198.008665725536</v>
      </c>
    </row>
    <row r="337" spans="1:72" s="29" customFormat="1" ht="12.75" customHeight="1">
      <c r="A337" s="17">
        <v>1991</v>
      </c>
      <c r="B337" s="18" t="s">
        <v>669</v>
      </c>
      <c r="C337" s="19" t="s">
        <v>674</v>
      </c>
      <c r="D337" s="20" t="s">
        <v>355</v>
      </c>
      <c r="E337" s="141" t="s">
        <v>1183</v>
      </c>
      <c r="F337" s="82">
        <v>2043.0441</v>
      </c>
      <c r="G337" s="74">
        <v>8.619591</v>
      </c>
      <c r="H337" s="22" t="s">
        <v>169</v>
      </c>
      <c r="I337" s="23">
        <v>248.5474657534246</v>
      </c>
      <c r="J337" s="24" t="s">
        <v>178</v>
      </c>
      <c r="K337" s="87">
        <v>3618.5129535591327</v>
      </c>
      <c r="L337" s="92">
        <v>1.7711379571097523</v>
      </c>
      <c r="M337" s="31" t="s">
        <v>498</v>
      </c>
      <c r="N337" s="27">
        <v>0.02</v>
      </c>
      <c r="O337" s="31" t="s">
        <v>498</v>
      </c>
      <c r="P337" s="27">
        <v>0.02</v>
      </c>
      <c r="Q337" s="77">
        <v>11</v>
      </c>
      <c r="R337" s="77">
        <v>11</v>
      </c>
      <c r="S337" s="24" t="s">
        <v>179</v>
      </c>
      <c r="T337" s="26"/>
      <c r="U337" s="28"/>
      <c r="V337" s="90" t="s">
        <v>498</v>
      </c>
      <c r="W337" s="89">
        <v>0.05</v>
      </c>
      <c r="X337" s="90" t="s">
        <v>498</v>
      </c>
      <c r="Y337" s="89">
        <v>0.05</v>
      </c>
      <c r="Z337" s="77">
        <v>3</v>
      </c>
      <c r="AA337" s="77">
        <v>3</v>
      </c>
      <c r="AB337" s="24" t="s">
        <v>177</v>
      </c>
      <c r="AC337" s="87">
        <v>74893.79200259835</v>
      </c>
      <c r="AD337" s="87">
        <v>36.6579419419279</v>
      </c>
      <c r="AE337" s="88"/>
      <c r="AF337" s="89">
        <v>0.33743103341716124</v>
      </c>
      <c r="AG337" s="88"/>
      <c r="AH337" s="89">
        <v>0.21655954821772877</v>
      </c>
      <c r="AI337" s="77">
        <v>10</v>
      </c>
      <c r="AJ337" s="77">
        <v>7</v>
      </c>
      <c r="AK337" s="24" t="s">
        <v>177</v>
      </c>
      <c r="AL337" s="25">
        <v>10418.312285741624</v>
      </c>
      <c r="AM337" s="83">
        <v>5.099406462024791</v>
      </c>
      <c r="AN337" s="88"/>
      <c r="AO337" s="89">
        <v>0.046939296129090896</v>
      </c>
      <c r="AP337" s="88"/>
      <c r="AQ337" s="89">
        <v>0.029824122913882853</v>
      </c>
      <c r="AR337" s="77">
        <v>57</v>
      </c>
      <c r="AS337" s="77">
        <v>53</v>
      </c>
      <c r="AT337" s="24" t="s">
        <v>177</v>
      </c>
      <c r="AU337" s="25">
        <v>22073.159328880974</v>
      </c>
      <c r="AV337" s="83">
        <v>10.804054268275939</v>
      </c>
      <c r="AW337" s="88"/>
      <c r="AX337" s="89">
        <v>0.09944975096023388</v>
      </c>
      <c r="AY337" s="88"/>
      <c r="AZ337" s="89">
        <v>0.055126235003317536</v>
      </c>
      <c r="BA337" s="77">
        <v>43</v>
      </c>
      <c r="BB337" s="77">
        <v>37</v>
      </c>
      <c r="BC337" s="19" t="s">
        <v>1183</v>
      </c>
      <c r="BD337" s="78">
        <v>2</v>
      </c>
      <c r="BE337" s="79">
        <v>0.2603037162</v>
      </c>
      <c r="BF337" s="79">
        <v>1.077602</v>
      </c>
      <c r="BG337" s="79">
        <v>4.484589</v>
      </c>
      <c r="BH337" s="79">
        <v>34.65276175</v>
      </c>
      <c r="BI337" s="79">
        <v>55.52203</v>
      </c>
      <c r="BJ337" s="79">
        <v>4.002703274</v>
      </c>
      <c r="BK337" s="79">
        <v>100</v>
      </c>
      <c r="BL337" s="81">
        <v>180.2839204498816</v>
      </c>
      <c r="BM337" s="81">
        <v>187.39406228839275</v>
      </c>
      <c r="BN337" s="81">
        <v>0.48913938437909066</v>
      </c>
      <c r="BO337" s="81">
        <v>396.5881108489043</v>
      </c>
      <c r="BP337" s="81">
        <v>764.7552329715577</v>
      </c>
      <c r="BQ337" s="96">
        <v>24.799595205344154</v>
      </c>
      <c r="BR337" s="96">
        <v>0.0701567495940657</v>
      </c>
      <c r="BS337" s="96">
        <v>121.63711982526466</v>
      </c>
      <c r="BT337" s="96">
        <v>146.50687178020289</v>
      </c>
    </row>
    <row r="338" spans="1:72" s="29" customFormat="1" ht="12.75" customHeight="1">
      <c r="A338" s="17">
        <v>1991</v>
      </c>
      <c r="B338" s="18" t="s">
        <v>669</v>
      </c>
      <c r="C338" s="19" t="s">
        <v>675</v>
      </c>
      <c r="D338" s="20" t="s">
        <v>356</v>
      </c>
      <c r="E338" s="141" t="s">
        <v>1183</v>
      </c>
      <c r="F338" s="82">
        <v>11875.6516</v>
      </c>
      <c r="G338" s="74">
        <v>7.185421</v>
      </c>
      <c r="H338" s="22" t="s">
        <v>169</v>
      </c>
      <c r="I338" s="23">
        <v>570.4191780821918</v>
      </c>
      <c r="J338" s="24" t="s">
        <v>177</v>
      </c>
      <c r="K338" s="87">
        <v>10404.703297657974</v>
      </c>
      <c r="L338" s="92">
        <v>0.8761374658092845</v>
      </c>
      <c r="M338" s="88"/>
      <c r="N338" s="89">
        <v>0.02042603740637743</v>
      </c>
      <c r="O338" s="88"/>
      <c r="P338" s="89">
        <v>0.020161302845358574</v>
      </c>
      <c r="Q338" s="77">
        <v>22</v>
      </c>
      <c r="R338" s="77">
        <v>23</v>
      </c>
      <c r="S338" s="24" t="s">
        <v>178</v>
      </c>
      <c r="T338" s="25">
        <v>42812.002411902766</v>
      </c>
      <c r="U338" s="28">
        <v>3.605023442410753</v>
      </c>
      <c r="V338" s="88"/>
      <c r="W338" s="89">
        <v>0.08404656410570457</v>
      </c>
      <c r="X338" s="88"/>
      <c r="Y338" s="89">
        <v>0.1244918638758464</v>
      </c>
      <c r="Z338" s="77">
        <v>11</v>
      </c>
      <c r="AA338" s="77">
        <v>16</v>
      </c>
      <c r="AB338" s="24" t="s">
        <v>177</v>
      </c>
      <c r="AC338" s="87">
        <v>281576.9133865973</v>
      </c>
      <c r="AD338" s="87">
        <v>23.710439045432867</v>
      </c>
      <c r="AE338" s="88"/>
      <c r="AF338" s="89">
        <v>0.5527789117159695</v>
      </c>
      <c r="AG338" s="88"/>
      <c r="AH338" s="89">
        <v>0.5198593401708778</v>
      </c>
      <c r="AI338" s="77">
        <v>22</v>
      </c>
      <c r="AJ338" s="77">
        <v>22</v>
      </c>
      <c r="AK338" s="24" t="s">
        <v>177</v>
      </c>
      <c r="AL338" s="25">
        <v>23008.347263129923</v>
      </c>
      <c r="AM338" s="83">
        <v>1.9374387223628153</v>
      </c>
      <c r="AN338" s="88"/>
      <c r="AO338" s="89">
        <v>0.04516893451074193</v>
      </c>
      <c r="AP338" s="88"/>
      <c r="AQ338" s="89">
        <v>0.03902578481878959</v>
      </c>
      <c r="AR338" s="77">
        <v>56</v>
      </c>
      <c r="AS338" s="77">
        <v>58</v>
      </c>
      <c r="AT338" s="24" t="s">
        <v>177</v>
      </c>
      <c r="AU338" s="25">
        <v>50125.687921330966</v>
      </c>
      <c r="AV338" s="83">
        <v>4.220878955503458</v>
      </c>
      <c r="AW338" s="88"/>
      <c r="AX338" s="89">
        <v>0.09840445683174584</v>
      </c>
      <c r="AY338" s="88"/>
      <c r="AZ338" s="89">
        <v>0.08453814999283021</v>
      </c>
      <c r="BA338" s="77">
        <v>43</v>
      </c>
      <c r="BB338" s="77">
        <v>51</v>
      </c>
      <c r="BC338" s="19" t="s">
        <v>1183</v>
      </c>
      <c r="BD338" s="78">
        <v>3</v>
      </c>
      <c r="BE338" s="79">
        <v>0.3162971195</v>
      </c>
      <c r="BF338" s="79">
        <v>2.663479</v>
      </c>
      <c r="BG338" s="79">
        <v>5.77575</v>
      </c>
      <c r="BH338" s="79">
        <v>34.31455904</v>
      </c>
      <c r="BI338" s="79">
        <v>50.8491</v>
      </c>
      <c r="BJ338" s="79">
        <v>6.080807480000001</v>
      </c>
      <c r="BK338" s="79">
        <v>100</v>
      </c>
      <c r="BL338" s="81">
        <v>179.223906052167</v>
      </c>
      <c r="BM338" s="81">
        <v>617.8410735233538</v>
      </c>
      <c r="BN338" s="81">
        <v>0.941450095532723</v>
      </c>
      <c r="BO338" s="81">
        <v>288.86246544989586</v>
      </c>
      <c r="BP338" s="81">
        <v>1086.8688951209492</v>
      </c>
      <c r="BQ338" s="96">
        <v>81.55117428110921</v>
      </c>
      <c r="BR338" s="96">
        <v>0.13444876293496744</v>
      </c>
      <c r="BS338" s="96">
        <v>87.86035791080297</v>
      </c>
      <c r="BT338" s="96">
        <v>169.54598095484715</v>
      </c>
    </row>
    <row r="339" spans="1:72" s="29" customFormat="1" ht="12.75" customHeight="1">
      <c r="A339" s="17">
        <v>1991</v>
      </c>
      <c r="B339" s="18" t="s">
        <v>669</v>
      </c>
      <c r="C339" s="19" t="s">
        <v>676</v>
      </c>
      <c r="D339" s="20" t="s">
        <v>357</v>
      </c>
      <c r="E339" s="141" t="s">
        <v>1183</v>
      </c>
      <c r="F339" s="82">
        <v>16910.5951</v>
      </c>
      <c r="G339" s="74">
        <v>6.871839</v>
      </c>
      <c r="H339" s="22" t="s">
        <v>169</v>
      </c>
      <c r="I339" s="23">
        <v>1036.3205479452056</v>
      </c>
      <c r="J339" s="24" t="s">
        <v>177</v>
      </c>
      <c r="K339" s="87">
        <v>20187.89194789236</v>
      </c>
      <c r="L339" s="92">
        <v>1.1938013906969105</v>
      </c>
      <c r="M339" s="88"/>
      <c r="N339" s="89">
        <v>0.021814507041244477</v>
      </c>
      <c r="O339" s="88"/>
      <c r="P339" s="89">
        <v>0.020047904086665007</v>
      </c>
      <c r="Q339" s="77">
        <v>26</v>
      </c>
      <c r="R339" s="77">
        <v>22</v>
      </c>
      <c r="S339" s="24" t="s">
        <v>177</v>
      </c>
      <c r="T339" s="25">
        <v>123869.88680878357</v>
      </c>
      <c r="U339" s="28">
        <v>7.324986854471111</v>
      </c>
      <c r="V339" s="88"/>
      <c r="W339" s="89">
        <v>0.13385055383509095</v>
      </c>
      <c r="X339" s="88"/>
      <c r="Y339" s="89">
        <v>0.17967446031107237</v>
      </c>
      <c r="Z339" s="77">
        <v>17</v>
      </c>
      <c r="AA339" s="77">
        <v>22</v>
      </c>
      <c r="AB339" s="24" t="s">
        <v>177</v>
      </c>
      <c r="AC339" s="87">
        <v>537037.650717485</v>
      </c>
      <c r="AD339" s="87">
        <v>31.757466105819365</v>
      </c>
      <c r="AE339" s="88"/>
      <c r="AF339" s="89">
        <v>0.5803088129869375</v>
      </c>
      <c r="AG339" s="88"/>
      <c r="AH339" s="89">
        <v>0.47268198437594305</v>
      </c>
      <c r="AI339" s="77">
        <v>22</v>
      </c>
      <c r="AJ339" s="77">
        <v>19</v>
      </c>
      <c r="AK339" s="24" t="s">
        <v>177</v>
      </c>
      <c r="AL339" s="25">
        <v>24590.141630827424</v>
      </c>
      <c r="AM339" s="83">
        <v>1.4541263323623321</v>
      </c>
      <c r="AN339" s="88"/>
      <c r="AO339" s="89">
        <v>0.026571462693354014</v>
      </c>
      <c r="AP339" s="88"/>
      <c r="AQ339" s="89">
        <v>0.019519668092577273</v>
      </c>
      <c r="AR339" s="77">
        <v>47</v>
      </c>
      <c r="AS339" s="77">
        <v>43</v>
      </c>
      <c r="AT339" s="24" t="s">
        <v>177</v>
      </c>
      <c r="AU339" s="25">
        <v>101578.44568957645</v>
      </c>
      <c r="AV339" s="83">
        <v>6.006793083797296</v>
      </c>
      <c r="AW339" s="88"/>
      <c r="AX339" s="89">
        <v>0.10976300668011431</v>
      </c>
      <c r="AY339" s="88"/>
      <c r="AZ339" s="89">
        <v>0.06717877958100024</v>
      </c>
      <c r="BA339" s="77">
        <v>46</v>
      </c>
      <c r="BB339" s="77">
        <v>45</v>
      </c>
      <c r="BC339" s="19" t="s">
        <v>1183</v>
      </c>
      <c r="BD339" s="78">
        <v>3</v>
      </c>
      <c r="BE339" s="79">
        <v>0.438630383</v>
      </c>
      <c r="BF339" s="79">
        <v>2.147653215</v>
      </c>
      <c r="BG339" s="79">
        <v>4.393313</v>
      </c>
      <c r="BH339" s="79">
        <v>36.0525787</v>
      </c>
      <c r="BI339" s="79">
        <v>52.305499999999995</v>
      </c>
      <c r="BJ339" s="79">
        <v>4.66233349</v>
      </c>
      <c r="BK339" s="79">
        <v>100</v>
      </c>
      <c r="BL339" s="81">
        <v>165.090720747807</v>
      </c>
      <c r="BM339" s="81">
        <v>465.0844014354055</v>
      </c>
      <c r="BN339" s="81">
        <v>0.9318024138212224</v>
      </c>
      <c r="BO339" s="81">
        <v>234.4901510887692</v>
      </c>
      <c r="BP339" s="81">
        <v>865.5970756858028</v>
      </c>
      <c r="BQ339" s="96">
        <v>61.48896557756268</v>
      </c>
      <c r="BR339" s="96">
        <v>0.14584544888862802</v>
      </c>
      <c r="BS339" s="96">
        <v>71.57406305588856</v>
      </c>
      <c r="BT339" s="96">
        <v>133.20887408233986</v>
      </c>
    </row>
    <row r="340" spans="1:72" s="29" customFormat="1" ht="12.75" customHeight="1">
      <c r="A340" s="17">
        <v>1991</v>
      </c>
      <c r="B340" s="18" t="s">
        <v>669</v>
      </c>
      <c r="C340" s="19" t="s">
        <v>677</v>
      </c>
      <c r="D340" s="20" t="s">
        <v>358</v>
      </c>
      <c r="E340" s="141" t="s">
        <v>1183</v>
      </c>
      <c r="F340" s="82">
        <v>7958.13427</v>
      </c>
      <c r="G340" s="74">
        <v>3.439516</v>
      </c>
      <c r="H340" s="22" t="s">
        <v>169</v>
      </c>
      <c r="I340" s="23">
        <v>871.341095890411</v>
      </c>
      <c r="J340" s="24" t="s">
        <v>177</v>
      </c>
      <c r="K340" s="87">
        <v>14752.990226798636</v>
      </c>
      <c r="L340" s="92">
        <v>1.8538252467558125</v>
      </c>
      <c r="M340" s="31" t="s">
        <v>498</v>
      </c>
      <c r="N340" s="27">
        <v>0.02</v>
      </c>
      <c r="O340" s="31" t="s">
        <v>498</v>
      </c>
      <c r="P340" s="27">
        <v>0.02</v>
      </c>
      <c r="Q340" s="77">
        <v>11</v>
      </c>
      <c r="R340" s="77">
        <v>11</v>
      </c>
      <c r="S340" s="24" t="s">
        <v>177</v>
      </c>
      <c r="T340" s="25">
        <v>24211.209759164074</v>
      </c>
      <c r="U340" s="28">
        <v>3.042322350658715</v>
      </c>
      <c r="V340" s="31" t="s">
        <v>498</v>
      </c>
      <c r="W340" s="27">
        <v>0.05</v>
      </c>
      <c r="X340" s="31" t="s">
        <v>498</v>
      </c>
      <c r="Y340" s="27">
        <v>0.05</v>
      </c>
      <c r="Z340" s="77">
        <v>3</v>
      </c>
      <c r="AA340" s="77">
        <v>3</v>
      </c>
      <c r="AB340" s="24" t="s">
        <v>177</v>
      </c>
      <c r="AC340" s="87">
        <v>271507.4952257835</v>
      </c>
      <c r="AD340" s="87">
        <v>34.11697842913921</v>
      </c>
      <c r="AE340" s="88"/>
      <c r="AF340" s="89">
        <v>0.3489330983321253</v>
      </c>
      <c r="AG340" s="88"/>
      <c r="AH340" s="89">
        <v>0.3041230588536118</v>
      </c>
      <c r="AI340" s="77">
        <v>11</v>
      </c>
      <c r="AJ340" s="77">
        <v>12</v>
      </c>
      <c r="AK340" s="24" t="s">
        <v>177</v>
      </c>
      <c r="AL340" s="25">
        <v>8916.92523961077</v>
      </c>
      <c r="AM340" s="83">
        <v>1.1204793657761154</v>
      </c>
      <c r="AN340" s="88"/>
      <c r="AO340" s="89">
        <v>0.01145975859291063</v>
      </c>
      <c r="AP340" s="88"/>
      <c r="AQ340" s="89">
        <v>0.010939325133184245</v>
      </c>
      <c r="AR340" s="77">
        <v>27</v>
      </c>
      <c r="AS340" s="77">
        <v>26</v>
      </c>
      <c r="AT340" s="24" t="s">
        <v>177</v>
      </c>
      <c r="AU340" s="25">
        <v>59867.117112696214</v>
      </c>
      <c r="AV340" s="83">
        <v>7.522757857753035</v>
      </c>
      <c r="AW340" s="88"/>
      <c r="AX340" s="89">
        <v>0.07693938115768645</v>
      </c>
      <c r="AY340" s="88"/>
      <c r="AZ340" s="89">
        <v>0.0626442124461609</v>
      </c>
      <c r="BA340" s="77">
        <v>37</v>
      </c>
      <c r="BB340" s="77">
        <v>41</v>
      </c>
      <c r="BC340" s="19" t="s">
        <v>1183</v>
      </c>
      <c r="BD340" s="78">
        <v>1</v>
      </c>
      <c r="BE340" s="79">
        <v>0.16424344039999997</v>
      </c>
      <c r="BF340" s="79">
        <v>0.130869975</v>
      </c>
      <c r="BG340" s="79">
        <v>1.014571</v>
      </c>
      <c r="BH340" s="79">
        <v>48.52351241149999</v>
      </c>
      <c r="BI340" s="79">
        <v>49.18397</v>
      </c>
      <c r="BJ340" s="79">
        <v>0.9828255992</v>
      </c>
      <c r="BK340" s="79">
        <v>100</v>
      </c>
      <c r="BL340" s="81">
        <v>149.5319915815729</v>
      </c>
      <c r="BM340" s="81">
        <v>16.924276733353818</v>
      </c>
      <c r="BN340" s="81">
        <v>0.22517840730023272</v>
      </c>
      <c r="BO340" s="81">
        <v>134.8641482521757</v>
      </c>
      <c r="BP340" s="81">
        <v>301.54559497440266</v>
      </c>
      <c r="BQ340" s="96">
        <v>3.1111982398524343</v>
      </c>
      <c r="BR340" s="96">
        <v>0.042723581742231655</v>
      </c>
      <c r="BS340" s="96">
        <v>40.1659470869923</v>
      </c>
      <c r="BT340" s="96">
        <v>43.31986890858696</v>
      </c>
    </row>
    <row r="341" spans="1:72" s="29" customFormat="1" ht="12.75" customHeight="1">
      <c r="A341" s="17">
        <v>1991</v>
      </c>
      <c r="B341" s="18" t="s">
        <v>669</v>
      </c>
      <c r="C341" s="19" t="s">
        <v>678</v>
      </c>
      <c r="D341" s="20" t="s">
        <v>359</v>
      </c>
      <c r="E341" s="141" t="s">
        <v>1183</v>
      </c>
      <c r="F341" s="82">
        <v>28381.4871</v>
      </c>
      <c r="G341" s="74">
        <v>5.739806</v>
      </c>
      <c r="H341" s="22" t="s">
        <v>169</v>
      </c>
      <c r="I341" s="23">
        <v>2068.3356164383563</v>
      </c>
      <c r="J341" s="24" t="s">
        <v>178</v>
      </c>
      <c r="K341" s="87">
        <v>26982.87058576601</v>
      </c>
      <c r="L341" s="92">
        <v>0.9507208163791393</v>
      </c>
      <c r="M341" s="31" t="s">
        <v>498</v>
      </c>
      <c r="N341" s="27">
        <v>0.02</v>
      </c>
      <c r="O341" s="31" t="s">
        <v>498</v>
      </c>
      <c r="P341" s="27">
        <v>0.02</v>
      </c>
      <c r="Q341" s="77">
        <v>11</v>
      </c>
      <c r="R341" s="77">
        <v>11</v>
      </c>
      <c r="S341" s="24" t="s">
        <v>177</v>
      </c>
      <c r="T341" s="25">
        <v>148627.92211826285</v>
      </c>
      <c r="U341" s="28">
        <v>5.236791208106317</v>
      </c>
      <c r="V341" s="88"/>
      <c r="W341" s="89">
        <v>0.08046887632104423</v>
      </c>
      <c r="X341" s="88"/>
      <c r="Y341" s="89">
        <v>0.10199768958116986</v>
      </c>
      <c r="Z341" s="77">
        <v>10</v>
      </c>
      <c r="AA341" s="77">
        <v>13</v>
      </c>
      <c r="AB341" s="24" t="s">
        <v>177</v>
      </c>
      <c r="AC341" s="87">
        <v>960929.3727388117</v>
      </c>
      <c r="AD341" s="87">
        <v>33.85761180705756</v>
      </c>
      <c r="AE341" s="88"/>
      <c r="AF341" s="89">
        <v>0.5202582781629068</v>
      </c>
      <c r="AG341" s="88"/>
      <c r="AH341" s="89">
        <v>0.45844348867051987</v>
      </c>
      <c r="AI341" s="77">
        <v>20</v>
      </c>
      <c r="AJ341" s="77">
        <v>18</v>
      </c>
      <c r="AK341" s="24" t="s">
        <v>177</v>
      </c>
      <c r="AL341" s="25">
        <v>33578.83846969398</v>
      </c>
      <c r="AM341" s="83">
        <v>1.1831247020771503</v>
      </c>
      <c r="AN341" s="88"/>
      <c r="AO341" s="89">
        <v>0.018179971578100324</v>
      </c>
      <c r="AP341" s="88"/>
      <c r="AQ341" s="89">
        <v>0.015286358481530397</v>
      </c>
      <c r="AR341" s="77">
        <v>38</v>
      </c>
      <c r="AS341" s="77">
        <v>36</v>
      </c>
      <c r="AT341" s="24" t="s">
        <v>177</v>
      </c>
      <c r="AU341" s="25">
        <v>200031.96654308232</v>
      </c>
      <c r="AV341" s="83">
        <v>7.047973414440371</v>
      </c>
      <c r="AW341" s="88"/>
      <c r="AX341" s="89">
        <v>0.10829962060024445</v>
      </c>
      <c r="AY341" s="88"/>
      <c r="AZ341" s="89">
        <v>0.08172617297003623</v>
      </c>
      <c r="BA341" s="77">
        <v>46</v>
      </c>
      <c r="BB341" s="77">
        <v>50</v>
      </c>
      <c r="BC341" s="19" t="s">
        <v>1179</v>
      </c>
      <c r="BD341" s="78">
        <v>4</v>
      </c>
      <c r="BE341" s="79">
        <v>0.490733254</v>
      </c>
      <c r="BF341" s="79">
        <v>1.431527404</v>
      </c>
      <c r="BG341" s="79">
        <v>2.958057</v>
      </c>
      <c r="BH341" s="79">
        <v>40.286717583</v>
      </c>
      <c r="BI341" s="79">
        <v>51.64478</v>
      </c>
      <c r="BJ341" s="79">
        <v>3.1881786699999997</v>
      </c>
      <c r="BK341" s="79">
        <v>100</v>
      </c>
      <c r="BL341" s="81">
        <v>157.0798357966709</v>
      </c>
      <c r="BM341" s="81">
        <v>285.1579378070479</v>
      </c>
      <c r="BN341" s="81">
        <v>0.9928302875996938</v>
      </c>
      <c r="BO341" s="81">
        <v>192.00128523216108</v>
      </c>
      <c r="BP341" s="81">
        <v>635.2318891234795</v>
      </c>
      <c r="BQ341" s="96">
        <v>38.11553858524442</v>
      </c>
      <c r="BR341" s="96">
        <v>0.1699816967424985</v>
      </c>
      <c r="BS341" s="96">
        <v>58.24726499267898</v>
      </c>
      <c r="BT341" s="96">
        <v>96.5327852746659</v>
      </c>
    </row>
    <row r="342" spans="1:72" s="29" customFormat="1" ht="12.75" customHeight="1">
      <c r="A342" s="17">
        <v>1991</v>
      </c>
      <c r="B342" s="18" t="s">
        <v>669</v>
      </c>
      <c r="C342" s="19" t="s">
        <v>679</v>
      </c>
      <c r="D342" s="20" t="s">
        <v>360</v>
      </c>
      <c r="E342" s="139" t="s">
        <v>208</v>
      </c>
      <c r="F342" s="82">
        <v>47.40938</v>
      </c>
      <c r="G342" s="74">
        <v>1.260616</v>
      </c>
      <c r="H342" s="22" t="s">
        <v>169</v>
      </c>
      <c r="I342" s="23">
        <v>1.8007808219178074</v>
      </c>
      <c r="J342" s="24" t="s">
        <v>177</v>
      </c>
      <c r="K342" s="87">
        <v>21.083267520927112</v>
      </c>
      <c r="L342" s="92">
        <v>0.44470667030294664</v>
      </c>
      <c r="M342" s="31" t="s">
        <v>498</v>
      </c>
      <c r="N342" s="27">
        <v>0.02</v>
      </c>
      <c r="O342" s="31" t="s">
        <v>498</v>
      </c>
      <c r="P342" s="27">
        <v>0.02</v>
      </c>
      <c r="Q342" s="77">
        <v>11</v>
      </c>
      <c r="R342" s="77">
        <v>11</v>
      </c>
      <c r="S342" s="24" t="s">
        <v>177</v>
      </c>
      <c r="T342" s="25">
        <v>70.66100212147235</v>
      </c>
      <c r="U342" s="28">
        <v>1.4904434970774212</v>
      </c>
      <c r="V342" s="31" t="s">
        <v>498</v>
      </c>
      <c r="W342" s="27">
        <v>0.05</v>
      </c>
      <c r="X342" s="31" t="s">
        <v>498</v>
      </c>
      <c r="Y342" s="27">
        <v>0.05</v>
      </c>
      <c r="Z342" s="77">
        <v>3</v>
      </c>
      <c r="AA342" s="77">
        <v>3</v>
      </c>
      <c r="AB342" s="24" t="s">
        <v>177</v>
      </c>
      <c r="AC342" s="87">
        <v>357.4869757008411</v>
      </c>
      <c r="AD342" s="87">
        <v>7.5404271412290385</v>
      </c>
      <c r="AE342" s="88"/>
      <c r="AF342" s="89">
        <v>0.2223043229329744</v>
      </c>
      <c r="AG342" s="31" t="s">
        <v>498</v>
      </c>
      <c r="AH342" s="27">
        <v>0.2</v>
      </c>
      <c r="AI342" s="77">
        <v>5</v>
      </c>
      <c r="AJ342" s="77">
        <v>3</v>
      </c>
      <c r="AK342" s="24" t="s">
        <v>177</v>
      </c>
      <c r="AL342" s="25">
        <v>48.53651891429091</v>
      </c>
      <c r="AM342" s="83">
        <v>1.0237745972271923</v>
      </c>
      <c r="AN342" s="88"/>
      <c r="AO342" s="89">
        <v>0.030182576452223903</v>
      </c>
      <c r="AP342" s="88"/>
      <c r="AQ342" s="89">
        <v>0.02848760792513008</v>
      </c>
      <c r="AR342" s="77">
        <v>50</v>
      </c>
      <c r="AS342" s="77">
        <v>53</v>
      </c>
      <c r="AT342" s="24" t="s">
        <v>177</v>
      </c>
      <c r="AU342" s="25">
        <v>72.48678849703724</v>
      </c>
      <c r="AV342" s="83">
        <v>1.528954576015068</v>
      </c>
      <c r="AW342" s="88"/>
      <c r="AX342" s="89">
        <v>0.04507612174353591</v>
      </c>
      <c r="AY342" s="88"/>
      <c r="AZ342" s="89">
        <v>0.04017968327450812</v>
      </c>
      <c r="BA342" s="77">
        <v>25</v>
      </c>
      <c r="BB342" s="77">
        <v>28</v>
      </c>
      <c r="BC342" s="19" t="s">
        <v>1183</v>
      </c>
      <c r="BD342" s="78">
        <v>10</v>
      </c>
      <c r="BE342" s="79">
        <v>0.356986876</v>
      </c>
      <c r="BF342" s="79">
        <v>0</v>
      </c>
      <c r="BG342" s="79">
        <v>0</v>
      </c>
      <c r="BH342" s="79">
        <v>57.62299599999999</v>
      </c>
      <c r="BI342" s="79">
        <v>42.02001</v>
      </c>
      <c r="BJ342" s="79">
        <v>0</v>
      </c>
      <c r="BK342" s="79">
        <v>100</v>
      </c>
      <c r="BL342" s="81">
        <v>131.59843052155503</v>
      </c>
      <c r="BM342" s="81">
        <v>0</v>
      </c>
      <c r="BN342" s="81">
        <v>1.7577393615637524</v>
      </c>
      <c r="BO342" s="81">
        <v>15.946211488106362</v>
      </c>
      <c r="BP342" s="81">
        <v>149.30238137122515</v>
      </c>
      <c r="BQ342" s="96">
        <v>0</v>
      </c>
      <c r="BR342" s="96">
        <v>0.3304549999739855</v>
      </c>
      <c r="BS342" s="96">
        <v>3.8389027656552352</v>
      </c>
      <c r="BT342" s="96">
        <v>4.169357765629221</v>
      </c>
    </row>
    <row r="343" spans="1:72" s="29" customFormat="1" ht="12.75" customHeight="1">
      <c r="A343" s="17">
        <v>1991</v>
      </c>
      <c r="B343" s="18" t="s">
        <v>669</v>
      </c>
      <c r="C343" s="112" t="s">
        <v>680</v>
      </c>
      <c r="D343" s="115" t="s">
        <v>361</v>
      </c>
      <c r="E343" s="141" t="s">
        <v>1180</v>
      </c>
      <c r="F343" s="82">
        <v>591.46688</v>
      </c>
      <c r="G343" s="74">
        <v>2.363257</v>
      </c>
      <c r="H343" s="22" t="s">
        <v>169</v>
      </c>
      <c r="I343" s="23">
        <v>13.43657534246575</v>
      </c>
      <c r="J343" s="24" t="s">
        <v>177</v>
      </c>
      <c r="K343" s="87">
        <v>1860.4880811423604</v>
      </c>
      <c r="L343" s="92">
        <v>3.145549047720746</v>
      </c>
      <c r="M343" s="88"/>
      <c r="N343" s="89">
        <v>0.1550553806791929</v>
      </c>
      <c r="O343" s="88"/>
      <c r="P343" s="89">
        <v>0.1595918711615479</v>
      </c>
      <c r="Q343" s="77">
        <v>84</v>
      </c>
      <c r="R343" s="77">
        <v>91</v>
      </c>
      <c r="S343" s="24" t="s">
        <v>177</v>
      </c>
      <c r="T343" s="25">
        <v>15184.858204909653</v>
      </c>
      <c r="U343" s="28">
        <v>25.673218092802855</v>
      </c>
      <c r="V343" s="88"/>
      <c r="W343" s="89">
        <v>1.2655248874672427</v>
      </c>
      <c r="X343" s="88"/>
      <c r="Y343" s="89">
        <v>1.6453503459935155</v>
      </c>
      <c r="Z343" s="77">
        <v>65</v>
      </c>
      <c r="AA343" s="77">
        <v>71</v>
      </c>
      <c r="AB343" s="24" t="s">
        <v>177</v>
      </c>
      <c r="AC343" s="87">
        <v>24006.37180840029</v>
      </c>
      <c r="AD343" s="87">
        <v>40.587854739051984</v>
      </c>
      <c r="AE343" s="88"/>
      <c r="AF343" s="89">
        <v>2.000720755594525</v>
      </c>
      <c r="AG343" s="88"/>
      <c r="AH343" s="89">
        <v>2.351384625127192</v>
      </c>
      <c r="AI343" s="77">
        <v>64</v>
      </c>
      <c r="AJ343" s="77">
        <v>72</v>
      </c>
      <c r="AK343" s="24" t="s">
        <v>177</v>
      </c>
      <c r="AL343" s="25">
        <v>10118.265859099236</v>
      </c>
      <c r="AM343" s="83">
        <v>17.107070913419932</v>
      </c>
      <c r="AN343" s="88"/>
      <c r="AO343" s="89">
        <v>0.8432688069856357</v>
      </c>
      <c r="AP343" s="88"/>
      <c r="AQ343" s="89">
        <v>1.0592934321647767</v>
      </c>
      <c r="AR343" s="77">
        <v>98</v>
      </c>
      <c r="AS343" s="77">
        <v>97</v>
      </c>
      <c r="AT343" s="24" t="s">
        <v>177</v>
      </c>
      <c r="AU343" s="25">
        <v>12767.197034155319</v>
      </c>
      <c r="AV343" s="83">
        <v>21.585649959225645</v>
      </c>
      <c r="AW343" s="88"/>
      <c r="AX343" s="89">
        <v>1.0640340115061124</v>
      </c>
      <c r="AY343" s="88"/>
      <c r="AZ343" s="89">
        <v>1.2024294946473406</v>
      </c>
      <c r="BA343" s="77">
        <v>96</v>
      </c>
      <c r="BB343" s="77">
        <v>97</v>
      </c>
      <c r="BC343" s="30" t="s">
        <v>1180</v>
      </c>
      <c r="BD343" s="78">
        <v>121</v>
      </c>
      <c r="BE343" s="79">
        <v>9.62402591</v>
      </c>
      <c r="BF343" s="79">
        <v>0.002739113</v>
      </c>
      <c r="BG343" s="79">
        <v>0.0467171</v>
      </c>
      <c r="BH343" s="79">
        <v>18.493574745</v>
      </c>
      <c r="BI343" s="79">
        <v>71.117728</v>
      </c>
      <c r="BJ343" s="79">
        <v>0.71521291</v>
      </c>
      <c r="BK343" s="79">
        <v>100</v>
      </c>
      <c r="BL343" s="81">
        <v>131.96794158054408</v>
      </c>
      <c r="BM343" s="81">
        <v>2.1342417910759997</v>
      </c>
      <c r="BN343" s="81">
        <v>28.969782156976684</v>
      </c>
      <c r="BO343" s="81">
        <v>97.10941042041104</v>
      </c>
      <c r="BP343" s="81">
        <v>260.1813759490078</v>
      </c>
      <c r="BQ343" s="96">
        <v>0.3905544127847024</v>
      </c>
      <c r="BR343" s="96">
        <v>5.494813166884341</v>
      </c>
      <c r="BS343" s="96">
        <v>31.235899464057905</v>
      </c>
      <c r="BT343" s="96">
        <v>37.121267043726945</v>
      </c>
    </row>
    <row r="344" spans="1:72" s="29" customFormat="1" ht="12.75" customHeight="1">
      <c r="A344" s="17">
        <v>1991</v>
      </c>
      <c r="B344" s="18" t="s">
        <v>669</v>
      </c>
      <c r="C344" s="112" t="s">
        <v>362</v>
      </c>
      <c r="D344" s="112" t="s">
        <v>363</v>
      </c>
      <c r="E344" s="139" t="s">
        <v>1178</v>
      </c>
      <c r="F344" s="82">
        <v>37994.0741</v>
      </c>
      <c r="G344" s="74">
        <v>4.570378</v>
      </c>
      <c r="H344" s="41"/>
      <c r="I344" s="23"/>
      <c r="J344" s="24" t="s">
        <v>175</v>
      </c>
      <c r="K344" s="77"/>
      <c r="L344" s="93"/>
      <c r="M344" s="88"/>
      <c r="N344" s="89"/>
      <c r="O344" s="88"/>
      <c r="P344" s="89"/>
      <c r="Q344" s="80"/>
      <c r="R344" s="80"/>
      <c r="S344" s="24" t="s">
        <v>175</v>
      </c>
      <c r="T344" s="26"/>
      <c r="U344" s="28"/>
      <c r="V344" s="88"/>
      <c r="W344" s="89"/>
      <c r="X344" s="88"/>
      <c r="Y344" s="89"/>
      <c r="Z344" s="80"/>
      <c r="AA344" s="80"/>
      <c r="AB344" s="24" t="s">
        <v>175</v>
      </c>
      <c r="AC344" s="77"/>
      <c r="AD344" s="77"/>
      <c r="AE344" s="88"/>
      <c r="AF344" s="89"/>
      <c r="AG344" s="88"/>
      <c r="AH344" s="89"/>
      <c r="AI344" s="80"/>
      <c r="AJ344" s="80"/>
      <c r="AK344" s="24" t="s">
        <v>175</v>
      </c>
      <c r="AL344" s="26"/>
      <c r="AM344" s="83"/>
      <c r="AN344" s="88"/>
      <c r="AO344" s="89"/>
      <c r="AP344" s="88"/>
      <c r="AQ344" s="89"/>
      <c r="AR344" s="80"/>
      <c r="AS344" s="80"/>
      <c r="AT344" s="24" t="s">
        <v>175</v>
      </c>
      <c r="AU344" s="26"/>
      <c r="AV344" s="83"/>
      <c r="AW344" s="88"/>
      <c r="AX344" s="89"/>
      <c r="AY344" s="88"/>
      <c r="AZ344" s="89"/>
      <c r="BA344" s="80"/>
      <c r="BB344" s="80"/>
      <c r="BC344" s="19" t="s">
        <v>1178</v>
      </c>
      <c r="BD344" s="78">
        <v>19</v>
      </c>
      <c r="BE344" s="79">
        <v>1.6277006899999997</v>
      </c>
      <c r="BF344" s="79">
        <v>1.1312951439999996</v>
      </c>
      <c r="BG344" s="79">
        <v>2.338562</v>
      </c>
      <c r="BH344" s="79">
        <v>36.935955019999994</v>
      </c>
      <c r="BI344" s="79">
        <v>55.25333</v>
      </c>
      <c r="BJ344" s="79">
        <v>2.7131570899999997</v>
      </c>
      <c r="BK344" s="79">
        <v>100</v>
      </c>
      <c r="BL344" s="81">
        <v>150.00774379532342</v>
      </c>
      <c r="BM344" s="81">
        <v>222.2431664240328</v>
      </c>
      <c r="BN344" s="81">
        <v>10.2613633635041</v>
      </c>
      <c r="BO344" s="81">
        <v>177.95927812858585</v>
      </c>
      <c r="BP344" s="81">
        <v>560.4715517114462</v>
      </c>
      <c r="BQ344" s="96">
        <v>30.171564745847217</v>
      </c>
      <c r="BR344" s="96">
        <v>1.9365300618463204</v>
      </c>
      <c r="BS344" s="96">
        <v>52.03695699482778</v>
      </c>
      <c r="BT344" s="96">
        <v>84.14505180252132</v>
      </c>
    </row>
    <row r="345" spans="1:72" s="29" customFormat="1" ht="12.75" customHeight="1">
      <c r="A345" s="17">
        <v>1991</v>
      </c>
      <c r="B345" s="18" t="s">
        <v>669</v>
      </c>
      <c r="C345" s="19" t="s">
        <v>681</v>
      </c>
      <c r="D345" s="20" t="s">
        <v>364</v>
      </c>
      <c r="E345" s="141" t="s">
        <v>1183</v>
      </c>
      <c r="F345" s="82">
        <v>15724.9321</v>
      </c>
      <c r="G345" s="74">
        <v>0.9233232</v>
      </c>
      <c r="H345" s="22" t="s">
        <v>169</v>
      </c>
      <c r="I345" s="23">
        <v>22.159369863013715</v>
      </c>
      <c r="J345" s="24" t="s">
        <v>177</v>
      </c>
      <c r="K345" s="87">
        <v>413.23082473630143</v>
      </c>
      <c r="L345" s="92">
        <v>0.026278703278871482</v>
      </c>
      <c r="M345" s="88"/>
      <c r="N345" s="89">
        <v>0.02088256513825748</v>
      </c>
      <c r="O345" s="88"/>
      <c r="P345" s="89">
        <v>0.026220804972090984</v>
      </c>
      <c r="Q345" s="77">
        <v>24</v>
      </c>
      <c r="R345" s="77">
        <v>37</v>
      </c>
      <c r="S345" s="24" t="s">
        <v>177</v>
      </c>
      <c r="T345" s="25">
        <v>27981.58472821705</v>
      </c>
      <c r="U345" s="28">
        <v>1.77944073464184</v>
      </c>
      <c r="V345" s="88"/>
      <c r="W345" s="89">
        <v>1.4140456877377072</v>
      </c>
      <c r="X345" s="88"/>
      <c r="Y345" s="89">
        <v>0.5289053284563259</v>
      </c>
      <c r="Z345" s="77">
        <v>68</v>
      </c>
      <c r="AA345" s="77">
        <v>45</v>
      </c>
      <c r="AB345" s="24" t="s">
        <v>178</v>
      </c>
      <c r="AC345" s="87">
        <v>1261591.5362956612</v>
      </c>
      <c r="AD345" s="87">
        <v>80.22874300968596</v>
      </c>
      <c r="AE345" s="88"/>
      <c r="AF345" s="89">
        <v>63.75436162435464</v>
      </c>
      <c r="AG345" s="88"/>
      <c r="AH345" s="89">
        <v>21.390516147017387</v>
      </c>
      <c r="AI345" s="77">
        <v>99</v>
      </c>
      <c r="AJ345" s="77">
        <v>99</v>
      </c>
      <c r="AK345" s="24" t="s">
        <v>177</v>
      </c>
      <c r="AL345" s="25">
        <v>213.94321956666317</v>
      </c>
      <c r="AM345" s="83">
        <v>0.013605350929729176</v>
      </c>
      <c r="AN345" s="88"/>
      <c r="AO345" s="89">
        <v>0.010811592337866778</v>
      </c>
      <c r="AP345" s="88"/>
      <c r="AQ345" s="89">
        <v>0.010050511916318613</v>
      </c>
      <c r="AR345" s="77">
        <v>25</v>
      </c>
      <c r="AS345" s="77">
        <v>24</v>
      </c>
      <c r="AT345" s="24" t="s">
        <v>179</v>
      </c>
      <c r="AU345" s="25">
        <v>190462.55389383578</v>
      </c>
      <c r="AV345" s="83">
        <v>12.112138397967122</v>
      </c>
      <c r="AW345" s="88"/>
      <c r="AX345" s="89">
        <v>9.625</v>
      </c>
      <c r="AY345" s="88"/>
      <c r="AZ345" s="89">
        <v>9.625</v>
      </c>
      <c r="BA345" s="77">
        <v>99</v>
      </c>
      <c r="BB345" s="77">
        <v>99</v>
      </c>
      <c r="BC345" s="19" t="s">
        <v>1183</v>
      </c>
      <c r="BD345" s="78">
        <v>2</v>
      </c>
      <c r="BE345" s="79">
        <v>0.277166556</v>
      </c>
      <c r="BF345" s="79">
        <v>0.0010531034999999998</v>
      </c>
      <c r="BG345" s="79">
        <v>0.3208703</v>
      </c>
      <c r="BH345" s="79">
        <v>21.1114834722</v>
      </c>
      <c r="BI345" s="79">
        <v>75.54986</v>
      </c>
      <c r="BJ345" s="79">
        <v>2.739562525</v>
      </c>
      <c r="BK345" s="79">
        <v>100</v>
      </c>
      <c r="BL345" s="81">
        <v>124.9881390584828</v>
      </c>
      <c r="BM345" s="81">
        <v>6.6532984690386465</v>
      </c>
      <c r="BN345" s="81">
        <v>0.36691202416490354</v>
      </c>
      <c r="BO345" s="81">
        <v>162.2118292008396</v>
      </c>
      <c r="BP345" s="81">
        <v>294.22017875252595</v>
      </c>
      <c r="BQ345" s="96">
        <v>1.2313142727868016</v>
      </c>
      <c r="BR345" s="96">
        <v>0.06974062970145778</v>
      </c>
      <c r="BS345" s="96">
        <v>45.143533560949365</v>
      </c>
      <c r="BT345" s="96">
        <v>46.444588463437626</v>
      </c>
    </row>
    <row r="346" spans="1:72" s="29" customFormat="1" ht="12.75" customHeight="1">
      <c r="A346" s="17">
        <v>1991</v>
      </c>
      <c r="B346" s="18" t="s">
        <v>669</v>
      </c>
      <c r="C346" s="112" t="s">
        <v>682</v>
      </c>
      <c r="D346" s="115" t="s">
        <v>683</v>
      </c>
      <c r="E346" s="141" t="s">
        <v>1178</v>
      </c>
      <c r="F346" s="82">
        <v>63713.4275</v>
      </c>
      <c r="G346" s="74">
        <v>3.102503</v>
      </c>
      <c r="H346" s="22" t="s">
        <v>169</v>
      </c>
      <c r="I346" s="23">
        <v>1768.970643835616</v>
      </c>
      <c r="J346" s="24" t="s">
        <v>177</v>
      </c>
      <c r="K346" s="87">
        <v>36851.30961683423</v>
      </c>
      <c r="L346" s="92">
        <v>0.5783915740027364</v>
      </c>
      <c r="M346" s="88"/>
      <c r="N346" s="89">
        <v>0.023328179139889393</v>
      </c>
      <c r="O346" s="88"/>
      <c r="P346" s="89">
        <v>0.020760987150079544</v>
      </c>
      <c r="Q346" s="77">
        <v>28</v>
      </c>
      <c r="R346" s="77">
        <v>24</v>
      </c>
      <c r="S346" s="24" t="s">
        <v>177</v>
      </c>
      <c r="T346" s="25">
        <v>809002.2994650733</v>
      </c>
      <c r="U346" s="28">
        <v>12.69751653943077</v>
      </c>
      <c r="V346" s="88"/>
      <c r="W346" s="89">
        <v>0.5121269980017863</v>
      </c>
      <c r="X346" s="88"/>
      <c r="Y346" s="89">
        <v>0.6234187186200919</v>
      </c>
      <c r="Z346" s="77">
        <v>44</v>
      </c>
      <c r="AA346" s="77">
        <v>51</v>
      </c>
      <c r="AB346" s="24" t="s">
        <v>177</v>
      </c>
      <c r="AC346" s="87">
        <v>1837471.8055363894</v>
      </c>
      <c r="AD346" s="87">
        <v>28.83963204673598</v>
      </c>
      <c r="AE346" s="88"/>
      <c r="AF346" s="89">
        <v>1.1631844808160516</v>
      </c>
      <c r="AG346" s="88"/>
      <c r="AH346" s="89">
        <v>1.3824584583772015</v>
      </c>
      <c r="AI346" s="77">
        <v>45</v>
      </c>
      <c r="AJ346" s="77">
        <v>57</v>
      </c>
      <c r="AK346" s="24" t="s">
        <v>177</v>
      </c>
      <c r="AL346" s="25">
        <v>170289.1675061875</v>
      </c>
      <c r="AM346" s="83">
        <v>2.6727359394719037</v>
      </c>
      <c r="AN346" s="88"/>
      <c r="AO346" s="89">
        <v>0.10779905100990657</v>
      </c>
      <c r="AP346" s="88"/>
      <c r="AQ346" s="89">
        <v>0.11890057377238954</v>
      </c>
      <c r="AR346" s="77">
        <v>77</v>
      </c>
      <c r="AS346" s="77">
        <v>83</v>
      </c>
      <c r="AT346" s="24" t="s">
        <v>177</v>
      </c>
      <c r="AU346" s="25">
        <v>623823.4313536093</v>
      </c>
      <c r="AV346" s="83">
        <v>9.791082599560498</v>
      </c>
      <c r="AW346" s="88"/>
      <c r="AX346" s="89">
        <v>0.3949022411846556</v>
      </c>
      <c r="AY346" s="88"/>
      <c r="AZ346" s="89">
        <v>0.46297842160213776</v>
      </c>
      <c r="BA346" s="77">
        <v>85</v>
      </c>
      <c r="BB346" s="77">
        <v>92</v>
      </c>
      <c r="BC346" s="19" t="s">
        <v>1179</v>
      </c>
      <c r="BD346" s="78">
        <v>13</v>
      </c>
      <c r="BE346" s="79">
        <v>1.170679604</v>
      </c>
      <c r="BF346" s="79">
        <v>0.828709829</v>
      </c>
      <c r="BG346" s="79">
        <v>1.555075</v>
      </c>
      <c r="BH346" s="79">
        <v>29.250039089999998</v>
      </c>
      <c r="BI346" s="79">
        <v>64.4757</v>
      </c>
      <c r="BJ346" s="79">
        <v>2.71979082</v>
      </c>
      <c r="BK346" s="79">
        <v>100</v>
      </c>
      <c r="BL346" s="81">
        <v>139.57640247811185</v>
      </c>
      <c r="BM346" s="81">
        <v>146.6021323893356</v>
      </c>
      <c r="BN346" s="81">
        <v>6.521320276901862</v>
      </c>
      <c r="BO346" s="81">
        <v>177.97739730765545</v>
      </c>
      <c r="BP346" s="81">
        <v>470.6772524520047</v>
      </c>
      <c r="BQ346" s="96">
        <v>20.574040953402903</v>
      </c>
      <c r="BR346" s="96">
        <v>1.2310016335776839</v>
      </c>
      <c r="BS346" s="96">
        <v>50.62959452306973</v>
      </c>
      <c r="BT346" s="96">
        <v>72.43463711005032</v>
      </c>
    </row>
    <row r="347" spans="1:72" s="29" customFormat="1" ht="12.75" customHeight="1">
      <c r="A347" s="17">
        <v>1991</v>
      </c>
      <c r="B347" s="18" t="s">
        <v>669</v>
      </c>
      <c r="C347" s="19" t="s">
        <v>684</v>
      </c>
      <c r="D347" s="20" t="s">
        <v>365</v>
      </c>
      <c r="E347" s="141" t="s">
        <v>1183</v>
      </c>
      <c r="F347" s="82">
        <v>74747.2732</v>
      </c>
      <c r="G347" s="74">
        <v>2.784627</v>
      </c>
      <c r="H347" s="22" t="s">
        <v>169</v>
      </c>
      <c r="I347" s="23">
        <v>1022.917808219178</v>
      </c>
      <c r="J347" s="24" t="s">
        <v>177</v>
      </c>
      <c r="K347" s="87">
        <v>17799.813204236398</v>
      </c>
      <c r="L347" s="92">
        <v>0.23813327820815272</v>
      </c>
      <c r="M347" s="31" t="s">
        <v>498</v>
      </c>
      <c r="N347" s="27">
        <v>0.02</v>
      </c>
      <c r="O347" s="88"/>
      <c r="P347" s="89">
        <v>0.021695145496773417</v>
      </c>
      <c r="Q347" s="77">
        <v>11</v>
      </c>
      <c r="R347" s="77">
        <v>27</v>
      </c>
      <c r="S347" s="24" t="s">
        <v>177</v>
      </c>
      <c r="T347" s="25">
        <v>93993.90658984115</v>
      </c>
      <c r="U347" s="28">
        <v>1.2574894382881803</v>
      </c>
      <c r="V347" s="88"/>
      <c r="W347" s="89">
        <v>0.10289813465107876</v>
      </c>
      <c r="X347" s="88"/>
      <c r="Y347" s="89">
        <v>0.12943138495271592</v>
      </c>
      <c r="Z347" s="77">
        <v>13</v>
      </c>
      <c r="AA347" s="77">
        <v>17</v>
      </c>
      <c r="AB347" s="24" t="s">
        <v>177</v>
      </c>
      <c r="AC347" s="87">
        <v>554729.2774608893</v>
      </c>
      <c r="AD347" s="87">
        <v>7.421398182333818</v>
      </c>
      <c r="AE347" s="88"/>
      <c r="AF347" s="89">
        <v>0.6072798754513677</v>
      </c>
      <c r="AG347" s="88"/>
      <c r="AH347" s="89">
        <v>0.5526548482503253</v>
      </c>
      <c r="AI347" s="77">
        <v>24</v>
      </c>
      <c r="AJ347" s="77">
        <v>23</v>
      </c>
      <c r="AK347" s="24" t="s">
        <v>177</v>
      </c>
      <c r="AL347" s="25">
        <v>8431.28265893967</v>
      </c>
      <c r="AM347" s="83">
        <v>0.11279719377026948</v>
      </c>
      <c r="AN347" s="31" t="s">
        <v>498</v>
      </c>
      <c r="AO347" s="27">
        <v>0.01</v>
      </c>
      <c r="AP347" s="88"/>
      <c r="AQ347" s="89">
        <v>0.010011734256491699</v>
      </c>
      <c r="AR347" s="77">
        <v>12</v>
      </c>
      <c r="AS347" s="77">
        <v>24</v>
      </c>
      <c r="AT347" s="24" t="s">
        <v>177</v>
      </c>
      <c r="AU347" s="25">
        <v>104351.43500246659</v>
      </c>
      <c r="AV347" s="83">
        <v>1.396056746086981</v>
      </c>
      <c r="AW347" s="88"/>
      <c r="AX347" s="89">
        <v>0.11423685214800526</v>
      </c>
      <c r="AY347" s="88"/>
      <c r="AZ347" s="89">
        <v>0.08606193309729121</v>
      </c>
      <c r="BA347" s="77">
        <v>47</v>
      </c>
      <c r="BB347" s="77">
        <v>51</v>
      </c>
      <c r="BC347" s="19" t="s">
        <v>1179</v>
      </c>
      <c r="BD347" s="78">
        <v>11</v>
      </c>
      <c r="BE347" s="79">
        <v>1.0350474490000001</v>
      </c>
      <c r="BF347" s="79">
        <v>0.803559589</v>
      </c>
      <c r="BG347" s="79">
        <v>1.350354</v>
      </c>
      <c r="BH347" s="79">
        <v>27.380483130000002</v>
      </c>
      <c r="BI347" s="79">
        <v>66.77321</v>
      </c>
      <c r="BJ347" s="79">
        <v>2.6573376360000003</v>
      </c>
      <c r="BK347" s="79">
        <v>100</v>
      </c>
      <c r="BL347" s="81">
        <v>135.4532265845028</v>
      </c>
      <c r="BM347" s="81">
        <v>151.0438688930439</v>
      </c>
      <c r="BN347" s="81">
        <v>5.595120491967324</v>
      </c>
      <c r="BO347" s="81">
        <v>178.46312552843736</v>
      </c>
      <c r="BP347" s="81">
        <v>470.5553414979514</v>
      </c>
      <c r="BQ347" s="96">
        <v>22.319672614715085</v>
      </c>
      <c r="BR347" s="96">
        <v>1.0562169020144716</v>
      </c>
      <c r="BS347" s="96">
        <v>49.678588141460125</v>
      </c>
      <c r="BT347" s="96">
        <v>73.05447765818968</v>
      </c>
    </row>
    <row r="348" spans="1:72" s="29" customFormat="1" ht="12.75" customHeight="1">
      <c r="A348" s="17">
        <v>1991</v>
      </c>
      <c r="B348" s="18" t="s">
        <v>669</v>
      </c>
      <c r="C348" s="112" t="s">
        <v>685</v>
      </c>
      <c r="D348" s="115" t="s">
        <v>686</v>
      </c>
      <c r="E348" s="141" t="s">
        <v>1178</v>
      </c>
      <c r="F348" s="82">
        <v>77556.3919</v>
      </c>
      <c r="G348" s="74">
        <v>2.716476</v>
      </c>
      <c r="H348" s="22" t="s">
        <v>169</v>
      </c>
      <c r="I348" s="23">
        <v>821.9835616438356</v>
      </c>
      <c r="J348" s="24" t="s">
        <v>177</v>
      </c>
      <c r="K348" s="87">
        <v>26425.03029863179</v>
      </c>
      <c r="L348" s="92">
        <v>0.34072021210970993</v>
      </c>
      <c r="M348" s="88"/>
      <c r="N348" s="89">
        <v>0.03599986752459804</v>
      </c>
      <c r="O348" s="88"/>
      <c r="P348" s="89">
        <v>0.08097453157944498</v>
      </c>
      <c r="Q348" s="77">
        <v>46</v>
      </c>
      <c r="R348" s="77">
        <v>75</v>
      </c>
      <c r="S348" s="24" t="s">
        <v>177</v>
      </c>
      <c r="T348" s="25">
        <v>224105.64482892313</v>
      </c>
      <c r="U348" s="28">
        <v>2.8895831708865654</v>
      </c>
      <c r="V348" s="88"/>
      <c r="W348" s="89">
        <v>0.30530801418886466</v>
      </c>
      <c r="X348" s="88"/>
      <c r="Y348" s="89">
        <v>0.5173822688035736</v>
      </c>
      <c r="Z348" s="77">
        <v>32</v>
      </c>
      <c r="AA348" s="77">
        <v>45</v>
      </c>
      <c r="AB348" s="24" t="s">
        <v>177</v>
      </c>
      <c r="AC348" s="87">
        <v>679105.553948581</v>
      </c>
      <c r="AD348" s="87">
        <v>8.756280911368453</v>
      </c>
      <c r="AE348" s="88"/>
      <c r="AF348" s="89">
        <v>0.9251724482841375</v>
      </c>
      <c r="AG348" s="88"/>
      <c r="AH348" s="89">
        <v>1.1294709735147528</v>
      </c>
      <c r="AI348" s="77">
        <v>37</v>
      </c>
      <c r="AJ348" s="77">
        <v>50</v>
      </c>
      <c r="AK348" s="24" t="s">
        <v>177</v>
      </c>
      <c r="AL348" s="25">
        <v>14809.133049211221</v>
      </c>
      <c r="AM348" s="83">
        <v>0.19094664780571388</v>
      </c>
      <c r="AN348" s="88"/>
      <c r="AO348" s="89">
        <v>0.02017506969342451</v>
      </c>
      <c r="AP348" s="88"/>
      <c r="AQ348" s="89">
        <v>0.0292825967890033</v>
      </c>
      <c r="AR348" s="77">
        <v>41</v>
      </c>
      <c r="AS348" s="77">
        <v>53</v>
      </c>
      <c r="AT348" s="24" t="s">
        <v>177</v>
      </c>
      <c r="AU348" s="25">
        <v>142507.1724065409</v>
      </c>
      <c r="AV348" s="83">
        <v>1.837465216152492</v>
      </c>
      <c r="AW348" s="88"/>
      <c r="AX348" s="89">
        <v>0.19414317675185994</v>
      </c>
      <c r="AY348" s="88"/>
      <c r="AZ348" s="89">
        <v>0.16661411099276802</v>
      </c>
      <c r="BA348" s="77">
        <v>63</v>
      </c>
      <c r="BB348" s="77">
        <v>71</v>
      </c>
      <c r="BC348" s="19" t="s">
        <v>1179</v>
      </c>
      <c r="BD348" s="78">
        <v>13</v>
      </c>
      <c r="BE348" s="79">
        <v>1.161131359</v>
      </c>
      <c r="BF348" s="79">
        <v>1.0318835690000001</v>
      </c>
      <c r="BG348" s="79">
        <v>1.353279</v>
      </c>
      <c r="BH348" s="79">
        <v>26.39376383</v>
      </c>
      <c r="BI348" s="79">
        <v>67.35231999999999</v>
      </c>
      <c r="BJ348" s="79">
        <v>2.7076204149999996</v>
      </c>
      <c r="BK348" s="79">
        <v>100</v>
      </c>
      <c r="BL348" s="81">
        <v>135.63832813286578</v>
      </c>
      <c r="BM348" s="81">
        <v>227.73361293169353</v>
      </c>
      <c r="BN348" s="81">
        <v>7.071693081173365</v>
      </c>
      <c r="BO348" s="81">
        <v>197.21968267582596</v>
      </c>
      <c r="BP348" s="81">
        <v>567.6633168215586</v>
      </c>
      <c r="BQ348" s="96">
        <v>36.24673089861297</v>
      </c>
      <c r="BR348" s="96">
        <v>1.2857741000713057</v>
      </c>
      <c r="BS348" s="96">
        <v>52.57627256896669</v>
      </c>
      <c r="BT348" s="96">
        <v>90.10877756765096</v>
      </c>
    </row>
    <row r="349" spans="1:72" s="29" customFormat="1" ht="12.75" customHeight="1">
      <c r="A349" s="17">
        <v>1994</v>
      </c>
      <c r="B349" s="18" t="s">
        <v>958</v>
      </c>
      <c r="C349" s="19" t="s">
        <v>959</v>
      </c>
      <c r="D349" s="20" t="s">
        <v>366</v>
      </c>
      <c r="E349" s="139" t="s">
        <v>208</v>
      </c>
      <c r="F349" s="82">
        <v>163.0044855038</v>
      </c>
      <c r="G349" s="74">
        <v>22.9868</v>
      </c>
      <c r="H349" s="22" t="s">
        <v>170</v>
      </c>
      <c r="I349" s="23">
        <v>81.0617808219178</v>
      </c>
      <c r="J349" s="24" t="s">
        <v>177</v>
      </c>
      <c r="K349" s="87">
        <v>2055.8821401689884</v>
      </c>
      <c r="L349" s="92">
        <v>12.61242679190605</v>
      </c>
      <c r="M349" s="88"/>
      <c r="N349" s="89">
        <v>0.028400802677950653</v>
      </c>
      <c r="O349" s="88"/>
      <c r="P349" s="89">
        <v>0.02056189654096616</v>
      </c>
      <c r="Q349" s="77">
        <v>38</v>
      </c>
      <c r="R349" s="77">
        <v>24</v>
      </c>
      <c r="S349" s="24" t="s">
        <v>177</v>
      </c>
      <c r="T349" s="25">
        <v>5056.8932585394205</v>
      </c>
      <c r="U349" s="28">
        <v>31.023031316653757</v>
      </c>
      <c r="V349" s="88"/>
      <c r="W349" s="89">
        <v>0.0698580063482782</v>
      </c>
      <c r="X349" s="88"/>
      <c r="Y349" s="89">
        <v>0.08403001083332257</v>
      </c>
      <c r="Z349" s="77">
        <v>9</v>
      </c>
      <c r="AA349" s="77">
        <v>11</v>
      </c>
      <c r="AB349" s="24" t="s">
        <v>177</v>
      </c>
      <c r="AC349" s="87">
        <v>12623.904628357028</v>
      </c>
      <c r="AD349" s="87">
        <v>77.44513649020251</v>
      </c>
      <c r="AE349" s="31" t="s">
        <v>498</v>
      </c>
      <c r="AF349" s="27">
        <v>0.2</v>
      </c>
      <c r="AG349" s="31" t="s">
        <v>498</v>
      </c>
      <c r="AH349" s="27">
        <v>0.2</v>
      </c>
      <c r="AI349" s="77">
        <v>2</v>
      </c>
      <c r="AJ349" s="77">
        <v>3</v>
      </c>
      <c r="AK349" s="24" t="s">
        <v>177</v>
      </c>
      <c r="AL349" s="25">
        <v>419.88794494657895</v>
      </c>
      <c r="AM349" s="83">
        <v>2.575928776737806</v>
      </c>
      <c r="AN349" s="31" t="s">
        <v>498</v>
      </c>
      <c r="AO349" s="27">
        <v>0.01</v>
      </c>
      <c r="AP349" s="31" t="s">
        <v>498</v>
      </c>
      <c r="AQ349" s="27">
        <v>0.01</v>
      </c>
      <c r="AR349" s="77">
        <v>12</v>
      </c>
      <c r="AS349" s="77">
        <v>12</v>
      </c>
      <c r="AT349" s="24" t="s">
        <v>177</v>
      </c>
      <c r="AU349" s="25">
        <v>657.6463454741013</v>
      </c>
      <c r="AV349" s="83">
        <v>4.034529132382495</v>
      </c>
      <c r="AW349" s="31" t="s">
        <v>498</v>
      </c>
      <c r="AX349" s="27">
        <v>0.01</v>
      </c>
      <c r="AY349" s="31" t="s">
        <v>498</v>
      </c>
      <c r="AZ349" s="27">
        <v>0.01</v>
      </c>
      <c r="BA349" s="77">
        <v>3</v>
      </c>
      <c r="BB349" s="77">
        <v>3</v>
      </c>
      <c r="BC349" s="19" t="s">
        <v>1183</v>
      </c>
      <c r="BD349" s="78">
        <v>0</v>
      </c>
      <c r="BE349" s="79">
        <v>0.30146090000000003</v>
      </c>
      <c r="BF349" s="79">
        <v>0</v>
      </c>
      <c r="BG349" s="79">
        <v>0.007729767</v>
      </c>
      <c r="BH349" s="79">
        <v>63.72586</v>
      </c>
      <c r="BI349" s="79">
        <v>9.819013</v>
      </c>
      <c r="BJ349" s="79">
        <v>26.14593884</v>
      </c>
      <c r="BK349" s="79">
        <v>100</v>
      </c>
      <c r="BL349" s="81">
        <v>280.50966322805516</v>
      </c>
      <c r="BM349" s="81">
        <v>0.18813388215597146</v>
      </c>
      <c r="BN349" s="81">
        <v>0.016359468013562736</v>
      </c>
      <c r="BO349" s="81">
        <v>35.78429134616679</v>
      </c>
      <c r="BP349" s="81">
        <v>316.4984479243915</v>
      </c>
      <c r="BQ349" s="96">
        <v>0.02044933501695342</v>
      </c>
      <c r="BR349" s="96">
        <v>0</v>
      </c>
      <c r="BS349" s="96">
        <v>8.545777103584834</v>
      </c>
      <c r="BT349" s="96">
        <v>8.566226438601788</v>
      </c>
    </row>
    <row r="350" spans="1:72" s="29" customFormat="1" ht="12.75" customHeight="1">
      <c r="A350" s="17">
        <v>1994</v>
      </c>
      <c r="B350" s="18" t="s">
        <v>958</v>
      </c>
      <c r="C350" s="19" t="s">
        <v>960</v>
      </c>
      <c r="D350" s="20" t="s">
        <v>367</v>
      </c>
      <c r="E350" s="141" t="s">
        <v>1178</v>
      </c>
      <c r="F350" s="82">
        <v>28.50286932567</v>
      </c>
      <c r="G350" s="74">
        <v>15.56067</v>
      </c>
      <c r="H350" s="22" t="s">
        <v>170</v>
      </c>
      <c r="I350" s="23">
        <v>10.111232876712318</v>
      </c>
      <c r="J350" s="24" t="s">
        <v>177</v>
      </c>
      <c r="K350" s="87">
        <v>153.00988226698684</v>
      </c>
      <c r="L350" s="92">
        <v>5.3682273359469965</v>
      </c>
      <c r="M350" s="31" t="s">
        <v>498</v>
      </c>
      <c r="N350" s="27">
        <v>0.02</v>
      </c>
      <c r="O350" s="31" t="s">
        <v>498</v>
      </c>
      <c r="P350" s="27">
        <v>0.02</v>
      </c>
      <c r="Q350" s="77">
        <v>11</v>
      </c>
      <c r="R350" s="77">
        <v>11</v>
      </c>
      <c r="S350" s="24" t="s">
        <v>177</v>
      </c>
      <c r="T350" s="25">
        <v>852.3647837181119</v>
      </c>
      <c r="U350" s="28">
        <v>29.904525540187024</v>
      </c>
      <c r="V350" s="88"/>
      <c r="W350" s="89">
        <v>0.09439955048691274</v>
      </c>
      <c r="X350" s="88"/>
      <c r="Y350" s="89">
        <v>0.0893603415527852</v>
      </c>
      <c r="Z350" s="77">
        <v>13</v>
      </c>
      <c r="AA350" s="77">
        <v>12</v>
      </c>
      <c r="AB350" s="24" t="s">
        <v>177</v>
      </c>
      <c r="AC350" s="87">
        <v>1643.8383712321636</v>
      </c>
      <c r="AD350" s="87">
        <v>57.67273296066738</v>
      </c>
      <c r="AE350" s="31" t="s">
        <v>498</v>
      </c>
      <c r="AF350" s="27">
        <v>0.2</v>
      </c>
      <c r="AG350" s="31" t="s">
        <v>498</v>
      </c>
      <c r="AH350" s="27">
        <v>0.2</v>
      </c>
      <c r="AI350" s="77">
        <v>2</v>
      </c>
      <c r="AJ350" s="77">
        <v>3</v>
      </c>
      <c r="AK350" s="24" t="s">
        <v>177</v>
      </c>
      <c r="AL350" s="25">
        <v>54.338653244014594</v>
      </c>
      <c r="AM350" s="83">
        <v>1.9064274765865974</v>
      </c>
      <c r="AN350" s="31" t="s">
        <v>498</v>
      </c>
      <c r="AO350" s="27">
        <v>0.01</v>
      </c>
      <c r="AP350" s="31" t="s">
        <v>498</v>
      </c>
      <c r="AQ350" s="27">
        <v>0.01</v>
      </c>
      <c r="AR350" s="77">
        <v>12</v>
      </c>
      <c r="AS350" s="77">
        <v>12</v>
      </c>
      <c r="AT350" s="24" t="s">
        <v>177</v>
      </c>
      <c r="AU350" s="25">
        <v>36.7676635110387</v>
      </c>
      <c r="AV350" s="83">
        <v>1.289963585452968</v>
      </c>
      <c r="AW350" s="31" t="s">
        <v>498</v>
      </c>
      <c r="AX350" s="27">
        <v>0.01</v>
      </c>
      <c r="AY350" s="31" t="s">
        <v>498</v>
      </c>
      <c r="AZ350" s="27">
        <v>0.01</v>
      </c>
      <c r="BA350" s="77">
        <v>3</v>
      </c>
      <c r="BB350" s="77">
        <v>3</v>
      </c>
      <c r="BC350" s="19" t="s">
        <v>1183</v>
      </c>
      <c r="BD350" s="78">
        <v>6</v>
      </c>
      <c r="BE350" s="79">
        <v>5.686051819999999</v>
      </c>
      <c r="BF350" s="79">
        <v>0</v>
      </c>
      <c r="BG350" s="79">
        <v>0</v>
      </c>
      <c r="BH350" s="79">
        <v>63.102226</v>
      </c>
      <c r="BI350" s="79">
        <v>6.544801</v>
      </c>
      <c r="BJ350" s="79">
        <v>24.66692414</v>
      </c>
      <c r="BK350" s="79">
        <v>100</v>
      </c>
      <c r="BL350" s="81">
        <v>372.9682982159473</v>
      </c>
      <c r="BM350" s="81">
        <v>0</v>
      </c>
      <c r="BN350" s="81">
        <v>8.051820936964747</v>
      </c>
      <c r="BO350" s="81">
        <v>18.278861473458097</v>
      </c>
      <c r="BP350" s="81">
        <v>399.29898062637017</v>
      </c>
      <c r="BQ350" s="96">
        <v>0</v>
      </c>
      <c r="BR350" s="96">
        <v>1.2770644100458246</v>
      </c>
      <c r="BS350" s="96">
        <v>5.753806682624045</v>
      </c>
      <c r="BT350" s="96">
        <v>7.030871092669869</v>
      </c>
    </row>
    <row r="351" spans="1:72" s="29" customFormat="1" ht="12.75" customHeight="1">
      <c r="A351" s="17">
        <v>1994</v>
      </c>
      <c r="B351" s="18" t="s">
        <v>958</v>
      </c>
      <c r="C351" s="19" t="s">
        <v>961</v>
      </c>
      <c r="D351" s="20" t="s">
        <v>368</v>
      </c>
      <c r="E351" s="142" t="s">
        <v>208</v>
      </c>
      <c r="F351" s="82">
        <v>263.4338970983</v>
      </c>
      <c r="G351" s="74">
        <v>24.17365</v>
      </c>
      <c r="H351" s="22" t="s">
        <v>170</v>
      </c>
      <c r="I351" s="23">
        <v>148.7917808219178</v>
      </c>
      <c r="J351" s="24" t="s">
        <v>177</v>
      </c>
      <c r="K351" s="87">
        <v>2330.6871286602727</v>
      </c>
      <c r="L351" s="92">
        <v>8.84733192779128</v>
      </c>
      <c r="M351" s="31" t="s">
        <v>498</v>
      </c>
      <c r="N351" s="27">
        <v>0.02</v>
      </c>
      <c r="O351" s="31" t="s">
        <v>498</v>
      </c>
      <c r="P351" s="27">
        <v>0.02</v>
      </c>
      <c r="Q351" s="77">
        <v>11</v>
      </c>
      <c r="R351" s="77">
        <v>11</v>
      </c>
      <c r="S351" s="24" t="s">
        <v>177</v>
      </c>
      <c r="T351" s="25">
        <v>28198.494029450972</v>
      </c>
      <c r="U351" s="28">
        <v>107.04201069055567</v>
      </c>
      <c r="V351" s="88"/>
      <c r="W351" s="89">
        <v>0.21222449772965818</v>
      </c>
      <c r="X351" s="88"/>
      <c r="Y351" s="89">
        <v>0.6039288911554027</v>
      </c>
      <c r="Z351" s="77">
        <v>26</v>
      </c>
      <c r="AA351" s="77">
        <v>49</v>
      </c>
      <c r="AB351" s="24" t="s">
        <v>177</v>
      </c>
      <c r="AC351" s="87">
        <v>46762.529920382454</v>
      </c>
      <c r="AD351" s="87">
        <v>177.5114381082594</v>
      </c>
      <c r="AE351" s="88"/>
      <c r="AF351" s="89">
        <v>0.35193916435949835</v>
      </c>
      <c r="AG351" s="88"/>
      <c r="AH351" s="89">
        <v>0.7294353895553055</v>
      </c>
      <c r="AI351" s="77">
        <v>11</v>
      </c>
      <c r="AJ351" s="77">
        <v>33</v>
      </c>
      <c r="AK351" s="24" t="s">
        <v>177</v>
      </c>
      <c r="AL351" s="25">
        <v>2965.2974739468473</v>
      </c>
      <c r="AM351" s="83">
        <v>11.256324666678527</v>
      </c>
      <c r="AN351" s="88"/>
      <c r="AO351" s="89">
        <v>0.02231710552947024</v>
      </c>
      <c r="AP351" s="88"/>
      <c r="AQ351" s="89">
        <v>0.08363825386356487</v>
      </c>
      <c r="AR351" s="77">
        <v>43</v>
      </c>
      <c r="AS351" s="77">
        <v>76</v>
      </c>
      <c r="AT351" s="24" t="s">
        <v>177</v>
      </c>
      <c r="AU351" s="25">
        <v>4344.612514249066</v>
      </c>
      <c r="AV351" s="83">
        <v>16.492230354956483</v>
      </c>
      <c r="AW351" s="88"/>
      <c r="AX351" s="89">
        <v>0.03269795924929568</v>
      </c>
      <c r="AY351" s="88"/>
      <c r="AZ351" s="89">
        <v>0.08534646691421904</v>
      </c>
      <c r="BA351" s="77">
        <v>16</v>
      </c>
      <c r="BB351" s="77">
        <v>51</v>
      </c>
      <c r="BC351" s="19" t="s">
        <v>1185</v>
      </c>
      <c r="BD351" s="78">
        <v>12</v>
      </c>
      <c r="BE351" s="79">
        <v>2.8354422799999996</v>
      </c>
      <c r="BF351" s="79">
        <v>0.001024982</v>
      </c>
      <c r="BG351" s="79">
        <v>0.6809298</v>
      </c>
      <c r="BH351" s="79">
        <v>68.7913348</v>
      </c>
      <c r="BI351" s="79">
        <v>17.217309999999998</v>
      </c>
      <c r="BJ351" s="79">
        <v>10.47395211</v>
      </c>
      <c r="BK351" s="79">
        <v>100</v>
      </c>
      <c r="BL351" s="81">
        <v>346.08429035733866</v>
      </c>
      <c r="BM351" s="81">
        <v>11.143845568101764</v>
      </c>
      <c r="BN351" s="81">
        <v>10.812959271285752</v>
      </c>
      <c r="BO351" s="81">
        <v>90.84631956482733</v>
      </c>
      <c r="BP351" s="81">
        <v>458.8874147615535</v>
      </c>
      <c r="BQ351" s="96">
        <v>1.4045269195631835</v>
      </c>
      <c r="BR351" s="96">
        <v>1.731364129764238</v>
      </c>
      <c r="BS351" s="96">
        <v>25.729414758916914</v>
      </c>
      <c r="BT351" s="96">
        <v>28.865305808244337</v>
      </c>
    </row>
    <row r="352" spans="1:72" s="29" customFormat="1" ht="12.75" customHeight="1">
      <c r="A352" s="17">
        <v>1994</v>
      </c>
      <c r="B352" s="18" t="s">
        <v>958</v>
      </c>
      <c r="C352" s="19" t="s">
        <v>962</v>
      </c>
      <c r="D352" s="20" t="s">
        <v>369</v>
      </c>
      <c r="E352" s="141" t="s">
        <v>208</v>
      </c>
      <c r="F352" s="82">
        <v>11399.50680667</v>
      </c>
      <c r="G352" s="74">
        <v>11.92411</v>
      </c>
      <c r="H352" s="22" t="s">
        <v>170</v>
      </c>
      <c r="I352" s="23">
        <v>2625.558904109589</v>
      </c>
      <c r="J352" s="24" t="s">
        <v>177</v>
      </c>
      <c r="K352" s="87">
        <v>55538.21284514631</v>
      </c>
      <c r="L352" s="92">
        <v>4.8719838311469905</v>
      </c>
      <c r="M352" s="88"/>
      <c r="N352" s="89">
        <v>0.02368746990730741</v>
      </c>
      <c r="O352" s="88"/>
      <c r="P352" s="89">
        <v>0.023941812512150638</v>
      </c>
      <c r="Q352" s="77">
        <v>29</v>
      </c>
      <c r="R352" s="77">
        <v>33</v>
      </c>
      <c r="S352" s="24" t="s">
        <v>177</v>
      </c>
      <c r="T352" s="25">
        <v>271412.4625229834</v>
      </c>
      <c r="U352" s="28">
        <v>23.80914079231712</v>
      </c>
      <c r="V352" s="88"/>
      <c r="W352" s="89">
        <v>0.11575947818859696</v>
      </c>
      <c r="X352" s="88"/>
      <c r="Y352" s="89">
        <v>0.12910797235836638</v>
      </c>
      <c r="Z352" s="77">
        <v>15</v>
      </c>
      <c r="AA352" s="77">
        <v>17</v>
      </c>
      <c r="AB352" s="24" t="s">
        <v>177</v>
      </c>
      <c r="AC352" s="87">
        <v>1211086.857966905</v>
      </c>
      <c r="AD352" s="87">
        <v>106.24028552343003</v>
      </c>
      <c r="AE352" s="88"/>
      <c r="AF352" s="89">
        <v>0.5165377500211309</v>
      </c>
      <c r="AG352" s="88"/>
      <c r="AH352" s="89">
        <v>0.46575571264062343</v>
      </c>
      <c r="AI352" s="77">
        <v>19</v>
      </c>
      <c r="AJ352" s="77">
        <v>19</v>
      </c>
      <c r="AK352" s="24" t="s">
        <v>177</v>
      </c>
      <c r="AL352" s="25">
        <v>25394.965339946317</v>
      </c>
      <c r="AM352" s="83">
        <v>2.2277249157031416</v>
      </c>
      <c r="AN352" s="88"/>
      <c r="AO352" s="89">
        <v>0.010831145736798121</v>
      </c>
      <c r="AP352" s="88"/>
      <c r="AQ352" s="89">
        <v>0.011911902819535398</v>
      </c>
      <c r="AR352" s="77">
        <v>26</v>
      </c>
      <c r="AS352" s="77">
        <v>29</v>
      </c>
      <c r="AT352" s="24" t="s">
        <v>177</v>
      </c>
      <c r="AU352" s="25">
        <v>246299.1457009411</v>
      </c>
      <c r="AV352" s="83">
        <v>21.606122955848253</v>
      </c>
      <c r="AW352" s="88"/>
      <c r="AX352" s="89">
        <v>0.10504845768540855</v>
      </c>
      <c r="AY352" s="88"/>
      <c r="AZ352" s="89">
        <v>0.06580018597634847</v>
      </c>
      <c r="BA352" s="77">
        <v>45</v>
      </c>
      <c r="BB352" s="77">
        <v>44</v>
      </c>
      <c r="BC352" s="19" t="s">
        <v>1179</v>
      </c>
      <c r="BD352" s="78">
        <v>4</v>
      </c>
      <c r="BE352" s="79">
        <v>0.72586383</v>
      </c>
      <c r="BF352" s="79">
        <v>0.0945828</v>
      </c>
      <c r="BG352" s="79">
        <v>2.081043</v>
      </c>
      <c r="BH352" s="79">
        <v>59.631609766400004</v>
      </c>
      <c r="BI352" s="79">
        <v>28.021949999999997</v>
      </c>
      <c r="BJ352" s="79">
        <v>9.4449453164</v>
      </c>
      <c r="BK352" s="79">
        <v>100</v>
      </c>
      <c r="BL352" s="81">
        <v>315.14623637617734</v>
      </c>
      <c r="BM352" s="81">
        <v>38.4659916231433</v>
      </c>
      <c r="BN352" s="81">
        <v>0.42668512616300297</v>
      </c>
      <c r="BO352" s="81">
        <v>229.214828703917</v>
      </c>
      <c r="BP352" s="81">
        <v>583.2537418294006</v>
      </c>
      <c r="BQ352" s="96">
        <v>4.8538942024776475</v>
      </c>
      <c r="BR352" s="96">
        <v>0.10149561903178339</v>
      </c>
      <c r="BS352" s="96">
        <v>61.167119931189944</v>
      </c>
      <c r="BT352" s="96">
        <v>66.12250975269937</v>
      </c>
    </row>
    <row r="353" spans="1:72" s="29" customFormat="1" ht="12.75" customHeight="1">
      <c r="A353" s="17">
        <v>1994</v>
      </c>
      <c r="B353" s="18" t="s">
        <v>958</v>
      </c>
      <c r="C353" s="19" t="s">
        <v>963</v>
      </c>
      <c r="D353" s="20" t="s">
        <v>964</v>
      </c>
      <c r="E353" s="139" t="s">
        <v>208</v>
      </c>
      <c r="F353" s="82">
        <v>253.7830697202</v>
      </c>
      <c r="G353" s="74">
        <v>0.9</v>
      </c>
      <c r="H353" s="22" t="s">
        <v>170</v>
      </c>
      <c r="I353" s="23">
        <v>5.518493150684935</v>
      </c>
      <c r="J353" s="24" t="s">
        <v>177</v>
      </c>
      <c r="K353" s="87">
        <v>225.08637167594318</v>
      </c>
      <c r="L353" s="92">
        <v>0.8869243008373435</v>
      </c>
      <c r="M353" s="88"/>
      <c r="N353" s="89">
        <v>0.04567486093927864</v>
      </c>
      <c r="O353" s="88"/>
      <c r="P353" s="89">
        <v>0.025135535436367276</v>
      </c>
      <c r="Q353" s="77">
        <v>54</v>
      </c>
      <c r="R353" s="77">
        <v>35</v>
      </c>
      <c r="S353" s="24" t="s">
        <v>177</v>
      </c>
      <c r="T353" s="25">
        <v>2394.0115176745458</v>
      </c>
      <c r="U353" s="28">
        <v>9.433298763049809</v>
      </c>
      <c r="V353" s="88"/>
      <c r="W353" s="89">
        <v>0.4857963738215209</v>
      </c>
      <c r="X353" s="88"/>
      <c r="Y353" s="89">
        <v>0.7475894210410896</v>
      </c>
      <c r="Z353" s="77">
        <v>43</v>
      </c>
      <c r="AA353" s="77">
        <v>57</v>
      </c>
      <c r="AB353" s="24" t="s">
        <v>177</v>
      </c>
      <c r="AC353" s="87">
        <v>43501.51790236602</v>
      </c>
      <c r="AD353" s="87">
        <v>171.41221418090322</v>
      </c>
      <c r="AE353" s="88"/>
      <c r="AF353" s="89">
        <v>8.827392640629014</v>
      </c>
      <c r="AG353" s="88"/>
      <c r="AH353" s="89">
        <v>2.936766671201961</v>
      </c>
      <c r="AI353" s="77">
        <v>94</v>
      </c>
      <c r="AJ353" s="77">
        <v>77</v>
      </c>
      <c r="AK353" s="24" t="s">
        <v>177</v>
      </c>
      <c r="AL353" s="25">
        <v>119.31671666802931</v>
      </c>
      <c r="AM353" s="83">
        <v>0.470152389596272</v>
      </c>
      <c r="AN353" s="88"/>
      <c r="AO353" s="89">
        <v>0.024211925408747483</v>
      </c>
      <c r="AP353" s="88"/>
      <c r="AQ353" s="89">
        <v>0.015093185647910973</v>
      </c>
      <c r="AR353" s="77">
        <v>46</v>
      </c>
      <c r="AS353" s="77">
        <v>35</v>
      </c>
      <c r="AT353" s="24" t="s">
        <v>176</v>
      </c>
      <c r="AU353" s="26"/>
      <c r="AV353" s="83"/>
      <c r="AW353" s="88"/>
      <c r="AX353" s="91"/>
      <c r="AY353" s="88"/>
      <c r="AZ353" s="91"/>
      <c r="BA353" s="80"/>
      <c r="BB353" s="80"/>
      <c r="BC353" s="19" t="s">
        <v>1183</v>
      </c>
      <c r="BD353" s="78">
        <v>0</v>
      </c>
      <c r="BE353" s="79">
        <v>0</v>
      </c>
      <c r="BF353" s="79">
        <v>0.009929993</v>
      </c>
      <c r="BG353" s="79">
        <v>0.1688099</v>
      </c>
      <c r="BH353" s="79">
        <v>76.35669314100001</v>
      </c>
      <c r="BI353" s="79">
        <v>22.130411</v>
      </c>
      <c r="BJ353" s="79">
        <v>1.334165253</v>
      </c>
      <c r="BK353" s="79">
        <v>100</v>
      </c>
      <c r="BL353" s="81">
        <v>130.56951895911217</v>
      </c>
      <c r="BM353" s="81">
        <v>6.684186361224051</v>
      </c>
      <c r="BN353" s="81">
        <v>0</v>
      </c>
      <c r="BO353" s="81">
        <v>59.22774918189746</v>
      </c>
      <c r="BP353" s="81">
        <v>196.48145450223367</v>
      </c>
      <c r="BQ353" s="96">
        <v>0.8432398592858795</v>
      </c>
      <c r="BR353" s="96">
        <v>0</v>
      </c>
      <c r="BS353" s="96">
        <v>17.7356196572231</v>
      </c>
      <c r="BT353" s="96">
        <v>18.57885951650898</v>
      </c>
    </row>
    <row r="354" spans="1:72" s="29" customFormat="1" ht="12.75" customHeight="1">
      <c r="A354" s="17">
        <v>1994</v>
      </c>
      <c r="B354" s="18" t="s">
        <v>958</v>
      </c>
      <c r="C354" s="19" t="s">
        <v>965</v>
      </c>
      <c r="D354" s="20" t="s">
        <v>370</v>
      </c>
      <c r="E354" s="141" t="s">
        <v>208</v>
      </c>
      <c r="F354" s="82">
        <v>20698.60718618</v>
      </c>
      <c r="G354" s="74">
        <v>10.52262</v>
      </c>
      <c r="H354" s="22" t="s">
        <v>170</v>
      </c>
      <c r="I354" s="23">
        <v>4983.657534246576</v>
      </c>
      <c r="J354" s="24" t="s">
        <v>177</v>
      </c>
      <c r="K354" s="87">
        <v>137422.5635594467</v>
      </c>
      <c r="L354" s="92">
        <v>6.639217910816757</v>
      </c>
      <c r="M354" s="88"/>
      <c r="N354" s="89">
        <v>0.030878656477747835</v>
      </c>
      <c r="O354" s="88"/>
      <c r="P354" s="89">
        <v>0.030119030699779187</v>
      </c>
      <c r="Q354" s="77">
        <v>41</v>
      </c>
      <c r="R354" s="77">
        <v>41</v>
      </c>
      <c r="S354" s="24" t="s">
        <v>177</v>
      </c>
      <c r="T354" s="25">
        <v>615793.0581970031</v>
      </c>
      <c r="U354" s="28">
        <v>29.7504586979241</v>
      </c>
      <c r="V354" s="88"/>
      <c r="W354" s="89">
        <v>0.13836783285753165</v>
      </c>
      <c r="X354" s="88"/>
      <c r="Y354" s="89">
        <v>0.13086738094492714</v>
      </c>
      <c r="Z354" s="77">
        <v>18</v>
      </c>
      <c r="AA354" s="77">
        <v>18</v>
      </c>
      <c r="AB354" s="24" t="s">
        <v>177</v>
      </c>
      <c r="AC354" s="87">
        <v>2546044.020050053</v>
      </c>
      <c r="AD354" s="87">
        <v>123.00557216960907</v>
      </c>
      <c r="AE354" s="88"/>
      <c r="AF354" s="89">
        <v>0.5720925053063846</v>
      </c>
      <c r="AG354" s="88"/>
      <c r="AH354" s="89">
        <v>0.47048985678146826</v>
      </c>
      <c r="AI354" s="77">
        <v>22</v>
      </c>
      <c r="AJ354" s="77">
        <v>19</v>
      </c>
      <c r="AK354" s="24" t="s">
        <v>177</v>
      </c>
      <c r="AL354" s="25">
        <v>50889.44036601857</v>
      </c>
      <c r="AM354" s="83">
        <v>2.4585924989192662</v>
      </c>
      <c r="AN354" s="88"/>
      <c r="AO354" s="89">
        <v>0.011434785574549128</v>
      </c>
      <c r="AP354" s="88"/>
      <c r="AQ354" s="89">
        <v>0.011866313743708936</v>
      </c>
      <c r="AR354" s="77">
        <v>27</v>
      </c>
      <c r="AS354" s="77">
        <v>28</v>
      </c>
      <c r="AT354" s="24" t="s">
        <v>177</v>
      </c>
      <c r="AU354" s="25">
        <v>853477.2732510742</v>
      </c>
      <c r="AV354" s="83">
        <v>41.23356057604311</v>
      </c>
      <c r="AW354" s="88"/>
      <c r="AX354" s="89">
        <v>0.19177514121168646</v>
      </c>
      <c r="AY354" s="88"/>
      <c r="AZ354" s="89">
        <v>0.10144605174929154</v>
      </c>
      <c r="BA354" s="77">
        <v>62</v>
      </c>
      <c r="BB354" s="77">
        <v>57</v>
      </c>
      <c r="BC354" s="19" t="s">
        <v>1179</v>
      </c>
      <c r="BD354" s="78">
        <v>4</v>
      </c>
      <c r="BE354" s="79">
        <v>0.6226723000000001</v>
      </c>
      <c r="BF354" s="79">
        <v>0.3101121209</v>
      </c>
      <c r="BG354" s="79">
        <v>2.347514</v>
      </c>
      <c r="BH354" s="79">
        <v>59.947338289</v>
      </c>
      <c r="BI354" s="79">
        <v>28.28468</v>
      </c>
      <c r="BJ354" s="79">
        <v>8.487688469000002</v>
      </c>
      <c r="BK354" s="79">
        <v>100</v>
      </c>
      <c r="BL354" s="81">
        <v>240.6900597314749</v>
      </c>
      <c r="BM354" s="81">
        <v>74.23307855995424</v>
      </c>
      <c r="BN354" s="81">
        <v>0.4585332681870947</v>
      </c>
      <c r="BO354" s="81">
        <v>227.78397394526016</v>
      </c>
      <c r="BP354" s="81">
        <v>543.1656455048764</v>
      </c>
      <c r="BQ354" s="96">
        <v>9.372273131958599</v>
      </c>
      <c r="BR354" s="96">
        <v>0.10897673676191724</v>
      </c>
      <c r="BS354" s="96">
        <v>63.38957922135186</v>
      </c>
      <c r="BT354" s="96">
        <v>72.87082909007238</v>
      </c>
    </row>
    <row r="355" spans="1:72" s="29" customFormat="1" ht="12.75" customHeight="1">
      <c r="A355" s="17">
        <v>1994</v>
      </c>
      <c r="B355" s="18" t="s">
        <v>958</v>
      </c>
      <c r="C355" s="19" t="s">
        <v>966</v>
      </c>
      <c r="D355" s="20" t="s">
        <v>371</v>
      </c>
      <c r="E355" s="141" t="s">
        <v>208</v>
      </c>
      <c r="F355" s="82">
        <v>638.3065440316</v>
      </c>
      <c r="G355" s="74">
        <v>15.43737</v>
      </c>
      <c r="H355" s="22" t="s">
        <v>170</v>
      </c>
      <c r="I355" s="23">
        <v>380.83698630136985</v>
      </c>
      <c r="J355" s="24" t="s">
        <v>177</v>
      </c>
      <c r="K355" s="87">
        <v>7268.256058219397</v>
      </c>
      <c r="L355" s="92">
        <v>11.386779794411094</v>
      </c>
      <c r="M355" s="88"/>
      <c r="N355" s="89">
        <v>0.021371728101118304</v>
      </c>
      <c r="O355" s="31" t="s">
        <v>498</v>
      </c>
      <c r="P355" s="27">
        <v>0.02</v>
      </c>
      <c r="Q355" s="77">
        <v>25</v>
      </c>
      <c r="R355" s="77">
        <v>11</v>
      </c>
      <c r="S355" s="24" t="s">
        <v>177</v>
      </c>
      <c r="T355" s="25">
        <v>35719.784513228165</v>
      </c>
      <c r="U355" s="28">
        <v>55.960235481245235</v>
      </c>
      <c r="V355" s="88"/>
      <c r="W355" s="89">
        <v>0.10503118166619291</v>
      </c>
      <c r="X355" s="88"/>
      <c r="Y355" s="89">
        <v>0.11857923905199713</v>
      </c>
      <c r="Z355" s="77">
        <v>13</v>
      </c>
      <c r="AA355" s="77">
        <v>15</v>
      </c>
      <c r="AB355" s="24" t="s">
        <v>177</v>
      </c>
      <c r="AC355" s="87">
        <v>80288.37261024913</v>
      </c>
      <c r="AD355" s="87">
        <v>125.78340824009221</v>
      </c>
      <c r="AE355" s="88"/>
      <c r="AF355" s="89">
        <v>0.23608156555891704</v>
      </c>
      <c r="AG355" s="88"/>
      <c r="AH355" s="89">
        <v>0.22856118461597727</v>
      </c>
      <c r="AI355" s="77">
        <v>6</v>
      </c>
      <c r="AJ355" s="77">
        <v>8</v>
      </c>
      <c r="AK355" s="24" t="s">
        <v>177</v>
      </c>
      <c r="AL355" s="25">
        <v>1912.6364728066014</v>
      </c>
      <c r="AM355" s="83">
        <v>2.9964230990430116</v>
      </c>
      <c r="AN355" s="31" t="s">
        <v>498</v>
      </c>
      <c r="AO355" s="27">
        <v>0.01</v>
      </c>
      <c r="AP355" s="88"/>
      <c r="AQ355" s="89">
        <v>0.010117008970743052</v>
      </c>
      <c r="AR355" s="77">
        <v>12</v>
      </c>
      <c r="AS355" s="77">
        <v>24</v>
      </c>
      <c r="AT355" s="24" t="s">
        <v>177</v>
      </c>
      <c r="AU355" s="25">
        <v>9269.123076819358</v>
      </c>
      <c r="AV355" s="83">
        <v>14.521428870640689</v>
      </c>
      <c r="AW355" s="88"/>
      <c r="AX355" s="89">
        <v>0.027255118221868886</v>
      </c>
      <c r="AY355" s="88"/>
      <c r="AZ355" s="89">
        <v>0.017993303749054477</v>
      </c>
      <c r="BA355" s="77">
        <v>13</v>
      </c>
      <c r="BB355" s="77">
        <v>11</v>
      </c>
      <c r="BC355" s="19" t="s">
        <v>1183</v>
      </c>
      <c r="BD355" s="78">
        <v>3</v>
      </c>
      <c r="BE355" s="79">
        <v>0.42820118199999996</v>
      </c>
      <c r="BF355" s="79">
        <v>0.116602678</v>
      </c>
      <c r="BG355" s="79">
        <v>1.235397</v>
      </c>
      <c r="BH355" s="79">
        <v>49.619597999999996</v>
      </c>
      <c r="BI355" s="79">
        <v>32.274553</v>
      </c>
      <c r="BJ355" s="79">
        <v>16.32564744</v>
      </c>
      <c r="BK355" s="79">
        <v>100</v>
      </c>
      <c r="BL355" s="81">
        <v>156.30682091476</v>
      </c>
      <c r="BM355" s="81">
        <v>24.21198217560741</v>
      </c>
      <c r="BN355" s="81">
        <v>0.30862914040600425</v>
      </c>
      <c r="BO355" s="81">
        <v>193.5418039422201</v>
      </c>
      <c r="BP355" s="81">
        <v>374.3692361729935</v>
      </c>
      <c r="BQ355" s="96">
        <v>3.056002926659792</v>
      </c>
      <c r="BR355" s="96">
        <v>0.07311011786267443</v>
      </c>
      <c r="BS355" s="96">
        <v>46.45416888994334</v>
      </c>
      <c r="BT355" s="96">
        <v>49.58328193446581</v>
      </c>
    </row>
    <row r="356" spans="1:72" s="29" customFormat="1" ht="12.75" customHeight="1">
      <c r="A356" s="17">
        <v>1994</v>
      </c>
      <c r="B356" s="18" t="s">
        <v>958</v>
      </c>
      <c r="C356" s="19" t="s">
        <v>967</v>
      </c>
      <c r="D356" s="20" t="s">
        <v>372</v>
      </c>
      <c r="E356" s="141" t="s">
        <v>208</v>
      </c>
      <c r="F356" s="82">
        <v>10298.70161226</v>
      </c>
      <c r="G356" s="74">
        <v>7.33513</v>
      </c>
      <c r="H356" s="22" t="s">
        <v>170</v>
      </c>
      <c r="I356" s="23">
        <v>1608.1917808219177</v>
      </c>
      <c r="J356" s="24" t="s">
        <v>177</v>
      </c>
      <c r="K356" s="87">
        <v>19814.508363336146</v>
      </c>
      <c r="L356" s="92">
        <v>1.9239812074706715</v>
      </c>
      <c r="M356" s="31" t="s">
        <v>498</v>
      </c>
      <c r="N356" s="27">
        <v>0.02</v>
      </c>
      <c r="O356" s="31" t="s">
        <v>498</v>
      </c>
      <c r="P356" s="27">
        <v>0.02</v>
      </c>
      <c r="Q356" s="77">
        <v>11</v>
      </c>
      <c r="R356" s="77">
        <v>11</v>
      </c>
      <c r="S356" s="24" t="s">
        <v>177</v>
      </c>
      <c r="T356" s="25">
        <v>123539.53805635072</v>
      </c>
      <c r="U356" s="28">
        <v>11.995642043778037</v>
      </c>
      <c r="V356" s="88"/>
      <c r="W356" s="89">
        <v>0.08602341432733099</v>
      </c>
      <c r="X356" s="88"/>
      <c r="Y356" s="89">
        <v>0.08188089853058798</v>
      </c>
      <c r="Z356" s="77">
        <v>11</v>
      </c>
      <c r="AA356" s="77">
        <v>10</v>
      </c>
      <c r="AB356" s="24" t="s">
        <v>177</v>
      </c>
      <c r="AC356" s="87">
        <v>288720.60026409867</v>
      </c>
      <c r="AD356" s="87">
        <v>28.034660206136447</v>
      </c>
      <c r="AE356" s="88"/>
      <c r="AF356" s="89">
        <v>0.20104277717167246</v>
      </c>
      <c r="AG356" s="31" t="s">
        <v>498</v>
      </c>
      <c r="AH356" s="27">
        <v>0.2</v>
      </c>
      <c r="AI356" s="77">
        <v>4</v>
      </c>
      <c r="AJ356" s="77">
        <v>3</v>
      </c>
      <c r="AK356" s="24" t="s">
        <v>177</v>
      </c>
      <c r="AL356" s="25">
        <v>17784.324338792077</v>
      </c>
      <c r="AM356" s="83">
        <v>1.7268511127287038</v>
      </c>
      <c r="AN356" s="88"/>
      <c r="AO356" s="89">
        <v>0.012383633006865551</v>
      </c>
      <c r="AP356" s="88"/>
      <c r="AQ356" s="89">
        <v>0.012345077697639564</v>
      </c>
      <c r="AR356" s="77">
        <v>29</v>
      </c>
      <c r="AS356" s="77">
        <v>30</v>
      </c>
      <c r="AT356" s="24" t="s">
        <v>177</v>
      </c>
      <c r="AU356" s="25">
        <v>32349.23431880794</v>
      </c>
      <c r="AV356" s="83">
        <v>3.141098318675247</v>
      </c>
      <c r="AW356" s="88"/>
      <c r="AX356" s="89">
        <v>0.022525513942826963</v>
      </c>
      <c r="AY356" s="88"/>
      <c r="AZ356" s="89">
        <v>0.02006494442912784</v>
      </c>
      <c r="BA356" s="77">
        <v>10</v>
      </c>
      <c r="BB356" s="77">
        <v>14</v>
      </c>
      <c r="BC356" s="19" t="s">
        <v>1183</v>
      </c>
      <c r="BD356" s="78">
        <v>1</v>
      </c>
      <c r="BE356" s="79">
        <v>0.12296633500000002</v>
      </c>
      <c r="BF356" s="79">
        <v>0.0831427574</v>
      </c>
      <c r="BG356" s="79">
        <v>1.774452</v>
      </c>
      <c r="BH356" s="79">
        <v>54.559331</v>
      </c>
      <c r="BI356" s="79">
        <v>34.488028</v>
      </c>
      <c r="BJ356" s="79">
        <v>8.972077522</v>
      </c>
      <c r="BK356" s="79">
        <v>100</v>
      </c>
      <c r="BL356" s="81">
        <v>191.41600636206152</v>
      </c>
      <c r="BM356" s="81">
        <v>62.82244995781443</v>
      </c>
      <c r="BN356" s="81">
        <v>0.06071962824798329</v>
      </c>
      <c r="BO356" s="81">
        <v>200.3789485019504</v>
      </c>
      <c r="BP356" s="81">
        <v>454.67812445007434</v>
      </c>
      <c r="BQ356" s="96">
        <v>7.9296079973275155</v>
      </c>
      <c r="BR356" s="96">
        <v>0.014403110112128234</v>
      </c>
      <c r="BS356" s="96">
        <v>51.273744971053816</v>
      </c>
      <c r="BT356" s="96">
        <v>59.21775607849346</v>
      </c>
    </row>
    <row r="357" spans="1:72" s="29" customFormat="1" ht="12.75" customHeight="1">
      <c r="A357" s="17">
        <v>1994</v>
      </c>
      <c r="B357" s="18" t="s">
        <v>958</v>
      </c>
      <c r="C357" s="19" t="s">
        <v>968</v>
      </c>
      <c r="D357" s="20" t="s">
        <v>373</v>
      </c>
      <c r="E357" s="141" t="s">
        <v>208</v>
      </c>
      <c r="F357" s="82">
        <v>384.2451830803</v>
      </c>
      <c r="G357" s="74">
        <v>18.05766</v>
      </c>
      <c r="H357" s="22" t="s">
        <v>170</v>
      </c>
      <c r="I357" s="23">
        <v>199.04657534246576</v>
      </c>
      <c r="J357" s="24" t="s">
        <v>177</v>
      </c>
      <c r="K357" s="87">
        <v>4677.547983279039</v>
      </c>
      <c r="L357" s="92">
        <v>12.173341890148091</v>
      </c>
      <c r="M357" s="88"/>
      <c r="N357" s="89">
        <v>0.0263155276585641</v>
      </c>
      <c r="O357" s="88"/>
      <c r="P357" s="89">
        <v>0.026545331022471044</v>
      </c>
      <c r="Q357" s="77">
        <v>34</v>
      </c>
      <c r="R357" s="77">
        <v>37</v>
      </c>
      <c r="S357" s="24" t="s">
        <v>177</v>
      </c>
      <c r="T357" s="25">
        <v>24405.906282642743</v>
      </c>
      <c r="U357" s="28">
        <v>63.5164924827239</v>
      </c>
      <c r="V357" s="88"/>
      <c r="W357" s="89">
        <v>0.13730576449650392</v>
      </c>
      <c r="X357" s="88"/>
      <c r="Y357" s="89">
        <v>0.13044694442885094</v>
      </c>
      <c r="Z357" s="77">
        <v>18</v>
      </c>
      <c r="AA357" s="77">
        <v>18</v>
      </c>
      <c r="AB357" s="24" t="s">
        <v>177</v>
      </c>
      <c r="AC357" s="87">
        <v>61649.50691407069</v>
      </c>
      <c r="AD357" s="87">
        <v>160.4431483561034</v>
      </c>
      <c r="AE357" s="88"/>
      <c r="AF357" s="89">
        <v>0.3468354167896273</v>
      </c>
      <c r="AG357" s="88"/>
      <c r="AH357" s="89">
        <v>0.2684213115051341</v>
      </c>
      <c r="AI357" s="77">
        <v>11</v>
      </c>
      <c r="AJ357" s="77">
        <v>11</v>
      </c>
      <c r="AK357" s="24" t="s">
        <v>177</v>
      </c>
      <c r="AL357" s="25">
        <v>1350.2511630860558</v>
      </c>
      <c r="AM357" s="83">
        <v>3.514035367370835</v>
      </c>
      <c r="AN357" s="31" t="s">
        <v>498</v>
      </c>
      <c r="AO357" s="27">
        <v>0.01</v>
      </c>
      <c r="AP357" s="31" t="s">
        <v>498</v>
      </c>
      <c r="AQ357" s="27">
        <v>0.01</v>
      </c>
      <c r="AR357" s="77">
        <v>12</v>
      </c>
      <c r="AS357" s="77">
        <v>12</v>
      </c>
      <c r="AT357" s="24" t="s">
        <v>177</v>
      </c>
      <c r="AU357" s="25">
        <v>28112.275971577725</v>
      </c>
      <c r="AV357" s="83">
        <v>73.16233803171134</v>
      </c>
      <c r="AW357" s="88"/>
      <c r="AX357" s="89">
        <v>0.15815751725472113</v>
      </c>
      <c r="AY357" s="88"/>
      <c r="AZ357" s="89">
        <v>0.06237456157875231</v>
      </c>
      <c r="BA357" s="77">
        <v>56</v>
      </c>
      <c r="BB357" s="77">
        <v>41</v>
      </c>
      <c r="BC357" s="19" t="s">
        <v>1183</v>
      </c>
      <c r="BD357" s="78">
        <v>2</v>
      </c>
      <c r="BE357" s="79">
        <v>0.38973575699999996</v>
      </c>
      <c r="BF357" s="79">
        <v>0.2358557</v>
      </c>
      <c r="BG357" s="79">
        <v>5.612522</v>
      </c>
      <c r="BH357" s="79">
        <v>55.451155</v>
      </c>
      <c r="BI357" s="79">
        <v>14.623988999999998</v>
      </c>
      <c r="BJ357" s="79">
        <v>23.686754676199996</v>
      </c>
      <c r="BK357" s="79">
        <v>100</v>
      </c>
      <c r="BL357" s="81">
        <v>178.2360231150145</v>
      </c>
      <c r="BM357" s="81">
        <v>141.84259356595075</v>
      </c>
      <c r="BN357" s="81">
        <v>0.46411338693623916</v>
      </c>
      <c r="BO357" s="81">
        <v>288.05566048402255</v>
      </c>
      <c r="BP357" s="81">
        <v>608.598390551924</v>
      </c>
      <c r="BQ357" s="96">
        <v>17.90176421087146</v>
      </c>
      <c r="BR357" s="96">
        <v>0.109305208885918</v>
      </c>
      <c r="BS357" s="96">
        <v>91.16835172577603</v>
      </c>
      <c r="BT357" s="96">
        <v>109.17942114553341</v>
      </c>
    </row>
    <row r="358" spans="1:72" s="29" customFormat="1" ht="12.75" customHeight="1">
      <c r="A358" s="17">
        <v>1994</v>
      </c>
      <c r="B358" s="18" t="s">
        <v>958</v>
      </c>
      <c r="C358" s="113" t="s">
        <v>969</v>
      </c>
      <c r="D358" s="116" t="s">
        <v>374</v>
      </c>
      <c r="E358" s="142" t="s">
        <v>1182</v>
      </c>
      <c r="F358" s="82">
        <v>447.9548697656</v>
      </c>
      <c r="G358" s="74">
        <v>5.074741</v>
      </c>
      <c r="H358" s="22" t="s">
        <v>170</v>
      </c>
      <c r="I358" s="23">
        <v>80.84383561643835</v>
      </c>
      <c r="J358" s="24" t="s">
        <v>177</v>
      </c>
      <c r="K358" s="87">
        <v>4009.3417563684766</v>
      </c>
      <c r="L358" s="92">
        <v>8.950325193398239</v>
      </c>
      <c r="M358" s="88"/>
      <c r="N358" s="89">
        <v>0.055536014264945255</v>
      </c>
      <c r="O358" s="88"/>
      <c r="P358" s="89">
        <v>0.058275167000270744</v>
      </c>
      <c r="Q358" s="77">
        <v>60</v>
      </c>
      <c r="R358" s="77">
        <v>65</v>
      </c>
      <c r="S358" s="24" t="s">
        <v>177</v>
      </c>
      <c r="T358" s="25">
        <v>169587.076049359</v>
      </c>
      <c r="U358" s="28">
        <v>378.580717602419</v>
      </c>
      <c r="V358" s="88"/>
      <c r="W358" s="89">
        <v>2.349061478649859</v>
      </c>
      <c r="X358" s="88"/>
      <c r="Y358" s="89">
        <v>3.601922967134035</v>
      </c>
      <c r="Z358" s="77">
        <v>77</v>
      </c>
      <c r="AA358" s="77">
        <v>82</v>
      </c>
      <c r="AB358" s="24" t="s">
        <v>177</v>
      </c>
      <c r="AC358" s="87">
        <v>232690.13108198592</v>
      </c>
      <c r="AD358" s="87">
        <v>519.4499419188031</v>
      </c>
      <c r="AE358" s="88"/>
      <c r="AF358" s="89">
        <v>3.22314315524603</v>
      </c>
      <c r="AG358" s="88"/>
      <c r="AH358" s="89">
        <v>4.386079806538217</v>
      </c>
      <c r="AI358" s="77">
        <v>75</v>
      </c>
      <c r="AJ358" s="77">
        <v>82</v>
      </c>
      <c r="AK358" s="24" t="s">
        <v>177</v>
      </c>
      <c r="AL358" s="25">
        <v>1284.770020240111</v>
      </c>
      <c r="AM358" s="83">
        <v>2.8680791458130344</v>
      </c>
      <c r="AN358" s="88"/>
      <c r="AO358" s="89">
        <v>0.017796189625864194</v>
      </c>
      <c r="AP358" s="88"/>
      <c r="AQ358" s="89">
        <v>0.020021220815994605</v>
      </c>
      <c r="AR358" s="77">
        <v>38</v>
      </c>
      <c r="AS358" s="77">
        <v>43</v>
      </c>
      <c r="AT358" s="24" t="s">
        <v>177</v>
      </c>
      <c r="AU358" s="25">
        <v>24996.514186805896</v>
      </c>
      <c r="AV358" s="83">
        <v>55.8014118696505</v>
      </c>
      <c r="AW358" s="88"/>
      <c r="AX358" s="89">
        <v>0.3462430625294833</v>
      </c>
      <c r="AY358" s="88"/>
      <c r="AZ358" s="89">
        <v>0.19699764271057846</v>
      </c>
      <c r="BA358" s="77">
        <v>81</v>
      </c>
      <c r="BB358" s="77">
        <v>75</v>
      </c>
      <c r="BC358" s="32" t="s">
        <v>1184</v>
      </c>
      <c r="BD358" s="78">
        <v>3</v>
      </c>
      <c r="BE358" s="79">
        <v>0</v>
      </c>
      <c r="BF358" s="79">
        <v>6.6681539</v>
      </c>
      <c r="BG358" s="79">
        <v>5.87512</v>
      </c>
      <c r="BH358" s="79">
        <v>34.122151</v>
      </c>
      <c r="BI358" s="79">
        <v>53.23513</v>
      </c>
      <c r="BJ358" s="79">
        <v>0.0994557076</v>
      </c>
      <c r="BK358" s="79">
        <v>100</v>
      </c>
      <c r="BL358" s="81">
        <v>164.21297091488597</v>
      </c>
      <c r="BM358" s="81">
        <v>624.7824328370006</v>
      </c>
      <c r="BN358" s="81">
        <v>0</v>
      </c>
      <c r="BO358" s="81">
        <v>760.4940206995848</v>
      </c>
      <c r="BP358" s="81">
        <v>1549.4894244514712</v>
      </c>
      <c r="BQ358" s="96">
        <v>78.85839039652456</v>
      </c>
      <c r="BR358" s="96">
        <v>0</v>
      </c>
      <c r="BS358" s="96">
        <v>215.0060340908838</v>
      </c>
      <c r="BT358" s="96">
        <v>293.8644244874083</v>
      </c>
    </row>
    <row r="359" spans="1:72" s="29" customFormat="1" ht="12.75" customHeight="1">
      <c r="A359" s="17">
        <v>1994</v>
      </c>
      <c r="B359" s="18" t="s">
        <v>958</v>
      </c>
      <c r="C359" s="19" t="s">
        <v>970</v>
      </c>
      <c r="D359" s="20" t="s">
        <v>375</v>
      </c>
      <c r="E359" s="141" t="s">
        <v>208</v>
      </c>
      <c r="F359" s="82">
        <v>20560.02218501</v>
      </c>
      <c r="G359" s="74">
        <v>7.584589</v>
      </c>
      <c r="H359" s="22" t="s">
        <v>170</v>
      </c>
      <c r="I359" s="23">
        <v>3390.7397260273974</v>
      </c>
      <c r="J359" s="24" t="s">
        <v>177</v>
      </c>
      <c r="K359" s="87">
        <v>62400.45668330958</v>
      </c>
      <c r="L359" s="92">
        <v>3.0350383925560553</v>
      </c>
      <c r="M359" s="88"/>
      <c r="N359" s="89">
        <v>0.020608285140834827</v>
      </c>
      <c r="O359" s="31" t="s">
        <v>498</v>
      </c>
      <c r="P359" s="27">
        <v>0.02</v>
      </c>
      <c r="Q359" s="77">
        <v>23</v>
      </c>
      <c r="R359" s="77">
        <v>11</v>
      </c>
      <c r="S359" s="24" t="s">
        <v>177</v>
      </c>
      <c r="T359" s="25">
        <v>1637491.3061577536</v>
      </c>
      <c r="U359" s="28">
        <v>79.64443284266608</v>
      </c>
      <c r="V359" s="88"/>
      <c r="W359" s="89">
        <v>0.540795525330877</v>
      </c>
      <c r="X359" s="88"/>
      <c r="Y359" s="89">
        <v>0.6697887977010355</v>
      </c>
      <c r="Z359" s="77">
        <v>45</v>
      </c>
      <c r="AA359" s="77">
        <v>54</v>
      </c>
      <c r="AB359" s="24" t="s">
        <v>177</v>
      </c>
      <c r="AC359" s="87">
        <v>2907880.049391782</v>
      </c>
      <c r="AD359" s="87">
        <v>141.4337019301406</v>
      </c>
      <c r="AE359" s="88"/>
      <c r="AF359" s="89">
        <v>0.9603522858389493</v>
      </c>
      <c r="AG359" s="88"/>
      <c r="AH359" s="89">
        <v>1.059802359503132</v>
      </c>
      <c r="AI359" s="77">
        <v>39</v>
      </c>
      <c r="AJ359" s="77">
        <v>48</v>
      </c>
      <c r="AK359" s="24" t="s">
        <v>177</v>
      </c>
      <c r="AL359" s="25">
        <v>47014.72787127454</v>
      </c>
      <c r="AM359" s="83">
        <v>2.2867060866088105</v>
      </c>
      <c r="AN359" s="88"/>
      <c r="AO359" s="89">
        <v>0.015527016456101234</v>
      </c>
      <c r="AP359" s="88"/>
      <c r="AQ359" s="89">
        <v>0.014545449708773176</v>
      </c>
      <c r="AR359" s="77">
        <v>35</v>
      </c>
      <c r="AS359" s="77">
        <v>34</v>
      </c>
      <c r="AT359" s="24" t="s">
        <v>177</v>
      </c>
      <c r="AU359" s="25">
        <v>619728.548802165</v>
      </c>
      <c r="AV359" s="83">
        <v>30.142406619288558</v>
      </c>
      <c r="AW359" s="88"/>
      <c r="AX359" s="89">
        <v>0.20467065983904612</v>
      </c>
      <c r="AY359" s="88"/>
      <c r="AZ359" s="89">
        <v>0.13572846693932772</v>
      </c>
      <c r="BA359" s="77">
        <v>65</v>
      </c>
      <c r="BB359" s="77">
        <v>65</v>
      </c>
      <c r="BC359" s="19" t="s">
        <v>1179</v>
      </c>
      <c r="BD359" s="78">
        <v>3</v>
      </c>
      <c r="BE359" s="79">
        <v>0.266659991</v>
      </c>
      <c r="BF359" s="79">
        <v>1.7051187084</v>
      </c>
      <c r="BG359" s="79">
        <v>3.78615</v>
      </c>
      <c r="BH359" s="79">
        <v>52.75548177431</v>
      </c>
      <c r="BI359" s="79">
        <v>35.43653</v>
      </c>
      <c r="BJ359" s="79">
        <v>6.050061029</v>
      </c>
      <c r="BK359" s="79">
        <v>100</v>
      </c>
      <c r="BL359" s="81">
        <v>172.54942470765016</v>
      </c>
      <c r="BM359" s="81">
        <v>229.21126369710555</v>
      </c>
      <c r="BN359" s="81">
        <v>0.2330250403860481</v>
      </c>
      <c r="BO359" s="81">
        <v>402.45836923429255</v>
      </c>
      <c r="BP359" s="81">
        <v>804.4520826794343</v>
      </c>
      <c r="BQ359" s="96">
        <v>28.92684946129485</v>
      </c>
      <c r="BR359" s="96">
        <v>0.05525285866803395</v>
      </c>
      <c r="BS359" s="96">
        <v>113.09019898311307</v>
      </c>
      <c r="BT359" s="96">
        <v>142.07230130307596</v>
      </c>
    </row>
    <row r="360" spans="1:72" s="29" customFormat="1" ht="12.75" customHeight="1">
      <c r="A360" s="17">
        <v>1994</v>
      </c>
      <c r="B360" s="18" t="s">
        <v>958</v>
      </c>
      <c r="C360" s="19" t="s">
        <v>971</v>
      </c>
      <c r="D360" s="20" t="s">
        <v>376</v>
      </c>
      <c r="E360" s="142" t="s">
        <v>1178</v>
      </c>
      <c r="F360" s="82">
        <v>35.60495778893</v>
      </c>
      <c r="G360" s="74">
        <v>0.9</v>
      </c>
      <c r="H360" s="22" t="s">
        <v>170</v>
      </c>
      <c r="I360" s="23">
        <v>40.693150684931496</v>
      </c>
      <c r="J360" s="24" t="s">
        <v>177</v>
      </c>
      <c r="K360" s="87">
        <v>1837.632369118735</v>
      </c>
      <c r="L360" s="92">
        <v>51.61169913505912</v>
      </c>
      <c r="M360" s="88"/>
      <c r="N360" s="89">
        <v>0.05056917362593418</v>
      </c>
      <c r="O360" s="88"/>
      <c r="P360" s="89">
        <v>0.058087002142428394</v>
      </c>
      <c r="Q360" s="77">
        <v>57</v>
      </c>
      <c r="R360" s="77">
        <v>65</v>
      </c>
      <c r="S360" s="24" t="s">
        <v>177</v>
      </c>
      <c r="T360" s="25">
        <v>78413.21082389596</v>
      </c>
      <c r="U360" s="28">
        <v>2202.3115794361524</v>
      </c>
      <c r="V360" s="88"/>
      <c r="W360" s="89">
        <v>2.1578262003635653</v>
      </c>
      <c r="X360" s="88"/>
      <c r="Y360" s="89">
        <v>4.399089310166954</v>
      </c>
      <c r="Z360" s="77">
        <v>76</v>
      </c>
      <c r="AA360" s="77">
        <v>87</v>
      </c>
      <c r="AB360" s="24" t="s">
        <v>177</v>
      </c>
      <c r="AC360" s="87">
        <v>136345.3864025671</v>
      </c>
      <c r="AD360" s="87">
        <v>3829.3932887334718</v>
      </c>
      <c r="AE360" s="88"/>
      <c r="AF360" s="89">
        <v>3.752041830539285</v>
      </c>
      <c r="AG360" s="88"/>
      <c r="AH360" s="89">
        <v>5.957991443551642</v>
      </c>
      <c r="AI360" s="77">
        <v>79</v>
      </c>
      <c r="AJ360" s="77">
        <v>89</v>
      </c>
      <c r="AK360" s="24" t="s">
        <v>177</v>
      </c>
      <c r="AL360" s="25">
        <v>2526.936400364993</v>
      </c>
      <c r="AM360" s="83">
        <v>70.97147580808668</v>
      </c>
      <c r="AN360" s="88"/>
      <c r="AO360" s="89">
        <v>0.06953789436841047</v>
      </c>
      <c r="AP360" s="88"/>
      <c r="AQ360" s="89">
        <v>0.04937849829064657</v>
      </c>
      <c r="AR360" s="77">
        <v>67</v>
      </c>
      <c r="AS360" s="77">
        <v>64</v>
      </c>
      <c r="AT360" s="24" t="s">
        <v>177</v>
      </c>
      <c r="AU360" s="25">
        <v>34525.09891659451</v>
      </c>
      <c r="AV360" s="83">
        <v>969.671109323117</v>
      </c>
      <c r="AW360" s="88"/>
      <c r="AX360" s="89">
        <v>0.9500843318313423</v>
      </c>
      <c r="AY360" s="88"/>
      <c r="AZ360" s="89">
        <v>0.6498978521083704</v>
      </c>
      <c r="BA360" s="77">
        <v>95</v>
      </c>
      <c r="BB360" s="77">
        <v>94</v>
      </c>
      <c r="BC360" s="32" t="s">
        <v>1184</v>
      </c>
      <c r="BD360" s="78">
        <v>3</v>
      </c>
      <c r="BE360" s="79">
        <v>0.217286937</v>
      </c>
      <c r="BF360" s="79">
        <v>23.909146149999998</v>
      </c>
      <c r="BG360" s="79">
        <v>24.11632</v>
      </c>
      <c r="BH360" s="79">
        <v>2.53417213</v>
      </c>
      <c r="BI360" s="79">
        <v>46.984519999999996</v>
      </c>
      <c r="BJ360" s="79">
        <v>2.2385607999999997</v>
      </c>
      <c r="BK360" s="79">
        <v>100</v>
      </c>
      <c r="BL360" s="81">
        <v>111.5200498257912</v>
      </c>
      <c r="BM360" s="81">
        <v>3286.1902929441135</v>
      </c>
      <c r="BN360" s="81">
        <v>0.05617195256503923</v>
      </c>
      <c r="BO360" s="81">
        <v>3245.6154192079666</v>
      </c>
      <c r="BP360" s="81">
        <v>6643.381933930436</v>
      </c>
      <c r="BQ360" s="96">
        <v>414.7549737560613</v>
      </c>
      <c r="BR360" s="96">
        <v>0</v>
      </c>
      <c r="BS360" s="96">
        <v>974.3586891931704</v>
      </c>
      <c r="BT360" s="96">
        <v>1389.1136629492316</v>
      </c>
    </row>
    <row r="361" spans="1:72" s="29" customFormat="1" ht="12.75" customHeight="1">
      <c r="A361" s="17">
        <v>1994</v>
      </c>
      <c r="B361" s="18" t="s">
        <v>958</v>
      </c>
      <c r="C361" s="19" t="s">
        <v>972</v>
      </c>
      <c r="D361" s="20" t="s">
        <v>973</v>
      </c>
      <c r="E361" s="142" t="s">
        <v>208</v>
      </c>
      <c r="F361" s="82">
        <v>46273.9472923</v>
      </c>
      <c r="G361" s="74">
        <v>8.414148</v>
      </c>
      <c r="H361" s="22" t="s">
        <v>170</v>
      </c>
      <c r="I361" s="23">
        <v>8606.452054794521</v>
      </c>
      <c r="J361" s="24" t="s">
        <v>177</v>
      </c>
      <c r="K361" s="87">
        <v>227252.8575122794</v>
      </c>
      <c r="L361" s="92">
        <v>4.911032466644452</v>
      </c>
      <c r="M361" s="88"/>
      <c r="N361" s="89">
        <v>0.02956880275358881</v>
      </c>
      <c r="O361" s="88"/>
      <c r="P361" s="89">
        <v>0.029363824246987053</v>
      </c>
      <c r="Q361" s="77">
        <v>40</v>
      </c>
      <c r="R361" s="77">
        <v>39</v>
      </c>
      <c r="S361" s="24" t="s">
        <v>177</v>
      </c>
      <c r="T361" s="25">
        <v>2982834.7066812334</v>
      </c>
      <c r="U361" s="28">
        <v>64.46034715472777</v>
      </c>
      <c r="V361" s="88"/>
      <c r="W361" s="89">
        <v>0.38810887596276133</v>
      </c>
      <c r="X361" s="88"/>
      <c r="Y361" s="89">
        <v>0.4694096466360126</v>
      </c>
      <c r="Z361" s="77">
        <v>37</v>
      </c>
      <c r="AA361" s="77">
        <v>43</v>
      </c>
      <c r="AB361" s="24" t="s">
        <v>177</v>
      </c>
      <c r="AC361" s="87">
        <v>7301527.075055343</v>
      </c>
      <c r="AD361" s="87">
        <v>157.7891557193851</v>
      </c>
      <c r="AE361" s="88"/>
      <c r="AF361" s="89">
        <v>0.9500316794504282</v>
      </c>
      <c r="AG361" s="88"/>
      <c r="AH361" s="89">
        <v>0.9559060754000068</v>
      </c>
      <c r="AI361" s="77">
        <v>38</v>
      </c>
      <c r="AJ361" s="77">
        <v>43</v>
      </c>
      <c r="AK361" s="24" t="s">
        <v>178</v>
      </c>
      <c r="AL361" s="25">
        <v>100898.97070966028</v>
      </c>
      <c r="AM361" s="83">
        <v>2.1804703642917858</v>
      </c>
      <c r="AN361" s="88"/>
      <c r="AO361" s="89">
        <v>0.0131283795311259</v>
      </c>
      <c r="AP361" s="88"/>
      <c r="AQ361" s="89">
        <v>0.012610467183460547</v>
      </c>
      <c r="AR361" s="77">
        <v>31</v>
      </c>
      <c r="AS361" s="77">
        <v>30</v>
      </c>
      <c r="AT361" s="24" t="s">
        <v>177</v>
      </c>
      <c r="AU361" s="25">
        <v>1860895.0625136404</v>
      </c>
      <c r="AV361" s="83">
        <v>40.2147465561749</v>
      </c>
      <c r="AW361" s="88"/>
      <c r="AX361" s="89">
        <v>0.2421287003866165</v>
      </c>
      <c r="AY361" s="88"/>
      <c r="AZ361" s="89">
        <v>0.1610563787360229</v>
      </c>
      <c r="BA361" s="77">
        <v>70</v>
      </c>
      <c r="BB361" s="77">
        <v>70</v>
      </c>
      <c r="BC361" s="19" t="s">
        <v>1179</v>
      </c>
      <c r="BD361" s="78">
        <v>5</v>
      </c>
      <c r="BE361" s="79">
        <v>0.63362846</v>
      </c>
      <c r="BF361" s="79">
        <v>1.1199160052000001</v>
      </c>
      <c r="BG361" s="79">
        <v>3.121979</v>
      </c>
      <c r="BH361" s="79">
        <v>54.7995104999</v>
      </c>
      <c r="BI361" s="79">
        <v>33.63552</v>
      </c>
      <c r="BJ361" s="79">
        <v>6.68945019</v>
      </c>
      <c r="BK361" s="79">
        <v>100</v>
      </c>
      <c r="BL361" s="81">
        <v>197.90410953027117</v>
      </c>
      <c r="BM361" s="81">
        <v>176.8583291220935</v>
      </c>
      <c r="BN361" s="81">
        <v>0.5288216825785812</v>
      </c>
      <c r="BO361" s="81">
        <v>336.4745155983452</v>
      </c>
      <c r="BP361" s="81">
        <v>711.7657759332885</v>
      </c>
      <c r="BQ361" s="96">
        <v>22.32222219575408</v>
      </c>
      <c r="BR361" s="96">
        <v>0.12552059362136675</v>
      </c>
      <c r="BS361" s="96">
        <v>95.35136417320952</v>
      </c>
      <c r="BT361" s="96">
        <v>117.79910696258497</v>
      </c>
    </row>
    <row r="362" spans="1:72" s="29" customFormat="1" ht="12.75" customHeight="1">
      <c r="A362" s="17">
        <v>1991</v>
      </c>
      <c r="B362" s="18" t="s">
        <v>609</v>
      </c>
      <c r="C362" s="112" t="s">
        <v>612</v>
      </c>
      <c r="D362" s="115" t="s">
        <v>377</v>
      </c>
      <c r="E362" s="141" t="s">
        <v>1180</v>
      </c>
      <c r="F362" s="82">
        <v>4027.806167276</v>
      </c>
      <c r="G362" s="74">
        <v>0.9491276</v>
      </c>
      <c r="H362" s="22" t="s">
        <v>169</v>
      </c>
      <c r="I362" s="23">
        <v>187.98356164383563</v>
      </c>
      <c r="J362" s="24" t="s">
        <v>179</v>
      </c>
      <c r="K362" s="87">
        <v>1666103.0064383564</v>
      </c>
      <c r="L362" s="92">
        <v>413.6502446355654</v>
      </c>
      <c r="M362" s="88"/>
      <c r="N362" s="89">
        <v>9.925</v>
      </c>
      <c r="O362" s="88"/>
      <c r="P362" s="89">
        <v>9.925</v>
      </c>
      <c r="Q362" s="77">
        <v>99</v>
      </c>
      <c r="R362" s="77">
        <v>99</v>
      </c>
      <c r="S362" s="24" t="s">
        <v>177</v>
      </c>
      <c r="T362" s="25">
        <v>572941.396834275</v>
      </c>
      <c r="U362" s="28">
        <v>142.24651659981802</v>
      </c>
      <c r="V362" s="88"/>
      <c r="W362" s="89">
        <v>3.4130202884251086</v>
      </c>
      <c r="X362" s="88"/>
      <c r="Y362" s="89">
        <v>3.425344368396198</v>
      </c>
      <c r="Z362" s="77">
        <v>83</v>
      </c>
      <c r="AA362" s="77">
        <v>81</v>
      </c>
      <c r="AB362" s="24" t="s">
        <v>179</v>
      </c>
      <c r="AC362" s="87">
        <v>2631351.5995890414</v>
      </c>
      <c r="AD362" s="87">
        <v>653.2964820818627</v>
      </c>
      <c r="AE362" s="88"/>
      <c r="AF362" s="89">
        <v>15.675</v>
      </c>
      <c r="AG362" s="88"/>
      <c r="AH362" s="89">
        <v>15.675</v>
      </c>
      <c r="AI362" s="77">
        <v>98</v>
      </c>
      <c r="AJ362" s="77">
        <v>99</v>
      </c>
      <c r="AK362" s="24" t="s">
        <v>176</v>
      </c>
      <c r="AL362" s="26"/>
      <c r="AM362" s="83"/>
      <c r="AN362" s="88"/>
      <c r="AO362" s="91"/>
      <c r="AP362" s="88"/>
      <c r="AQ362" s="91"/>
      <c r="AR362" s="80"/>
      <c r="AS362" s="80"/>
      <c r="AT362" s="24" t="s">
        <v>177</v>
      </c>
      <c r="AU362" s="25">
        <v>40990.47014572691</v>
      </c>
      <c r="AV362" s="83">
        <v>10.176872581097593</v>
      </c>
      <c r="AW362" s="88"/>
      <c r="AX362" s="89">
        <v>0.24418083073148325</v>
      </c>
      <c r="AY362" s="88"/>
      <c r="AZ362" s="89">
        <v>0.25237622967553186</v>
      </c>
      <c r="BA362" s="77">
        <v>70</v>
      </c>
      <c r="BB362" s="77">
        <v>82</v>
      </c>
      <c r="BC362" s="30" t="s">
        <v>1180</v>
      </c>
      <c r="BD362" s="78">
        <v>180</v>
      </c>
      <c r="BE362" s="79">
        <v>11.0990297</v>
      </c>
      <c r="BF362" s="79">
        <v>0.042566543</v>
      </c>
      <c r="BG362" s="79">
        <v>0.107433</v>
      </c>
      <c r="BH362" s="79">
        <v>6.054727226</v>
      </c>
      <c r="BI362" s="79">
        <v>74.307885</v>
      </c>
      <c r="BJ362" s="79">
        <v>8.388357351</v>
      </c>
      <c r="BK362" s="79">
        <v>100</v>
      </c>
      <c r="BL362" s="81">
        <v>100.44864371919088</v>
      </c>
      <c r="BM362" s="81">
        <v>1.5935060096682963</v>
      </c>
      <c r="BN362" s="81">
        <v>105.43829130864405</v>
      </c>
      <c r="BO362" s="81">
        <v>23.30325643834993</v>
      </c>
      <c r="BP362" s="81">
        <v>230.78369747585316</v>
      </c>
      <c r="BQ362" s="96">
        <v>0.45194164210846877</v>
      </c>
      <c r="BR362" s="96">
        <v>21.93890743417483</v>
      </c>
      <c r="BS362" s="96">
        <v>4.924268739926407</v>
      </c>
      <c r="BT362" s="96">
        <v>27.315117816209707</v>
      </c>
    </row>
    <row r="363" spans="1:72" s="29" customFormat="1" ht="12.75" customHeight="1">
      <c r="A363" s="17">
        <v>1994</v>
      </c>
      <c r="B363" s="18" t="s">
        <v>800</v>
      </c>
      <c r="C363" s="19" t="s">
        <v>801</v>
      </c>
      <c r="D363" s="20" t="s">
        <v>802</v>
      </c>
      <c r="E363" s="141" t="s">
        <v>1183</v>
      </c>
      <c r="F363" s="82">
        <v>3256.537554738</v>
      </c>
      <c r="G363" s="74">
        <v>0.9620114</v>
      </c>
      <c r="H363" s="22" t="s">
        <v>170</v>
      </c>
      <c r="I363" s="23">
        <v>16.314780821917807</v>
      </c>
      <c r="J363" s="24" t="s">
        <v>177</v>
      </c>
      <c r="K363" s="87">
        <v>752.8626227342705</v>
      </c>
      <c r="L363" s="92">
        <v>0.23118499635876025</v>
      </c>
      <c r="M363" s="88"/>
      <c r="N363" s="89">
        <v>0.05167530322751278</v>
      </c>
      <c r="O363" s="88"/>
      <c r="P363" s="89">
        <v>0.029654017054574794</v>
      </c>
      <c r="Q363" s="77">
        <v>57</v>
      </c>
      <c r="R363" s="77">
        <v>40</v>
      </c>
      <c r="S363" s="24" t="s">
        <v>176</v>
      </c>
      <c r="T363" s="26"/>
      <c r="U363" s="28"/>
      <c r="V363" s="88"/>
      <c r="W363" s="91"/>
      <c r="X363" s="88"/>
      <c r="Y363" s="91"/>
      <c r="Z363" s="80"/>
      <c r="AA363" s="80"/>
      <c r="AB363" s="24" t="s">
        <v>177</v>
      </c>
      <c r="AC363" s="87">
        <v>32019.14423599363</v>
      </c>
      <c r="AD363" s="87">
        <v>9.832266233014373</v>
      </c>
      <c r="AE363" s="88"/>
      <c r="AF363" s="89">
        <v>2.1977435690341665</v>
      </c>
      <c r="AG363" s="88"/>
      <c r="AH363" s="89">
        <v>0.4449678354001748</v>
      </c>
      <c r="AI363" s="77">
        <v>66</v>
      </c>
      <c r="AJ363" s="77">
        <v>18</v>
      </c>
      <c r="AK363" s="24" t="s">
        <v>177</v>
      </c>
      <c r="AL363" s="25">
        <v>1135.1533368043467</v>
      </c>
      <c r="AM363" s="83">
        <v>0.34857676833874984</v>
      </c>
      <c r="AN363" s="88"/>
      <c r="AO363" s="89">
        <v>0.07791513500304545</v>
      </c>
      <c r="AP363" s="88"/>
      <c r="AQ363" s="89">
        <v>0.02590297959125633</v>
      </c>
      <c r="AR363" s="77">
        <v>69</v>
      </c>
      <c r="AS363" s="77">
        <v>50</v>
      </c>
      <c r="AT363" s="24" t="s">
        <v>176</v>
      </c>
      <c r="AU363" s="26"/>
      <c r="AV363" s="83"/>
      <c r="AW363" s="88"/>
      <c r="AX363" s="91"/>
      <c r="AY363" s="88"/>
      <c r="AZ363" s="91"/>
      <c r="BA363" s="80"/>
      <c r="BB363" s="80"/>
      <c r="BC363" s="19" t="s">
        <v>1183</v>
      </c>
      <c r="BD363" s="78">
        <v>22</v>
      </c>
      <c r="BE363" s="79">
        <v>1.24560855</v>
      </c>
      <c r="BF363" s="79">
        <v>0.11104380999999999</v>
      </c>
      <c r="BG363" s="79">
        <v>0.6230392</v>
      </c>
      <c r="BH363" s="79">
        <v>3.032093078</v>
      </c>
      <c r="BI363" s="79">
        <v>37.878426000000005</v>
      </c>
      <c r="BJ363" s="79">
        <v>0.18347927659000002</v>
      </c>
      <c r="BK363" s="79">
        <v>43.073689914590005</v>
      </c>
      <c r="BL363" s="81">
        <v>101.67567887707216</v>
      </c>
      <c r="BM363" s="81">
        <v>127.51427835994697</v>
      </c>
      <c r="BN363" s="81">
        <v>1.7889169851744995</v>
      </c>
      <c r="BO363" s="81">
        <v>112.92704813479598</v>
      </c>
      <c r="BP363" s="81">
        <v>343.9059223569896</v>
      </c>
      <c r="BQ363" s="96">
        <v>20.071135281855547</v>
      </c>
      <c r="BR363" s="96">
        <v>0.27589434375499383</v>
      </c>
      <c r="BS363" s="96">
        <v>35.52050562685418</v>
      </c>
      <c r="BT363" s="96">
        <v>55.86753525246472</v>
      </c>
    </row>
    <row r="364" spans="1:72" s="29" customFormat="1" ht="12.75" customHeight="1">
      <c r="A364" s="17">
        <v>1994</v>
      </c>
      <c r="B364" s="18" t="s">
        <v>800</v>
      </c>
      <c r="C364" s="19" t="s">
        <v>803</v>
      </c>
      <c r="D364" s="20" t="s">
        <v>378</v>
      </c>
      <c r="E364" s="141" t="s">
        <v>1183</v>
      </c>
      <c r="F364" s="82">
        <v>13324.06487737</v>
      </c>
      <c r="G364" s="74">
        <v>0.9551193</v>
      </c>
      <c r="H364" s="22" t="s">
        <v>170</v>
      </c>
      <c r="I364" s="23">
        <v>437.0383561643836</v>
      </c>
      <c r="J364" s="24" t="s">
        <v>177</v>
      </c>
      <c r="K364" s="87">
        <v>4191.473262586195</v>
      </c>
      <c r="L364" s="92">
        <v>0.3145791694323796</v>
      </c>
      <c r="M364" s="31" t="s">
        <v>498</v>
      </c>
      <c r="N364" s="27">
        <v>0.02</v>
      </c>
      <c r="O364" s="31" t="s">
        <v>498</v>
      </c>
      <c r="P364" s="27">
        <v>0.02</v>
      </c>
      <c r="Q364" s="77">
        <v>11</v>
      </c>
      <c r="R364" s="77">
        <v>11</v>
      </c>
      <c r="S364" s="24" t="s">
        <v>177</v>
      </c>
      <c r="T364" s="25">
        <v>70830.38631351953</v>
      </c>
      <c r="U364" s="28">
        <v>5.315974289033974</v>
      </c>
      <c r="V364" s="88"/>
      <c r="W364" s="89">
        <v>0.18148828535911102</v>
      </c>
      <c r="X364" s="88"/>
      <c r="Y364" s="89">
        <v>0.17305409579541484</v>
      </c>
      <c r="Z364" s="77">
        <v>23</v>
      </c>
      <c r="AA364" s="77">
        <v>22</v>
      </c>
      <c r="AB364" s="24" t="s">
        <v>177</v>
      </c>
      <c r="AC364" s="87">
        <v>475867.3604161491</v>
      </c>
      <c r="AD364" s="87">
        <v>35.71487866472167</v>
      </c>
      <c r="AE364" s="88"/>
      <c r="AF364" s="89">
        <v>1.2193121595866332</v>
      </c>
      <c r="AG364" s="88"/>
      <c r="AH364" s="89">
        <v>0.9973879014985415</v>
      </c>
      <c r="AI364" s="77">
        <v>47</v>
      </c>
      <c r="AJ364" s="77">
        <v>45</v>
      </c>
      <c r="AK364" s="24" t="s">
        <v>179</v>
      </c>
      <c r="AL364" s="25">
        <v>13707.480787269222</v>
      </c>
      <c r="AM364" s="83">
        <v>1.0287761965607378</v>
      </c>
      <c r="AN364" s="88"/>
      <c r="AO364" s="89">
        <v>0.035122598</v>
      </c>
      <c r="AP364" s="88"/>
      <c r="AQ364" s="89">
        <v>0.035122598</v>
      </c>
      <c r="AR364" s="77">
        <v>52</v>
      </c>
      <c r="AS364" s="77">
        <v>56</v>
      </c>
      <c r="AT364" s="24" t="s">
        <v>177</v>
      </c>
      <c r="AU364" s="25">
        <v>167117.69261229146</v>
      </c>
      <c r="AV364" s="83">
        <v>12.542545698357358</v>
      </c>
      <c r="AW364" s="88"/>
      <c r="AX364" s="89">
        <v>0.4282046881846051</v>
      </c>
      <c r="AY364" s="88"/>
      <c r="AZ364" s="89">
        <v>0.31867950344072027</v>
      </c>
      <c r="BA364" s="77">
        <v>86</v>
      </c>
      <c r="BB364" s="77">
        <v>88</v>
      </c>
      <c r="BC364" s="19" t="s">
        <v>1183</v>
      </c>
      <c r="BD364" s="78">
        <v>7</v>
      </c>
      <c r="BE364" s="79">
        <v>0.67634987</v>
      </c>
      <c r="BF364" s="79">
        <v>0.280111385</v>
      </c>
      <c r="BG364" s="79">
        <v>0.4159352</v>
      </c>
      <c r="BH364" s="79">
        <v>5.4215251</v>
      </c>
      <c r="BI364" s="79">
        <v>78.80068200000001</v>
      </c>
      <c r="BJ364" s="79">
        <v>0.491918965</v>
      </c>
      <c r="BK364" s="79">
        <v>86.08652252</v>
      </c>
      <c r="BL364" s="81">
        <v>96.47946617627156</v>
      </c>
      <c r="BM364" s="81">
        <v>63.48998295682173</v>
      </c>
      <c r="BN364" s="81">
        <v>0.48205974702069254</v>
      </c>
      <c r="BO364" s="81">
        <v>112.96501161914216</v>
      </c>
      <c r="BP364" s="81">
        <v>273.41652049925614</v>
      </c>
      <c r="BQ364" s="96">
        <v>9.993062520407012</v>
      </c>
      <c r="BR364" s="96">
        <v>0.07456988852514451</v>
      </c>
      <c r="BS364" s="96">
        <v>33.28051800017074</v>
      </c>
      <c r="BT364" s="96">
        <v>43.34815040910289</v>
      </c>
    </row>
    <row r="365" spans="1:72" s="29" customFormat="1" ht="12.75" customHeight="1">
      <c r="A365" s="17">
        <v>1994</v>
      </c>
      <c r="B365" s="18" t="s">
        <v>800</v>
      </c>
      <c r="C365" s="112" t="s">
        <v>379</v>
      </c>
      <c r="D365" s="112" t="s">
        <v>380</v>
      </c>
      <c r="E365" s="139" t="s">
        <v>1180</v>
      </c>
      <c r="F365" s="82">
        <v>3123.963152957</v>
      </c>
      <c r="G365" s="74">
        <v>0.9733001</v>
      </c>
      <c r="H365" s="22" t="s">
        <v>170</v>
      </c>
      <c r="I365" s="23">
        <v>24.600438356164382</v>
      </c>
      <c r="J365" s="24" t="s">
        <v>176</v>
      </c>
      <c r="K365" s="77"/>
      <c r="L365" s="93"/>
      <c r="M365" s="88"/>
      <c r="N365" s="91"/>
      <c r="O365" s="88"/>
      <c r="P365" s="91"/>
      <c r="Q365" s="80"/>
      <c r="R365" s="80"/>
      <c r="S365" s="24" t="s">
        <v>177</v>
      </c>
      <c r="T365" s="25">
        <v>111263.86834797132</v>
      </c>
      <c r="U365" s="28">
        <v>35.616255026136926</v>
      </c>
      <c r="V365" s="88"/>
      <c r="W365" s="89">
        <v>5.064771426032172</v>
      </c>
      <c r="X365" s="88"/>
      <c r="Y365" s="89">
        <v>4.0249011562486645</v>
      </c>
      <c r="Z365" s="77">
        <v>90</v>
      </c>
      <c r="AA365" s="77">
        <v>85</v>
      </c>
      <c r="AB365" s="24" t="s">
        <v>177</v>
      </c>
      <c r="AC365" s="87">
        <v>869176.1890189104</v>
      </c>
      <c r="AD365" s="87">
        <v>278.228694277712</v>
      </c>
      <c r="AE365" s="88"/>
      <c r="AF365" s="89">
        <v>39.56521368251332</v>
      </c>
      <c r="AG365" s="88"/>
      <c r="AH365" s="89">
        <v>16.57473256583748</v>
      </c>
      <c r="AI365" s="77">
        <v>99</v>
      </c>
      <c r="AJ365" s="77">
        <v>99</v>
      </c>
      <c r="AK365" s="24" t="s">
        <v>177</v>
      </c>
      <c r="AL365" s="25">
        <v>62497.97434092107</v>
      </c>
      <c r="AM365" s="83">
        <v>20.005989597464797</v>
      </c>
      <c r="AN365" s="88"/>
      <c r="AO365" s="89">
        <v>2.8449303383631666</v>
      </c>
      <c r="AP365" s="88"/>
      <c r="AQ365" s="89">
        <v>2.005194890953876</v>
      </c>
      <c r="AR365" s="77">
        <v>99</v>
      </c>
      <c r="AS365" s="77">
        <v>99</v>
      </c>
      <c r="AT365" s="24" t="s">
        <v>177</v>
      </c>
      <c r="AU365" s="25">
        <v>343795.97753129096</v>
      </c>
      <c r="AV365" s="83">
        <v>110.05122682252814</v>
      </c>
      <c r="AW365" s="88"/>
      <c r="AX365" s="89">
        <v>15.649716922834537</v>
      </c>
      <c r="AY365" s="88"/>
      <c r="AZ365" s="89">
        <v>5.0703431803342305</v>
      </c>
      <c r="BA365" s="77">
        <v>99</v>
      </c>
      <c r="BB365" s="77">
        <v>99</v>
      </c>
      <c r="BC365" s="30" t="s">
        <v>1180</v>
      </c>
      <c r="BD365" s="78">
        <v>11</v>
      </c>
      <c r="BE365" s="79">
        <v>0.665048334</v>
      </c>
      <c r="BF365" s="79">
        <v>0.19783774999999998</v>
      </c>
      <c r="BG365" s="79">
        <v>0.6831409</v>
      </c>
      <c r="BH365" s="79">
        <v>6.3026323390000005</v>
      </c>
      <c r="BI365" s="79">
        <v>59.8247307</v>
      </c>
      <c r="BJ365" s="79">
        <v>0.191614809</v>
      </c>
      <c r="BK365" s="79">
        <v>67.86500483200001</v>
      </c>
      <c r="BL365" s="81">
        <v>97.72650478000124</v>
      </c>
      <c r="BM365" s="81">
        <v>14.901340330049216</v>
      </c>
      <c r="BN365" s="81">
        <v>0.7744998994030391</v>
      </c>
      <c r="BO365" s="81">
        <v>190.34018965012473</v>
      </c>
      <c r="BP365" s="81">
        <v>303.7425346595782</v>
      </c>
      <c r="BQ365" s="96">
        <v>2.2937838068191105</v>
      </c>
      <c r="BR365" s="96">
        <v>0.11980692719145672</v>
      </c>
      <c r="BS365" s="96">
        <v>60.5600432912028</v>
      </c>
      <c r="BT365" s="96">
        <v>62.97363402521337</v>
      </c>
    </row>
    <row r="366" spans="1:72" s="29" customFormat="1" ht="12.75" customHeight="1">
      <c r="A366" s="17">
        <v>1994</v>
      </c>
      <c r="B366" s="18" t="s">
        <v>800</v>
      </c>
      <c r="C366" s="19" t="s">
        <v>804</v>
      </c>
      <c r="D366" s="20" t="s">
        <v>381</v>
      </c>
      <c r="E366" s="141" t="s">
        <v>208</v>
      </c>
      <c r="F366" s="82">
        <v>11102.85642517</v>
      </c>
      <c r="G366" s="74">
        <v>3.977775</v>
      </c>
      <c r="H366" s="22" t="s">
        <v>170</v>
      </c>
      <c r="I366" s="23">
        <v>735.554794520548</v>
      </c>
      <c r="J366" s="24" t="s">
        <v>177</v>
      </c>
      <c r="K366" s="87">
        <v>13659.501201582574</v>
      </c>
      <c r="L366" s="92">
        <v>1.230269101797687</v>
      </c>
      <c r="M366" s="88"/>
      <c r="N366" s="89">
        <v>0.02079545136363382</v>
      </c>
      <c r="O366" s="31" t="s">
        <v>498</v>
      </c>
      <c r="P366" s="27">
        <v>0.02</v>
      </c>
      <c r="Q366" s="77">
        <v>23</v>
      </c>
      <c r="R366" s="77">
        <v>11</v>
      </c>
      <c r="S366" s="24" t="s">
        <v>177</v>
      </c>
      <c r="T366" s="25">
        <v>31822.032133254805</v>
      </c>
      <c r="U366" s="28">
        <v>2.8661121890322527</v>
      </c>
      <c r="V366" s="31" t="s">
        <v>498</v>
      </c>
      <c r="W366" s="27">
        <v>0.05</v>
      </c>
      <c r="X366" s="31" t="s">
        <v>498</v>
      </c>
      <c r="Y366" s="27">
        <v>0.05</v>
      </c>
      <c r="Z366" s="77">
        <v>3</v>
      </c>
      <c r="AA366" s="77">
        <v>3</v>
      </c>
      <c r="AB366" s="24" t="s">
        <v>178</v>
      </c>
      <c r="AC366" s="87">
        <v>618283.0454189455</v>
      </c>
      <c r="AD366" s="87">
        <v>55.68684505523349</v>
      </c>
      <c r="AE366" s="88"/>
      <c r="AF366" s="89">
        <v>0.9412843712389315</v>
      </c>
      <c r="AG366" s="88"/>
      <c r="AH366" s="89">
        <v>0.3631739471645127</v>
      </c>
      <c r="AI366" s="77">
        <v>38</v>
      </c>
      <c r="AJ366" s="77">
        <v>14</v>
      </c>
      <c r="AK366" s="24" t="s">
        <v>177</v>
      </c>
      <c r="AL366" s="25">
        <v>18248.072565899587</v>
      </c>
      <c r="AM366" s="83">
        <v>1.6435475581339134</v>
      </c>
      <c r="AN366" s="88"/>
      <c r="AO366" s="89">
        <v>0.027781168574461543</v>
      </c>
      <c r="AP366" s="88"/>
      <c r="AQ366" s="89">
        <v>0.01702900660486486</v>
      </c>
      <c r="AR366" s="77">
        <v>49</v>
      </c>
      <c r="AS366" s="77">
        <v>40</v>
      </c>
      <c r="AT366" s="24" t="s">
        <v>178</v>
      </c>
      <c r="AU366" s="25">
        <v>235792.73359754647</v>
      </c>
      <c r="AV366" s="83">
        <v>21.237123544442856</v>
      </c>
      <c r="AW366" s="88"/>
      <c r="AX366" s="89">
        <v>0.3589747715573933</v>
      </c>
      <c r="AY366" s="88"/>
      <c r="AZ366" s="89">
        <v>0.11877023792818407</v>
      </c>
      <c r="BA366" s="77">
        <v>82</v>
      </c>
      <c r="BB366" s="77">
        <v>62</v>
      </c>
      <c r="BC366" s="19" t="s">
        <v>1183</v>
      </c>
      <c r="BD366" s="78">
        <v>2</v>
      </c>
      <c r="BE366" s="79">
        <v>0.251148095</v>
      </c>
      <c r="BF366" s="79">
        <v>0.01428277</v>
      </c>
      <c r="BG366" s="79">
        <v>0.02406671</v>
      </c>
      <c r="BH366" s="79">
        <v>67.826006305</v>
      </c>
      <c r="BI366" s="79">
        <v>31.076016</v>
      </c>
      <c r="BJ366" s="79">
        <v>0.80848418</v>
      </c>
      <c r="BK366" s="79">
        <v>100</v>
      </c>
      <c r="BL366" s="81">
        <v>97.47863899958175</v>
      </c>
      <c r="BM366" s="81">
        <v>1.2331661459323093</v>
      </c>
      <c r="BN366" s="81">
        <v>0.10687940303150388</v>
      </c>
      <c r="BO366" s="81">
        <v>40.10697634443939</v>
      </c>
      <c r="BP366" s="81">
        <v>138.92566089298495</v>
      </c>
      <c r="BQ366" s="96">
        <v>0.1885400705162484</v>
      </c>
      <c r="BR366" s="96">
        <v>0.01648224501806057</v>
      </c>
      <c r="BS366" s="96">
        <v>12.366907644480113</v>
      </c>
      <c r="BT366" s="96">
        <v>12.571929960014423</v>
      </c>
    </row>
    <row r="367" spans="1:72" s="29" customFormat="1" ht="12.75" customHeight="1">
      <c r="A367" s="17">
        <v>1994</v>
      </c>
      <c r="B367" s="18" t="s">
        <v>800</v>
      </c>
      <c r="C367" s="19" t="s">
        <v>805</v>
      </c>
      <c r="D367" s="20" t="s">
        <v>806</v>
      </c>
      <c r="E367" s="139" t="s">
        <v>208</v>
      </c>
      <c r="F367" s="82">
        <v>614.9412383867</v>
      </c>
      <c r="G367" s="74">
        <v>5.259029</v>
      </c>
      <c r="H367" s="22" t="s">
        <v>170</v>
      </c>
      <c r="I367" s="23">
        <v>66.88630136986302</v>
      </c>
      <c r="J367" s="24" t="s">
        <v>177</v>
      </c>
      <c r="K367" s="87">
        <v>1155.3489145124393</v>
      </c>
      <c r="L367" s="92">
        <v>1.8787956350813295</v>
      </c>
      <c r="M367" s="31" t="s">
        <v>498</v>
      </c>
      <c r="N367" s="27">
        <v>0.02</v>
      </c>
      <c r="O367" s="31" t="s">
        <v>498</v>
      </c>
      <c r="P367" s="27">
        <v>0.02</v>
      </c>
      <c r="Q367" s="77">
        <v>11</v>
      </c>
      <c r="R367" s="77">
        <v>11</v>
      </c>
      <c r="S367" s="24" t="s">
        <v>177</v>
      </c>
      <c r="T367" s="25">
        <v>2303.4462046648773</v>
      </c>
      <c r="U367" s="28">
        <v>3.745798884309621</v>
      </c>
      <c r="V367" s="31" t="s">
        <v>498</v>
      </c>
      <c r="W367" s="27">
        <v>0.05</v>
      </c>
      <c r="X367" s="31" t="s">
        <v>498</v>
      </c>
      <c r="Y367" s="27">
        <v>0.05</v>
      </c>
      <c r="Z367" s="77">
        <v>3</v>
      </c>
      <c r="AA367" s="77">
        <v>3</v>
      </c>
      <c r="AB367" s="24" t="s">
        <v>178</v>
      </c>
      <c r="AC367" s="87">
        <v>24855.61898558513</v>
      </c>
      <c r="AD367" s="87">
        <v>40.41950260287294</v>
      </c>
      <c r="AE367" s="88"/>
      <c r="AF367" s="89">
        <v>0.416136627073545</v>
      </c>
      <c r="AG367" s="31" t="s">
        <v>498</v>
      </c>
      <c r="AH367" s="27">
        <v>0.2</v>
      </c>
      <c r="AI367" s="77">
        <v>14</v>
      </c>
      <c r="AJ367" s="77">
        <v>3</v>
      </c>
      <c r="AK367" s="24" t="s">
        <v>177</v>
      </c>
      <c r="AL367" s="25">
        <v>3010.078676567515</v>
      </c>
      <c r="AM367" s="83">
        <v>4.894904567572122</v>
      </c>
      <c r="AN367" s="88"/>
      <c r="AO367" s="89">
        <v>0.0503952039343396</v>
      </c>
      <c r="AP367" s="88"/>
      <c r="AQ367" s="89">
        <v>0.015221702920029114</v>
      </c>
      <c r="AR367" s="77">
        <v>59</v>
      </c>
      <c r="AS367" s="77">
        <v>36</v>
      </c>
      <c r="AT367" s="24" t="s">
        <v>178</v>
      </c>
      <c r="AU367" s="25">
        <v>14199.14793566999</v>
      </c>
      <c r="AV367" s="83">
        <v>23.09025163594735</v>
      </c>
      <c r="AW367" s="88"/>
      <c r="AX367" s="89">
        <v>0.2377243364043665</v>
      </c>
      <c r="AY367" s="88"/>
      <c r="AZ367" s="89">
        <v>0.03388616701556715</v>
      </c>
      <c r="BA367" s="77">
        <v>69</v>
      </c>
      <c r="BB367" s="77">
        <v>24</v>
      </c>
      <c r="BC367" s="19" t="s">
        <v>1183</v>
      </c>
      <c r="BD367" s="78">
        <v>0</v>
      </c>
      <c r="BE367" s="79">
        <v>0.015806061</v>
      </c>
      <c r="BF367" s="79">
        <v>0</v>
      </c>
      <c r="BG367" s="79">
        <v>0.0002927049</v>
      </c>
      <c r="BH367" s="79">
        <v>88.4611402</v>
      </c>
      <c r="BI367" s="79">
        <v>11.515011</v>
      </c>
      <c r="BJ367" s="79">
        <v>0.0077566803</v>
      </c>
      <c r="BK367" s="79">
        <v>100</v>
      </c>
      <c r="BL367" s="81">
        <v>115.62351364368097</v>
      </c>
      <c r="BM367" s="81">
        <v>0.013551430304456174</v>
      </c>
      <c r="BN367" s="81">
        <v>0.0016261716365347408</v>
      </c>
      <c r="BO367" s="81">
        <v>5.439544124208708</v>
      </c>
      <c r="BP367" s="81">
        <v>121.07823536983067</v>
      </c>
      <c r="BQ367" s="96">
        <v>0.0016261716365347408</v>
      </c>
      <c r="BR367" s="96">
        <v>0</v>
      </c>
      <c r="BS367" s="96">
        <v>1.5155919652503782</v>
      </c>
      <c r="BT367" s="96">
        <v>1.5172181368869129</v>
      </c>
    </row>
    <row r="368" spans="1:72" s="29" customFormat="1" ht="12.75" customHeight="1">
      <c r="A368" s="17">
        <v>1994</v>
      </c>
      <c r="B368" s="18" t="s">
        <v>800</v>
      </c>
      <c r="C368" s="19" t="s">
        <v>807</v>
      </c>
      <c r="D368" s="20" t="s">
        <v>382</v>
      </c>
      <c r="E368" s="141" t="s">
        <v>1183</v>
      </c>
      <c r="F368" s="82">
        <v>14242.64125336</v>
      </c>
      <c r="G368" s="74">
        <v>2.701382</v>
      </c>
      <c r="H368" s="22" t="s">
        <v>170</v>
      </c>
      <c r="I368" s="23">
        <v>545.686301369863</v>
      </c>
      <c r="J368" s="24" t="s">
        <v>177</v>
      </c>
      <c r="K368" s="87">
        <v>11421.32587576964</v>
      </c>
      <c r="L368" s="92">
        <v>0.8019106619760727</v>
      </c>
      <c r="M368" s="88"/>
      <c r="N368" s="89">
        <v>0.023438078937620333</v>
      </c>
      <c r="O368" s="31" t="s">
        <v>498</v>
      </c>
      <c r="P368" s="27">
        <v>0.02</v>
      </c>
      <c r="Q368" s="77">
        <v>28</v>
      </c>
      <c r="R368" s="77">
        <v>11</v>
      </c>
      <c r="S368" s="24" t="s">
        <v>177</v>
      </c>
      <c r="T368" s="25">
        <v>20400.27565968666</v>
      </c>
      <c r="U368" s="28">
        <v>1.432337955916288</v>
      </c>
      <c r="V368" s="31" t="s">
        <v>498</v>
      </c>
      <c r="W368" s="27">
        <v>0.05</v>
      </c>
      <c r="X368" s="31" t="s">
        <v>498</v>
      </c>
      <c r="Y368" s="27">
        <v>0.05</v>
      </c>
      <c r="Z368" s="77">
        <v>3</v>
      </c>
      <c r="AA368" s="77">
        <v>3</v>
      </c>
      <c r="AB368" s="24" t="s">
        <v>178</v>
      </c>
      <c r="AC368" s="87">
        <v>334420.88605764887</v>
      </c>
      <c r="AD368" s="87">
        <v>23.48025763681685</v>
      </c>
      <c r="AE368" s="88"/>
      <c r="AF368" s="89">
        <v>0.686276112866793</v>
      </c>
      <c r="AG368" s="88"/>
      <c r="AH368" s="89">
        <v>0.21533261141043708</v>
      </c>
      <c r="AI368" s="77">
        <v>27</v>
      </c>
      <c r="AJ368" s="77">
        <v>7</v>
      </c>
      <c r="AK368" s="24" t="s">
        <v>177</v>
      </c>
      <c r="AL368" s="25">
        <v>11472.015011274983</v>
      </c>
      <c r="AM368" s="83">
        <v>0.8054696321560866</v>
      </c>
      <c r="AN368" s="88"/>
      <c r="AO368" s="89">
        <v>0.023542099781800465</v>
      </c>
      <c r="AP368" s="88"/>
      <c r="AQ368" s="89">
        <v>0.012877149916437614</v>
      </c>
      <c r="AR368" s="77">
        <v>45</v>
      </c>
      <c r="AS368" s="77">
        <v>31</v>
      </c>
      <c r="AT368" s="24" t="s">
        <v>177</v>
      </c>
      <c r="AU368" s="25">
        <v>131772.5972209455</v>
      </c>
      <c r="AV368" s="83">
        <v>9.251977556470353</v>
      </c>
      <c r="AW368" s="88"/>
      <c r="AX368" s="89">
        <v>0.2704148860713291</v>
      </c>
      <c r="AY368" s="88"/>
      <c r="AZ368" s="89">
        <v>0.07045350905590299</v>
      </c>
      <c r="BA368" s="77">
        <v>73</v>
      </c>
      <c r="BB368" s="77">
        <v>46</v>
      </c>
      <c r="BC368" s="19" t="s">
        <v>1183</v>
      </c>
      <c r="BD368" s="78">
        <v>7</v>
      </c>
      <c r="BE368" s="79">
        <v>1.01616099433</v>
      </c>
      <c r="BF368" s="79">
        <v>0.124826596</v>
      </c>
      <c r="BG368" s="79">
        <v>0.2084088</v>
      </c>
      <c r="BH368" s="79">
        <v>47.250892959999995</v>
      </c>
      <c r="BI368" s="79">
        <v>50.774217</v>
      </c>
      <c r="BJ368" s="79">
        <v>0.62549802</v>
      </c>
      <c r="BK368" s="79">
        <v>100</v>
      </c>
      <c r="BL368" s="81">
        <v>121.58100705219648</v>
      </c>
      <c r="BM368" s="81">
        <v>10.073623104573572</v>
      </c>
      <c r="BN368" s="81">
        <v>0.524106907832539</v>
      </c>
      <c r="BO368" s="81">
        <v>174.59781200438167</v>
      </c>
      <c r="BP368" s="81">
        <v>306.77654906898425</v>
      </c>
      <c r="BQ368" s="96">
        <v>1.579575932099389</v>
      </c>
      <c r="BR368" s="96">
        <v>0.08125833633984886</v>
      </c>
      <c r="BS368" s="96">
        <v>39.75007092637679</v>
      </c>
      <c r="BT368" s="96">
        <v>41.41090519481603</v>
      </c>
    </row>
    <row r="369" spans="1:72" s="29" customFormat="1" ht="12.75" customHeight="1">
      <c r="A369" s="17">
        <v>1994</v>
      </c>
      <c r="B369" s="18" t="s">
        <v>800</v>
      </c>
      <c r="C369" s="113" t="s">
        <v>808</v>
      </c>
      <c r="D369" s="116" t="s">
        <v>383</v>
      </c>
      <c r="E369" s="142" t="s">
        <v>1178</v>
      </c>
      <c r="F369" s="82">
        <v>116964.1991347</v>
      </c>
      <c r="G369" s="74">
        <v>1.592559</v>
      </c>
      <c r="H369" s="22" t="s">
        <v>170</v>
      </c>
      <c r="I369" s="23">
        <v>188.44671232876712</v>
      </c>
      <c r="J369" s="24" t="s">
        <v>177</v>
      </c>
      <c r="K369" s="87">
        <v>307663.2313201258</v>
      </c>
      <c r="L369" s="92">
        <v>2.6304051461576736</v>
      </c>
      <c r="M369" s="88"/>
      <c r="N369" s="89">
        <v>1.8282499619644668</v>
      </c>
      <c r="O369" s="88"/>
      <c r="P369" s="89">
        <v>1.8843793155548187</v>
      </c>
      <c r="Q369" s="77">
        <v>99</v>
      </c>
      <c r="R369" s="77">
        <v>99</v>
      </c>
      <c r="S369" s="24" t="s">
        <v>177</v>
      </c>
      <c r="T369" s="25">
        <v>750650.7961109536</v>
      </c>
      <c r="U369" s="28">
        <v>6.417782549397685</v>
      </c>
      <c r="V369" s="88"/>
      <c r="W369" s="89">
        <v>4.460647713897535</v>
      </c>
      <c r="X369" s="88"/>
      <c r="Y369" s="89">
        <v>4.493532046667569</v>
      </c>
      <c r="Z369" s="77">
        <v>87</v>
      </c>
      <c r="AA369" s="77">
        <v>88</v>
      </c>
      <c r="AB369" s="24" t="s">
        <v>177</v>
      </c>
      <c r="AC369" s="87">
        <v>1172130.2174573268</v>
      </c>
      <c r="AD369" s="87">
        <v>10.021273399285718</v>
      </c>
      <c r="AE369" s="88"/>
      <c r="AF369" s="89">
        <v>6.965236035156923</v>
      </c>
      <c r="AG369" s="88"/>
      <c r="AH369" s="89">
        <v>7.058913090116207</v>
      </c>
      <c r="AI369" s="77">
        <v>91</v>
      </c>
      <c r="AJ369" s="77">
        <v>92</v>
      </c>
      <c r="AK369" s="24" t="s">
        <v>177</v>
      </c>
      <c r="AL369" s="25">
        <v>409381.098525905</v>
      </c>
      <c r="AM369" s="83">
        <v>3.500054730887762</v>
      </c>
      <c r="AN369" s="88"/>
      <c r="AO369" s="89">
        <v>2.4326955632543195</v>
      </c>
      <c r="AP369" s="88"/>
      <c r="AQ369" s="89">
        <v>2.43119087656714</v>
      </c>
      <c r="AR369" s="77">
        <v>99</v>
      </c>
      <c r="AS369" s="77">
        <v>99</v>
      </c>
      <c r="AT369" s="24" t="s">
        <v>177</v>
      </c>
      <c r="AU369" s="25">
        <v>433724.85616063065</v>
      </c>
      <c r="AV369" s="83">
        <v>3.708184721216602</v>
      </c>
      <c r="AW369" s="88"/>
      <c r="AX369" s="89">
        <v>2.5773552737396783</v>
      </c>
      <c r="AY369" s="88"/>
      <c r="AZ369" s="89">
        <v>2.5928048912376256</v>
      </c>
      <c r="BA369" s="77">
        <v>99</v>
      </c>
      <c r="BB369" s="77">
        <v>99</v>
      </c>
      <c r="BC369" s="19" t="s">
        <v>1178</v>
      </c>
      <c r="BD369" s="78">
        <v>27</v>
      </c>
      <c r="BE369" s="79">
        <v>2.05650422</v>
      </c>
      <c r="BF369" s="79">
        <v>2.45729437</v>
      </c>
      <c r="BG369" s="79">
        <v>0.4389626</v>
      </c>
      <c r="BH369" s="79">
        <v>24.5167915</v>
      </c>
      <c r="BI369" s="79">
        <v>67.231489</v>
      </c>
      <c r="BJ369" s="79">
        <v>0.861508646</v>
      </c>
      <c r="BK369" s="79">
        <v>97.56255033599999</v>
      </c>
      <c r="BL369" s="81">
        <v>102.03969894174129</v>
      </c>
      <c r="BM369" s="81">
        <v>285.9968675776001</v>
      </c>
      <c r="BN369" s="81">
        <v>3.7515565643335766</v>
      </c>
      <c r="BO369" s="81">
        <v>208.96171845193533</v>
      </c>
      <c r="BP369" s="81">
        <v>600.7498415356102</v>
      </c>
      <c r="BQ369" s="96">
        <v>44.84479888499108</v>
      </c>
      <c r="BR369" s="96">
        <v>0.5819481673562416</v>
      </c>
      <c r="BS369" s="96">
        <v>53.103112036985976</v>
      </c>
      <c r="BT369" s="96">
        <v>98.5298590893333</v>
      </c>
    </row>
    <row r="370" spans="1:72" s="29" customFormat="1" ht="12.75" customHeight="1">
      <c r="A370" s="17">
        <v>1994</v>
      </c>
      <c r="B370" s="18" t="s">
        <v>800</v>
      </c>
      <c r="C370" s="113" t="s">
        <v>809</v>
      </c>
      <c r="D370" s="116" t="s">
        <v>384</v>
      </c>
      <c r="E370" s="142" t="s">
        <v>1178</v>
      </c>
      <c r="F370" s="82">
        <v>3967.351646951</v>
      </c>
      <c r="G370" s="74">
        <v>0.9237959</v>
      </c>
      <c r="H370" s="22" t="s">
        <v>170</v>
      </c>
      <c r="I370" s="23">
        <v>51.17794520547945</v>
      </c>
      <c r="J370" s="24" t="s">
        <v>177</v>
      </c>
      <c r="K370" s="87">
        <v>86297.96702356008</v>
      </c>
      <c r="L370" s="92">
        <v>21.752033775448673</v>
      </c>
      <c r="M370" s="88"/>
      <c r="N370" s="89">
        <v>1.8882794249873365</v>
      </c>
      <c r="O370" s="88"/>
      <c r="P370" s="89">
        <v>1.7000612245491455</v>
      </c>
      <c r="Q370" s="77">
        <v>99</v>
      </c>
      <c r="R370" s="77">
        <v>98</v>
      </c>
      <c r="S370" s="24" t="s">
        <v>177</v>
      </c>
      <c r="T370" s="25">
        <v>377658.1964423837</v>
      </c>
      <c r="U370" s="28">
        <v>95.1915106221105</v>
      </c>
      <c r="V370" s="88"/>
      <c r="W370" s="89">
        <v>8.263511025993113</v>
      </c>
      <c r="X370" s="88"/>
      <c r="Y370" s="89">
        <v>9.224306781481287</v>
      </c>
      <c r="Z370" s="77">
        <v>95</v>
      </c>
      <c r="AA370" s="77">
        <v>98</v>
      </c>
      <c r="AB370" s="24" t="s">
        <v>177</v>
      </c>
      <c r="AC370" s="87">
        <v>477253.0994739289</v>
      </c>
      <c r="AD370" s="87">
        <v>120.29513437275185</v>
      </c>
      <c r="AE370" s="88"/>
      <c r="AF370" s="89">
        <v>10.442739722965001</v>
      </c>
      <c r="AG370" s="88"/>
      <c r="AH370" s="89">
        <v>10.968225017550965</v>
      </c>
      <c r="AI370" s="77">
        <v>96</v>
      </c>
      <c r="AJ370" s="77">
        <v>98</v>
      </c>
      <c r="AK370" s="24" t="s">
        <v>177</v>
      </c>
      <c r="AL370" s="25">
        <v>76216.05618666427</v>
      </c>
      <c r="AM370" s="83">
        <v>19.21081440946583</v>
      </c>
      <c r="AN370" s="88"/>
      <c r="AO370" s="89">
        <v>1.6676778806581423</v>
      </c>
      <c r="AP370" s="88"/>
      <c r="AQ370" s="89">
        <v>1.6349730819613857</v>
      </c>
      <c r="AR370" s="77">
        <v>99</v>
      </c>
      <c r="AS370" s="77">
        <v>99</v>
      </c>
      <c r="AT370" s="24" t="s">
        <v>177</v>
      </c>
      <c r="AU370" s="25">
        <v>109001.38723700789</v>
      </c>
      <c r="AV370" s="83">
        <v>27.47459689407112</v>
      </c>
      <c r="AW370" s="88"/>
      <c r="AX370" s="89">
        <v>2.3850512812025717</v>
      </c>
      <c r="AY370" s="88"/>
      <c r="AZ370" s="89">
        <v>2.0773209769880765</v>
      </c>
      <c r="BA370" s="77">
        <v>99</v>
      </c>
      <c r="BB370" s="77">
        <v>98</v>
      </c>
      <c r="BC370" s="19" t="s">
        <v>1178</v>
      </c>
      <c r="BD370" s="78">
        <v>4</v>
      </c>
      <c r="BE370" s="79">
        <v>0.6063311029000001</v>
      </c>
      <c r="BF370" s="79">
        <v>3.8921740700000003</v>
      </c>
      <c r="BG370" s="79">
        <v>0.6903571</v>
      </c>
      <c r="BH370" s="79">
        <v>10.163799494</v>
      </c>
      <c r="BI370" s="79">
        <v>81.86442600000001</v>
      </c>
      <c r="BJ370" s="79">
        <v>2.78291201</v>
      </c>
      <c r="BK370" s="79">
        <v>100</v>
      </c>
      <c r="BL370" s="81">
        <v>104.78971960707605</v>
      </c>
      <c r="BM370" s="81">
        <v>526.52168311625</v>
      </c>
      <c r="BN370" s="81">
        <v>0.7484421845024334</v>
      </c>
      <c r="BO370" s="81">
        <v>401.40505347537925</v>
      </c>
      <c r="BP370" s="81">
        <v>1033.4648983832076</v>
      </c>
      <c r="BQ370" s="96">
        <v>82.37720333777355</v>
      </c>
      <c r="BR370" s="96">
        <v>0.11611440266977582</v>
      </c>
      <c r="BS370" s="96">
        <v>79.93871686260358</v>
      </c>
      <c r="BT370" s="96">
        <v>162.43203460304693</v>
      </c>
    </row>
    <row r="371" spans="1:72" s="29" customFormat="1" ht="12.75" customHeight="1">
      <c r="A371" s="17">
        <v>1997</v>
      </c>
      <c r="B371" s="18" t="s">
        <v>1038</v>
      </c>
      <c r="C371" s="19" t="s">
        <v>1039</v>
      </c>
      <c r="D371" s="20" t="s">
        <v>1040</v>
      </c>
      <c r="E371" s="139" t="s">
        <v>1183</v>
      </c>
      <c r="F371" s="82">
        <v>6335.61651</v>
      </c>
      <c r="G371" s="74">
        <v>6.204579</v>
      </c>
      <c r="H371" s="22" t="s">
        <v>172</v>
      </c>
      <c r="I371" s="23">
        <v>220.40355677154582</v>
      </c>
      <c r="J371" s="24" t="s">
        <v>177</v>
      </c>
      <c r="K371" s="87">
        <v>3781.082933993599</v>
      </c>
      <c r="L371" s="92">
        <v>0.5967979482384421</v>
      </c>
      <c r="M371" s="31" t="s">
        <v>498</v>
      </c>
      <c r="N371" s="27">
        <v>0.02</v>
      </c>
      <c r="O371" s="31" t="s">
        <v>498</v>
      </c>
      <c r="P371" s="27">
        <v>0.02</v>
      </c>
      <c r="Q371" s="77">
        <v>11</v>
      </c>
      <c r="R371" s="77">
        <v>11</v>
      </c>
      <c r="S371" s="24" t="s">
        <v>177</v>
      </c>
      <c r="T371" s="25">
        <v>13880.314940587152</v>
      </c>
      <c r="U371" s="28">
        <v>2.19083887395627</v>
      </c>
      <c r="V371" s="88"/>
      <c r="W371" s="89">
        <v>0.07052275383670055</v>
      </c>
      <c r="X371" s="88"/>
      <c r="Y371" s="89">
        <v>0.07398791854824117</v>
      </c>
      <c r="Z371" s="77">
        <v>9</v>
      </c>
      <c r="AA371" s="77">
        <v>9</v>
      </c>
      <c r="AB371" s="24" t="s">
        <v>177</v>
      </c>
      <c r="AC371" s="87">
        <v>85436.22892845469</v>
      </c>
      <c r="AD371" s="87">
        <v>13.485069494595198</v>
      </c>
      <c r="AE371" s="88"/>
      <c r="AF371" s="89">
        <v>0.4340822356875522</v>
      </c>
      <c r="AG371" s="88"/>
      <c r="AH371" s="89">
        <v>0.3833945512647543</v>
      </c>
      <c r="AI371" s="77">
        <v>15</v>
      </c>
      <c r="AJ371" s="77">
        <v>15</v>
      </c>
      <c r="AK371" s="24" t="s">
        <v>179</v>
      </c>
      <c r="AL371" s="26"/>
      <c r="AM371" s="83"/>
      <c r="AN371" s="90" t="s">
        <v>498</v>
      </c>
      <c r="AO371" s="89">
        <v>0.01</v>
      </c>
      <c r="AP371" s="90" t="s">
        <v>498</v>
      </c>
      <c r="AQ371" s="89">
        <v>0.01</v>
      </c>
      <c r="AR371" s="77">
        <v>12</v>
      </c>
      <c r="AS371" s="77">
        <v>12</v>
      </c>
      <c r="AT371" s="24" t="s">
        <v>177</v>
      </c>
      <c r="AU371" s="25">
        <v>13370.345292075757</v>
      </c>
      <c r="AV371" s="83">
        <v>2.110346368182527</v>
      </c>
      <c r="AW371" s="88"/>
      <c r="AX371" s="89">
        <v>0.06793171291723302</v>
      </c>
      <c r="AY371" s="88"/>
      <c r="AZ371" s="89">
        <v>0.05175515888360276</v>
      </c>
      <c r="BA371" s="77">
        <v>33</v>
      </c>
      <c r="BB371" s="77">
        <v>35</v>
      </c>
      <c r="BC371" s="19" t="s">
        <v>1183</v>
      </c>
      <c r="BD371" s="78">
        <v>2</v>
      </c>
      <c r="BE371" s="79">
        <v>0.226902538</v>
      </c>
      <c r="BF371" s="79">
        <v>0.904513366</v>
      </c>
      <c r="BG371" s="79">
        <v>5.916939</v>
      </c>
      <c r="BH371" s="79">
        <v>16.245448</v>
      </c>
      <c r="BI371" s="79">
        <v>74.28133</v>
      </c>
      <c r="BJ371" s="79">
        <v>2.42487278076</v>
      </c>
      <c r="BK371" s="79">
        <v>100</v>
      </c>
      <c r="BL371" s="81">
        <v>116.5179424661863</v>
      </c>
      <c r="BM371" s="81">
        <v>229.7793220863153</v>
      </c>
      <c r="BN371" s="81">
        <v>4.111359953508297</v>
      </c>
      <c r="BO371" s="81">
        <v>486.0718755845278</v>
      </c>
      <c r="BP371" s="81">
        <v>836.4805000905376</v>
      </c>
      <c r="BQ371" s="96">
        <v>29.252559669208893</v>
      </c>
      <c r="BR371" s="96">
        <v>1.08197836614325</v>
      </c>
      <c r="BS371" s="96">
        <v>128.92604827182004</v>
      </c>
      <c r="BT371" s="96">
        <v>159.2605863071722</v>
      </c>
    </row>
    <row r="372" spans="1:72" s="29" customFormat="1" ht="12.75" customHeight="1">
      <c r="A372" s="17">
        <v>1997</v>
      </c>
      <c r="B372" s="18" t="s">
        <v>1038</v>
      </c>
      <c r="C372" s="19" t="s">
        <v>1041</v>
      </c>
      <c r="D372" s="20" t="s">
        <v>385</v>
      </c>
      <c r="E372" s="139" t="s">
        <v>1183</v>
      </c>
      <c r="F372" s="82">
        <v>9587.66182</v>
      </c>
      <c r="G372" s="74">
        <v>6.684498</v>
      </c>
      <c r="H372" s="22" t="s">
        <v>172</v>
      </c>
      <c r="I372" s="23">
        <v>602.3365253077975</v>
      </c>
      <c r="J372" s="24" t="s">
        <v>178</v>
      </c>
      <c r="K372" s="87">
        <v>8410.245508902193</v>
      </c>
      <c r="L372" s="92">
        <v>0.8771946348126611</v>
      </c>
      <c r="M372" s="31" t="s">
        <v>498</v>
      </c>
      <c r="N372" s="27">
        <v>0.02</v>
      </c>
      <c r="O372" s="88"/>
      <c r="P372" s="89">
        <v>0.03800114377713699</v>
      </c>
      <c r="Q372" s="77">
        <v>11</v>
      </c>
      <c r="R372" s="77">
        <v>51</v>
      </c>
      <c r="S372" s="24" t="s">
        <v>177</v>
      </c>
      <c r="T372" s="25">
        <v>46292.01485422902</v>
      </c>
      <c r="U372" s="28">
        <v>4.828290330147358</v>
      </c>
      <c r="V372" s="88"/>
      <c r="W372" s="89">
        <v>0.08606279090954518</v>
      </c>
      <c r="X372" s="88"/>
      <c r="Y372" s="89">
        <v>0.2053045781884424</v>
      </c>
      <c r="Z372" s="77">
        <v>11</v>
      </c>
      <c r="AA372" s="77">
        <v>25</v>
      </c>
      <c r="AB372" s="24" t="s">
        <v>177</v>
      </c>
      <c r="AC372" s="87">
        <v>281008.21246362565</v>
      </c>
      <c r="AD372" s="87">
        <v>29.309357978964016</v>
      </c>
      <c r="AE372" s="88"/>
      <c r="AF372" s="89">
        <v>0.522430296224462</v>
      </c>
      <c r="AG372" s="88"/>
      <c r="AH372" s="89">
        <v>0.5832378097055546</v>
      </c>
      <c r="AI372" s="77">
        <v>20</v>
      </c>
      <c r="AJ372" s="77">
        <v>25</v>
      </c>
      <c r="AK372" s="24" t="s">
        <v>179</v>
      </c>
      <c r="AL372" s="26"/>
      <c r="AM372" s="83"/>
      <c r="AN372" s="90" t="s">
        <v>498</v>
      </c>
      <c r="AO372" s="89">
        <v>0.01</v>
      </c>
      <c r="AP372" s="90" t="s">
        <v>498</v>
      </c>
      <c r="AQ372" s="89">
        <v>0.01</v>
      </c>
      <c r="AR372" s="77">
        <v>12</v>
      </c>
      <c r="AS372" s="77">
        <v>12</v>
      </c>
      <c r="AT372" s="24" t="s">
        <v>177</v>
      </c>
      <c r="AU372" s="25">
        <v>56732.90590886768</v>
      </c>
      <c r="AV372" s="83">
        <v>5.91728275089157</v>
      </c>
      <c r="AW372" s="88"/>
      <c r="AX372" s="89">
        <v>0.10547374605103689</v>
      </c>
      <c r="AY372" s="88"/>
      <c r="AZ372" s="89">
        <v>0.06964475600345997</v>
      </c>
      <c r="BA372" s="77">
        <v>45</v>
      </c>
      <c r="BB372" s="77">
        <v>46</v>
      </c>
      <c r="BC372" s="19" t="s">
        <v>1183</v>
      </c>
      <c r="BD372" s="78">
        <v>2</v>
      </c>
      <c r="BE372" s="79">
        <v>0.26190685199999997</v>
      </c>
      <c r="BF372" s="79">
        <v>2.5006420080000002</v>
      </c>
      <c r="BG372" s="79">
        <v>5.741713</v>
      </c>
      <c r="BH372" s="79">
        <v>15.5247664</v>
      </c>
      <c r="BI372" s="79">
        <v>69.25558000000001</v>
      </c>
      <c r="BJ372" s="79">
        <v>6.715389204010001</v>
      </c>
      <c r="BK372" s="79">
        <v>100</v>
      </c>
      <c r="BL372" s="81">
        <v>142.18263280379242</v>
      </c>
      <c r="BM372" s="81">
        <v>197.4575277624884</v>
      </c>
      <c r="BN372" s="81">
        <v>3.206864604798225</v>
      </c>
      <c r="BO372" s="81">
        <v>472.1109364285025</v>
      </c>
      <c r="BP372" s="81">
        <v>814.9579615995815</v>
      </c>
      <c r="BQ372" s="96">
        <v>27.678663645926</v>
      </c>
      <c r="BR372" s="96">
        <v>0.8309985774334846</v>
      </c>
      <c r="BS372" s="96">
        <v>127.53693475600708</v>
      </c>
      <c r="BT372" s="96">
        <v>156.04659697936657</v>
      </c>
    </row>
    <row r="373" spans="1:72" s="29" customFormat="1" ht="12.75" customHeight="1">
      <c r="A373" s="17">
        <v>1997</v>
      </c>
      <c r="B373" s="18" t="s">
        <v>1038</v>
      </c>
      <c r="C373" s="113" t="s">
        <v>1042</v>
      </c>
      <c r="D373" s="116" t="s">
        <v>386</v>
      </c>
      <c r="E373" s="140" t="s">
        <v>1182</v>
      </c>
      <c r="F373" s="82">
        <v>576.672768</v>
      </c>
      <c r="G373" s="74">
        <v>24.67539</v>
      </c>
      <c r="H373" s="22" t="s">
        <v>173</v>
      </c>
      <c r="I373" s="23">
        <v>128.4183310533516</v>
      </c>
      <c r="J373" s="24" t="s">
        <v>177</v>
      </c>
      <c r="K373" s="87">
        <v>10324.092819723885</v>
      </c>
      <c r="L373" s="92">
        <v>17.902861713983146</v>
      </c>
      <c r="M373" s="88"/>
      <c r="N373" s="89">
        <v>0.09002713305641231</v>
      </c>
      <c r="O373" s="88"/>
      <c r="P373" s="89">
        <v>0.09495093387574345</v>
      </c>
      <c r="Q373" s="77">
        <v>72</v>
      </c>
      <c r="R373" s="77">
        <v>80</v>
      </c>
      <c r="S373" s="24" t="s">
        <v>177</v>
      </c>
      <c r="T373" s="25">
        <v>99101.47313554726</v>
      </c>
      <c r="U373" s="28">
        <v>171.8504473156382</v>
      </c>
      <c r="V373" s="88"/>
      <c r="W373" s="89">
        <v>0.864174863966304</v>
      </c>
      <c r="X373" s="88"/>
      <c r="Y373" s="89">
        <v>1.3686316706203796</v>
      </c>
      <c r="Z373" s="77">
        <v>58</v>
      </c>
      <c r="AA373" s="77">
        <v>68</v>
      </c>
      <c r="AB373" s="24" t="s">
        <v>177</v>
      </c>
      <c r="AC373" s="87">
        <v>171498.5191991401</v>
      </c>
      <c r="AD373" s="87">
        <v>297.39312954542027</v>
      </c>
      <c r="AE373" s="88"/>
      <c r="AF373" s="89">
        <v>1.4954844242994316</v>
      </c>
      <c r="AG373" s="88"/>
      <c r="AH373" s="89">
        <v>2.0547043844440678</v>
      </c>
      <c r="AI373" s="77">
        <v>54</v>
      </c>
      <c r="AJ373" s="77">
        <v>69</v>
      </c>
      <c r="AK373" s="24" t="s">
        <v>177</v>
      </c>
      <c r="AL373" s="25">
        <v>6010.078665380492</v>
      </c>
      <c r="AM373" s="83">
        <v>10.421991463589436</v>
      </c>
      <c r="AN373" s="88"/>
      <c r="AO373" s="89">
        <v>0.05240849352439136</v>
      </c>
      <c r="AP373" s="88"/>
      <c r="AQ373" s="89">
        <v>0.0657464647604469</v>
      </c>
      <c r="AR373" s="77">
        <v>60</v>
      </c>
      <c r="AS373" s="77">
        <v>71</v>
      </c>
      <c r="AT373" s="24" t="s">
        <v>177</v>
      </c>
      <c r="AU373" s="25">
        <v>25295.887019007318</v>
      </c>
      <c r="AV373" s="83">
        <v>43.86523592355122</v>
      </c>
      <c r="AW373" s="88"/>
      <c r="AX373" s="89">
        <v>0.22058269198136202</v>
      </c>
      <c r="AY373" s="88"/>
      <c r="AZ373" s="89">
        <v>0.18938261014323438</v>
      </c>
      <c r="BA373" s="77">
        <v>67</v>
      </c>
      <c r="BB373" s="77">
        <v>74</v>
      </c>
      <c r="BC373" s="32" t="s">
        <v>1184</v>
      </c>
      <c r="BD373" s="78">
        <v>11</v>
      </c>
      <c r="BE373" s="79">
        <v>1.004813417</v>
      </c>
      <c r="BF373" s="79">
        <v>19.972656</v>
      </c>
      <c r="BG373" s="79">
        <v>13.93706</v>
      </c>
      <c r="BH373" s="79">
        <v>22.312380799999996</v>
      </c>
      <c r="BI373" s="79">
        <v>42.25195</v>
      </c>
      <c r="BJ373" s="79">
        <v>0.52113569</v>
      </c>
      <c r="BK373" s="79">
        <v>100</v>
      </c>
      <c r="BL373" s="81">
        <v>268.3855996936319</v>
      </c>
      <c r="BM373" s="81">
        <v>794.9794501133787</v>
      </c>
      <c r="BN373" s="81">
        <v>16.53508516867114</v>
      </c>
      <c r="BO373" s="81">
        <v>1385.0142478030104</v>
      </c>
      <c r="BP373" s="81">
        <v>2464.914382778692</v>
      </c>
      <c r="BQ373" s="96">
        <v>161.88730451721278</v>
      </c>
      <c r="BR373" s="96">
        <v>3.757185681198434</v>
      </c>
      <c r="BS373" s="96">
        <v>310.11695006898606</v>
      </c>
      <c r="BT373" s="96">
        <v>475.76144026739723</v>
      </c>
    </row>
    <row r="374" spans="1:72" s="29" customFormat="1" ht="12.75" customHeight="1">
      <c r="A374" s="17">
        <v>1997</v>
      </c>
      <c r="B374" s="18" t="s">
        <v>1038</v>
      </c>
      <c r="C374" s="112" t="s">
        <v>1043</v>
      </c>
      <c r="D374" s="115" t="s">
        <v>387</v>
      </c>
      <c r="E374" s="139" t="s">
        <v>1178</v>
      </c>
      <c r="F374" s="82">
        <v>18311.936</v>
      </c>
      <c r="G374" s="74">
        <v>7.757217</v>
      </c>
      <c r="H374" s="22" t="s">
        <v>172</v>
      </c>
      <c r="I374" s="23">
        <v>934.1299589603283</v>
      </c>
      <c r="J374" s="24" t="s">
        <v>177</v>
      </c>
      <c r="K374" s="87">
        <v>100135.49815199355</v>
      </c>
      <c r="L374" s="92">
        <v>5.468318486477538</v>
      </c>
      <c r="M374" s="88"/>
      <c r="N374" s="89">
        <v>0.12004091662405603</v>
      </c>
      <c r="O374" s="88"/>
      <c r="P374" s="89">
        <v>0.13425381412272577</v>
      </c>
      <c r="Q374" s="77">
        <v>80</v>
      </c>
      <c r="R374" s="77">
        <v>86</v>
      </c>
      <c r="S374" s="24" t="s">
        <v>177</v>
      </c>
      <c r="T374" s="25">
        <v>604218.7755415894</v>
      </c>
      <c r="U374" s="28">
        <v>32.995898169455664</v>
      </c>
      <c r="V374" s="88"/>
      <c r="W374" s="89">
        <v>0.7243283051069853</v>
      </c>
      <c r="X374" s="88"/>
      <c r="Y374" s="89">
        <v>0.8838471133641917</v>
      </c>
      <c r="Z374" s="77">
        <v>51</v>
      </c>
      <c r="AA374" s="77">
        <v>62</v>
      </c>
      <c r="AB374" s="24" t="s">
        <v>177</v>
      </c>
      <c r="AC374" s="87">
        <v>1252086.99006632</v>
      </c>
      <c r="AD374" s="87">
        <v>68.37545686410873</v>
      </c>
      <c r="AE374" s="88"/>
      <c r="AF374" s="89">
        <v>1.500982895720723</v>
      </c>
      <c r="AG374" s="88"/>
      <c r="AH374" s="89">
        <v>2.166865026704087</v>
      </c>
      <c r="AI374" s="77">
        <v>54</v>
      </c>
      <c r="AJ374" s="77">
        <v>70</v>
      </c>
      <c r="AK374" s="24" t="s">
        <v>177</v>
      </c>
      <c r="AL374" s="25">
        <v>45948.36369203527</v>
      </c>
      <c r="AM374" s="83">
        <v>2.5092029423887934</v>
      </c>
      <c r="AN374" s="88"/>
      <c r="AO374" s="89">
        <v>0.0550822015844498</v>
      </c>
      <c r="AP374" s="88"/>
      <c r="AQ374" s="89">
        <v>0.05774305069687403</v>
      </c>
      <c r="AR374" s="77">
        <v>61</v>
      </c>
      <c r="AS374" s="77">
        <v>67</v>
      </c>
      <c r="AT374" s="24" t="s">
        <v>177</v>
      </c>
      <c r="AU374" s="25">
        <v>162615.7767242017</v>
      </c>
      <c r="AV374" s="83">
        <v>8.880315916580404</v>
      </c>
      <c r="AW374" s="88"/>
      <c r="AX374" s="89">
        <v>0.19494132705942285</v>
      </c>
      <c r="AY374" s="88"/>
      <c r="AZ374" s="89">
        <v>0.251216016739237</v>
      </c>
      <c r="BA374" s="77">
        <v>64</v>
      </c>
      <c r="BB374" s="77">
        <v>82</v>
      </c>
      <c r="BC374" s="19" t="s">
        <v>1185</v>
      </c>
      <c r="BD374" s="78">
        <v>7</v>
      </c>
      <c r="BE374" s="79">
        <v>0.605891256</v>
      </c>
      <c r="BF374" s="79">
        <v>9.1858589375</v>
      </c>
      <c r="BG374" s="79">
        <v>9.175488</v>
      </c>
      <c r="BH374" s="79">
        <v>16.2051675</v>
      </c>
      <c r="BI374" s="79">
        <v>60.64247</v>
      </c>
      <c r="BJ374" s="79">
        <v>4.1851212445099994</v>
      </c>
      <c r="BK374" s="79">
        <v>100</v>
      </c>
      <c r="BL374" s="81">
        <v>193.4364194661522</v>
      </c>
      <c r="BM374" s="81">
        <v>523.2648803490794</v>
      </c>
      <c r="BN374" s="81">
        <v>4.921325631544365</v>
      </c>
      <c r="BO374" s="81">
        <v>695.2421633627378</v>
      </c>
      <c r="BP374" s="81">
        <v>1416.8647888095138</v>
      </c>
      <c r="BQ374" s="96">
        <v>100.0925480153127</v>
      </c>
      <c r="BR374" s="96">
        <v>1.0186798381121471</v>
      </c>
      <c r="BS374" s="96">
        <v>175.0399848492262</v>
      </c>
      <c r="BT374" s="96">
        <v>276.15121270265104</v>
      </c>
    </row>
    <row r="375" spans="1:72" s="29" customFormat="1" ht="12.75" customHeight="1">
      <c r="A375" s="17">
        <v>1997</v>
      </c>
      <c r="B375" s="18" t="s">
        <v>1038</v>
      </c>
      <c r="C375" s="19" t="s">
        <v>1044</v>
      </c>
      <c r="D375" s="20" t="s">
        <v>388</v>
      </c>
      <c r="E375" s="139" t="s">
        <v>208</v>
      </c>
      <c r="F375" s="82">
        <v>1107.945759737</v>
      </c>
      <c r="G375" s="74">
        <v>10.58618</v>
      </c>
      <c r="H375" s="22" t="s">
        <v>172</v>
      </c>
      <c r="I375" s="23">
        <v>142.91381668946647</v>
      </c>
      <c r="J375" s="24" t="s">
        <v>177</v>
      </c>
      <c r="K375" s="87">
        <v>2723.859844885037</v>
      </c>
      <c r="L375" s="92">
        <v>2.4584776113332634</v>
      </c>
      <c r="M375" s="88"/>
      <c r="N375" s="89">
        <v>0.0213431777229827</v>
      </c>
      <c r="O375" s="88"/>
      <c r="P375" s="89">
        <v>0.026663442001420498</v>
      </c>
      <c r="Q375" s="77">
        <v>25</v>
      </c>
      <c r="R375" s="77">
        <v>38</v>
      </c>
      <c r="S375" s="24" t="s">
        <v>177</v>
      </c>
      <c r="T375" s="25">
        <v>23312.947688955686</v>
      </c>
      <c r="U375" s="28">
        <v>21.041596561992012</v>
      </c>
      <c r="V375" s="88"/>
      <c r="W375" s="89">
        <v>0.18267180182061846</v>
      </c>
      <c r="X375" s="88"/>
      <c r="Y375" s="89">
        <v>0.23454373955379826</v>
      </c>
      <c r="Z375" s="77">
        <v>23</v>
      </c>
      <c r="AA375" s="77">
        <v>28</v>
      </c>
      <c r="AB375" s="24" t="s">
        <v>177</v>
      </c>
      <c r="AC375" s="87">
        <v>67213.74610317379</v>
      </c>
      <c r="AD375" s="87">
        <v>60.66519548676168</v>
      </c>
      <c r="AE375" s="88"/>
      <c r="AF375" s="89">
        <v>0.5266625341246296</v>
      </c>
      <c r="AG375" s="88"/>
      <c r="AH375" s="89">
        <v>0.6029635924459027</v>
      </c>
      <c r="AI375" s="77">
        <v>20</v>
      </c>
      <c r="AJ375" s="77">
        <v>25</v>
      </c>
      <c r="AK375" s="24" t="s">
        <v>177</v>
      </c>
      <c r="AL375" s="25">
        <v>5286.044328537618</v>
      </c>
      <c r="AM375" s="83">
        <v>4.7710316882230766</v>
      </c>
      <c r="AN375" s="88"/>
      <c r="AO375" s="89">
        <v>0.041419525959605616</v>
      </c>
      <c r="AP375" s="88"/>
      <c r="AQ375" s="89">
        <v>0.047353765265087645</v>
      </c>
      <c r="AR375" s="77">
        <v>55</v>
      </c>
      <c r="AS375" s="77">
        <v>63</v>
      </c>
      <c r="AT375" s="24" t="s">
        <v>177</v>
      </c>
      <c r="AU375" s="25">
        <v>8995.205638630088</v>
      </c>
      <c r="AV375" s="83">
        <v>8.118814084152763</v>
      </c>
      <c r="AW375" s="88"/>
      <c r="AX375" s="89">
        <v>0.0704831685670527</v>
      </c>
      <c r="AY375" s="88"/>
      <c r="AZ375" s="89">
        <v>0.08001733874586664</v>
      </c>
      <c r="BA375" s="77">
        <v>34</v>
      </c>
      <c r="BB375" s="77">
        <v>49</v>
      </c>
      <c r="BC375" s="19" t="s">
        <v>1183</v>
      </c>
      <c r="BD375" s="78">
        <v>6</v>
      </c>
      <c r="BE375" s="79">
        <v>1.1564440999999999</v>
      </c>
      <c r="BF375" s="79">
        <v>0.0030868830000000003</v>
      </c>
      <c r="BG375" s="79">
        <v>5.092708</v>
      </c>
      <c r="BH375" s="79">
        <v>60.699997897</v>
      </c>
      <c r="BI375" s="79">
        <v>31.225696000000003</v>
      </c>
      <c r="BJ375" s="79">
        <v>1.8220736</v>
      </c>
      <c r="BK375" s="79">
        <v>100</v>
      </c>
      <c r="BL375" s="81">
        <v>125.10119030216332</v>
      </c>
      <c r="BM375" s="81">
        <v>106.69866488896992</v>
      </c>
      <c r="BN375" s="81">
        <v>3.5783941874625564</v>
      </c>
      <c r="BO375" s="81">
        <v>471.549257180259</v>
      </c>
      <c r="BP375" s="81">
        <v>706.9275065588548</v>
      </c>
      <c r="BQ375" s="96">
        <v>21.667727373554172</v>
      </c>
      <c r="BR375" s="96">
        <v>0.5292076152469007</v>
      </c>
      <c r="BS375" s="96">
        <v>123.31831120724965</v>
      </c>
      <c r="BT375" s="96">
        <v>145.51524619605073</v>
      </c>
    </row>
    <row r="376" spans="1:72" s="29" customFormat="1" ht="12.75" customHeight="1">
      <c r="A376" s="17">
        <v>1997</v>
      </c>
      <c r="B376" s="18" t="s">
        <v>1038</v>
      </c>
      <c r="C376" s="112" t="s">
        <v>1045</v>
      </c>
      <c r="D376" s="115" t="s">
        <v>389</v>
      </c>
      <c r="E376" s="139" t="s">
        <v>1178</v>
      </c>
      <c r="F376" s="82">
        <v>5371.41402</v>
      </c>
      <c r="G376" s="74">
        <v>8.606819</v>
      </c>
      <c r="H376" s="22" t="s">
        <v>172</v>
      </c>
      <c r="I376" s="23">
        <v>165.56634746922023</v>
      </c>
      <c r="J376" s="24" t="s">
        <v>177</v>
      </c>
      <c r="K376" s="87">
        <v>82965.54217946924</v>
      </c>
      <c r="L376" s="92">
        <v>15.445754483000965</v>
      </c>
      <c r="M376" s="88"/>
      <c r="N376" s="89">
        <v>0.561143877450859</v>
      </c>
      <c r="O376" s="88"/>
      <c r="P376" s="89">
        <v>0.9258507363589051</v>
      </c>
      <c r="Q376" s="77">
        <v>97</v>
      </c>
      <c r="R376" s="77">
        <v>98</v>
      </c>
      <c r="S376" s="24" t="s">
        <v>177</v>
      </c>
      <c r="T376" s="25">
        <v>112263.69634645704</v>
      </c>
      <c r="U376" s="28">
        <v>20.900212854278738</v>
      </c>
      <c r="V376" s="88"/>
      <c r="W376" s="89">
        <v>0.7593042148575971</v>
      </c>
      <c r="X376" s="88"/>
      <c r="Y376" s="89">
        <v>0.8343608853910144</v>
      </c>
      <c r="Z376" s="77">
        <v>53</v>
      </c>
      <c r="AA376" s="77">
        <v>59</v>
      </c>
      <c r="AB376" s="24" t="s">
        <v>177</v>
      </c>
      <c r="AC376" s="87">
        <v>254955.98789549363</v>
      </c>
      <c r="AD376" s="87">
        <v>47.46533909808234</v>
      </c>
      <c r="AE376" s="88"/>
      <c r="AF376" s="89">
        <v>1.7244145927174466</v>
      </c>
      <c r="AG376" s="88"/>
      <c r="AH376" s="89">
        <v>1.8632325169390958</v>
      </c>
      <c r="AI376" s="77">
        <v>58</v>
      </c>
      <c r="AJ376" s="77">
        <v>66</v>
      </c>
      <c r="AK376" s="24" t="s">
        <v>177</v>
      </c>
      <c r="AL376" s="25">
        <v>28825.195280148844</v>
      </c>
      <c r="AM376" s="83">
        <v>5.366407276151252</v>
      </c>
      <c r="AN376" s="88"/>
      <c r="AO376" s="89">
        <v>0.19496144330367107</v>
      </c>
      <c r="AP376" s="88"/>
      <c r="AQ376" s="89">
        <v>0.23608669081801786</v>
      </c>
      <c r="AR376" s="77">
        <v>90</v>
      </c>
      <c r="AS376" s="77">
        <v>92</v>
      </c>
      <c r="AT376" s="24" t="s">
        <v>177</v>
      </c>
      <c r="AU376" s="25">
        <v>49794.21820511423</v>
      </c>
      <c r="AV376" s="83">
        <v>9.270225311195473</v>
      </c>
      <c r="AW376" s="88"/>
      <c r="AX376" s="89">
        <v>0.33678705573705575</v>
      </c>
      <c r="AY376" s="88"/>
      <c r="AZ376" s="89">
        <v>0.40612389057559756</v>
      </c>
      <c r="BA376" s="77">
        <v>80</v>
      </c>
      <c r="BB376" s="77">
        <v>91</v>
      </c>
      <c r="BC376" s="19" t="s">
        <v>1185</v>
      </c>
      <c r="BD376" s="78">
        <v>28</v>
      </c>
      <c r="BE376" s="79">
        <v>2.277155202</v>
      </c>
      <c r="BF376" s="79">
        <v>0.9564035171699999</v>
      </c>
      <c r="BG376" s="79">
        <v>3.560877</v>
      </c>
      <c r="BH376" s="79">
        <v>35.4336494</v>
      </c>
      <c r="BI376" s="79">
        <v>56.850229999999996</v>
      </c>
      <c r="BJ376" s="79">
        <v>0.9216862200000001</v>
      </c>
      <c r="BK376" s="79">
        <v>100</v>
      </c>
      <c r="BL376" s="81">
        <v>152.04903779383838</v>
      </c>
      <c r="BM376" s="81">
        <v>142.1550570899144</v>
      </c>
      <c r="BN376" s="81">
        <v>20.001126878939285</v>
      </c>
      <c r="BO376" s="81">
        <v>477.23355348430204</v>
      </c>
      <c r="BP376" s="81">
        <v>791.438775246994</v>
      </c>
      <c r="BQ376" s="96">
        <v>29.057029071338153</v>
      </c>
      <c r="BR376" s="96">
        <v>2.9526055164644833</v>
      </c>
      <c r="BS376" s="96">
        <v>123.45594614953922</v>
      </c>
      <c r="BT376" s="96">
        <v>155.46558073734184</v>
      </c>
    </row>
    <row r="377" spans="1:72" s="29" customFormat="1" ht="12.75" customHeight="1">
      <c r="A377" s="17">
        <v>1997</v>
      </c>
      <c r="B377" s="18" t="s">
        <v>1038</v>
      </c>
      <c r="C377" s="112" t="s">
        <v>1046</v>
      </c>
      <c r="D377" s="115" t="s">
        <v>390</v>
      </c>
      <c r="E377" s="139" t="s">
        <v>1180</v>
      </c>
      <c r="F377" s="82">
        <v>93.80660277874</v>
      </c>
      <c r="G377" s="74">
        <v>15.96743</v>
      </c>
      <c r="H377" s="22" t="s">
        <v>172</v>
      </c>
      <c r="I377" s="23">
        <v>13.937496580027377</v>
      </c>
      <c r="J377" s="24" t="s">
        <v>177</v>
      </c>
      <c r="K377" s="87">
        <v>620.0435374960357</v>
      </c>
      <c r="L377" s="92">
        <v>6.609806976578414</v>
      </c>
      <c r="M377" s="88"/>
      <c r="N377" s="89">
        <v>0.049817961495587405</v>
      </c>
      <c r="O377" s="31" t="s">
        <v>498</v>
      </c>
      <c r="P377" s="27">
        <v>0.02</v>
      </c>
      <c r="Q377" s="77">
        <v>55</v>
      </c>
      <c r="R377" s="77">
        <v>11</v>
      </c>
      <c r="S377" s="24" t="s">
        <v>177</v>
      </c>
      <c r="T377" s="25">
        <v>2625.3935405981288</v>
      </c>
      <c r="U377" s="28">
        <v>27.98730007087666</v>
      </c>
      <c r="V377" s="88"/>
      <c r="W377" s="89">
        <v>0.2109396298919053</v>
      </c>
      <c r="X377" s="88"/>
      <c r="Y377" s="89">
        <v>1.3584463961834514</v>
      </c>
      <c r="Z377" s="77">
        <v>25</v>
      </c>
      <c r="AA377" s="77">
        <v>67</v>
      </c>
      <c r="AB377" s="24" t="s">
        <v>177</v>
      </c>
      <c r="AC377" s="87">
        <v>9482.094777230473</v>
      </c>
      <c r="AD377" s="87">
        <v>101.08131513509475</v>
      </c>
      <c r="AE377" s="88"/>
      <c r="AF377" s="89">
        <v>0.7618475218969577</v>
      </c>
      <c r="AG377" s="88"/>
      <c r="AH377" s="89">
        <v>1.8201553561530557</v>
      </c>
      <c r="AI377" s="77">
        <v>30</v>
      </c>
      <c r="AJ377" s="77">
        <v>66</v>
      </c>
      <c r="AK377" s="24" t="s">
        <v>177</v>
      </c>
      <c r="AL377" s="25">
        <v>316.1359025434547</v>
      </c>
      <c r="AM377" s="83">
        <v>3.370081563332156</v>
      </c>
      <c r="AN377" s="88"/>
      <c r="AO377" s="89">
        <v>0.025400226383914683</v>
      </c>
      <c r="AP377" s="31" t="s">
        <v>498</v>
      </c>
      <c r="AQ377" s="27">
        <v>0.01</v>
      </c>
      <c r="AR377" s="77">
        <v>47</v>
      </c>
      <c r="AS377" s="77">
        <v>12</v>
      </c>
      <c r="AT377" s="24" t="s">
        <v>176</v>
      </c>
      <c r="AU377" s="26"/>
      <c r="AV377" s="83"/>
      <c r="AW377" s="88"/>
      <c r="AX377" s="91"/>
      <c r="AY377" s="88"/>
      <c r="AZ377" s="91"/>
      <c r="BA377" s="80"/>
      <c r="BB377" s="80"/>
      <c r="BC377" s="30" t="s">
        <v>1180</v>
      </c>
      <c r="BD377" s="78">
        <v>168</v>
      </c>
      <c r="BE377" s="79">
        <v>10.3767153</v>
      </c>
      <c r="BF377" s="79">
        <v>0</v>
      </c>
      <c r="BG377" s="79">
        <v>1.353568</v>
      </c>
      <c r="BH377" s="79">
        <v>45.78820074</v>
      </c>
      <c r="BI377" s="79">
        <v>32.100961</v>
      </c>
      <c r="BJ377" s="79">
        <v>10.380552380000001</v>
      </c>
      <c r="BK377" s="79">
        <v>100</v>
      </c>
      <c r="BL377" s="81">
        <v>159.2460753383013</v>
      </c>
      <c r="BM377" s="81">
        <v>41.53581110408131</v>
      </c>
      <c r="BN377" s="81">
        <v>221.2530822478931</v>
      </c>
      <c r="BO377" s="81">
        <v>83.45894391321393</v>
      </c>
      <c r="BP377" s="81">
        <v>505.49391260348966</v>
      </c>
      <c r="BQ377" s="96">
        <v>8.393154746157931</v>
      </c>
      <c r="BR377" s="96">
        <v>32.630965298039065</v>
      </c>
      <c r="BS377" s="96">
        <v>18.793986220334162</v>
      </c>
      <c r="BT377" s="96">
        <v>59.81810626453116</v>
      </c>
    </row>
    <row r="378" spans="1:72" s="29" customFormat="1" ht="12.75" customHeight="1">
      <c r="A378" s="17">
        <v>1997</v>
      </c>
      <c r="B378" s="18" t="s">
        <v>1038</v>
      </c>
      <c r="C378" s="19" t="s">
        <v>1047</v>
      </c>
      <c r="D378" s="20" t="s">
        <v>1048</v>
      </c>
      <c r="E378" s="140" t="s">
        <v>1180</v>
      </c>
      <c r="F378" s="82">
        <v>116.9107686301</v>
      </c>
      <c r="G378" s="74">
        <v>13.76781</v>
      </c>
      <c r="H378" s="22" t="s">
        <v>172</v>
      </c>
      <c r="I378" s="23">
        <v>21.811709986320086</v>
      </c>
      <c r="J378" s="24" t="s">
        <v>177</v>
      </c>
      <c r="K378" s="87">
        <v>1556.8097499856422</v>
      </c>
      <c r="L378" s="92">
        <v>13.316222006129417</v>
      </c>
      <c r="M378" s="88"/>
      <c r="N378" s="89">
        <v>0.07992715772398527</v>
      </c>
      <c r="O378" s="88"/>
      <c r="P378" s="89">
        <v>0.11113314286753495</v>
      </c>
      <c r="Q378" s="77">
        <v>69</v>
      </c>
      <c r="R378" s="77">
        <v>83</v>
      </c>
      <c r="S378" s="24" t="s">
        <v>177</v>
      </c>
      <c r="T378" s="25">
        <v>5252.0914848449875</v>
      </c>
      <c r="U378" s="28">
        <v>44.9239325545994</v>
      </c>
      <c r="V378" s="88"/>
      <c r="W378" s="89">
        <v>0.2696442159961272</v>
      </c>
      <c r="X378" s="88"/>
      <c r="Y378" s="89">
        <v>0.6311486621487143</v>
      </c>
      <c r="Z378" s="77">
        <v>30</v>
      </c>
      <c r="AA378" s="77">
        <v>51</v>
      </c>
      <c r="AB378" s="24" t="s">
        <v>177</v>
      </c>
      <c r="AC378" s="87">
        <v>27604.49994769273</v>
      </c>
      <c r="AD378" s="87">
        <v>236.11597349968702</v>
      </c>
      <c r="AE378" s="88"/>
      <c r="AF378" s="89">
        <v>1.4172246937889028</v>
      </c>
      <c r="AG378" s="88"/>
      <c r="AH378" s="89">
        <v>1.7523259276300396</v>
      </c>
      <c r="AI378" s="77">
        <v>52</v>
      </c>
      <c r="AJ378" s="77">
        <v>65</v>
      </c>
      <c r="AK378" s="24" t="s">
        <v>177</v>
      </c>
      <c r="AL378" s="25">
        <v>279.40224553438816</v>
      </c>
      <c r="AM378" s="83">
        <v>2.3898760465633693</v>
      </c>
      <c r="AN378" s="88"/>
      <c r="AO378" s="89">
        <v>0.014344609126111048</v>
      </c>
      <c r="AP378" s="88"/>
      <c r="AQ378" s="89">
        <v>0.022938435211560127</v>
      </c>
      <c r="AR378" s="77">
        <v>33</v>
      </c>
      <c r="AS378" s="77">
        <v>47</v>
      </c>
      <c r="AT378" s="24" t="s">
        <v>177</v>
      </c>
      <c r="AU378" s="25">
        <v>5556.02873479316</v>
      </c>
      <c r="AV378" s="83">
        <v>47.52366954640565</v>
      </c>
      <c r="AW378" s="88"/>
      <c r="AX378" s="89">
        <v>0.2852484608404481</v>
      </c>
      <c r="AY378" s="88"/>
      <c r="AZ378" s="89">
        <v>0.22077752664057548</v>
      </c>
      <c r="BA378" s="77">
        <v>75</v>
      </c>
      <c r="BB378" s="77">
        <v>78</v>
      </c>
      <c r="BC378" s="30" t="s">
        <v>1180</v>
      </c>
      <c r="BD378" s="78">
        <v>469</v>
      </c>
      <c r="BE378" s="79">
        <v>26.854297199999998</v>
      </c>
      <c r="BF378" s="79">
        <v>0</v>
      </c>
      <c r="BG378" s="79">
        <v>1.298681</v>
      </c>
      <c r="BH378" s="79">
        <v>36.9235013</v>
      </c>
      <c r="BI378" s="79">
        <v>26.168391</v>
      </c>
      <c r="BJ378" s="79">
        <v>8.755129259999999</v>
      </c>
      <c r="BK378" s="79">
        <v>100</v>
      </c>
      <c r="BL378" s="81">
        <v>161.31961341963395</v>
      </c>
      <c r="BM378" s="81">
        <v>39.86801262719586</v>
      </c>
      <c r="BN378" s="81">
        <v>564.9636394258375</v>
      </c>
      <c r="BO378" s="81">
        <v>66.96560198633692</v>
      </c>
      <c r="BP378" s="81">
        <v>833.1168674590042</v>
      </c>
      <c r="BQ378" s="96">
        <v>8.0517247843239</v>
      </c>
      <c r="BR378" s="96">
        <v>83.32565751482507</v>
      </c>
      <c r="BS378" s="96">
        <v>15.079876906617956</v>
      </c>
      <c r="BT378" s="96">
        <v>106.45725920576692</v>
      </c>
    </row>
    <row r="379" spans="1:72" s="29" customFormat="1" ht="12.75" customHeight="1">
      <c r="A379" s="17">
        <v>1997</v>
      </c>
      <c r="B379" s="18" t="s">
        <v>1038</v>
      </c>
      <c r="C379" s="19" t="s">
        <v>1049</v>
      </c>
      <c r="D379" s="20" t="s">
        <v>1050</v>
      </c>
      <c r="E379" s="140" t="s">
        <v>1178</v>
      </c>
      <c r="F379" s="82">
        <v>9095.53562</v>
      </c>
      <c r="G379" s="74">
        <v>5.37726</v>
      </c>
      <c r="H379" s="22" t="s">
        <v>172</v>
      </c>
      <c r="I379" s="23">
        <v>125.36771545827632</v>
      </c>
      <c r="J379" s="24" t="s">
        <v>177</v>
      </c>
      <c r="K379" s="87">
        <v>36769.27572783772</v>
      </c>
      <c r="L379" s="92">
        <v>4.042562996178747</v>
      </c>
      <c r="M379" s="88"/>
      <c r="N379" s="89">
        <v>0.32843384490603805</v>
      </c>
      <c r="O379" s="88"/>
      <c r="P379" s="89">
        <v>0.3462350642231145</v>
      </c>
      <c r="Q379" s="77">
        <v>95</v>
      </c>
      <c r="R379" s="77">
        <v>96</v>
      </c>
      <c r="S379" s="24" t="s">
        <v>177</v>
      </c>
      <c r="T379" s="25">
        <v>365611.70837056055</v>
      </c>
      <c r="U379" s="28">
        <v>40.1968310218723</v>
      </c>
      <c r="V379" s="88"/>
      <c r="W379" s="89">
        <v>3.265749916088156</v>
      </c>
      <c r="X379" s="88"/>
      <c r="Y379" s="89">
        <v>3.2670233762362546</v>
      </c>
      <c r="Z379" s="77">
        <v>82</v>
      </c>
      <c r="AA379" s="77">
        <v>81</v>
      </c>
      <c r="AB379" s="24" t="s">
        <v>177</v>
      </c>
      <c r="AC379" s="87">
        <v>504855.4457426182</v>
      </c>
      <c r="AD379" s="87">
        <v>55.50585109385984</v>
      </c>
      <c r="AE379" s="88"/>
      <c r="AF379" s="89">
        <v>4.509515400692681</v>
      </c>
      <c r="AG379" s="88"/>
      <c r="AH379" s="89">
        <v>4.5056960629052485</v>
      </c>
      <c r="AI379" s="77">
        <v>83</v>
      </c>
      <c r="AJ379" s="77">
        <v>83</v>
      </c>
      <c r="AK379" s="24" t="s">
        <v>177</v>
      </c>
      <c r="AL379" s="25">
        <v>93441.57078745276</v>
      </c>
      <c r="AM379" s="83">
        <v>10.273344494631615</v>
      </c>
      <c r="AN379" s="88"/>
      <c r="AO379" s="89">
        <v>0.8346472363214966</v>
      </c>
      <c r="AP379" s="88"/>
      <c r="AQ379" s="89">
        <v>0.8173606991151019</v>
      </c>
      <c r="AR379" s="77">
        <v>98</v>
      </c>
      <c r="AS379" s="77">
        <v>97</v>
      </c>
      <c r="AT379" s="24" t="s">
        <v>177</v>
      </c>
      <c r="AU379" s="25">
        <v>113536.97701942662</v>
      </c>
      <c r="AV379" s="83">
        <v>12.482714791394177</v>
      </c>
      <c r="AW379" s="88"/>
      <c r="AX379" s="89">
        <v>1.0141452384733072</v>
      </c>
      <c r="AY379" s="88"/>
      <c r="AZ379" s="89">
        <v>0.9895960131542724</v>
      </c>
      <c r="BA379" s="77">
        <v>96</v>
      </c>
      <c r="BB379" s="77">
        <v>96</v>
      </c>
      <c r="BC379" s="19" t="s">
        <v>1185</v>
      </c>
      <c r="BD379" s="78">
        <v>94</v>
      </c>
      <c r="BE379" s="79">
        <v>5.990976598</v>
      </c>
      <c r="BF379" s="79">
        <v>0.460332792</v>
      </c>
      <c r="BG379" s="79">
        <v>6.843011</v>
      </c>
      <c r="BH379" s="79">
        <v>41.716397375999996</v>
      </c>
      <c r="BI379" s="79">
        <v>39.383176</v>
      </c>
      <c r="BJ379" s="79">
        <v>5.60610303</v>
      </c>
      <c r="BK379" s="79">
        <v>100</v>
      </c>
      <c r="BL379" s="81">
        <v>144.78069846754116</v>
      </c>
      <c r="BM379" s="81">
        <v>422.3790835970581</v>
      </c>
      <c r="BN379" s="81">
        <v>90.78127642287583</v>
      </c>
      <c r="BO379" s="81">
        <v>542.3366150260867</v>
      </c>
      <c r="BP379" s="81">
        <v>1200.277673513562</v>
      </c>
      <c r="BQ379" s="96">
        <v>86.13423472030776</v>
      </c>
      <c r="BR379" s="96">
        <v>13.397231904853998</v>
      </c>
      <c r="BS379" s="96">
        <v>137.42863006895683</v>
      </c>
      <c r="BT379" s="96">
        <v>236.9600966941186</v>
      </c>
    </row>
    <row r="380" spans="1:72" s="29" customFormat="1" ht="12.75" customHeight="1">
      <c r="A380" s="17">
        <v>1997</v>
      </c>
      <c r="B380" s="18" t="s">
        <v>1038</v>
      </c>
      <c r="C380" s="19" t="s">
        <v>1051</v>
      </c>
      <c r="D380" s="20" t="s">
        <v>391</v>
      </c>
      <c r="E380" s="139" t="s">
        <v>1183</v>
      </c>
      <c r="F380" s="82">
        <v>18.687084</v>
      </c>
      <c r="G380" s="74">
        <v>8.553867</v>
      </c>
      <c r="H380" s="22" t="s">
        <v>172</v>
      </c>
      <c r="I380" s="23">
        <v>2.3561696306429547</v>
      </c>
      <c r="J380" s="24" t="s">
        <v>179</v>
      </c>
      <c r="K380" s="77"/>
      <c r="L380" s="93"/>
      <c r="M380" s="90" t="s">
        <v>498</v>
      </c>
      <c r="N380" s="89">
        <v>0.02</v>
      </c>
      <c r="O380" s="90" t="s">
        <v>498</v>
      </c>
      <c r="P380" s="89">
        <v>0.02</v>
      </c>
      <c r="Q380" s="77">
        <v>11</v>
      </c>
      <c r="R380" s="77">
        <v>11</v>
      </c>
      <c r="S380" s="24" t="s">
        <v>178</v>
      </c>
      <c r="T380" s="25">
        <v>69.46751647383846</v>
      </c>
      <c r="U380" s="28">
        <v>3.717408048994614</v>
      </c>
      <c r="V380" s="31" t="s">
        <v>498</v>
      </c>
      <c r="W380" s="27">
        <v>0.05</v>
      </c>
      <c r="X380" s="31" t="s">
        <v>498</v>
      </c>
      <c r="Y380" s="27">
        <v>0.05</v>
      </c>
      <c r="Z380" s="77">
        <v>3</v>
      </c>
      <c r="AA380" s="77">
        <v>3</v>
      </c>
      <c r="AB380" s="24" t="s">
        <v>177</v>
      </c>
      <c r="AC380" s="87">
        <v>384.7731571690183</v>
      </c>
      <c r="AD380" s="87">
        <v>20.590326300722914</v>
      </c>
      <c r="AE380" s="31" t="s">
        <v>498</v>
      </c>
      <c r="AF380" s="27">
        <v>0.2</v>
      </c>
      <c r="AG380" s="31" t="s">
        <v>498</v>
      </c>
      <c r="AH380" s="27">
        <v>0.2</v>
      </c>
      <c r="AI380" s="77">
        <v>2</v>
      </c>
      <c r="AJ380" s="77">
        <v>3</v>
      </c>
      <c r="AK380" s="24" t="s">
        <v>177</v>
      </c>
      <c r="AL380" s="25">
        <v>38.38563547878629</v>
      </c>
      <c r="AM380" s="83">
        <v>2.0541265549395664</v>
      </c>
      <c r="AN380" s="88"/>
      <c r="AO380" s="89">
        <v>0.01824360757890335</v>
      </c>
      <c r="AP380" s="88"/>
      <c r="AQ380" s="89">
        <v>0.01673588670680408</v>
      </c>
      <c r="AR380" s="77">
        <v>39</v>
      </c>
      <c r="AS380" s="77">
        <v>39</v>
      </c>
      <c r="AT380" s="24" t="s">
        <v>177</v>
      </c>
      <c r="AU380" s="25">
        <v>69.25249284969784</v>
      </c>
      <c r="AV380" s="83">
        <v>3.705901511958626</v>
      </c>
      <c r="AW380" s="88"/>
      <c r="AX380" s="89">
        <v>0.032913752440256475</v>
      </c>
      <c r="AY380" s="88"/>
      <c r="AZ380" s="89">
        <v>0.0274253757992364</v>
      </c>
      <c r="BA380" s="77">
        <v>17</v>
      </c>
      <c r="BB380" s="77">
        <v>19</v>
      </c>
      <c r="BC380" s="19" t="s">
        <v>1183</v>
      </c>
      <c r="BD380" s="78">
        <v>5</v>
      </c>
      <c r="BE380" s="79">
        <v>0.1829298</v>
      </c>
      <c r="BF380" s="79">
        <v>0</v>
      </c>
      <c r="BG380" s="79">
        <v>0</v>
      </c>
      <c r="BH380" s="79">
        <v>44.052377</v>
      </c>
      <c r="BI380" s="79">
        <v>55.750259</v>
      </c>
      <c r="BJ380" s="79">
        <v>0.01444182</v>
      </c>
      <c r="BK380" s="79">
        <v>100</v>
      </c>
      <c r="BL380" s="81">
        <v>171.59802281975436</v>
      </c>
      <c r="BM380" s="81">
        <v>0</v>
      </c>
      <c r="BN380" s="81">
        <v>4.530758606675428</v>
      </c>
      <c r="BO380" s="81">
        <v>142.93294769799292</v>
      </c>
      <c r="BP380" s="81">
        <v>319.0617291244227</v>
      </c>
      <c r="BQ380" s="96">
        <v>0</v>
      </c>
      <c r="BR380" s="96">
        <v>0.642154763150848</v>
      </c>
      <c r="BS380" s="96">
        <v>32.69638002376401</v>
      </c>
      <c r="BT380" s="96">
        <v>33.338534786914856</v>
      </c>
    </row>
    <row r="381" spans="1:72" s="29" customFormat="1" ht="12.75" customHeight="1">
      <c r="A381" s="17">
        <v>1991</v>
      </c>
      <c r="B381" s="18" t="s">
        <v>609</v>
      </c>
      <c r="C381" s="19" t="s">
        <v>613</v>
      </c>
      <c r="D381" s="20" t="s">
        <v>614</v>
      </c>
      <c r="E381" s="139" t="s">
        <v>208</v>
      </c>
      <c r="F381" s="82">
        <v>970.427648</v>
      </c>
      <c r="G381" s="74">
        <v>15.51992</v>
      </c>
      <c r="H381" s="22" t="s">
        <v>169</v>
      </c>
      <c r="I381" s="23">
        <v>449.65479452054797</v>
      </c>
      <c r="J381" s="24" t="s">
        <v>177</v>
      </c>
      <c r="K381" s="87">
        <v>1100.0637904788987</v>
      </c>
      <c r="L381" s="92">
        <v>1.1335866128155685</v>
      </c>
      <c r="M381" s="31" t="s">
        <v>498</v>
      </c>
      <c r="N381" s="27">
        <v>0.02</v>
      </c>
      <c r="O381" s="31" t="s">
        <v>498</v>
      </c>
      <c r="P381" s="27">
        <v>0.02</v>
      </c>
      <c r="Q381" s="77">
        <v>11</v>
      </c>
      <c r="R381" s="77">
        <v>11</v>
      </c>
      <c r="S381" s="24" t="s">
        <v>179</v>
      </c>
      <c r="T381" s="26"/>
      <c r="U381" s="28"/>
      <c r="V381" s="90" t="s">
        <v>498</v>
      </c>
      <c r="W381" s="89">
        <v>0.05</v>
      </c>
      <c r="X381" s="90" t="s">
        <v>498</v>
      </c>
      <c r="Y381" s="89">
        <v>0.05</v>
      </c>
      <c r="Z381" s="77">
        <v>3</v>
      </c>
      <c r="AA381" s="77">
        <v>3</v>
      </c>
      <c r="AB381" s="24" t="s">
        <v>179</v>
      </c>
      <c r="AC381" s="77"/>
      <c r="AD381" s="77"/>
      <c r="AE381" s="90" t="s">
        <v>498</v>
      </c>
      <c r="AF381" s="89">
        <v>0.2</v>
      </c>
      <c r="AG381" s="90" t="s">
        <v>498</v>
      </c>
      <c r="AH381" s="89">
        <v>0.2</v>
      </c>
      <c r="AI381" s="77">
        <v>2</v>
      </c>
      <c r="AJ381" s="77">
        <v>3</v>
      </c>
      <c r="AK381" s="24" t="s">
        <v>176</v>
      </c>
      <c r="AL381" s="26"/>
      <c r="AM381" s="83"/>
      <c r="AN381" s="88"/>
      <c r="AO381" s="91"/>
      <c r="AP381" s="88"/>
      <c r="AQ381" s="91"/>
      <c r="AR381" s="80"/>
      <c r="AS381" s="80"/>
      <c r="AT381" s="24" t="s">
        <v>177</v>
      </c>
      <c r="AU381" s="25">
        <v>23707.323769224568</v>
      </c>
      <c r="AV381" s="83">
        <v>24.429769512527912</v>
      </c>
      <c r="AW381" s="88"/>
      <c r="AX381" s="89">
        <v>0.059040746973568745</v>
      </c>
      <c r="AY381" s="88"/>
      <c r="AZ381" s="89">
        <v>0.03504222180097454</v>
      </c>
      <c r="BA381" s="77">
        <v>30</v>
      </c>
      <c r="BB381" s="77">
        <v>24</v>
      </c>
      <c r="BC381" s="19" t="s">
        <v>1183</v>
      </c>
      <c r="BD381" s="78">
        <v>1</v>
      </c>
      <c r="BE381" s="79">
        <v>0.044330843</v>
      </c>
      <c r="BF381" s="79">
        <v>0</v>
      </c>
      <c r="BG381" s="79">
        <v>0.001391135</v>
      </c>
      <c r="BH381" s="79">
        <v>52.700196227099994</v>
      </c>
      <c r="BI381" s="79">
        <v>43.434302</v>
      </c>
      <c r="BJ381" s="79">
        <v>3.81977959</v>
      </c>
      <c r="BK381" s="79">
        <v>100</v>
      </c>
      <c r="BL381" s="81">
        <v>82.61993238950532</v>
      </c>
      <c r="BM381" s="81">
        <v>0.010991717608881095</v>
      </c>
      <c r="BN381" s="81">
        <v>0.015113611712211506</v>
      </c>
      <c r="BO381" s="81">
        <v>38.95705164410155</v>
      </c>
      <c r="BP381" s="81">
        <v>121.60308936292796</v>
      </c>
      <c r="BQ381" s="96">
        <v>0.00240443822694274</v>
      </c>
      <c r="BR381" s="96">
        <v>0.0020609470516652056</v>
      </c>
      <c r="BS381" s="96">
        <v>11.90918253804739</v>
      </c>
      <c r="BT381" s="96">
        <v>11.913647923325998</v>
      </c>
    </row>
    <row r="382" spans="1:72" s="29" customFormat="1" ht="12.75" customHeight="1">
      <c r="A382" s="17">
        <v>1991</v>
      </c>
      <c r="B382" s="18" t="s">
        <v>609</v>
      </c>
      <c r="C382" s="19" t="s">
        <v>615</v>
      </c>
      <c r="D382" s="20" t="s">
        <v>392</v>
      </c>
      <c r="E382" s="141" t="s">
        <v>1183</v>
      </c>
      <c r="F382" s="82">
        <v>2482.89254</v>
      </c>
      <c r="G382" s="74">
        <v>9.943221</v>
      </c>
      <c r="H382" s="22" t="s">
        <v>169</v>
      </c>
      <c r="I382" s="23">
        <v>483.07834246575345</v>
      </c>
      <c r="J382" s="24" t="s">
        <v>177</v>
      </c>
      <c r="K382" s="87">
        <v>10316.085366253867</v>
      </c>
      <c r="L382" s="92">
        <v>4.154865826877013</v>
      </c>
      <c r="M382" s="88"/>
      <c r="N382" s="89">
        <v>0.02391365177846105</v>
      </c>
      <c r="O382" s="88"/>
      <c r="P382" s="89">
        <v>0.023899844263626232</v>
      </c>
      <c r="Q382" s="77">
        <v>29</v>
      </c>
      <c r="R382" s="77">
        <v>33</v>
      </c>
      <c r="S382" s="24" t="s">
        <v>177</v>
      </c>
      <c r="T382" s="25">
        <v>23251.801804613147</v>
      </c>
      <c r="U382" s="28">
        <v>9.364803925269012</v>
      </c>
      <c r="V382" s="88"/>
      <c r="W382" s="89">
        <v>0.05389985365924003</v>
      </c>
      <c r="X382" s="88"/>
      <c r="Y382" s="89">
        <v>0.06355466996985457</v>
      </c>
      <c r="Z382" s="77">
        <v>7</v>
      </c>
      <c r="AA382" s="77">
        <v>8</v>
      </c>
      <c r="AB382" s="24" t="s">
        <v>177</v>
      </c>
      <c r="AC382" s="87">
        <v>189237.28143796462</v>
      </c>
      <c r="AD382" s="87">
        <v>76.21646059557803</v>
      </c>
      <c r="AE382" s="88"/>
      <c r="AF382" s="89">
        <v>0.4386697367407916</v>
      </c>
      <c r="AG382" s="88"/>
      <c r="AH382" s="89">
        <v>0.49879894633218014</v>
      </c>
      <c r="AI382" s="77">
        <v>15</v>
      </c>
      <c r="AJ382" s="77">
        <v>20</v>
      </c>
      <c r="AK382" s="24" t="s">
        <v>177</v>
      </c>
      <c r="AL382" s="25">
        <v>31132.82662172344</v>
      </c>
      <c r="AM382" s="83">
        <v>12.538934376001405</v>
      </c>
      <c r="AN382" s="88"/>
      <c r="AO382" s="89">
        <v>0.07216880708902569</v>
      </c>
      <c r="AP382" s="88"/>
      <c r="AQ382" s="89">
        <v>0.08957731524659425</v>
      </c>
      <c r="AR382" s="77">
        <v>68</v>
      </c>
      <c r="AS382" s="77">
        <v>77</v>
      </c>
      <c r="AT382" s="24" t="s">
        <v>177</v>
      </c>
      <c r="AU382" s="25">
        <v>62650.765456100955</v>
      </c>
      <c r="AV382" s="83">
        <v>25.23297502682132</v>
      </c>
      <c r="AW382" s="88"/>
      <c r="AX382" s="89">
        <v>0.14523034034520468</v>
      </c>
      <c r="AY382" s="88"/>
      <c r="AZ382" s="89">
        <v>0.13200838044563618</v>
      </c>
      <c r="BA382" s="77">
        <v>54</v>
      </c>
      <c r="BB382" s="77">
        <v>64</v>
      </c>
      <c r="BC382" s="19" t="s">
        <v>1183</v>
      </c>
      <c r="BD382" s="78">
        <v>25</v>
      </c>
      <c r="BE382" s="79">
        <v>2.355822203</v>
      </c>
      <c r="BF382" s="79">
        <v>0</v>
      </c>
      <c r="BG382" s="79">
        <v>6.011203</v>
      </c>
      <c r="BH382" s="79">
        <v>34.1588735</v>
      </c>
      <c r="BI382" s="79">
        <v>55.13578</v>
      </c>
      <c r="BJ382" s="79">
        <v>2.3383145059999997</v>
      </c>
      <c r="BK382" s="79">
        <v>100</v>
      </c>
      <c r="BL382" s="81">
        <v>73.40967456180498</v>
      </c>
      <c r="BM382" s="81">
        <v>43.77152786483462</v>
      </c>
      <c r="BN382" s="81">
        <v>14.644210095375293</v>
      </c>
      <c r="BO382" s="81">
        <v>367.61760136425397</v>
      </c>
      <c r="BP382" s="81">
        <v>499.4430138862689</v>
      </c>
      <c r="BQ382" s="96">
        <v>12.317756879911794</v>
      </c>
      <c r="BR382" s="96">
        <v>3.081218059213039</v>
      </c>
      <c r="BS382" s="96">
        <v>105.385148887676</v>
      </c>
      <c r="BT382" s="96">
        <v>120.78412382680082</v>
      </c>
    </row>
    <row r="383" spans="1:72" s="29" customFormat="1" ht="12.75" customHeight="1">
      <c r="A383" s="17">
        <v>1991</v>
      </c>
      <c r="B383" s="18" t="s">
        <v>609</v>
      </c>
      <c r="C383" s="19" t="s">
        <v>616</v>
      </c>
      <c r="D383" s="20" t="s">
        <v>393</v>
      </c>
      <c r="E383" s="141" t="s">
        <v>1183</v>
      </c>
      <c r="F383" s="82">
        <v>3800.67277</v>
      </c>
      <c r="G383" s="74">
        <v>7.920247</v>
      </c>
      <c r="H383" s="22" t="s">
        <v>169</v>
      </c>
      <c r="I383" s="23">
        <v>489.81482191780816</v>
      </c>
      <c r="J383" s="24" t="s">
        <v>177</v>
      </c>
      <c r="K383" s="87">
        <v>1171.214469570998</v>
      </c>
      <c r="L383" s="92">
        <v>0.3081597760311783</v>
      </c>
      <c r="M383" s="31" t="s">
        <v>498</v>
      </c>
      <c r="N383" s="27">
        <v>0.02</v>
      </c>
      <c r="O383" s="31" t="s">
        <v>498</v>
      </c>
      <c r="P383" s="27">
        <v>0.02</v>
      </c>
      <c r="Q383" s="77">
        <v>11</v>
      </c>
      <c r="R383" s="77">
        <v>11</v>
      </c>
      <c r="S383" s="24" t="s">
        <v>177</v>
      </c>
      <c r="T383" s="25">
        <v>24149.907957202642</v>
      </c>
      <c r="U383" s="28">
        <v>6.354113973669625</v>
      </c>
      <c r="V383" s="88"/>
      <c r="W383" s="89">
        <v>0.055211824409458925</v>
      </c>
      <c r="X383" s="31" t="s">
        <v>498</v>
      </c>
      <c r="Y383" s="27">
        <v>0.05</v>
      </c>
      <c r="Z383" s="77">
        <v>8</v>
      </c>
      <c r="AA383" s="77">
        <v>3</v>
      </c>
      <c r="AB383" s="24" t="s">
        <v>177</v>
      </c>
      <c r="AC383" s="87">
        <v>208489.6561706187</v>
      </c>
      <c r="AD383" s="87">
        <v>54.855987028480406</v>
      </c>
      <c r="AE383" s="88"/>
      <c r="AF383" s="89">
        <v>0.4766516836453413</v>
      </c>
      <c r="AG383" s="88"/>
      <c r="AH383" s="89">
        <v>0.3136114147382215</v>
      </c>
      <c r="AI383" s="77">
        <v>18</v>
      </c>
      <c r="AJ383" s="77">
        <v>12</v>
      </c>
      <c r="AK383" s="24" t="s">
        <v>177</v>
      </c>
      <c r="AL383" s="25">
        <v>31020.05847113159</v>
      </c>
      <c r="AM383" s="83">
        <v>8.161728290839305</v>
      </c>
      <c r="AN383" s="88"/>
      <c r="AO383" s="89">
        <v>0.07091844923443967</v>
      </c>
      <c r="AP383" s="88"/>
      <c r="AQ383" s="89">
        <v>0.059098773139070346</v>
      </c>
      <c r="AR383" s="77">
        <v>67</v>
      </c>
      <c r="AS383" s="77">
        <v>68</v>
      </c>
      <c r="AT383" s="24" t="s">
        <v>177</v>
      </c>
      <c r="AU383" s="25">
        <v>57230.5240615448</v>
      </c>
      <c r="AV383" s="83">
        <v>15.057998287378156</v>
      </c>
      <c r="AW383" s="88"/>
      <c r="AX383" s="89">
        <v>0.13084114651480167</v>
      </c>
      <c r="AY383" s="88"/>
      <c r="AZ383" s="89">
        <v>0.10065186387374395</v>
      </c>
      <c r="BA383" s="77">
        <v>51</v>
      </c>
      <c r="BB383" s="77">
        <v>56</v>
      </c>
      <c r="BC383" s="19" t="s">
        <v>1183</v>
      </c>
      <c r="BD383" s="78">
        <v>21</v>
      </c>
      <c r="BE383" s="79">
        <v>1.9807528740000004</v>
      </c>
      <c r="BF383" s="79">
        <v>0.01439083</v>
      </c>
      <c r="BG383" s="79">
        <v>5.033862</v>
      </c>
      <c r="BH383" s="79">
        <v>30.1737147</v>
      </c>
      <c r="BI383" s="79">
        <v>60.61925</v>
      </c>
      <c r="BJ383" s="79">
        <v>2.17802836</v>
      </c>
      <c r="BK383" s="79">
        <v>100</v>
      </c>
      <c r="BL383" s="81">
        <v>69.4408637552872</v>
      </c>
      <c r="BM383" s="81">
        <v>34.505908454377845</v>
      </c>
      <c r="BN383" s="81">
        <v>10.114700473586591</v>
      </c>
      <c r="BO383" s="81">
        <v>293.86481488644444</v>
      </c>
      <c r="BP383" s="81">
        <v>407.92628756969606</v>
      </c>
      <c r="BQ383" s="96">
        <v>9.724681805040884</v>
      </c>
      <c r="BR383" s="96">
        <v>2.12743036719435</v>
      </c>
      <c r="BS383" s="96">
        <v>84.00065444202922</v>
      </c>
      <c r="BT383" s="96">
        <v>95.85276661426445</v>
      </c>
    </row>
    <row r="384" spans="1:72" s="29" customFormat="1" ht="12.75" customHeight="1">
      <c r="A384" s="17">
        <v>1991</v>
      </c>
      <c r="B384" s="18" t="s">
        <v>609</v>
      </c>
      <c r="C384" s="19" t="s">
        <v>617</v>
      </c>
      <c r="D384" s="20" t="s">
        <v>394</v>
      </c>
      <c r="E384" s="139" t="s">
        <v>208</v>
      </c>
      <c r="F384" s="82">
        <v>2415.85152</v>
      </c>
      <c r="G384" s="74">
        <v>29.28249</v>
      </c>
      <c r="H384" s="22" t="s">
        <v>169</v>
      </c>
      <c r="I384" s="23">
        <v>600.341095890411</v>
      </c>
      <c r="J384" s="24" t="s">
        <v>177</v>
      </c>
      <c r="K384" s="87">
        <v>4222.748973683195</v>
      </c>
      <c r="L384" s="92">
        <v>1.7479339846528295</v>
      </c>
      <c r="M384" s="31" t="s">
        <v>498</v>
      </c>
      <c r="N384" s="27">
        <v>0.02</v>
      </c>
      <c r="O384" s="31" t="s">
        <v>498</v>
      </c>
      <c r="P384" s="27">
        <v>0.02</v>
      </c>
      <c r="Q384" s="77">
        <v>11</v>
      </c>
      <c r="R384" s="77">
        <v>11</v>
      </c>
      <c r="S384" s="24" t="s">
        <v>177</v>
      </c>
      <c r="T384" s="25">
        <v>30465.71341037558</v>
      </c>
      <c r="U384" s="28">
        <v>12.61075573484565</v>
      </c>
      <c r="V384" s="88"/>
      <c r="W384" s="89">
        <v>0.056827927774210585</v>
      </c>
      <c r="X384" s="88"/>
      <c r="Y384" s="89">
        <v>0.05033083884447604</v>
      </c>
      <c r="Z384" s="77">
        <v>8</v>
      </c>
      <c r="AA384" s="77">
        <v>6</v>
      </c>
      <c r="AB384" s="24" t="s">
        <v>177</v>
      </c>
      <c r="AC384" s="87">
        <v>100875.38240531343</v>
      </c>
      <c r="AD384" s="87">
        <v>41.755621804651895</v>
      </c>
      <c r="AE384" s="31" t="s">
        <v>498</v>
      </c>
      <c r="AF384" s="27">
        <v>0.2</v>
      </c>
      <c r="AG384" s="31" t="s">
        <v>498</v>
      </c>
      <c r="AH384" s="27">
        <v>0.2</v>
      </c>
      <c r="AI384" s="77">
        <v>2</v>
      </c>
      <c r="AJ384" s="77">
        <v>3</v>
      </c>
      <c r="AK384" s="24" t="s">
        <v>179</v>
      </c>
      <c r="AL384" s="26"/>
      <c r="AM384" s="83"/>
      <c r="AN384" s="90" t="s">
        <v>498</v>
      </c>
      <c r="AO384" s="89">
        <v>0.01</v>
      </c>
      <c r="AP384" s="90" t="s">
        <v>498</v>
      </c>
      <c r="AQ384" s="89">
        <v>0.01</v>
      </c>
      <c r="AR384" s="77">
        <v>12</v>
      </c>
      <c r="AS384" s="77">
        <v>12</v>
      </c>
      <c r="AT384" s="24" t="s">
        <v>177</v>
      </c>
      <c r="AU384" s="25">
        <v>4865.378072381506</v>
      </c>
      <c r="AV384" s="83">
        <v>2.0139391978781487</v>
      </c>
      <c r="AW384" s="31" t="s">
        <v>498</v>
      </c>
      <c r="AX384" s="27">
        <v>0.01</v>
      </c>
      <c r="AY384" s="88"/>
      <c r="AZ384" s="89">
        <v>0.013416152618347684</v>
      </c>
      <c r="BA384" s="77">
        <v>3</v>
      </c>
      <c r="BB384" s="77">
        <v>8</v>
      </c>
      <c r="BC384" s="19" t="s">
        <v>1183</v>
      </c>
      <c r="BD384" s="78">
        <v>36</v>
      </c>
      <c r="BE384" s="79">
        <v>4.2631449472</v>
      </c>
      <c r="BF384" s="79">
        <v>0</v>
      </c>
      <c r="BG384" s="79">
        <v>0</v>
      </c>
      <c r="BH384" s="79">
        <v>57.178853705</v>
      </c>
      <c r="BI384" s="79">
        <v>15.365135</v>
      </c>
      <c r="BJ384" s="79">
        <v>23.192871930000003</v>
      </c>
      <c r="BK384" s="79">
        <v>100</v>
      </c>
      <c r="BL384" s="81">
        <v>105.7384244100123</v>
      </c>
      <c r="BM384" s="81">
        <v>0</v>
      </c>
      <c r="BN384" s="81">
        <v>24.68749955847176</v>
      </c>
      <c r="BO384" s="81">
        <v>54.95163874971919</v>
      </c>
      <c r="BP384" s="81">
        <v>185.37756271820325</v>
      </c>
      <c r="BQ384" s="96">
        <v>0</v>
      </c>
      <c r="BR384" s="96">
        <v>3.6860709055496916</v>
      </c>
      <c r="BS384" s="96">
        <v>15.34779753351729</v>
      </c>
      <c r="BT384" s="96">
        <v>19.033868439066982</v>
      </c>
    </row>
    <row r="385" spans="1:72" s="29" customFormat="1" ht="12.75" customHeight="1">
      <c r="A385" s="17">
        <v>1991</v>
      </c>
      <c r="B385" s="18" t="s">
        <v>609</v>
      </c>
      <c r="C385" s="19" t="s">
        <v>618</v>
      </c>
      <c r="D385" s="20" t="s">
        <v>395</v>
      </c>
      <c r="E385" s="141" t="s">
        <v>1178</v>
      </c>
      <c r="F385" s="82">
        <v>2762.54592</v>
      </c>
      <c r="G385" s="74">
        <v>27.19099</v>
      </c>
      <c r="H385" s="22" t="s">
        <v>169</v>
      </c>
      <c r="I385" s="23">
        <v>549.6316438356165</v>
      </c>
      <c r="J385" s="24" t="s">
        <v>177</v>
      </c>
      <c r="K385" s="87">
        <v>1888.109401859293</v>
      </c>
      <c r="L385" s="92">
        <v>0.6834671554923123</v>
      </c>
      <c r="M385" s="31" t="s">
        <v>498</v>
      </c>
      <c r="N385" s="27">
        <v>0.02</v>
      </c>
      <c r="O385" s="31" t="s">
        <v>498</v>
      </c>
      <c r="P385" s="27">
        <v>0.02</v>
      </c>
      <c r="Q385" s="77">
        <v>11</v>
      </c>
      <c r="R385" s="77">
        <v>11</v>
      </c>
      <c r="S385" s="24" t="s">
        <v>177</v>
      </c>
      <c r="T385" s="25">
        <v>56767.871184472344</v>
      </c>
      <c r="U385" s="28">
        <v>20.54911405218283</v>
      </c>
      <c r="V385" s="88"/>
      <c r="W385" s="89">
        <v>0.11565899682896208</v>
      </c>
      <c r="X385" s="88"/>
      <c r="Y385" s="89">
        <v>0.0707115687760687</v>
      </c>
      <c r="Z385" s="77">
        <v>15</v>
      </c>
      <c r="AA385" s="77">
        <v>9</v>
      </c>
      <c r="AB385" s="24" t="s">
        <v>177</v>
      </c>
      <c r="AC385" s="87">
        <v>133600.67451469152</v>
      </c>
      <c r="AD385" s="87">
        <v>48.36143122453201</v>
      </c>
      <c r="AE385" s="88"/>
      <c r="AF385" s="89">
        <v>0.2721983345091247</v>
      </c>
      <c r="AG385" s="88"/>
      <c r="AH385" s="89">
        <v>0.21956223883243248</v>
      </c>
      <c r="AI385" s="77">
        <v>7</v>
      </c>
      <c r="AJ385" s="77">
        <v>7</v>
      </c>
      <c r="AK385" s="24" t="s">
        <v>179</v>
      </c>
      <c r="AL385" s="26"/>
      <c r="AM385" s="83"/>
      <c r="AN385" s="90" t="s">
        <v>498</v>
      </c>
      <c r="AO385" s="89">
        <v>0.01</v>
      </c>
      <c r="AP385" s="90" t="s">
        <v>498</v>
      </c>
      <c r="AQ385" s="89">
        <v>0.01</v>
      </c>
      <c r="AR385" s="77">
        <v>12</v>
      </c>
      <c r="AS385" s="77">
        <v>12</v>
      </c>
      <c r="AT385" s="24" t="s">
        <v>177</v>
      </c>
      <c r="AU385" s="25">
        <v>6702.2770934876335</v>
      </c>
      <c r="AV385" s="83">
        <v>2.426123325214313</v>
      </c>
      <c r="AW385" s="88"/>
      <c r="AX385" s="89">
        <v>0.013655235416235676</v>
      </c>
      <c r="AY385" s="88"/>
      <c r="AZ385" s="89">
        <v>0.015466693892734041</v>
      </c>
      <c r="BA385" s="77">
        <v>7</v>
      </c>
      <c r="BB385" s="77">
        <v>9</v>
      </c>
      <c r="BC385" s="19" t="s">
        <v>1185</v>
      </c>
      <c r="BD385" s="78">
        <v>49</v>
      </c>
      <c r="BE385" s="79">
        <v>5.00552416</v>
      </c>
      <c r="BF385" s="79">
        <v>0</v>
      </c>
      <c r="BG385" s="79">
        <v>0.1132777</v>
      </c>
      <c r="BH385" s="79">
        <v>54.819613266</v>
      </c>
      <c r="BI385" s="79">
        <v>19.678911</v>
      </c>
      <c r="BJ385" s="79">
        <v>20.38267606</v>
      </c>
      <c r="BK385" s="79">
        <v>100</v>
      </c>
      <c r="BL385" s="81">
        <v>104.86715577684707</v>
      </c>
      <c r="BM385" s="81">
        <v>2.119542444866702</v>
      </c>
      <c r="BN385" s="81">
        <v>28.40001057189063</v>
      </c>
      <c r="BO385" s="81">
        <v>64.65231897394125</v>
      </c>
      <c r="BP385" s="81">
        <v>200.03902776754563</v>
      </c>
      <c r="BQ385" s="96">
        <v>0.6010156505682024</v>
      </c>
      <c r="BR385" s="96">
        <v>4.65850476553647</v>
      </c>
      <c r="BS385" s="96">
        <v>18.59950983185829</v>
      </c>
      <c r="BT385" s="96">
        <v>23.859030247962963</v>
      </c>
    </row>
    <row r="386" spans="1:72" s="29" customFormat="1" ht="12.75" customHeight="1">
      <c r="A386" s="17">
        <v>1991</v>
      </c>
      <c r="B386" s="18" t="s">
        <v>609</v>
      </c>
      <c r="C386" s="19" t="s">
        <v>619</v>
      </c>
      <c r="D386" s="20" t="s">
        <v>620</v>
      </c>
      <c r="E386" s="141" t="s">
        <v>1178</v>
      </c>
      <c r="F386" s="82">
        <v>4309.97606</v>
      </c>
      <c r="G386" s="74">
        <v>18.95458</v>
      </c>
      <c r="H386" s="22" t="s">
        <v>169</v>
      </c>
      <c r="I386" s="23">
        <v>682.8438356164384</v>
      </c>
      <c r="J386" s="24" t="s">
        <v>177</v>
      </c>
      <c r="K386" s="87">
        <v>92976.5036921331</v>
      </c>
      <c r="L386" s="92">
        <v>21.572394462936554</v>
      </c>
      <c r="M386" s="88"/>
      <c r="N386" s="89">
        <v>0.15247560273738356</v>
      </c>
      <c r="O386" s="88"/>
      <c r="P386" s="89">
        <v>0.23728509141075177</v>
      </c>
      <c r="Q386" s="77">
        <v>84</v>
      </c>
      <c r="R386" s="77">
        <v>94</v>
      </c>
      <c r="S386" s="24" t="s">
        <v>176</v>
      </c>
      <c r="T386" s="26"/>
      <c r="U386" s="28"/>
      <c r="V386" s="88"/>
      <c r="W386" s="91"/>
      <c r="X386" s="88"/>
      <c r="Y386" s="91"/>
      <c r="Z386" s="80"/>
      <c r="AA386" s="80"/>
      <c r="AB386" s="24" t="s">
        <v>177</v>
      </c>
      <c r="AC386" s="87">
        <v>336762.2102174633</v>
      </c>
      <c r="AD386" s="87">
        <v>78.1355175827736</v>
      </c>
      <c r="AE386" s="88"/>
      <c r="AF386" s="89">
        <v>0.5522687877370229</v>
      </c>
      <c r="AG386" s="88"/>
      <c r="AH386" s="89">
        <v>1.1047663515335742</v>
      </c>
      <c r="AI386" s="77">
        <v>21</v>
      </c>
      <c r="AJ386" s="77">
        <v>49</v>
      </c>
      <c r="AK386" s="24" t="s">
        <v>177</v>
      </c>
      <c r="AL386" s="25">
        <v>11752.802152144026</v>
      </c>
      <c r="AM386" s="83">
        <v>2.726883395297566</v>
      </c>
      <c r="AN386" s="88"/>
      <c r="AO386" s="89">
        <v>0.01927385437008</v>
      </c>
      <c r="AP386" s="88"/>
      <c r="AQ386" s="89">
        <v>0.017640585754620144</v>
      </c>
      <c r="AR386" s="77">
        <v>40</v>
      </c>
      <c r="AS386" s="77">
        <v>42</v>
      </c>
      <c r="AT386" s="24" t="s">
        <v>177</v>
      </c>
      <c r="AU386" s="25">
        <v>28254.060559329086</v>
      </c>
      <c r="AV386" s="83">
        <v>6.5555028997838765</v>
      </c>
      <c r="AW386" s="88"/>
      <c r="AX386" s="89">
        <v>0.04633487754957116</v>
      </c>
      <c r="AY386" s="88"/>
      <c r="AZ386" s="89">
        <v>0.044639793103423656</v>
      </c>
      <c r="BA386" s="77">
        <v>25</v>
      </c>
      <c r="BB386" s="77">
        <v>31</v>
      </c>
      <c r="BC386" s="19" t="s">
        <v>1185</v>
      </c>
      <c r="BD386" s="78">
        <v>75</v>
      </c>
      <c r="BE386" s="79">
        <v>6.195128110000001</v>
      </c>
      <c r="BF386" s="79">
        <v>0.007575989</v>
      </c>
      <c r="BG386" s="79">
        <v>1.27043</v>
      </c>
      <c r="BH386" s="79">
        <v>40.824911406</v>
      </c>
      <c r="BI386" s="79">
        <v>37.57114</v>
      </c>
      <c r="BJ386" s="79">
        <v>14.130813060000001</v>
      </c>
      <c r="BK386" s="79">
        <v>100</v>
      </c>
      <c r="BL386" s="81">
        <v>96.98514814178961</v>
      </c>
      <c r="BM386" s="81">
        <v>22.651633939702208</v>
      </c>
      <c r="BN386" s="81">
        <v>32.5001031830944</v>
      </c>
      <c r="BO386" s="81">
        <v>100.38895668483133</v>
      </c>
      <c r="BP386" s="81">
        <v>252.52584194941755</v>
      </c>
      <c r="BQ386" s="96">
        <v>6.424397633429082</v>
      </c>
      <c r="BR386" s="96">
        <v>5.998486528329657</v>
      </c>
      <c r="BS386" s="96">
        <v>29.758865992401823</v>
      </c>
      <c r="BT386" s="96">
        <v>42.18175015416056</v>
      </c>
    </row>
    <row r="387" spans="1:72" s="29" customFormat="1" ht="12.75" customHeight="1">
      <c r="A387" s="17">
        <v>1991</v>
      </c>
      <c r="B387" s="18" t="s">
        <v>609</v>
      </c>
      <c r="C387" s="19" t="s">
        <v>621</v>
      </c>
      <c r="D387" s="20" t="s">
        <v>396</v>
      </c>
      <c r="E387" s="141" t="s">
        <v>1178</v>
      </c>
      <c r="F387" s="82">
        <v>4680.47777261</v>
      </c>
      <c r="G387" s="74">
        <v>16.80234</v>
      </c>
      <c r="H387" s="22" t="s">
        <v>169</v>
      </c>
      <c r="I387" s="23">
        <v>505.52054794520546</v>
      </c>
      <c r="J387" s="24" t="s">
        <v>177</v>
      </c>
      <c r="K387" s="87">
        <v>25640.446407436626</v>
      </c>
      <c r="L387" s="92">
        <v>5.478168608658643</v>
      </c>
      <c r="M387" s="88"/>
      <c r="N387" s="89">
        <v>0.05679829644924803</v>
      </c>
      <c r="O387" s="88"/>
      <c r="P387" s="89">
        <v>0.03528032550870874</v>
      </c>
      <c r="Q387" s="77">
        <v>60</v>
      </c>
      <c r="R387" s="77">
        <v>48</v>
      </c>
      <c r="S387" s="24" t="s">
        <v>177</v>
      </c>
      <c r="T387" s="25">
        <v>106882.05641823992</v>
      </c>
      <c r="U387" s="28">
        <v>22.835714986984907</v>
      </c>
      <c r="V387" s="88"/>
      <c r="W387" s="89">
        <v>0.23676337880715384</v>
      </c>
      <c r="X387" s="88"/>
      <c r="Y387" s="89">
        <v>0.129838856121193</v>
      </c>
      <c r="Z387" s="77">
        <v>28</v>
      </c>
      <c r="AA387" s="77">
        <v>18</v>
      </c>
      <c r="AB387" s="24" t="s">
        <v>177</v>
      </c>
      <c r="AC387" s="87">
        <v>166594.64068553632</v>
      </c>
      <c r="AD387" s="87">
        <v>35.59351176934171</v>
      </c>
      <c r="AE387" s="88"/>
      <c r="AF387" s="89">
        <v>0.369037716354605</v>
      </c>
      <c r="AG387" s="88"/>
      <c r="AH387" s="89">
        <v>0.33289333028279594</v>
      </c>
      <c r="AI387" s="77">
        <v>12</v>
      </c>
      <c r="AJ387" s="77">
        <v>13</v>
      </c>
      <c r="AK387" s="24" t="s">
        <v>177</v>
      </c>
      <c r="AL387" s="25">
        <v>6875.320079065782</v>
      </c>
      <c r="AM387" s="83">
        <v>1.4689355260482009</v>
      </c>
      <c r="AN387" s="88"/>
      <c r="AO387" s="89">
        <v>0.015230096302885942</v>
      </c>
      <c r="AP387" s="88"/>
      <c r="AQ387" s="89">
        <v>0.02078814047982099</v>
      </c>
      <c r="AR387" s="77">
        <v>35</v>
      </c>
      <c r="AS387" s="77">
        <v>44</v>
      </c>
      <c r="AT387" s="24" t="s">
        <v>177</v>
      </c>
      <c r="AU387" s="25">
        <v>15307.018464689643</v>
      </c>
      <c r="AV387" s="83">
        <v>3.2703965723896404</v>
      </c>
      <c r="AW387" s="88"/>
      <c r="AX387" s="89">
        <v>0.033907856310153625</v>
      </c>
      <c r="AY387" s="88"/>
      <c r="AZ387" s="89">
        <v>0.040149853436647405</v>
      </c>
      <c r="BA387" s="77">
        <v>17</v>
      </c>
      <c r="BB387" s="77">
        <v>28</v>
      </c>
      <c r="BC387" s="19" t="s">
        <v>1185</v>
      </c>
      <c r="BD387" s="78">
        <v>66</v>
      </c>
      <c r="BE387" s="79">
        <v>5.48717653</v>
      </c>
      <c r="BF387" s="79">
        <v>0.006672449</v>
      </c>
      <c r="BG387" s="79">
        <v>1.267573</v>
      </c>
      <c r="BH387" s="79">
        <v>36.086967494</v>
      </c>
      <c r="BI387" s="79">
        <v>44.511142</v>
      </c>
      <c r="BJ387" s="79">
        <v>12.64046317</v>
      </c>
      <c r="BK387" s="79">
        <v>100</v>
      </c>
      <c r="BL387" s="81">
        <v>95.70796439231934</v>
      </c>
      <c r="BM387" s="81">
        <v>23.10291212137689</v>
      </c>
      <c r="BN387" s="81">
        <v>29.952996284641262</v>
      </c>
      <c r="BO387" s="81">
        <v>97.67208011866614</v>
      </c>
      <c r="BP387" s="81">
        <v>246.43595291700365</v>
      </c>
      <c r="BQ387" s="96">
        <v>6.55253619181229</v>
      </c>
      <c r="BR387" s="96">
        <v>5.52899395971336</v>
      </c>
      <c r="BS387" s="96">
        <v>28.913928571983078</v>
      </c>
      <c r="BT387" s="96">
        <v>40.99545872350873</v>
      </c>
    </row>
    <row r="388" spans="1:72" s="29" customFormat="1" ht="12.75" customHeight="1">
      <c r="A388" s="17">
        <v>1997</v>
      </c>
      <c r="B388" s="18" t="s">
        <v>1127</v>
      </c>
      <c r="C388" s="86">
        <v>11051500</v>
      </c>
      <c r="D388" s="20" t="s">
        <v>1128</v>
      </c>
      <c r="E388" s="139"/>
      <c r="F388" s="82">
        <v>408.3750917703</v>
      </c>
      <c r="G388" s="74">
        <v>5.773657</v>
      </c>
      <c r="H388" s="22" t="s">
        <v>172</v>
      </c>
      <c r="I388" s="23">
        <v>5.674281805745572</v>
      </c>
      <c r="J388" s="24" t="s">
        <v>177</v>
      </c>
      <c r="K388" s="87">
        <v>63.601321518212586</v>
      </c>
      <c r="L388" s="92">
        <v>0.1557424113270518</v>
      </c>
      <c r="M388" s="31" t="s">
        <v>498</v>
      </c>
      <c r="N388" s="27">
        <v>0.02</v>
      </c>
      <c r="O388" s="31" t="s">
        <v>498</v>
      </c>
      <c r="P388" s="27">
        <v>0.02</v>
      </c>
      <c r="Q388" s="77">
        <v>11</v>
      </c>
      <c r="R388" s="77">
        <v>11</v>
      </c>
      <c r="S388" s="24" t="s">
        <v>177</v>
      </c>
      <c r="T388" s="25">
        <v>1498.2804482751553</v>
      </c>
      <c r="U388" s="28">
        <v>3.668883040295459</v>
      </c>
      <c r="V388" s="88"/>
      <c r="W388" s="89">
        <v>0.29568599350578295</v>
      </c>
      <c r="X388" s="88"/>
      <c r="Y388" s="89">
        <v>0.11164619842558442</v>
      </c>
      <c r="Z388" s="77">
        <v>31</v>
      </c>
      <c r="AA388" s="77">
        <v>14</v>
      </c>
      <c r="AB388" s="24" t="s">
        <v>177</v>
      </c>
      <c r="AC388" s="87">
        <v>3399.920935504199</v>
      </c>
      <c r="AD388" s="87">
        <v>8.325485574464377</v>
      </c>
      <c r="AE388" s="88"/>
      <c r="AF388" s="89">
        <v>0.6709751841272428</v>
      </c>
      <c r="AG388" s="88"/>
      <c r="AH388" s="89">
        <v>0.3255434224318485</v>
      </c>
      <c r="AI388" s="77">
        <v>27</v>
      </c>
      <c r="AJ388" s="77">
        <v>13</v>
      </c>
      <c r="AK388" s="24" t="s">
        <v>177</v>
      </c>
      <c r="AL388" s="25">
        <v>34.04857061065459</v>
      </c>
      <c r="AM388" s="83">
        <v>0.08337572809118828</v>
      </c>
      <c r="AN388" s="31" t="s">
        <v>498</v>
      </c>
      <c r="AO388" s="27">
        <v>0.01</v>
      </c>
      <c r="AP388" s="31" t="s">
        <v>498</v>
      </c>
      <c r="AQ388" s="27">
        <v>0.01</v>
      </c>
      <c r="AR388" s="77">
        <v>12</v>
      </c>
      <c r="AS388" s="77">
        <v>12</v>
      </c>
      <c r="AT388" s="24" t="s">
        <v>177</v>
      </c>
      <c r="AU388" s="25">
        <v>419.3818176494589</v>
      </c>
      <c r="AV388" s="83">
        <v>1.0269524907394447</v>
      </c>
      <c r="AW388" s="88"/>
      <c r="AX388" s="89">
        <v>0.0827650988522865</v>
      </c>
      <c r="AY388" s="88"/>
      <c r="AZ388" s="89">
        <v>0.027315856712602688</v>
      </c>
      <c r="BA388" s="77">
        <v>38</v>
      </c>
      <c r="BB388" s="77">
        <v>18</v>
      </c>
      <c r="BC388" s="19" t="s">
        <v>1183</v>
      </c>
      <c r="BD388" s="78">
        <v>17</v>
      </c>
      <c r="BE388" s="79">
        <v>3.77604652</v>
      </c>
      <c r="BF388" s="79"/>
      <c r="BG388" s="79"/>
      <c r="BH388" s="79">
        <v>55.2130609</v>
      </c>
      <c r="BI388" s="79">
        <v>37.788235</v>
      </c>
      <c r="BJ388" s="79">
        <v>3.1990827989999997</v>
      </c>
      <c r="BK388" s="79">
        <v>100</v>
      </c>
      <c r="BL388" s="81">
        <v>149.95364449842032</v>
      </c>
      <c r="BM388" s="81">
        <v>1.492092308303825</v>
      </c>
      <c r="BN388" s="81">
        <v>34.7156334597757</v>
      </c>
      <c r="BO388" s="81">
        <v>118.90049363566827</v>
      </c>
      <c r="BP388" s="81">
        <v>305.0618639021681</v>
      </c>
      <c r="BQ388" s="96">
        <v>0.222018111520044</v>
      </c>
      <c r="BR388" s="96">
        <v>4.635444321037977</v>
      </c>
      <c r="BS388" s="96">
        <v>24.629318003697822</v>
      </c>
      <c r="BT388" s="96">
        <v>29.48678043625584</v>
      </c>
    </row>
    <row r="389" spans="1:72" s="29" customFormat="1" ht="12.75" customHeight="1">
      <c r="A389" s="17">
        <v>1997</v>
      </c>
      <c r="B389" s="18" t="s">
        <v>1127</v>
      </c>
      <c r="C389" s="19" t="s">
        <v>1129</v>
      </c>
      <c r="D389" s="20" t="s">
        <v>1130</v>
      </c>
      <c r="E389" s="140" t="s">
        <v>1180</v>
      </c>
      <c r="F389" s="82">
        <v>30.91146711937</v>
      </c>
      <c r="G389" s="74">
        <v>8.95178</v>
      </c>
      <c r="H389" s="22" t="s">
        <v>172</v>
      </c>
      <c r="I389" s="23">
        <v>5.146880984952115</v>
      </c>
      <c r="J389" s="24" t="s">
        <v>176</v>
      </c>
      <c r="K389" s="77"/>
      <c r="L389" s="93"/>
      <c r="M389" s="88"/>
      <c r="N389" s="91"/>
      <c r="O389" s="88"/>
      <c r="P389" s="91"/>
      <c r="Q389" s="80"/>
      <c r="R389" s="80"/>
      <c r="S389" s="24" t="s">
        <v>177</v>
      </c>
      <c r="T389" s="25">
        <v>3364.659024563298</v>
      </c>
      <c r="U389" s="28">
        <v>108.84824753125055</v>
      </c>
      <c r="V389" s="88"/>
      <c r="W389" s="89">
        <v>0.7320579722137907</v>
      </c>
      <c r="X389" s="88"/>
      <c r="Y389" s="89">
        <v>0.47708822816612745</v>
      </c>
      <c r="Z389" s="77">
        <v>52</v>
      </c>
      <c r="AA389" s="77">
        <v>44</v>
      </c>
      <c r="AB389" s="24" t="s">
        <v>177</v>
      </c>
      <c r="AC389" s="87">
        <v>15258.384484595903</v>
      </c>
      <c r="AD389" s="87">
        <v>493.61566779321737</v>
      </c>
      <c r="AE389" s="88"/>
      <c r="AF389" s="89">
        <v>3.3198080172481697</v>
      </c>
      <c r="AG389" s="88"/>
      <c r="AH389" s="89">
        <v>1.0364911158537735</v>
      </c>
      <c r="AI389" s="77">
        <v>77</v>
      </c>
      <c r="AJ389" s="77">
        <v>47</v>
      </c>
      <c r="AK389" s="24" t="s">
        <v>177</v>
      </c>
      <c r="AL389" s="25">
        <v>257.0698500083191</v>
      </c>
      <c r="AM389" s="83">
        <v>8.316326398083897</v>
      </c>
      <c r="AN389" s="88"/>
      <c r="AO389" s="89">
        <v>0.055931383162612966</v>
      </c>
      <c r="AP389" s="88"/>
      <c r="AQ389" s="89">
        <v>0.013619438139263569</v>
      </c>
      <c r="AR389" s="77">
        <v>62</v>
      </c>
      <c r="AS389" s="77">
        <v>32</v>
      </c>
      <c r="AT389" s="24" t="s">
        <v>177</v>
      </c>
      <c r="AU389" s="25">
        <v>6669.417976064492</v>
      </c>
      <c r="AV389" s="83">
        <v>215.75870049484794</v>
      </c>
      <c r="AW389" s="88"/>
      <c r="AX389" s="89">
        <v>1.4510833233800464</v>
      </c>
      <c r="AY389" s="88"/>
      <c r="AZ389" s="89">
        <v>0.10283813731095835</v>
      </c>
      <c r="BA389" s="77">
        <v>98</v>
      </c>
      <c r="BB389" s="77">
        <v>57</v>
      </c>
      <c r="BC389" s="30" t="s">
        <v>1180</v>
      </c>
      <c r="BD389" s="78">
        <v>1893</v>
      </c>
      <c r="BE389" s="79">
        <v>84.48732199999998</v>
      </c>
      <c r="BF389" s="79">
        <v>0.218283432</v>
      </c>
      <c r="BG389" s="79">
        <v>0.3783579</v>
      </c>
      <c r="BH389" s="79">
        <v>4.30163907</v>
      </c>
      <c r="BI389" s="79">
        <v>9.351261000000001</v>
      </c>
      <c r="BJ389" s="79">
        <v>1.26313347</v>
      </c>
      <c r="BK389" s="79">
        <v>100</v>
      </c>
      <c r="BL389" s="81">
        <v>183.52412643802137</v>
      </c>
      <c r="BM389" s="81">
        <v>38.70192665762141</v>
      </c>
      <c r="BN389" s="81">
        <v>665.125337487347</v>
      </c>
      <c r="BO389" s="81">
        <v>15.981124354024777</v>
      </c>
      <c r="BP389" s="81">
        <v>903.3325149370146</v>
      </c>
      <c r="BQ389" s="96">
        <v>5.769164324833506</v>
      </c>
      <c r="BR389" s="96">
        <v>88.81278014827805</v>
      </c>
      <c r="BS389" s="96">
        <v>3.2350454157944895</v>
      </c>
      <c r="BT389" s="96">
        <v>97.81698988890605</v>
      </c>
    </row>
    <row r="390" spans="1:72" s="29" customFormat="1" ht="12.75" customHeight="1">
      <c r="A390" s="17">
        <v>1997</v>
      </c>
      <c r="B390" s="18" t="s">
        <v>1127</v>
      </c>
      <c r="C390" s="112" t="s">
        <v>1131</v>
      </c>
      <c r="D390" s="115" t="s">
        <v>1132</v>
      </c>
      <c r="E390" s="139" t="s">
        <v>1180</v>
      </c>
      <c r="F390" s="82">
        <v>2136.074478441</v>
      </c>
      <c r="G390" s="74">
        <v>7.031245</v>
      </c>
      <c r="H390" s="22" t="s">
        <v>172</v>
      </c>
      <c r="I390" s="23">
        <v>105.98084815321478</v>
      </c>
      <c r="J390" s="24" t="s">
        <v>177</v>
      </c>
      <c r="K390" s="87">
        <v>4520.5322101197535</v>
      </c>
      <c r="L390" s="92">
        <v>2.116280240106157</v>
      </c>
      <c r="M390" s="88"/>
      <c r="N390" s="89">
        <v>0.047765102976301106</v>
      </c>
      <c r="O390" s="88"/>
      <c r="P390" s="89">
        <v>0.031210119933578435</v>
      </c>
      <c r="Q390" s="77">
        <v>55</v>
      </c>
      <c r="R390" s="77">
        <v>43</v>
      </c>
      <c r="S390" s="24" t="s">
        <v>177</v>
      </c>
      <c r="T390" s="25">
        <v>486250.79100279044</v>
      </c>
      <c r="U390" s="28">
        <v>227.63756409733307</v>
      </c>
      <c r="V390" s="88"/>
      <c r="W390" s="89">
        <v>5.137850594795536</v>
      </c>
      <c r="X390" s="88"/>
      <c r="Y390" s="89">
        <v>5.6515003777674835</v>
      </c>
      <c r="Z390" s="77">
        <v>90</v>
      </c>
      <c r="AA390" s="77">
        <v>92</v>
      </c>
      <c r="AB390" s="24" t="s">
        <v>177</v>
      </c>
      <c r="AC390" s="87">
        <v>644800.423964405</v>
      </c>
      <c r="AD390" s="87">
        <v>301.8623322698974</v>
      </c>
      <c r="AE390" s="88"/>
      <c r="AF390" s="89">
        <v>6.813126689126394</v>
      </c>
      <c r="AG390" s="88"/>
      <c r="AH390" s="89">
        <v>6.418735955202523</v>
      </c>
      <c r="AI390" s="77">
        <v>90</v>
      </c>
      <c r="AJ390" s="77">
        <v>91</v>
      </c>
      <c r="AK390" s="24" t="s">
        <v>177</v>
      </c>
      <c r="AL390" s="25">
        <v>61496.514162911</v>
      </c>
      <c r="AM390" s="83">
        <v>28.789499047708222</v>
      </c>
      <c r="AN390" s="88"/>
      <c r="AO390" s="89">
        <v>0.6497879442379173</v>
      </c>
      <c r="AP390" s="88"/>
      <c r="AQ390" s="89">
        <v>0.7363197212396334</v>
      </c>
      <c r="AR390" s="77">
        <v>97</v>
      </c>
      <c r="AS390" s="77">
        <v>96</v>
      </c>
      <c r="AT390" s="24" t="s">
        <v>177</v>
      </c>
      <c r="AU390" s="25">
        <v>127074.18185327752</v>
      </c>
      <c r="AV390" s="83">
        <v>59.489583877254034</v>
      </c>
      <c r="AW390" s="88"/>
      <c r="AX390" s="89">
        <v>1.342698403578065</v>
      </c>
      <c r="AY390" s="88"/>
      <c r="AZ390" s="89">
        <v>0.8654352432855529</v>
      </c>
      <c r="BA390" s="77">
        <v>97</v>
      </c>
      <c r="BB390" s="77">
        <v>95</v>
      </c>
      <c r="BC390" s="30" t="s">
        <v>1180</v>
      </c>
      <c r="BD390" s="78">
        <v>343</v>
      </c>
      <c r="BE390" s="79">
        <v>20.034916499999998</v>
      </c>
      <c r="BF390" s="79">
        <v>2.43616088</v>
      </c>
      <c r="BG390" s="79">
        <v>2.145819</v>
      </c>
      <c r="BH390" s="79">
        <v>27.43259806</v>
      </c>
      <c r="BI390" s="79">
        <v>45.580194999999996</v>
      </c>
      <c r="BJ390" s="79">
        <v>2.370307073</v>
      </c>
      <c r="BK390" s="79">
        <v>100</v>
      </c>
      <c r="BL390" s="81">
        <v>170.8564020980978</v>
      </c>
      <c r="BM390" s="81">
        <v>385.80567999114794</v>
      </c>
      <c r="BN390" s="81">
        <v>191.2551914535771</v>
      </c>
      <c r="BO390" s="81">
        <v>1002.5343318379756</v>
      </c>
      <c r="BP390" s="81">
        <v>1750.4516053807984</v>
      </c>
      <c r="BQ390" s="96">
        <v>57.225376689993055</v>
      </c>
      <c r="BR390" s="96">
        <v>25.544989442420867</v>
      </c>
      <c r="BS390" s="96">
        <v>206.17024567486965</v>
      </c>
      <c r="BT390" s="96">
        <v>288.9406118072836</v>
      </c>
    </row>
    <row r="391" spans="1:72" s="29" customFormat="1" ht="12.75" customHeight="1">
      <c r="A391" s="17">
        <v>1997</v>
      </c>
      <c r="B391" s="18" t="s">
        <v>1127</v>
      </c>
      <c r="C391" s="19" t="s">
        <v>1133</v>
      </c>
      <c r="D391" s="20" t="s">
        <v>397</v>
      </c>
      <c r="E391" s="139" t="s">
        <v>1180</v>
      </c>
      <c r="F391" s="82">
        <v>208.2339247002</v>
      </c>
      <c r="G391" s="74">
        <v>5.132708</v>
      </c>
      <c r="H391" s="22" t="s">
        <v>172</v>
      </c>
      <c r="I391" s="23">
        <v>51.05198358413133</v>
      </c>
      <c r="J391" s="24" t="s">
        <v>177</v>
      </c>
      <c r="K391" s="87">
        <v>12237.15583563338</v>
      </c>
      <c r="L391" s="92">
        <v>58.76638906581406</v>
      </c>
      <c r="M391" s="88"/>
      <c r="N391" s="89">
        <v>0.2684209510842734</v>
      </c>
      <c r="O391" s="88"/>
      <c r="P391" s="89">
        <v>0.13963357584715805</v>
      </c>
      <c r="Q391" s="77">
        <v>94</v>
      </c>
      <c r="R391" s="77">
        <v>88</v>
      </c>
      <c r="S391" s="24" t="s">
        <v>177</v>
      </c>
      <c r="T391" s="25">
        <v>232362.88839035179</v>
      </c>
      <c r="U391" s="28">
        <v>1115.8743164683224</v>
      </c>
      <c r="V391" s="88"/>
      <c r="W391" s="89">
        <v>5.096859788024334</v>
      </c>
      <c r="X391" s="88"/>
      <c r="Y391" s="89">
        <v>6.216220199709677</v>
      </c>
      <c r="Z391" s="77">
        <v>90</v>
      </c>
      <c r="AA391" s="77">
        <v>93</v>
      </c>
      <c r="AB391" s="24" t="s">
        <v>177</v>
      </c>
      <c r="AC391" s="87">
        <v>306459.5413704133</v>
      </c>
      <c r="AD391" s="87">
        <v>1471.708040904629</v>
      </c>
      <c r="AE391" s="88"/>
      <c r="AF391" s="89">
        <v>6.722163439642009</v>
      </c>
      <c r="AG391" s="88"/>
      <c r="AH391" s="89">
        <v>7.407633035269502</v>
      </c>
      <c r="AI391" s="77">
        <v>90</v>
      </c>
      <c r="AJ391" s="77">
        <v>94</v>
      </c>
      <c r="AK391" s="24" t="s">
        <v>177</v>
      </c>
      <c r="AL391" s="25">
        <v>17062.856412596702</v>
      </c>
      <c r="AM391" s="83">
        <v>81.9408097751726</v>
      </c>
      <c r="AN391" s="88"/>
      <c r="AO391" s="89">
        <v>0.3742722743749829</v>
      </c>
      <c r="AP391" s="88"/>
      <c r="AQ391" s="89">
        <v>0.40825009488065694</v>
      </c>
      <c r="AR391" s="77">
        <v>96</v>
      </c>
      <c r="AS391" s="77">
        <v>95</v>
      </c>
      <c r="AT391" s="24" t="s">
        <v>177</v>
      </c>
      <c r="AU391" s="25">
        <v>44702.03362353979</v>
      </c>
      <c r="AV391" s="83">
        <v>214.67219468632942</v>
      </c>
      <c r="AW391" s="88"/>
      <c r="AX391" s="89">
        <v>0.980535227449824</v>
      </c>
      <c r="AY391" s="88"/>
      <c r="AZ391" s="89">
        <v>0.7352792314860417</v>
      </c>
      <c r="BA391" s="77">
        <v>95</v>
      </c>
      <c r="BB391" s="77">
        <v>95</v>
      </c>
      <c r="BC391" s="30" t="s">
        <v>1180</v>
      </c>
      <c r="BD391" s="78">
        <v>982</v>
      </c>
      <c r="BE391" s="79">
        <v>44.855534</v>
      </c>
      <c r="BF391" s="79">
        <v>12.10987</v>
      </c>
      <c r="BG391" s="79">
        <v>2.175783</v>
      </c>
      <c r="BH391" s="79">
        <v>8.14600242</v>
      </c>
      <c r="BI391" s="79">
        <v>30.123825999999998</v>
      </c>
      <c r="BJ391" s="79">
        <v>2.5889831450000003</v>
      </c>
      <c r="BK391" s="79">
        <v>100</v>
      </c>
      <c r="BL391" s="81">
        <v>189.215086142792</v>
      </c>
      <c r="BM391" s="81">
        <v>907.562653901955</v>
      </c>
      <c r="BN391" s="81">
        <v>326.2884922865216</v>
      </c>
      <c r="BO391" s="81">
        <v>3583.921309049232</v>
      </c>
      <c r="BP391" s="81">
        <v>5006.9875413805</v>
      </c>
      <c r="BQ391" s="96">
        <v>135.59750189913643</v>
      </c>
      <c r="BR391" s="96">
        <v>43.572791255778604</v>
      </c>
      <c r="BS391" s="96">
        <v>709.197601748214</v>
      </c>
      <c r="BT391" s="96">
        <v>888.367894903129</v>
      </c>
    </row>
    <row r="392" spans="1:72" s="29" customFormat="1" ht="12.75" customHeight="1">
      <c r="A392" s="17">
        <v>1997</v>
      </c>
      <c r="B392" s="18" t="s">
        <v>1127</v>
      </c>
      <c r="C392" s="19" t="s">
        <v>1134</v>
      </c>
      <c r="D392" s="20" t="s">
        <v>1142</v>
      </c>
      <c r="E392" s="139" t="s">
        <v>1180</v>
      </c>
      <c r="F392" s="82">
        <v>3726.513887654</v>
      </c>
      <c r="G392" s="74">
        <v>5.283456</v>
      </c>
      <c r="H392" s="22" t="s">
        <v>172</v>
      </c>
      <c r="I392" s="23">
        <v>296.8508891928865</v>
      </c>
      <c r="J392" s="24" t="s">
        <v>176</v>
      </c>
      <c r="K392" s="77"/>
      <c r="L392" s="93"/>
      <c r="M392" s="88"/>
      <c r="N392" s="91"/>
      <c r="O392" s="88"/>
      <c r="P392" s="91"/>
      <c r="Q392" s="80"/>
      <c r="R392" s="80"/>
      <c r="S392" s="24" t="s">
        <v>177</v>
      </c>
      <c r="T392" s="25">
        <v>1195587.8905074263</v>
      </c>
      <c r="U392" s="28">
        <v>320.83280152756925</v>
      </c>
      <c r="V392" s="88"/>
      <c r="W392" s="89">
        <v>4.5101573585747365</v>
      </c>
      <c r="X392" s="88"/>
      <c r="Y392" s="89">
        <v>4.966780195305664</v>
      </c>
      <c r="Z392" s="77">
        <v>88</v>
      </c>
      <c r="AA392" s="77">
        <v>90</v>
      </c>
      <c r="AB392" s="24" t="s">
        <v>177</v>
      </c>
      <c r="AC392" s="87">
        <v>1583808.6370176193</v>
      </c>
      <c r="AD392" s="87">
        <v>425.01079689111117</v>
      </c>
      <c r="AE392" s="88"/>
      <c r="AF392" s="89">
        <v>5.974655845491662</v>
      </c>
      <c r="AG392" s="88"/>
      <c r="AH392" s="89">
        <v>6.373389095848562</v>
      </c>
      <c r="AI392" s="77">
        <v>87</v>
      </c>
      <c r="AJ392" s="77">
        <v>90</v>
      </c>
      <c r="AK392" s="24" t="s">
        <v>177</v>
      </c>
      <c r="AL392" s="25">
        <v>194910.20628168253</v>
      </c>
      <c r="AM392" s="83">
        <v>52.30363072774884</v>
      </c>
      <c r="AN392" s="88"/>
      <c r="AO392" s="89">
        <v>0.7352664811196412</v>
      </c>
      <c r="AP392" s="88"/>
      <c r="AQ392" s="89">
        <v>0.777053809088354</v>
      </c>
      <c r="AR392" s="77">
        <v>97</v>
      </c>
      <c r="AS392" s="77">
        <v>97</v>
      </c>
      <c r="AT392" s="24" t="s">
        <v>177</v>
      </c>
      <c r="AU392" s="25">
        <v>268155.9540787964</v>
      </c>
      <c r="AV392" s="83">
        <v>71.95893056167088</v>
      </c>
      <c r="AW392" s="88"/>
      <c r="AX392" s="89">
        <v>1.0115739370869785</v>
      </c>
      <c r="AY392" s="88"/>
      <c r="AZ392" s="89">
        <v>1.093243813543953</v>
      </c>
      <c r="BA392" s="77">
        <v>96</v>
      </c>
      <c r="BB392" s="77">
        <v>97</v>
      </c>
      <c r="BC392" s="30" t="s">
        <v>1180</v>
      </c>
      <c r="BD392" s="78">
        <v>447</v>
      </c>
      <c r="BE392" s="79">
        <v>25.373401</v>
      </c>
      <c r="BF392" s="79">
        <v>6.2081159</v>
      </c>
      <c r="BG392" s="79">
        <v>2.396756</v>
      </c>
      <c r="BH392" s="79">
        <v>19.3916262</v>
      </c>
      <c r="BI392" s="79">
        <v>43.959137</v>
      </c>
      <c r="BJ392" s="79">
        <v>2.670967839</v>
      </c>
      <c r="BK392" s="79">
        <v>100</v>
      </c>
      <c r="BL392" s="81">
        <v>177.54198336912145</v>
      </c>
      <c r="BM392" s="81">
        <v>739.4109927946604</v>
      </c>
      <c r="BN392" s="81">
        <v>276.2665137008576</v>
      </c>
      <c r="BO392" s="81">
        <v>1816.6343140242057</v>
      </c>
      <c r="BP392" s="81">
        <v>3009.853803888845</v>
      </c>
      <c r="BQ392" s="96">
        <v>109.62461941174894</v>
      </c>
      <c r="BR392" s="96">
        <v>36.89516193374215</v>
      </c>
      <c r="BS392" s="96">
        <v>372.19611728675784</v>
      </c>
      <c r="BT392" s="96">
        <v>518.7158986322489</v>
      </c>
    </row>
    <row r="393" spans="1:72" s="29" customFormat="1" ht="12.75" customHeight="1">
      <c r="A393" s="17">
        <v>1997</v>
      </c>
      <c r="B393" s="18" t="s">
        <v>1127</v>
      </c>
      <c r="C393" s="19" t="s">
        <v>1143</v>
      </c>
      <c r="D393" s="20" t="s">
        <v>1144</v>
      </c>
      <c r="E393" s="140" t="s">
        <v>1180</v>
      </c>
      <c r="F393" s="82">
        <v>3868.308651891</v>
      </c>
      <c r="G393" s="74">
        <v>5.125855</v>
      </c>
      <c r="H393" s="22" t="s">
        <v>172</v>
      </c>
      <c r="I393" s="23">
        <v>302.4733242134063</v>
      </c>
      <c r="J393" s="24" t="s">
        <v>178</v>
      </c>
      <c r="K393" s="87">
        <v>25260.54000569834</v>
      </c>
      <c r="L393" s="92">
        <v>6.530125250825028</v>
      </c>
      <c r="M393" s="88"/>
      <c r="N393" s="89">
        <v>0.093519912591729</v>
      </c>
      <c r="O393" s="88"/>
      <c r="P393" s="89">
        <v>0.05745797559482907</v>
      </c>
      <c r="Q393" s="77">
        <v>73</v>
      </c>
      <c r="R393" s="77">
        <v>64</v>
      </c>
      <c r="S393" s="24" t="s">
        <v>177</v>
      </c>
      <c r="T393" s="25">
        <v>1262001.4479989875</v>
      </c>
      <c r="U393" s="28">
        <v>326.2411460838487</v>
      </c>
      <c r="V393" s="88"/>
      <c r="W393" s="89">
        <v>4.672198816053693</v>
      </c>
      <c r="X393" s="88"/>
      <c r="Y393" s="89">
        <v>5.015616138193052</v>
      </c>
      <c r="Z393" s="77">
        <v>88</v>
      </c>
      <c r="AA393" s="77">
        <v>90</v>
      </c>
      <c r="AB393" s="24" t="s">
        <v>177</v>
      </c>
      <c r="AC393" s="87">
        <v>1575582.052873298</v>
      </c>
      <c r="AD393" s="87">
        <v>407.305154438254</v>
      </c>
      <c r="AE393" s="88"/>
      <c r="AF393" s="89">
        <v>5.833141169292839</v>
      </c>
      <c r="AG393" s="88"/>
      <c r="AH393" s="89">
        <v>6.030816648103774</v>
      </c>
      <c r="AI393" s="77">
        <v>87</v>
      </c>
      <c r="AJ393" s="77">
        <v>89</v>
      </c>
      <c r="AK393" s="24" t="s">
        <v>177</v>
      </c>
      <c r="AL393" s="25">
        <v>192448.4549087769</v>
      </c>
      <c r="AM393" s="83">
        <v>49.750025715941675</v>
      </c>
      <c r="AN393" s="88"/>
      <c r="AO393" s="89">
        <v>0.712485270600792</v>
      </c>
      <c r="AP393" s="88"/>
      <c r="AQ393" s="89">
        <v>0.7625076502871436</v>
      </c>
      <c r="AR393" s="77">
        <v>97</v>
      </c>
      <c r="AS393" s="77">
        <v>96</v>
      </c>
      <c r="AT393" s="24" t="s">
        <v>177</v>
      </c>
      <c r="AU393" s="25">
        <v>259092.4111133273</v>
      </c>
      <c r="AV393" s="83">
        <v>66.97821565677586</v>
      </c>
      <c r="AW393" s="88"/>
      <c r="AX393" s="89">
        <v>0.959215425918557</v>
      </c>
      <c r="AY393" s="88"/>
      <c r="AZ393" s="89">
        <v>0.985124230290219</v>
      </c>
      <c r="BA393" s="77">
        <v>95</v>
      </c>
      <c r="BB393" s="77">
        <v>96</v>
      </c>
      <c r="BC393" s="30" t="s">
        <v>1180</v>
      </c>
      <c r="BD393" s="78">
        <v>457</v>
      </c>
      <c r="BE393" s="79">
        <v>25.437153000000002</v>
      </c>
      <c r="BF393" s="79">
        <v>5.9896843</v>
      </c>
      <c r="BG393" s="79">
        <v>2.317942</v>
      </c>
      <c r="BH393" s="79">
        <v>18.982894400000003</v>
      </c>
      <c r="BI393" s="79">
        <v>44.626362</v>
      </c>
      <c r="BJ393" s="79">
        <v>2.6459687759999997</v>
      </c>
      <c r="BK393" s="79">
        <v>100</v>
      </c>
      <c r="BL393" s="81">
        <v>177.92875265960748</v>
      </c>
      <c r="BM393" s="81">
        <v>732.2673175562871</v>
      </c>
      <c r="BN393" s="81">
        <v>290.37221028995174</v>
      </c>
      <c r="BO393" s="81">
        <v>1760.4337225446113</v>
      </c>
      <c r="BP393" s="81">
        <v>2961.0020030504575</v>
      </c>
      <c r="BQ393" s="96">
        <v>108.58276949057223</v>
      </c>
      <c r="BR393" s="96">
        <v>38.77672306732984</v>
      </c>
      <c r="BS393" s="96">
        <v>360.7579243496526</v>
      </c>
      <c r="BT393" s="96">
        <v>508.1174169075547</v>
      </c>
    </row>
    <row r="394" spans="1:72" s="29" customFormat="1" ht="12.75" customHeight="1">
      <c r="A394" s="17">
        <v>1991</v>
      </c>
      <c r="B394" s="18" t="s">
        <v>687</v>
      </c>
      <c r="C394" s="19" t="s">
        <v>688</v>
      </c>
      <c r="D394" s="20" t="s">
        <v>494</v>
      </c>
      <c r="E394" s="142" t="s">
        <v>1182</v>
      </c>
      <c r="F394" s="82">
        <v>1274.05286</v>
      </c>
      <c r="G394" s="74">
        <v>0.9360482</v>
      </c>
      <c r="H394" s="22" t="s">
        <v>169</v>
      </c>
      <c r="I394" s="23">
        <v>308.26778082191777</v>
      </c>
      <c r="J394" s="24" t="s">
        <v>177</v>
      </c>
      <c r="K394" s="87">
        <v>19392.17092314579</v>
      </c>
      <c r="L394" s="92">
        <v>15.220852707120637</v>
      </c>
      <c r="M394" s="88"/>
      <c r="N394" s="89">
        <v>0.07044445856429654</v>
      </c>
      <c r="O394" s="88"/>
      <c r="P394" s="89">
        <v>0.06856003503369132</v>
      </c>
      <c r="Q394" s="77">
        <v>66</v>
      </c>
      <c r="R394" s="77">
        <v>70</v>
      </c>
      <c r="S394" s="24" t="s">
        <v>177</v>
      </c>
      <c r="T394" s="25">
        <v>2079833.220008837</v>
      </c>
      <c r="U394" s="28">
        <v>1632.4544179500033</v>
      </c>
      <c r="V394" s="88"/>
      <c r="W394" s="89">
        <v>7.5552513263323045</v>
      </c>
      <c r="X394" s="88"/>
      <c r="Y394" s="89">
        <v>6.9920763538525215</v>
      </c>
      <c r="Z394" s="77">
        <v>94</v>
      </c>
      <c r="AA394" s="77">
        <v>95</v>
      </c>
      <c r="AB394" s="24" t="s">
        <v>177</v>
      </c>
      <c r="AC394" s="87">
        <v>2133822.828309375</v>
      </c>
      <c r="AD394" s="87">
        <v>1674.830688194032</v>
      </c>
      <c r="AE394" s="88"/>
      <c r="AF394" s="89">
        <v>7.751375253864853</v>
      </c>
      <c r="AG394" s="88"/>
      <c r="AH394" s="89">
        <v>7.353396795573698</v>
      </c>
      <c r="AI394" s="77">
        <v>92</v>
      </c>
      <c r="AJ394" s="77">
        <v>94</v>
      </c>
      <c r="AK394" s="24" t="s">
        <v>177</v>
      </c>
      <c r="AL394" s="25">
        <v>25456.873899086346</v>
      </c>
      <c r="AM394" s="83">
        <v>19.981018604743248</v>
      </c>
      <c r="AN394" s="88"/>
      <c r="AO394" s="89">
        <v>0.09247524197614708</v>
      </c>
      <c r="AP394" s="88"/>
      <c r="AQ394" s="89">
        <v>0.08780724111377275</v>
      </c>
      <c r="AR394" s="77">
        <v>74</v>
      </c>
      <c r="AS394" s="77">
        <v>76</v>
      </c>
      <c r="AT394" s="24" t="s">
        <v>177</v>
      </c>
      <c r="AU394" s="25">
        <v>76474.33249336551</v>
      </c>
      <c r="AV394" s="83">
        <v>60.02445808517357</v>
      </c>
      <c r="AW394" s="88"/>
      <c r="AX394" s="89">
        <v>0.2778024682183038</v>
      </c>
      <c r="AY394" s="88"/>
      <c r="AZ394" s="89">
        <v>0.27691093552563134</v>
      </c>
      <c r="BA394" s="77">
        <v>74</v>
      </c>
      <c r="BB394" s="77">
        <v>84</v>
      </c>
      <c r="BC394" s="32" t="s">
        <v>1184</v>
      </c>
      <c r="BD394" s="78">
        <v>20</v>
      </c>
      <c r="BE394" s="79">
        <v>1.8039573323</v>
      </c>
      <c r="BF394" s="79">
        <v>63.815604</v>
      </c>
      <c r="BG394" s="79">
        <v>11.31823</v>
      </c>
      <c r="BH394" s="79">
        <v>0.71481552</v>
      </c>
      <c r="BI394" s="79">
        <v>10.8668333</v>
      </c>
      <c r="BJ394" s="79">
        <v>11.480563106999998</v>
      </c>
      <c r="BK394" s="79">
        <v>100</v>
      </c>
      <c r="BL394" s="81">
        <v>255.3902407680845</v>
      </c>
      <c r="BM394" s="81">
        <v>7635.752255993523</v>
      </c>
      <c r="BN394" s="81">
        <v>10.901693147436076</v>
      </c>
      <c r="BO394" s="81">
        <v>5337.7620454460575</v>
      </c>
      <c r="BP394" s="81">
        <v>13239.806235355101</v>
      </c>
      <c r="BQ394" s="96">
        <v>1115.16435301855</v>
      </c>
      <c r="BR394" s="96">
        <v>1.497321442900467</v>
      </c>
      <c r="BS394" s="96">
        <v>1220.0851697785915</v>
      </c>
      <c r="BT394" s="96">
        <v>2336.7468442400423</v>
      </c>
    </row>
    <row r="395" spans="1:72" s="29" customFormat="1" ht="12.75" customHeight="1">
      <c r="A395" s="17">
        <v>1991</v>
      </c>
      <c r="B395" s="18" t="s">
        <v>687</v>
      </c>
      <c r="C395" s="113" t="s">
        <v>689</v>
      </c>
      <c r="D395" s="116" t="s">
        <v>690</v>
      </c>
      <c r="E395" s="142" t="s">
        <v>1182</v>
      </c>
      <c r="F395" s="82">
        <v>3621.08902</v>
      </c>
      <c r="G395" s="74">
        <v>18.72928</v>
      </c>
      <c r="H395" s="22" t="s">
        <v>169</v>
      </c>
      <c r="I395" s="23">
        <v>901.1616438356165</v>
      </c>
      <c r="J395" s="24" t="s">
        <v>177</v>
      </c>
      <c r="K395" s="87">
        <v>56509.69556982056</v>
      </c>
      <c r="L395" s="92">
        <v>15.60571840617731</v>
      </c>
      <c r="M395" s="88"/>
      <c r="N395" s="89">
        <v>0.07022129110089258</v>
      </c>
      <c r="O395" s="88"/>
      <c r="P395" s="89">
        <v>0.10451944050602914</v>
      </c>
      <c r="Q395" s="77">
        <v>66</v>
      </c>
      <c r="R395" s="77">
        <v>82</v>
      </c>
      <c r="S395" s="24" t="s">
        <v>177</v>
      </c>
      <c r="T395" s="25">
        <v>177765.3293630055</v>
      </c>
      <c r="U395" s="28">
        <v>49.09167611764637</v>
      </c>
      <c r="V395" s="88"/>
      <c r="W395" s="89">
        <v>0.22089856997057072</v>
      </c>
      <c r="X395" s="88"/>
      <c r="Y395" s="89">
        <v>0.7843508485027939</v>
      </c>
      <c r="Z395" s="77">
        <v>27</v>
      </c>
      <c r="AA395" s="77">
        <v>57</v>
      </c>
      <c r="AB395" s="24" t="s">
        <v>177</v>
      </c>
      <c r="AC395" s="87">
        <v>260104.2807660656</v>
      </c>
      <c r="AD395" s="87">
        <v>71.83040221586865</v>
      </c>
      <c r="AE395" s="88"/>
      <c r="AF395" s="89">
        <v>0.32321636547652327</v>
      </c>
      <c r="AG395" s="88"/>
      <c r="AH395" s="89">
        <v>0.9539565099940946</v>
      </c>
      <c r="AI395" s="77">
        <v>10</v>
      </c>
      <c r="AJ395" s="77">
        <v>43</v>
      </c>
      <c r="AK395" s="24" t="s">
        <v>177</v>
      </c>
      <c r="AL395" s="25">
        <v>7641.245536700291</v>
      </c>
      <c r="AM395" s="83">
        <v>2.1102064860864127</v>
      </c>
      <c r="AN395" s="31" t="s">
        <v>498</v>
      </c>
      <c r="AO395" s="27">
        <v>0.01</v>
      </c>
      <c r="AP395" s="88"/>
      <c r="AQ395" s="89">
        <v>0.02661589571666067</v>
      </c>
      <c r="AR395" s="77">
        <v>12</v>
      </c>
      <c r="AS395" s="77">
        <v>51</v>
      </c>
      <c r="AT395" s="24" t="s">
        <v>177</v>
      </c>
      <c r="AU395" s="25">
        <v>19056.924652821766</v>
      </c>
      <c r="AV395" s="83">
        <v>5.262760608084075</v>
      </c>
      <c r="AW395" s="88"/>
      <c r="AX395" s="89">
        <v>0.023680924840236633</v>
      </c>
      <c r="AY395" s="88"/>
      <c r="AZ395" s="89">
        <v>0.04705126653854913</v>
      </c>
      <c r="BA395" s="77">
        <v>11</v>
      </c>
      <c r="BB395" s="77">
        <v>33</v>
      </c>
      <c r="BC395" s="32" t="s">
        <v>1184</v>
      </c>
      <c r="BD395" s="78">
        <v>12</v>
      </c>
      <c r="BE395" s="79">
        <v>1.201839031</v>
      </c>
      <c r="BF395" s="79">
        <v>10.534213699999999</v>
      </c>
      <c r="BG395" s="79">
        <v>3.111811</v>
      </c>
      <c r="BH395" s="79">
        <v>47.870252650000005</v>
      </c>
      <c r="BI395" s="79">
        <v>32.986329999999995</v>
      </c>
      <c r="BJ395" s="79">
        <v>4.295546983</v>
      </c>
      <c r="BK395" s="79">
        <v>100</v>
      </c>
      <c r="BL395" s="81">
        <v>274.07261402630013</v>
      </c>
      <c r="BM395" s="81">
        <v>1273.292364405888</v>
      </c>
      <c r="BN395" s="81">
        <v>5.1118139408053915</v>
      </c>
      <c r="BO395" s="81">
        <v>706.1693280327033</v>
      </c>
      <c r="BP395" s="81">
        <v>2258.646120405697</v>
      </c>
      <c r="BQ395" s="96">
        <v>185.84353941124596</v>
      </c>
      <c r="BR395" s="96">
        <v>0.7021828661551841</v>
      </c>
      <c r="BS395" s="96">
        <v>156.63934160889534</v>
      </c>
      <c r="BT395" s="96">
        <v>343.18506388629646</v>
      </c>
    </row>
    <row r="396" spans="1:72" s="29" customFormat="1" ht="12.75" customHeight="1">
      <c r="A396" s="17">
        <v>1991</v>
      </c>
      <c r="B396" s="18" t="s">
        <v>687</v>
      </c>
      <c r="C396" s="19" t="s">
        <v>691</v>
      </c>
      <c r="D396" s="20" t="s">
        <v>692</v>
      </c>
      <c r="E396" s="142" t="s">
        <v>1182</v>
      </c>
      <c r="F396" s="82">
        <v>27.941042</v>
      </c>
      <c r="G396" s="74">
        <v>1.024564</v>
      </c>
      <c r="H396" s="22" t="s">
        <v>169</v>
      </c>
      <c r="I396" s="23">
        <v>36.37026027397261</v>
      </c>
      <c r="J396" s="24" t="s">
        <v>177</v>
      </c>
      <c r="K396" s="87">
        <v>6039.110207089917</v>
      </c>
      <c r="L396" s="92">
        <v>216.13761602340804</v>
      </c>
      <c r="M396" s="88"/>
      <c r="N396" s="89">
        <v>0.18594096785600467</v>
      </c>
      <c r="O396" s="88"/>
      <c r="P396" s="89">
        <v>0.2270347140236552</v>
      </c>
      <c r="Q396" s="77">
        <v>88</v>
      </c>
      <c r="R396" s="77">
        <v>94</v>
      </c>
      <c r="S396" s="24" t="s">
        <v>177</v>
      </c>
      <c r="T396" s="25">
        <v>87784.89436294514</v>
      </c>
      <c r="U396" s="28">
        <v>3141.7902869529753</v>
      </c>
      <c r="V396" s="88"/>
      <c r="W396" s="89">
        <v>2.7028498671576098</v>
      </c>
      <c r="X396" s="88"/>
      <c r="Y396" s="89">
        <v>4.15734996334687</v>
      </c>
      <c r="Z396" s="77">
        <v>80</v>
      </c>
      <c r="AA396" s="77">
        <v>86</v>
      </c>
      <c r="AB396" s="24" t="s">
        <v>177</v>
      </c>
      <c r="AC396" s="87">
        <v>171620.59090867403</v>
      </c>
      <c r="AD396" s="87">
        <v>6142.240182333717</v>
      </c>
      <c r="AE396" s="88"/>
      <c r="AF396" s="89">
        <v>5.284106049284282</v>
      </c>
      <c r="AG396" s="88"/>
      <c r="AH396" s="89">
        <v>5.750610282823151</v>
      </c>
      <c r="AI396" s="77">
        <v>86</v>
      </c>
      <c r="AJ396" s="77">
        <v>88</v>
      </c>
      <c r="AK396" s="24" t="s">
        <v>177</v>
      </c>
      <c r="AL396" s="25">
        <v>5080.054885509931</v>
      </c>
      <c r="AM396" s="83">
        <v>181.81336564004778</v>
      </c>
      <c r="AN396" s="88"/>
      <c r="AO396" s="89">
        <v>0.15641216831320487</v>
      </c>
      <c r="AP396" s="88"/>
      <c r="AQ396" s="89">
        <v>0.16828505064980323</v>
      </c>
      <c r="AR396" s="77">
        <v>86</v>
      </c>
      <c r="AS396" s="77">
        <v>88</v>
      </c>
      <c r="AT396" s="24" t="s">
        <v>177</v>
      </c>
      <c r="AU396" s="25">
        <v>18364.764410086784</v>
      </c>
      <c r="AV396" s="83">
        <v>657.2684157622606</v>
      </c>
      <c r="AW396" s="88"/>
      <c r="AX396" s="89">
        <v>0.5654412573643901</v>
      </c>
      <c r="AY396" s="88"/>
      <c r="AZ396" s="89">
        <v>0.31815553710388783</v>
      </c>
      <c r="BA396" s="77">
        <v>91</v>
      </c>
      <c r="BB396" s="77">
        <v>88</v>
      </c>
      <c r="BC396" s="32" t="s">
        <v>1184</v>
      </c>
      <c r="BD396" s="78">
        <v>7</v>
      </c>
      <c r="BE396" s="79">
        <v>0.264166746</v>
      </c>
      <c r="BF396" s="79">
        <v>87.332892</v>
      </c>
      <c r="BG396" s="79">
        <v>7.892787</v>
      </c>
      <c r="BH396" s="79">
        <v>0.032215452</v>
      </c>
      <c r="BI396" s="79">
        <v>3.4728259</v>
      </c>
      <c r="BJ396" s="79">
        <v>1.00512218</v>
      </c>
      <c r="BK396" s="79">
        <v>100</v>
      </c>
      <c r="BL396" s="81">
        <v>252.05454637900286</v>
      </c>
      <c r="BM396" s="81">
        <v>10262.585530394083</v>
      </c>
      <c r="BN396" s="81">
        <v>0.035789645926590716</v>
      </c>
      <c r="BO396" s="81">
        <v>13213.429907159512</v>
      </c>
      <c r="BP396" s="81">
        <v>23728.10577357852</v>
      </c>
      <c r="BQ396" s="96">
        <v>1495.553864216422</v>
      </c>
      <c r="BR396" s="96">
        <v>0</v>
      </c>
      <c r="BS396" s="96">
        <v>3068.9979278510805</v>
      </c>
      <c r="BT396" s="96">
        <v>4564.551792067503</v>
      </c>
    </row>
    <row r="397" spans="1:72" s="29" customFormat="1" ht="12.75" customHeight="1">
      <c r="A397" s="17">
        <v>1991</v>
      </c>
      <c r="B397" s="18" t="s">
        <v>687</v>
      </c>
      <c r="C397" s="19" t="s">
        <v>693</v>
      </c>
      <c r="D397" s="20" t="s">
        <v>398</v>
      </c>
      <c r="E397" s="141" t="s">
        <v>1182</v>
      </c>
      <c r="F397" s="82">
        <v>56.195492</v>
      </c>
      <c r="G397" s="74">
        <v>1.01972</v>
      </c>
      <c r="H397" s="17">
        <v>1994</v>
      </c>
      <c r="I397" s="23">
        <v>12.302684931506846</v>
      </c>
      <c r="J397" s="24" t="s">
        <v>177</v>
      </c>
      <c r="K397" s="87">
        <v>5666.985831020375</v>
      </c>
      <c r="L397" s="92">
        <v>100.84413587873517</v>
      </c>
      <c r="M397" s="88"/>
      <c r="N397" s="89">
        <v>0.5158230747735211</v>
      </c>
      <c r="O397" s="88"/>
      <c r="P397" s="89">
        <v>0.3013257946461847</v>
      </c>
      <c r="Q397" s="77">
        <v>97</v>
      </c>
      <c r="R397" s="77">
        <v>95</v>
      </c>
      <c r="S397" s="24" t="s">
        <v>177</v>
      </c>
      <c r="T397" s="25">
        <v>48434.17433156207</v>
      </c>
      <c r="U397" s="28">
        <v>861.8871836118468</v>
      </c>
      <c r="V397" s="88"/>
      <c r="W397" s="89">
        <v>4.40859841065187</v>
      </c>
      <c r="X397" s="88"/>
      <c r="Y397" s="89">
        <v>5.497188298893274</v>
      </c>
      <c r="Z397" s="77">
        <v>87</v>
      </c>
      <c r="AA397" s="77">
        <v>91</v>
      </c>
      <c r="AB397" s="24" t="s">
        <v>177</v>
      </c>
      <c r="AC397" s="87">
        <v>84606.2138755164</v>
      </c>
      <c r="AD397" s="87">
        <v>1505.5694124987178</v>
      </c>
      <c r="AE397" s="88"/>
      <c r="AF397" s="89">
        <v>7.701066967085929</v>
      </c>
      <c r="AG397" s="88"/>
      <c r="AH397" s="89">
        <v>7.635061989009554</v>
      </c>
      <c r="AI397" s="77">
        <v>92</v>
      </c>
      <c r="AJ397" s="77">
        <v>95</v>
      </c>
      <c r="AK397" s="24" t="s">
        <v>177</v>
      </c>
      <c r="AL397" s="25">
        <v>2560.2782346856457</v>
      </c>
      <c r="AM397" s="83">
        <v>45.56020676330488</v>
      </c>
      <c r="AN397" s="88"/>
      <c r="AO397" s="89">
        <v>0.2330428609971451</v>
      </c>
      <c r="AP397" s="88"/>
      <c r="AQ397" s="89">
        <v>0.1671645121815887</v>
      </c>
      <c r="AR397" s="77">
        <v>92</v>
      </c>
      <c r="AS397" s="77">
        <v>88</v>
      </c>
      <c r="AT397" s="24" t="s">
        <v>177</v>
      </c>
      <c r="AU397" s="25">
        <v>3754.8058095704127</v>
      </c>
      <c r="AV397" s="83">
        <v>66.81685088850922</v>
      </c>
      <c r="AW397" s="88"/>
      <c r="AX397" s="89">
        <v>0.34177171703310133</v>
      </c>
      <c r="AY397" s="88"/>
      <c r="AZ397" s="89">
        <v>0.2629962215534015</v>
      </c>
      <c r="BA397" s="77">
        <v>81</v>
      </c>
      <c r="BB397" s="77">
        <v>83</v>
      </c>
      <c r="BC397" s="32" t="s">
        <v>1184</v>
      </c>
      <c r="BD397" s="78">
        <v>22</v>
      </c>
      <c r="BE397" s="79">
        <v>2.88098165</v>
      </c>
      <c r="BF397" s="79">
        <v>74.73736000000001</v>
      </c>
      <c r="BG397" s="79">
        <v>21.75069</v>
      </c>
      <c r="BH397" s="79">
        <v>0.067260264</v>
      </c>
      <c r="BI397" s="79">
        <v>0.38274292</v>
      </c>
      <c r="BJ397" s="79">
        <v>0.18096219</v>
      </c>
      <c r="BK397" s="79">
        <v>100</v>
      </c>
      <c r="BL397" s="81">
        <v>251.7995571602078</v>
      </c>
      <c r="BM397" s="81">
        <v>10400.591088931713</v>
      </c>
      <c r="BN397" s="81">
        <v>2.4675763434310114</v>
      </c>
      <c r="BO397" s="81">
        <v>16892.120101021625</v>
      </c>
      <c r="BP397" s="81">
        <v>27546.978323456977</v>
      </c>
      <c r="BQ397" s="96">
        <v>1515.673178909084</v>
      </c>
      <c r="BR397" s="96">
        <v>0.33217373853879006</v>
      </c>
      <c r="BS397" s="96">
        <v>3923.250640816527</v>
      </c>
      <c r="BT397" s="96">
        <v>5439.2559934641495</v>
      </c>
    </row>
    <row r="398" spans="1:72" s="29" customFormat="1" ht="12.75" customHeight="1">
      <c r="A398" s="17">
        <v>1991</v>
      </c>
      <c r="B398" s="18" t="s">
        <v>687</v>
      </c>
      <c r="C398" s="19" t="s">
        <v>694</v>
      </c>
      <c r="D398" s="20" t="s">
        <v>399</v>
      </c>
      <c r="E398" s="141" t="s">
        <v>1178</v>
      </c>
      <c r="F398" s="82">
        <v>217.632992</v>
      </c>
      <c r="G398" s="74">
        <v>0.9184629</v>
      </c>
      <c r="H398" s="17">
        <v>1994</v>
      </c>
      <c r="I398" s="23">
        <v>46.013698630136986</v>
      </c>
      <c r="J398" s="24" t="s">
        <v>177</v>
      </c>
      <c r="K398" s="87">
        <v>207121.34675100812</v>
      </c>
      <c r="L398" s="92">
        <v>951.7001298728096</v>
      </c>
      <c r="M398" s="88"/>
      <c r="N398" s="89">
        <v>5.040646699970227</v>
      </c>
      <c r="O398" s="88"/>
      <c r="P398" s="89">
        <v>7.795451716432955</v>
      </c>
      <c r="Q398" s="77">
        <v>99</v>
      </c>
      <c r="R398" s="77">
        <v>99</v>
      </c>
      <c r="S398" s="24" t="s">
        <v>177</v>
      </c>
      <c r="T398" s="25">
        <v>216137.2840149154</v>
      </c>
      <c r="U398" s="28">
        <v>993.1273839901784</v>
      </c>
      <c r="V398" s="88"/>
      <c r="W398" s="89">
        <v>5.260064713271802</v>
      </c>
      <c r="X398" s="88"/>
      <c r="Y398" s="89">
        <v>6.08885224139554</v>
      </c>
      <c r="Z398" s="77">
        <v>91</v>
      </c>
      <c r="AA398" s="77">
        <v>93</v>
      </c>
      <c r="AB398" s="24" t="s">
        <v>177</v>
      </c>
      <c r="AC398" s="87">
        <v>396554.8762767945</v>
      </c>
      <c r="AD398" s="87">
        <v>1822.1266575096963</v>
      </c>
      <c r="AE398" s="88"/>
      <c r="AF398" s="89">
        <v>9.650830587079488</v>
      </c>
      <c r="AG398" s="88"/>
      <c r="AH398" s="89">
        <v>11.98970785068382</v>
      </c>
      <c r="AI398" s="77">
        <v>96</v>
      </c>
      <c r="AJ398" s="77">
        <v>99</v>
      </c>
      <c r="AK398" s="24" t="s">
        <v>177</v>
      </c>
      <c r="AL398" s="25">
        <v>78127.47450723451</v>
      </c>
      <c r="AM398" s="83">
        <v>358.9872738928963</v>
      </c>
      <c r="AN398" s="88"/>
      <c r="AO398" s="89">
        <v>1.9013636340696634</v>
      </c>
      <c r="AP398" s="88"/>
      <c r="AQ398" s="89">
        <v>2.8665794798439235</v>
      </c>
      <c r="AR398" s="77">
        <v>99</v>
      </c>
      <c r="AS398" s="77">
        <v>99</v>
      </c>
      <c r="AT398" s="24" t="s">
        <v>177</v>
      </c>
      <c r="AU398" s="25">
        <v>64851.63453798902</v>
      </c>
      <c r="AV398" s="83">
        <v>297.98622875151676</v>
      </c>
      <c r="AW398" s="88"/>
      <c r="AX398" s="89">
        <v>1.5782737161059834</v>
      </c>
      <c r="AY398" s="88"/>
      <c r="AZ398" s="89">
        <v>2.127806945972681</v>
      </c>
      <c r="BA398" s="77">
        <v>98</v>
      </c>
      <c r="BB398" s="77">
        <v>99</v>
      </c>
      <c r="BC398" s="19" t="s">
        <v>1178</v>
      </c>
      <c r="BD398" s="78">
        <v>190</v>
      </c>
      <c r="BE398" s="79">
        <v>13.6506078</v>
      </c>
      <c r="BF398" s="79">
        <v>38.6943522</v>
      </c>
      <c r="BG398" s="79">
        <v>46.37103</v>
      </c>
      <c r="BH398" s="79">
        <v>0.09493276000000002</v>
      </c>
      <c r="BI398" s="79">
        <v>1.0563281</v>
      </c>
      <c r="BJ398" s="79">
        <v>0.13274496</v>
      </c>
      <c r="BK398" s="79">
        <v>100</v>
      </c>
      <c r="BL398" s="81">
        <v>256.92642532188626</v>
      </c>
      <c r="BM398" s="81">
        <v>8933.048165785453</v>
      </c>
      <c r="BN398" s="81">
        <v>139.91444826527038</v>
      </c>
      <c r="BO398" s="81">
        <v>12410.11289317752</v>
      </c>
      <c r="BP398" s="81">
        <v>21740.001932550127</v>
      </c>
      <c r="BQ398" s="96">
        <v>1302.091182939763</v>
      </c>
      <c r="BR398" s="96">
        <v>19.215836540077525</v>
      </c>
      <c r="BS398" s="96">
        <v>2871.825609970018</v>
      </c>
      <c r="BT398" s="96">
        <v>4193.1326294498585</v>
      </c>
    </row>
    <row r="399" spans="1:72" s="29" customFormat="1" ht="12.75" customHeight="1">
      <c r="A399" s="17">
        <v>1991</v>
      </c>
      <c r="B399" s="18" t="s">
        <v>687</v>
      </c>
      <c r="C399" s="19" t="s">
        <v>695</v>
      </c>
      <c r="D399" s="20" t="s">
        <v>415</v>
      </c>
      <c r="E399" s="141" t="s">
        <v>1178</v>
      </c>
      <c r="F399" s="82">
        <v>9801.83552</v>
      </c>
      <c r="G399" s="74">
        <v>8.814083</v>
      </c>
      <c r="H399" s="17">
        <v>1994</v>
      </c>
      <c r="I399" s="23">
        <v>777.2876712328767</v>
      </c>
      <c r="J399" s="24" t="s">
        <v>177</v>
      </c>
      <c r="K399" s="87">
        <v>205989.74498983572</v>
      </c>
      <c r="L399" s="92">
        <v>21.01542558733282</v>
      </c>
      <c r="M399" s="88"/>
      <c r="N399" s="89">
        <v>0.29676478280638696</v>
      </c>
      <c r="O399" s="88"/>
      <c r="P399" s="89">
        <v>0.3065647898773275</v>
      </c>
      <c r="Q399" s="77">
        <v>94</v>
      </c>
      <c r="R399" s="77">
        <v>95</v>
      </c>
      <c r="S399" s="24" t="s">
        <v>177</v>
      </c>
      <c r="T399" s="25">
        <v>1883226.298435396</v>
      </c>
      <c r="U399" s="28">
        <v>192.12996326991987</v>
      </c>
      <c r="V399" s="88"/>
      <c r="W399" s="89">
        <v>2.713121682140212</v>
      </c>
      <c r="X399" s="88"/>
      <c r="Y399" s="89">
        <v>2.945243404209799</v>
      </c>
      <c r="Z399" s="77">
        <v>80</v>
      </c>
      <c r="AA399" s="77">
        <v>80</v>
      </c>
      <c r="AB399" s="24" t="s">
        <v>177</v>
      </c>
      <c r="AC399" s="87">
        <v>2700036.665474795</v>
      </c>
      <c r="AD399" s="87">
        <v>275.4623519202651</v>
      </c>
      <c r="AE399" s="88"/>
      <c r="AF399" s="89">
        <v>3.8898819678544996</v>
      </c>
      <c r="AG399" s="88"/>
      <c r="AH399" s="89">
        <v>4.211373306623859</v>
      </c>
      <c r="AI399" s="77">
        <v>80</v>
      </c>
      <c r="AJ399" s="77">
        <v>81</v>
      </c>
      <c r="AK399" s="24" t="s">
        <v>177</v>
      </c>
      <c r="AL399" s="25">
        <v>127864.46724351772</v>
      </c>
      <c r="AM399" s="83">
        <v>13.04495132392486</v>
      </c>
      <c r="AN399" s="88"/>
      <c r="AO399" s="89">
        <v>0.18421145602199415</v>
      </c>
      <c r="AP399" s="88"/>
      <c r="AQ399" s="89">
        <v>0.1899397309541225</v>
      </c>
      <c r="AR399" s="77">
        <v>89</v>
      </c>
      <c r="AS399" s="77">
        <v>90</v>
      </c>
      <c r="AT399" s="24" t="s">
        <v>177</v>
      </c>
      <c r="AU399" s="25">
        <v>219445.14374210945</v>
      </c>
      <c r="AV399" s="83">
        <v>22.388168348096237</v>
      </c>
      <c r="AW399" s="88"/>
      <c r="AX399" s="89">
        <v>0.31614967251771153</v>
      </c>
      <c r="AY399" s="88"/>
      <c r="AZ399" s="89">
        <v>0.3307518408851475</v>
      </c>
      <c r="BA399" s="77">
        <v>78</v>
      </c>
      <c r="BB399" s="77">
        <v>89</v>
      </c>
      <c r="BC399" s="19" t="s">
        <v>1185</v>
      </c>
      <c r="BD399" s="78">
        <v>25</v>
      </c>
      <c r="BE399" s="79">
        <v>1.9838767040000003</v>
      </c>
      <c r="BF399" s="79">
        <v>22.821194</v>
      </c>
      <c r="BG399" s="79">
        <v>8.827673</v>
      </c>
      <c r="BH399" s="79">
        <v>23.1178649</v>
      </c>
      <c r="BI399" s="79">
        <v>38.438605</v>
      </c>
      <c r="BJ399" s="79">
        <v>4.810794909999999</v>
      </c>
      <c r="BK399" s="79">
        <v>100</v>
      </c>
      <c r="BL399" s="81">
        <v>264.48304789890346</v>
      </c>
      <c r="BM399" s="81">
        <v>3040.731021502933</v>
      </c>
      <c r="BN399" s="81">
        <v>13.050718892291716</v>
      </c>
      <c r="BO399" s="81">
        <v>2860.6305362691905</v>
      </c>
      <c r="BP399" s="81">
        <v>6178.895324563318</v>
      </c>
      <c r="BQ399" s="96">
        <v>443.8325173337874</v>
      </c>
      <c r="BR399" s="96">
        <v>1.7928614796153335</v>
      </c>
      <c r="BS399" s="96">
        <v>643.8952160666331</v>
      </c>
      <c r="BT399" s="96">
        <v>1089.5205948800358</v>
      </c>
    </row>
    <row r="400" spans="1:72" s="29" customFormat="1" ht="12.75" customHeight="1">
      <c r="A400" s="17">
        <v>1991</v>
      </c>
      <c r="B400" s="18" t="s">
        <v>687</v>
      </c>
      <c r="C400" s="19" t="s">
        <v>696</v>
      </c>
      <c r="D400" s="20" t="s">
        <v>416</v>
      </c>
      <c r="E400" s="141" t="s">
        <v>208</v>
      </c>
      <c r="F400" s="82">
        <v>4767.9703</v>
      </c>
      <c r="G400" s="74">
        <v>27.15721</v>
      </c>
      <c r="H400" s="22" t="s">
        <v>169</v>
      </c>
      <c r="I400" s="23">
        <v>1833.7643835616439</v>
      </c>
      <c r="J400" s="24" t="s">
        <v>177</v>
      </c>
      <c r="K400" s="87">
        <v>44642.145568100554</v>
      </c>
      <c r="L400" s="92">
        <v>9.362924422599813</v>
      </c>
      <c r="M400" s="88"/>
      <c r="N400" s="89">
        <v>0.027261520014073906</v>
      </c>
      <c r="O400" s="88"/>
      <c r="P400" s="89">
        <v>0.0453156020068218</v>
      </c>
      <c r="Q400" s="77">
        <v>36</v>
      </c>
      <c r="R400" s="77">
        <v>57</v>
      </c>
      <c r="S400" s="24" t="s">
        <v>177</v>
      </c>
      <c r="T400" s="25">
        <v>310915.46509648726</v>
      </c>
      <c r="U400" s="28">
        <v>65.20918662108429</v>
      </c>
      <c r="V400" s="88"/>
      <c r="W400" s="89">
        <v>0.18986605743406756</v>
      </c>
      <c r="X400" s="88"/>
      <c r="Y400" s="89">
        <v>0.5099651324142529</v>
      </c>
      <c r="Z400" s="77">
        <v>24</v>
      </c>
      <c r="AA400" s="77">
        <v>45</v>
      </c>
      <c r="AB400" s="24" t="s">
        <v>177</v>
      </c>
      <c r="AC400" s="87">
        <v>571672.3512313972</v>
      </c>
      <c r="AD400" s="87">
        <v>119.89847152181238</v>
      </c>
      <c r="AE400" s="88"/>
      <c r="AF400" s="89">
        <v>0.34910188670957565</v>
      </c>
      <c r="AG400" s="88"/>
      <c r="AH400" s="89">
        <v>0.8150832227062899</v>
      </c>
      <c r="AI400" s="77">
        <v>11</v>
      </c>
      <c r="AJ400" s="77">
        <v>37</v>
      </c>
      <c r="AK400" s="24" t="s">
        <v>176</v>
      </c>
      <c r="AL400" s="26"/>
      <c r="AM400" s="83"/>
      <c r="AN400" s="88"/>
      <c r="AO400" s="91"/>
      <c r="AP400" s="88"/>
      <c r="AQ400" s="91"/>
      <c r="AR400" s="80"/>
      <c r="AS400" s="80"/>
      <c r="AT400" s="24" t="s">
        <v>177</v>
      </c>
      <c r="AU400" s="25">
        <v>141721.5786335531</v>
      </c>
      <c r="AV400" s="83">
        <v>29.723670601210138</v>
      </c>
      <c r="AW400" s="88"/>
      <c r="AX400" s="89">
        <v>0.08654480207388347</v>
      </c>
      <c r="AY400" s="88"/>
      <c r="AZ400" s="89">
        <v>0.13908102430800326</v>
      </c>
      <c r="BA400" s="77">
        <v>40</v>
      </c>
      <c r="BB400" s="77">
        <v>66</v>
      </c>
      <c r="BC400" s="19" t="s">
        <v>1183</v>
      </c>
      <c r="BD400" s="78">
        <v>24</v>
      </c>
      <c r="BE400" s="79">
        <v>2.696491942</v>
      </c>
      <c r="BF400" s="79">
        <v>2.7729212</v>
      </c>
      <c r="BG400" s="79">
        <v>1.518406</v>
      </c>
      <c r="BH400" s="79">
        <v>48.460491672</v>
      </c>
      <c r="BI400" s="79">
        <v>33.83006</v>
      </c>
      <c r="BJ400" s="79">
        <v>10.721629930999999</v>
      </c>
      <c r="BK400" s="79">
        <v>100</v>
      </c>
      <c r="BL400" s="81">
        <v>267.9839120082886</v>
      </c>
      <c r="BM400" s="81">
        <v>457.1500092327896</v>
      </c>
      <c r="BN400" s="81">
        <v>12.99840311505296</v>
      </c>
      <c r="BO400" s="81">
        <v>757.8237221821621</v>
      </c>
      <c r="BP400" s="81">
        <v>1495.9560465382933</v>
      </c>
      <c r="BQ400" s="96">
        <v>66.62101062164754</v>
      </c>
      <c r="BR400" s="96">
        <v>1.7853159306242603</v>
      </c>
      <c r="BS400" s="96">
        <v>188.44957989776069</v>
      </c>
      <c r="BT400" s="96">
        <v>256.8559064500325</v>
      </c>
    </row>
    <row r="401" spans="1:72" s="29" customFormat="1" ht="12.75" customHeight="1">
      <c r="A401" s="17">
        <v>1991</v>
      </c>
      <c r="B401" s="18" t="s">
        <v>687</v>
      </c>
      <c r="C401" s="19" t="s">
        <v>697</v>
      </c>
      <c r="D401" s="20" t="s">
        <v>417</v>
      </c>
      <c r="E401" s="141" t="s">
        <v>208</v>
      </c>
      <c r="F401" s="82">
        <v>2877.50272</v>
      </c>
      <c r="G401" s="74">
        <v>22.16639</v>
      </c>
      <c r="H401" s="22" t="s">
        <v>169</v>
      </c>
      <c r="I401" s="23">
        <v>514.9972602739726</v>
      </c>
      <c r="J401" s="24" t="s">
        <v>177</v>
      </c>
      <c r="K401" s="87">
        <v>9792.132794285202</v>
      </c>
      <c r="L401" s="92">
        <v>3.4029968855373323</v>
      </c>
      <c r="M401" s="88"/>
      <c r="N401" s="89">
        <v>0.021292218630996836</v>
      </c>
      <c r="O401" s="88"/>
      <c r="P401" s="89">
        <v>0.02999701641757872</v>
      </c>
      <c r="Q401" s="77">
        <v>25</v>
      </c>
      <c r="R401" s="77">
        <v>41</v>
      </c>
      <c r="S401" s="24" t="s">
        <v>177</v>
      </c>
      <c r="T401" s="25">
        <v>158985.8947818985</v>
      </c>
      <c r="U401" s="28">
        <v>55.25134474308977</v>
      </c>
      <c r="V401" s="88"/>
      <c r="W401" s="89">
        <v>0.34570225936033677</v>
      </c>
      <c r="X401" s="88"/>
      <c r="Y401" s="89">
        <v>0.34667831467827737</v>
      </c>
      <c r="Z401" s="77">
        <v>34</v>
      </c>
      <c r="AA401" s="77">
        <v>35</v>
      </c>
      <c r="AB401" s="24" t="s">
        <v>177</v>
      </c>
      <c r="AC401" s="87">
        <v>123636.35338776973</v>
      </c>
      <c r="AD401" s="87">
        <v>42.96654614031772</v>
      </c>
      <c r="AE401" s="88"/>
      <c r="AF401" s="89">
        <v>0.2688374762041556</v>
      </c>
      <c r="AG401" s="88"/>
      <c r="AH401" s="89">
        <v>0.29372208256206883</v>
      </c>
      <c r="AI401" s="77">
        <v>7</v>
      </c>
      <c r="AJ401" s="77">
        <v>11</v>
      </c>
      <c r="AK401" s="24" t="s">
        <v>177</v>
      </c>
      <c r="AL401" s="25">
        <v>7520.2014927368145</v>
      </c>
      <c r="AM401" s="83">
        <v>2.6134472229923085</v>
      </c>
      <c r="AN401" s="88"/>
      <c r="AO401" s="89">
        <v>0.016352083626352563</v>
      </c>
      <c r="AP401" s="88"/>
      <c r="AQ401" s="89">
        <v>0.018732264229777303</v>
      </c>
      <c r="AR401" s="77">
        <v>36</v>
      </c>
      <c r="AS401" s="77">
        <v>42</v>
      </c>
      <c r="AT401" s="24" t="s">
        <v>177</v>
      </c>
      <c r="AU401" s="25">
        <v>14895.630521646646</v>
      </c>
      <c r="AV401" s="83">
        <v>5.176582603420318</v>
      </c>
      <c r="AW401" s="88"/>
      <c r="AX401" s="89">
        <v>0.03238937097529443</v>
      </c>
      <c r="AY401" s="88"/>
      <c r="AZ401" s="89">
        <v>0.03312221989621478</v>
      </c>
      <c r="BA401" s="77">
        <v>16</v>
      </c>
      <c r="BB401" s="77">
        <v>23</v>
      </c>
      <c r="BC401" s="19" t="s">
        <v>1183</v>
      </c>
      <c r="BD401" s="78">
        <v>17</v>
      </c>
      <c r="BE401" s="79">
        <v>2.333282048</v>
      </c>
      <c r="BF401" s="79">
        <v>3.06082336</v>
      </c>
      <c r="BG401" s="79">
        <v>2.700635</v>
      </c>
      <c r="BH401" s="79">
        <v>62.41246404300001</v>
      </c>
      <c r="BI401" s="79">
        <v>23.22956</v>
      </c>
      <c r="BJ401" s="79">
        <v>6.2632325699999996</v>
      </c>
      <c r="BK401" s="79">
        <v>100</v>
      </c>
      <c r="BL401" s="81">
        <v>229.36230853212422</v>
      </c>
      <c r="BM401" s="81">
        <v>572.9410164843679</v>
      </c>
      <c r="BN401" s="81">
        <v>18.857902822996</v>
      </c>
      <c r="BO401" s="81">
        <v>823.9658588402655</v>
      </c>
      <c r="BP401" s="81">
        <v>1645.1270866797536</v>
      </c>
      <c r="BQ401" s="96">
        <v>83.50342526638283</v>
      </c>
      <c r="BR401" s="96">
        <v>2.589745597182268</v>
      </c>
      <c r="BS401" s="96">
        <v>209.85071388568488</v>
      </c>
      <c r="BT401" s="96">
        <v>295.94388474925</v>
      </c>
    </row>
    <row r="402" spans="1:72" s="29" customFormat="1" ht="12.75" customHeight="1">
      <c r="A402" s="17">
        <v>1991</v>
      </c>
      <c r="B402" s="18" t="s">
        <v>687</v>
      </c>
      <c r="C402" s="113" t="s">
        <v>698</v>
      </c>
      <c r="D402" s="116" t="s">
        <v>699</v>
      </c>
      <c r="E402" s="142" t="s">
        <v>1178</v>
      </c>
      <c r="F402" s="82">
        <v>19153.0844</v>
      </c>
      <c r="G402" s="74">
        <v>14.77466</v>
      </c>
      <c r="H402" s="22" t="s">
        <v>169</v>
      </c>
      <c r="I402" s="23">
        <v>5193.854794520548</v>
      </c>
      <c r="J402" s="24" t="s">
        <v>177</v>
      </c>
      <c r="K402" s="87">
        <v>371446.4712089513</v>
      </c>
      <c r="L402" s="92">
        <v>19.393558940770465</v>
      </c>
      <c r="M402" s="88"/>
      <c r="N402" s="89">
        <v>0.08008569966831187</v>
      </c>
      <c r="O402" s="88"/>
      <c r="P402" s="89">
        <v>0.0898693072670865</v>
      </c>
      <c r="Q402" s="77">
        <v>69</v>
      </c>
      <c r="R402" s="77">
        <v>78</v>
      </c>
      <c r="S402" s="24" t="s">
        <v>177</v>
      </c>
      <c r="T402" s="25">
        <v>3719638.4333165754</v>
      </c>
      <c r="U402" s="28">
        <v>194.20571411028584</v>
      </c>
      <c r="V402" s="88"/>
      <c r="W402" s="89">
        <v>0.8019724766148826</v>
      </c>
      <c r="X402" s="88"/>
      <c r="Y402" s="89">
        <v>1.4240794884698031</v>
      </c>
      <c r="Z402" s="77">
        <v>55</v>
      </c>
      <c r="AA402" s="77">
        <v>69</v>
      </c>
      <c r="AB402" s="24" t="s">
        <v>177</v>
      </c>
      <c r="AC402" s="87">
        <v>7029386.612859206</v>
      </c>
      <c r="AD402" s="87">
        <v>367.01068433965685</v>
      </c>
      <c r="AE402" s="88"/>
      <c r="AF402" s="89">
        <v>1.515570583555804</v>
      </c>
      <c r="AG402" s="88"/>
      <c r="AH402" s="89">
        <v>2.143368170088567</v>
      </c>
      <c r="AI402" s="77">
        <v>55</v>
      </c>
      <c r="AJ402" s="77">
        <v>69</v>
      </c>
      <c r="AK402" s="24" t="s">
        <v>177</v>
      </c>
      <c r="AL402" s="25">
        <v>637650.9381811068</v>
      </c>
      <c r="AM402" s="83">
        <v>33.29233688236172</v>
      </c>
      <c r="AN402" s="88"/>
      <c r="AO402" s="89">
        <v>0.13748070176082694</v>
      </c>
      <c r="AP402" s="88"/>
      <c r="AQ402" s="89">
        <v>0.1255939446345761</v>
      </c>
      <c r="AR402" s="77">
        <v>82</v>
      </c>
      <c r="AS402" s="77">
        <v>84</v>
      </c>
      <c r="AT402" s="24" t="s">
        <v>177</v>
      </c>
      <c r="AU402" s="25">
        <v>1117197.4732886958</v>
      </c>
      <c r="AV402" s="83">
        <v>58.329898723189245</v>
      </c>
      <c r="AW402" s="88"/>
      <c r="AX402" s="89">
        <v>0.24087331082939425</v>
      </c>
      <c r="AY402" s="88"/>
      <c r="AZ402" s="89">
        <v>0.22924326557760974</v>
      </c>
      <c r="BA402" s="77">
        <v>69</v>
      </c>
      <c r="BB402" s="77">
        <v>79</v>
      </c>
      <c r="BC402" s="19" t="s">
        <v>1179</v>
      </c>
      <c r="BD402" s="78">
        <v>32</v>
      </c>
      <c r="BE402" s="79">
        <v>2.699686366</v>
      </c>
      <c r="BF402" s="79">
        <v>16.062274000000002</v>
      </c>
      <c r="BG402" s="79">
        <v>6.372147</v>
      </c>
      <c r="BH402" s="79">
        <v>33.9087224</v>
      </c>
      <c r="BI402" s="79">
        <v>34.70055</v>
      </c>
      <c r="BJ402" s="79">
        <v>6.256631049</v>
      </c>
      <c r="BK402" s="79">
        <v>100</v>
      </c>
      <c r="BL402" s="81">
        <v>259.02402434983264</v>
      </c>
      <c r="BM402" s="81">
        <v>2225.9708902725524</v>
      </c>
      <c r="BN402" s="81">
        <v>19.339043550256235</v>
      </c>
      <c r="BO402" s="81">
        <v>2323.139556571891</v>
      </c>
      <c r="BP402" s="81">
        <v>4827.473514744532</v>
      </c>
      <c r="BQ402" s="96">
        <v>324.7546210711977</v>
      </c>
      <c r="BR402" s="96">
        <v>2.6563693661093386</v>
      </c>
      <c r="BS402" s="96">
        <v>535.405514111346</v>
      </c>
      <c r="BT402" s="96">
        <v>862.816504548653</v>
      </c>
    </row>
    <row r="403" spans="1:72" s="29" customFormat="1" ht="12.75" customHeight="1">
      <c r="A403" s="17">
        <v>1994</v>
      </c>
      <c r="B403" s="18" t="s">
        <v>903</v>
      </c>
      <c r="C403" s="19" t="s">
        <v>904</v>
      </c>
      <c r="D403" s="20" t="s">
        <v>418</v>
      </c>
      <c r="E403" s="141" t="s">
        <v>208</v>
      </c>
      <c r="F403" s="82">
        <v>23559.9032</v>
      </c>
      <c r="G403" s="74">
        <v>12.23958</v>
      </c>
      <c r="H403" s="22" t="s">
        <v>170</v>
      </c>
      <c r="I403" s="23">
        <v>18734.095890410958</v>
      </c>
      <c r="J403" s="24" t="s">
        <v>179</v>
      </c>
      <c r="K403" s="77"/>
      <c r="L403" s="93"/>
      <c r="M403" s="90" t="s">
        <v>498</v>
      </c>
      <c r="N403" s="89">
        <v>0.02</v>
      </c>
      <c r="O403" s="90" t="s">
        <v>498</v>
      </c>
      <c r="P403" s="89">
        <v>0.02</v>
      </c>
      <c r="Q403" s="77">
        <v>11</v>
      </c>
      <c r="R403" s="77">
        <v>11</v>
      </c>
      <c r="S403" s="24" t="s">
        <v>177</v>
      </c>
      <c r="T403" s="25">
        <v>1993096.5041613686</v>
      </c>
      <c r="U403" s="28">
        <v>84.59697339339529</v>
      </c>
      <c r="V403" s="88"/>
      <c r="W403" s="89">
        <v>0.11913630590769589</v>
      </c>
      <c r="X403" s="88"/>
      <c r="Y403" s="89">
        <v>0.1204926776586992</v>
      </c>
      <c r="Z403" s="77">
        <v>15</v>
      </c>
      <c r="AA403" s="77">
        <v>15</v>
      </c>
      <c r="AB403" s="24" t="s">
        <v>177</v>
      </c>
      <c r="AC403" s="87">
        <v>3994403.2151409867</v>
      </c>
      <c r="AD403" s="87">
        <v>169.5424289833664</v>
      </c>
      <c r="AE403" s="88"/>
      <c r="AF403" s="89">
        <v>0.23876337265362624</v>
      </c>
      <c r="AG403" s="88"/>
      <c r="AH403" s="89">
        <v>0.225519315946664</v>
      </c>
      <c r="AI403" s="77">
        <v>6</v>
      </c>
      <c r="AJ403" s="77">
        <v>8</v>
      </c>
      <c r="AK403" s="24" t="s">
        <v>177</v>
      </c>
      <c r="AL403" s="25">
        <v>303970.2941007122</v>
      </c>
      <c r="AM403" s="83">
        <v>12.902017954840842</v>
      </c>
      <c r="AN403" s="88"/>
      <c r="AO403" s="89">
        <v>0.01816966607950195</v>
      </c>
      <c r="AP403" s="88"/>
      <c r="AQ403" s="89">
        <v>0.02030807760106073</v>
      </c>
      <c r="AR403" s="77">
        <v>38</v>
      </c>
      <c r="AS403" s="77">
        <v>43</v>
      </c>
      <c r="AT403" s="24" t="s">
        <v>177</v>
      </c>
      <c r="AU403" s="25">
        <v>1052355.9471168094</v>
      </c>
      <c r="AV403" s="83">
        <v>44.66724409618158</v>
      </c>
      <c r="AW403" s="88"/>
      <c r="AX403" s="89">
        <v>0.062904028870516</v>
      </c>
      <c r="AY403" s="88"/>
      <c r="AZ403" s="89">
        <v>0.045954120233060176</v>
      </c>
      <c r="BA403" s="77">
        <v>31</v>
      </c>
      <c r="BB403" s="77">
        <v>33</v>
      </c>
      <c r="BC403" s="19" t="s">
        <v>1179</v>
      </c>
      <c r="BD403" s="78">
        <v>7</v>
      </c>
      <c r="BE403" s="79">
        <v>0.7094461054000001</v>
      </c>
      <c r="BF403" s="79">
        <v>0.4018091</v>
      </c>
      <c r="BG403" s="79">
        <v>3.840458</v>
      </c>
      <c r="BH403" s="79">
        <v>58.20243979000001</v>
      </c>
      <c r="BI403" s="79">
        <v>33.79556</v>
      </c>
      <c r="BJ403" s="79">
        <v>3.0502896301169997</v>
      </c>
      <c r="BK403" s="79">
        <v>100</v>
      </c>
      <c r="BL403" s="81">
        <v>71.21458235306615</v>
      </c>
      <c r="BM403" s="81">
        <v>109.25903691036103</v>
      </c>
      <c r="BN403" s="81">
        <v>3.035015299496929</v>
      </c>
      <c r="BO403" s="81">
        <v>251.93664632713765</v>
      </c>
      <c r="BP403" s="81">
        <v>435.4452808900618</v>
      </c>
      <c r="BQ403" s="96">
        <v>15.999782772169167</v>
      </c>
      <c r="BR403" s="96">
        <v>0.4049252630206052</v>
      </c>
      <c r="BS403" s="96">
        <v>77.212244233669</v>
      </c>
      <c r="BT403" s="96">
        <v>93.61695226885877</v>
      </c>
    </row>
    <row r="404" spans="1:72" s="29" customFormat="1" ht="12.75" customHeight="1">
      <c r="A404" s="17">
        <v>1994</v>
      </c>
      <c r="B404" s="18" t="s">
        <v>903</v>
      </c>
      <c r="C404" s="19" t="s">
        <v>905</v>
      </c>
      <c r="D404" s="20" t="s">
        <v>419</v>
      </c>
      <c r="E404" s="141" t="s">
        <v>208</v>
      </c>
      <c r="F404" s="82">
        <v>31727.3477</v>
      </c>
      <c r="G404" s="74">
        <v>12.00027</v>
      </c>
      <c r="H404" s="22" t="s">
        <v>170</v>
      </c>
      <c r="I404" s="23">
        <v>16672.19178082192</v>
      </c>
      <c r="J404" s="24" t="s">
        <v>177</v>
      </c>
      <c r="K404" s="87">
        <v>268596.0907427096</v>
      </c>
      <c r="L404" s="92">
        <v>8.465759359478687</v>
      </c>
      <c r="M404" s="31" t="s">
        <v>498</v>
      </c>
      <c r="N404" s="27">
        <v>0.02</v>
      </c>
      <c r="O404" s="31" t="s">
        <v>498</v>
      </c>
      <c r="P404" s="27">
        <v>0.02</v>
      </c>
      <c r="Q404" s="77">
        <v>11</v>
      </c>
      <c r="R404" s="77">
        <v>11</v>
      </c>
      <c r="S404" s="24" t="s">
        <v>177</v>
      </c>
      <c r="T404" s="25">
        <v>2499880.60666085</v>
      </c>
      <c r="U404" s="28">
        <v>78.79261230086529</v>
      </c>
      <c r="V404" s="88"/>
      <c r="W404" s="89">
        <v>0.16790943922206614</v>
      </c>
      <c r="X404" s="88"/>
      <c r="Y404" s="89">
        <v>0.16567095220703304</v>
      </c>
      <c r="Z404" s="77">
        <v>22</v>
      </c>
      <c r="AA404" s="77">
        <v>21</v>
      </c>
      <c r="AB404" s="24" t="s">
        <v>177</v>
      </c>
      <c r="AC404" s="87">
        <v>6552129.485461068</v>
      </c>
      <c r="AD404" s="87">
        <v>206.5136218575582</v>
      </c>
      <c r="AE404" s="88"/>
      <c r="AF404" s="89">
        <v>0.440086772417363</v>
      </c>
      <c r="AG404" s="88"/>
      <c r="AH404" s="89">
        <v>0.36116633894316286</v>
      </c>
      <c r="AI404" s="77">
        <v>16</v>
      </c>
      <c r="AJ404" s="77">
        <v>14</v>
      </c>
      <c r="AK404" s="24" t="s">
        <v>177</v>
      </c>
      <c r="AL404" s="25">
        <v>355020.5570518605</v>
      </c>
      <c r="AM404" s="83">
        <v>11.18973323609589</v>
      </c>
      <c r="AN404" s="88"/>
      <c r="AO404" s="89">
        <v>0.023845659863935532</v>
      </c>
      <c r="AP404" s="88"/>
      <c r="AQ404" s="89">
        <v>0.02199032322840747</v>
      </c>
      <c r="AR404" s="77">
        <v>45</v>
      </c>
      <c r="AS404" s="77">
        <v>45</v>
      </c>
      <c r="AT404" s="24" t="s">
        <v>177</v>
      </c>
      <c r="AU404" s="25">
        <v>1651258.4539966767</v>
      </c>
      <c r="AV404" s="83">
        <v>52.0452724132587</v>
      </c>
      <c r="AW404" s="88"/>
      <c r="AX404" s="89">
        <v>0.11091004917695778</v>
      </c>
      <c r="AY404" s="88"/>
      <c r="AZ404" s="89">
        <v>0.07727674974585377</v>
      </c>
      <c r="BA404" s="77">
        <v>47</v>
      </c>
      <c r="BB404" s="77">
        <v>48</v>
      </c>
      <c r="BC404" s="19" t="s">
        <v>1179</v>
      </c>
      <c r="BD404" s="78">
        <v>9</v>
      </c>
      <c r="BE404" s="79">
        <v>0.7882316975</v>
      </c>
      <c r="BF404" s="79">
        <v>1.9461351</v>
      </c>
      <c r="BG404" s="79">
        <v>4.04186</v>
      </c>
      <c r="BH404" s="79">
        <v>52.88350450000001</v>
      </c>
      <c r="BI404" s="79">
        <v>37.68277</v>
      </c>
      <c r="BJ404" s="79">
        <v>2.657499043343</v>
      </c>
      <c r="BK404" s="79">
        <v>100</v>
      </c>
      <c r="BL404" s="81">
        <v>84.13886421397903</v>
      </c>
      <c r="BM404" s="81">
        <v>276.7602915638612</v>
      </c>
      <c r="BN404" s="81">
        <v>3.5338493380165743</v>
      </c>
      <c r="BO404" s="81">
        <v>323.1386089042672</v>
      </c>
      <c r="BP404" s="81">
        <v>687.571614020124</v>
      </c>
      <c r="BQ404" s="96">
        <v>40.5616319450491</v>
      </c>
      <c r="BR404" s="96">
        <v>0.4714859918782307</v>
      </c>
      <c r="BS404" s="96">
        <v>96.07440334509903</v>
      </c>
      <c r="BT404" s="96">
        <v>137.10752128202637</v>
      </c>
    </row>
    <row r="405" spans="1:72" s="29" customFormat="1" ht="12.75" customHeight="1">
      <c r="A405" s="17">
        <v>1994</v>
      </c>
      <c r="B405" s="18" t="s">
        <v>903</v>
      </c>
      <c r="C405" s="19" t="s">
        <v>906</v>
      </c>
      <c r="D405" s="20" t="s">
        <v>420</v>
      </c>
      <c r="E405" s="142" t="s">
        <v>1182</v>
      </c>
      <c r="F405" s="82">
        <v>4257.54778</v>
      </c>
      <c r="G405" s="74">
        <v>1.52308</v>
      </c>
      <c r="H405" s="22" t="s">
        <v>170</v>
      </c>
      <c r="I405" s="23">
        <v>1145.8383561643836</v>
      </c>
      <c r="J405" s="24" t="s">
        <v>177</v>
      </c>
      <c r="K405" s="87">
        <v>30897.831614206196</v>
      </c>
      <c r="L405" s="92">
        <v>7.257189633748795</v>
      </c>
      <c r="M405" s="88"/>
      <c r="N405" s="89">
        <v>0.030196262165693124</v>
      </c>
      <c r="O405" s="88"/>
      <c r="P405" s="89">
        <v>0.04656341432118022</v>
      </c>
      <c r="Q405" s="77">
        <v>40</v>
      </c>
      <c r="R405" s="77">
        <v>59</v>
      </c>
      <c r="S405" s="24" t="s">
        <v>177</v>
      </c>
      <c r="T405" s="25">
        <v>513264.5177201005</v>
      </c>
      <c r="U405" s="28">
        <v>120.55402411011828</v>
      </c>
      <c r="V405" s="88"/>
      <c r="W405" s="89">
        <v>0.5016102790300089</v>
      </c>
      <c r="X405" s="88"/>
      <c r="Y405" s="89">
        <v>0.39691675782351926</v>
      </c>
      <c r="Z405" s="77">
        <v>44</v>
      </c>
      <c r="AA405" s="77">
        <v>38</v>
      </c>
      <c r="AB405" s="24" t="s">
        <v>177</v>
      </c>
      <c r="AC405" s="87">
        <v>1372532.5647856114</v>
      </c>
      <c r="AD405" s="87">
        <v>322.3763151251379</v>
      </c>
      <c r="AE405" s="88"/>
      <c r="AF405" s="89">
        <v>1.3413676944941912</v>
      </c>
      <c r="AG405" s="88"/>
      <c r="AH405" s="89">
        <v>1.1571640035402524</v>
      </c>
      <c r="AI405" s="77">
        <v>50</v>
      </c>
      <c r="AJ405" s="77">
        <v>51</v>
      </c>
      <c r="AK405" s="24" t="s">
        <v>177</v>
      </c>
      <c r="AL405" s="25">
        <v>93143.15499657225</v>
      </c>
      <c r="AM405" s="83">
        <v>21.877183723953944</v>
      </c>
      <c r="AN405" s="88"/>
      <c r="AO405" s="89">
        <v>0.09102823661978662</v>
      </c>
      <c r="AP405" s="88"/>
      <c r="AQ405" s="89">
        <v>0.0906116211345424</v>
      </c>
      <c r="AR405" s="77">
        <v>73</v>
      </c>
      <c r="AS405" s="77">
        <v>78</v>
      </c>
      <c r="AT405" s="24" t="s">
        <v>177</v>
      </c>
      <c r="AU405" s="25">
        <v>266127.94162854226</v>
      </c>
      <c r="AV405" s="83">
        <v>62.507329425329964</v>
      </c>
      <c r="AW405" s="88"/>
      <c r="AX405" s="89">
        <v>0.26008521230133563</v>
      </c>
      <c r="AY405" s="88"/>
      <c r="AZ405" s="89">
        <v>0.2273737757382141</v>
      </c>
      <c r="BA405" s="77">
        <v>72</v>
      </c>
      <c r="BB405" s="77">
        <v>79</v>
      </c>
      <c r="BC405" s="32" t="s">
        <v>1184</v>
      </c>
      <c r="BD405" s="78">
        <v>8</v>
      </c>
      <c r="BE405" s="79">
        <v>0.9452811723000002</v>
      </c>
      <c r="BF405" s="79">
        <v>49.593118000000004</v>
      </c>
      <c r="BG405" s="79">
        <v>7.060638</v>
      </c>
      <c r="BH405" s="79">
        <v>7.1385146</v>
      </c>
      <c r="BI405" s="79">
        <v>32.68908</v>
      </c>
      <c r="BJ405" s="79">
        <v>2.5733792600000003</v>
      </c>
      <c r="BK405" s="79">
        <v>100</v>
      </c>
      <c r="BL405" s="81">
        <v>175.2991092288654</v>
      </c>
      <c r="BM405" s="81">
        <v>5260.7505127439035</v>
      </c>
      <c r="BN405" s="81">
        <v>2.838331818635124</v>
      </c>
      <c r="BO405" s="81">
        <v>778.9206771978963</v>
      </c>
      <c r="BP405" s="81">
        <v>6217.808630989301</v>
      </c>
      <c r="BQ405" s="96">
        <v>771.0238779751287</v>
      </c>
      <c r="BR405" s="96">
        <v>0.3785434127686212</v>
      </c>
      <c r="BS405" s="96">
        <v>196.93871762021658</v>
      </c>
      <c r="BT405" s="96">
        <v>968.3411390081139</v>
      </c>
    </row>
    <row r="406" spans="1:72" s="29" customFormat="1" ht="12.75" customHeight="1">
      <c r="A406" s="17">
        <v>1994</v>
      </c>
      <c r="B406" s="18" t="s">
        <v>903</v>
      </c>
      <c r="C406" s="19" t="s">
        <v>907</v>
      </c>
      <c r="D406" s="20" t="s">
        <v>908</v>
      </c>
      <c r="E406" s="141" t="s">
        <v>1182</v>
      </c>
      <c r="F406" s="82">
        <v>3399.55533</v>
      </c>
      <c r="G406" s="74">
        <v>4.200387</v>
      </c>
      <c r="H406" s="22" t="s">
        <v>170</v>
      </c>
      <c r="I406" s="23">
        <v>2132.3078082191782</v>
      </c>
      <c r="J406" s="24" t="s">
        <v>177</v>
      </c>
      <c r="K406" s="87">
        <v>49787.61947525097</v>
      </c>
      <c r="L406" s="92">
        <v>14.645332886889936</v>
      </c>
      <c r="M406" s="88"/>
      <c r="N406" s="89">
        <v>0.02614688793205533</v>
      </c>
      <c r="O406" s="88"/>
      <c r="P406" s="89">
        <v>0.022451099429169195</v>
      </c>
      <c r="Q406" s="77">
        <v>34</v>
      </c>
      <c r="R406" s="77">
        <v>29</v>
      </c>
      <c r="S406" s="24" t="s">
        <v>177</v>
      </c>
      <c r="T406" s="25">
        <v>271622.7303271825</v>
      </c>
      <c r="U406" s="28">
        <v>79.89948800956344</v>
      </c>
      <c r="V406" s="88"/>
      <c r="W406" s="89">
        <v>0.14264769363383842</v>
      </c>
      <c r="X406" s="88"/>
      <c r="Y406" s="89">
        <v>0.1332145944500385</v>
      </c>
      <c r="Z406" s="77">
        <v>19</v>
      </c>
      <c r="AA406" s="77">
        <v>18</v>
      </c>
      <c r="AB406" s="24" t="s">
        <v>177</v>
      </c>
      <c r="AC406" s="87">
        <v>840915.466989621</v>
      </c>
      <c r="AD406" s="87">
        <v>247.36042963290174</v>
      </c>
      <c r="AE406" s="88"/>
      <c r="AF406" s="89">
        <v>0.4416222889836964</v>
      </c>
      <c r="AG406" s="88"/>
      <c r="AH406" s="89">
        <v>0.6042779894197748</v>
      </c>
      <c r="AI406" s="77">
        <v>16</v>
      </c>
      <c r="AJ406" s="77">
        <v>25</v>
      </c>
      <c r="AK406" s="24" t="s">
        <v>177</v>
      </c>
      <c r="AL406" s="25">
        <v>77483.99095789793</v>
      </c>
      <c r="AM406" s="83">
        <v>22.792390014695812</v>
      </c>
      <c r="AN406" s="88"/>
      <c r="AO406" s="89">
        <v>0.040692148961081316</v>
      </c>
      <c r="AP406" s="88"/>
      <c r="AQ406" s="89">
        <v>0.06985027324752162</v>
      </c>
      <c r="AR406" s="77">
        <v>55</v>
      </c>
      <c r="AS406" s="77">
        <v>72</v>
      </c>
      <c r="AT406" s="24" t="s">
        <v>177</v>
      </c>
      <c r="AU406" s="25">
        <v>198811.16996103997</v>
      </c>
      <c r="AV406" s="83">
        <v>58.48152204101351</v>
      </c>
      <c r="AW406" s="88"/>
      <c r="AX406" s="89">
        <v>0.1044093578966182</v>
      </c>
      <c r="AY406" s="88"/>
      <c r="AZ406" s="89">
        <v>0.14958819482424376</v>
      </c>
      <c r="BA406" s="77">
        <v>45</v>
      </c>
      <c r="BB406" s="77">
        <v>68</v>
      </c>
      <c r="BC406" s="32" t="s">
        <v>1184</v>
      </c>
      <c r="BD406" s="78">
        <v>43</v>
      </c>
      <c r="BE406" s="79">
        <v>3.4602696440000003</v>
      </c>
      <c r="BF406" s="79">
        <v>57.498839000000004</v>
      </c>
      <c r="BG406" s="79">
        <v>3.312649</v>
      </c>
      <c r="BH406" s="79">
        <v>15.40841</v>
      </c>
      <c r="BI406" s="79">
        <v>15.165851</v>
      </c>
      <c r="BJ406" s="79">
        <v>5.15398816</v>
      </c>
      <c r="BK406" s="79">
        <v>100</v>
      </c>
      <c r="BL406" s="81">
        <v>198.7148125046107</v>
      </c>
      <c r="BM406" s="81">
        <v>6302.803137491514</v>
      </c>
      <c r="BN406" s="81">
        <v>26.83488215697512</v>
      </c>
      <c r="BO406" s="81">
        <v>508.3261874722892</v>
      </c>
      <c r="BP406" s="81">
        <v>7036.679019625389</v>
      </c>
      <c r="BQ406" s="96">
        <v>923.61010834516</v>
      </c>
      <c r="BR406" s="96">
        <v>3.5805663246355617</v>
      </c>
      <c r="BS406" s="96">
        <v>130.81210830005816</v>
      </c>
      <c r="BT406" s="96">
        <v>1058.0027829698538</v>
      </c>
    </row>
    <row r="407" spans="1:72" s="29" customFormat="1" ht="12.75" customHeight="1">
      <c r="A407" s="17">
        <v>1994</v>
      </c>
      <c r="B407" s="18" t="s">
        <v>903</v>
      </c>
      <c r="C407" s="19" t="s">
        <v>909</v>
      </c>
      <c r="D407" s="20" t="s">
        <v>421</v>
      </c>
      <c r="E407" s="141" t="s">
        <v>208</v>
      </c>
      <c r="F407" s="82">
        <v>3482.70362</v>
      </c>
      <c r="G407" s="74">
        <v>39.75209</v>
      </c>
      <c r="H407" s="22" t="s">
        <v>170</v>
      </c>
      <c r="I407" s="23">
        <v>4225.461643835616</v>
      </c>
      <c r="J407" s="24" t="s">
        <v>177</v>
      </c>
      <c r="K407" s="87">
        <v>35665.38553705644</v>
      </c>
      <c r="L407" s="92">
        <v>10.240717967570392</v>
      </c>
      <c r="M407" s="31" t="s">
        <v>498</v>
      </c>
      <c r="N407" s="27">
        <v>0.02</v>
      </c>
      <c r="O407" s="31" t="s">
        <v>498</v>
      </c>
      <c r="P407" s="27">
        <v>0.02</v>
      </c>
      <c r="Q407" s="77">
        <v>11</v>
      </c>
      <c r="R407" s="77">
        <v>11</v>
      </c>
      <c r="S407" s="24" t="s">
        <v>177</v>
      </c>
      <c r="T407" s="25">
        <v>292499.7956165092</v>
      </c>
      <c r="U407" s="28">
        <v>83.98641616725033</v>
      </c>
      <c r="V407" s="88"/>
      <c r="W407" s="89">
        <v>0.07751753325939573</v>
      </c>
      <c r="X407" s="88"/>
      <c r="Y407" s="89">
        <v>0.07754585075394382</v>
      </c>
      <c r="Z407" s="77">
        <v>10</v>
      </c>
      <c r="AA407" s="77">
        <v>10</v>
      </c>
      <c r="AB407" s="24" t="s">
        <v>177</v>
      </c>
      <c r="AC407" s="87">
        <v>782153.2294454225</v>
      </c>
      <c r="AD407" s="87">
        <v>224.58219670309546</v>
      </c>
      <c r="AE407" s="88"/>
      <c r="AF407" s="89">
        <v>0.2072842097194861</v>
      </c>
      <c r="AG407" s="31" t="s">
        <v>498</v>
      </c>
      <c r="AH407" s="27">
        <v>0.2</v>
      </c>
      <c r="AI407" s="77">
        <v>5</v>
      </c>
      <c r="AJ407" s="77">
        <v>3</v>
      </c>
      <c r="AK407" s="24" t="s">
        <v>179</v>
      </c>
      <c r="AL407" s="26"/>
      <c r="AM407" s="83"/>
      <c r="AN407" s="90" t="s">
        <v>498</v>
      </c>
      <c r="AO407" s="89">
        <v>0.01</v>
      </c>
      <c r="AP407" s="90" t="s">
        <v>498</v>
      </c>
      <c r="AQ407" s="89">
        <v>0.01</v>
      </c>
      <c r="AR407" s="77">
        <v>12</v>
      </c>
      <c r="AS407" s="77">
        <v>12</v>
      </c>
      <c r="AT407" s="24" t="s">
        <v>177</v>
      </c>
      <c r="AU407" s="25">
        <v>127953.14092901314</v>
      </c>
      <c r="AV407" s="83">
        <v>36.73960086474805</v>
      </c>
      <c r="AW407" s="88"/>
      <c r="AX407" s="89">
        <v>0.033909807822953233</v>
      </c>
      <c r="AY407" s="88"/>
      <c r="AZ407" s="89">
        <v>0.016782520308320396</v>
      </c>
      <c r="BA407" s="77">
        <v>17</v>
      </c>
      <c r="BB407" s="77">
        <v>10</v>
      </c>
      <c r="BC407" s="19" t="s">
        <v>1179</v>
      </c>
      <c r="BD407" s="78">
        <v>10</v>
      </c>
      <c r="BE407" s="79">
        <v>0.98898427</v>
      </c>
      <c r="BF407" s="79">
        <v>0.36023199699999997</v>
      </c>
      <c r="BG407" s="79">
        <v>0.6472806</v>
      </c>
      <c r="BH407" s="79">
        <v>81.979486764</v>
      </c>
      <c r="BI407" s="79">
        <v>13.633852</v>
      </c>
      <c r="BJ407" s="79">
        <v>2.390168342</v>
      </c>
      <c r="BK407" s="79">
        <v>100</v>
      </c>
      <c r="BL407" s="81">
        <v>179.93980205527797</v>
      </c>
      <c r="BM407" s="81">
        <v>79.83797369470102</v>
      </c>
      <c r="BN407" s="81">
        <v>5.516882503675886</v>
      </c>
      <c r="BO407" s="81">
        <v>111.6018020505575</v>
      </c>
      <c r="BP407" s="81">
        <v>376.8964603042124</v>
      </c>
      <c r="BQ407" s="96">
        <v>11.69321436545324</v>
      </c>
      <c r="BR407" s="96">
        <v>0.7361139351463581</v>
      </c>
      <c r="BS407" s="96">
        <v>31.816086606875842</v>
      </c>
      <c r="BT407" s="96">
        <v>44.24541490747544</v>
      </c>
    </row>
    <row r="408" spans="1:72" s="29" customFormat="1" ht="12.75" customHeight="1">
      <c r="A408" s="17">
        <v>1994</v>
      </c>
      <c r="B408" s="18" t="s">
        <v>903</v>
      </c>
      <c r="C408" s="19" t="s">
        <v>910</v>
      </c>
      <c r="D408" s="20" t="s">
        <v>422</v>
      </c>
      <c r="E408" s="141" t="s">
        <v>208</v>
      </c>
      <c r="F408" s="82">
        <v>15241.0204</v>
      </c>
      <c r="G408" s="74">
        <v>24.05614</v>
      </c>
      <c r="H408" s="22" t="s">
        <v>170</v>
      </c>
      <c r="I408" s="23">
        <v>12956.14109589041</v>
      </c>
      <c r="J408" s="24" t="s">
        <v>177</v>
      </c>
      <c r="K408" s="87">
        <v>416745.2761518205</v>
      </c>
      <c r="L408" s="92">
        <v>27.343659755997734</v>
      </c>
      <c r="M408" s="88"/>
      <c r="N408" s="89">
        <v>0.03601998751245376</v>
      </c>
      <c r="O408" s="88"/>
      <c r="P408" s="89">
        <v>0.03141613176815382</v>
      </c>
      <c r="Q408" s="77">
        <v>46</v>
      </c>
      <c r="R408" s="77">
        <v>44</v>
      </c>
      <c r="S408" s="24" t="s">
        <v>177</v>
      </c>
      <c r="T408" s="25">
        <v>1071035.7744888503</v>
      </c>
      <c r="U408" s="28">
        <v>70.27323278754028</v>
      </c>
      <c r="V408" s="88"/>
      <c r="W408" s="89">
        <v>0.09257140375701678</v>
      </c>
      <c r="X408" s="88"/>
      <c r="Y408" s="89">
        <v>0.1002794164899541</v>
      </c>
      <c r="Z408" s="77">
        <v>12</v>
      </c>
      <c r="AA408" s="77">
        <v>13</v>
      </c>
      <c r="AB408" s="24" t="s">
        <v>177</v>
      </c>
      <c r="AC408" s="87">
        <v>2163940.4785376703</v>
      </c>
      <c r="AD408" s="87">
        <v>141.98133863384044</v>
      </c>
      <c r="AE408" s="31" t="s">
        <v>498</v>
      </c>
      <c r="AF408" s="27">
        <v>0.2</v>
      </c>
      <c r="AG408" s="88"/>
      <c r="AH408" s="89">
        <v>0.205517371831477</v>
      </c>
      <c r="AI408" s="77">
        <v>2</v>
      </c>
      <c r="AJ408" s="77">
        <v>6</v>
      </c>
      <c r="AK408" s="24" t="s">
        <v>177</v>
      </c>
      <c r="AL408" s="25">
        <v>165418.54303984513</v>
      </c>
      <c r="AM408" s="83">
        <v>10.853508406815408</v>
      </c>
      <c r="AN408" s="88"/>
      <c r="AO408" s="89">
        <v>0.014297399864114784</v>
      </c>
      <c r="AP408" s="88"/>
      <c r="AQ408" s="89">
        <v>0.015891834267017096</v>
      </c>
      <c r="AR408" s="77">
        <v>33</v>
      </c>
      <c r="AS408" s="77">
        <v>37</v>
      </c>
      <c r="AT408" s="24" t="s">
        <v>177</v>
      </c>
      <c r="AU408" s="25">
        <v>441791.3613396079</v>
      </c>
      <c r="AV408" s="83">
        <v>28.986993635912196</v>
      </c>
      <c r="AW408" s="88"/>
      <c r="AX408" s="89">
        <v>0.0381847623217339</v>
      </c>
      <c r="AY408" s="88"/>
      <c r="AZ408" s="89">
        <v>0.026618992377818406</v>
      </c>
      <c r="BA408" s="77">
        <v>21</v>
      </c>
      <c r="BB408" s="77">
        <v>18</v>
      </c>
      <c r="BC408" s="19" t="s">
        <v>1179</v>
      </c>
      <c r="BD408" s="78">
        <v>14</v>
      </c>
      <c r="BE408" s="79">
        <v>1.3740868979999998</v>
      </c>
      <c r="BF408" s="79">
        <v>3.2451078</v>
      </c>
      <c r="BG408" s="79">
        <v>2.544152</v>
      </c>
      <c r="BH408" s="79">
        <v>69.55375609</v>
      </c>
      <c r="BI408" s="79">
        <v>20.487043</v>
      </c>
      <c r="BJ408" s="79">
        <v>2.7958461074</v>
      </c>
      <c r="BK408" s="79">
        <v>100</v>
      </c>
      <c r="BL408" s="81">
        <v>165.08153220502217</v>
      </c>
      <c r="BM408" s="81">
        <v>386.04545576664054</v>
      </c>
      <c r="BN408" s="81">
        <v>7.587659069511295</v>
      </c>
      <c r="BO408" s="81">
        <v>195.35896691011578</v>
      </c>
      <c r="BP408" s="81">
        <v>754.0736139512899</v>
      </c>
      <c r="BQ408" s="96">
        <v>56.5546123145403</v>
      </c>
      <c r="BR408" s="96">
        <v>1.0123775352119249</v>
      </c>
      <c r="BS408" s="96">
        <v>55.06573562489293</v>
      </c>
      <c r="BT408" s="96">
        <v>112.63272547464516</v>
      </c>
    </row>
    <row r="409" spans="1:72" s="29" customFormat="1" ht="12.75" customHeight="1">
      <c r="A409" s="17">
        <v>1994</v>
      </c>
      <c r="B409" s="18" t="s">
        <v>903</v>
      </c>
      <c r="C409" s="112" t="s">
        <v>911</v>
      </c>
      <c r="D409" s="115" t="s">
        <v>423</v>
      </c>
      <c r="E409" s="141" t="s">
        <v>1178</v>
      </c>
      <c r="F409" s="82">
        <v>55604.8876</v>
      </c>
      <c r="G409" s="74">
        <v>14.02071</v>
      </c>
      <c r="H409" s="22" t="s">
        <v>170</v>
      </c>
      <c r="I409" s="23">
        <v>28465.91780821918</v>
      </c>
      <c r="J409" s="24" t="s">
        <v>177</v>
      </c>
      <c r="K409" s="87">
        <v>696863.9823181151</v>
      </c>
      <c r="L409" s="92">
        <v>12.532423180693833</v>
      </c>
      <c r="M409" s="88"/>
      <c r="N409" s="89">
        <v>0.02741393435495079</v>
      </c>
      <c r="O409" s="88"/>
      <c r="P409" s="89">
        <v>0.02552737206661687</v>
      </c>
      <c r="Q409" s="77">
        <v>36</v>
      </c>
      <c r="R409" s="77">
        <v>36</v>
      </c>
      <c r="S409" s="24" t="s">
        <v>177</v>
      </c>
      <c r="T409" s="25">
        <v>3400341.8876035893</v>
      </c>
      <c r="U409" s="28">
        <v>61.15185255052272</v>
      </c>
      <c r="V409" s="88"/>
      <c r="W409" s="89">
        <v>0.13376606002948974</v>
      </c>
      <c r="X409" s="88"/>
      <c r="Y409" s="89">
        <v>0.12956626941642022</v>
      </c>
      <c r="Z409" s="77">
        <v>17</v>
      </c>
      <c r="AA409" s="77">
        <v>17</v>
      </c>
      <c r="AB409" s="24" t="s">
        <v>177</v>
      </c>
      <c r="AC409" s="87">
        <v>8130450.97055589</v>
      </c>
      <c r="AD409" s="87">
        <v>146.21827903049103</v>
      </c>
      <c r="AE409" s="88"/>
      <c r="AF409" s="89">
        <v>0.3198438358681278</v>
      </c>
      <c r="AG409" s="88"/>
      <c r="AH409" s="89">
        <v>0.3092066978632499</v>
      </c>
      <c r="AI409" s="77">
        <v>10</v>
      </c>
      <c r="AJ409" s="77">
        <v>12</v>
      </c>
      <c r="AK409" s="24" t="s">
        <v>177</v>
      </c>
      <c r="AL409" s="25">
        <v>563450.2511504546</v>
      </c>
      <c r="AM409" s="83">
        <v>10.133106557173486</v>
      </c>
      <c r="AN409" s="88"/>
      <c r="AO409" s="89">
        <v>0.022165571172062522</v>
      </c>
      <c r="AP409" s="88"/>
      <c r="AQ409" s="89">
        <v>0.023313188077691883</v>
      </c>
      <c r="AR409" s="77">
        <v>43</v>
      </c>
      <c r="AS409" s="77">
        <v>48</v>
      </c>
      <c r="AT409" s="24" t="s">
        <v>177</v>
      </c>
      <c r="AU409" s="25">
        <v>1802116.3333867406</v>
      </c>
      <c r="AV409" s="83">
        <v>32.409315280888016</v>
      </c>
      <c r="AW409" s="88"/>
      <c r="AX409" s="89">
        <v>0.07089346001081807</v>
      </c>
      <c r="AY409" s="88"/>
      <c r="AZ409" s="89">
        <v>0.06111318428795938</v>
      </c>
      <c r="BA409" s="77">
        <v>35</v>
      </c>
      <c r="BB409" s="77">
        <v>40</v>
      </c>
      <c r="BC409" s="19" t="s">
        <v>1179</v>
      </c>
      <c r="BD409" s="78">
        <v>13</v>
      </c>
      <c r="BE409" s="79">
        <v>1.1815777287</v>
      </c>
      <c r="BF409" s="79">
        <v>10.053096</v>
      </c>
      <c r="BG409" s="79">
        <v>3.98818</v>
      </c>
      <c r="BH409" s="79">
        <v>50.911809000000005</v>
      </c>
      <c r="BI409" s="79">
        <v>31.0411</v>
      </c>
      <c r="BJ409" s="79">
        <v>2.824231676133001</v>
      </c>
      <c r="BK409" s="79">
        <v>100</v>
      </c>
      <c r="BL409" s="81">
        <v>123.34951049638785</v>
      </c>
      <c r="BM409" s="81">
        <v>1121.4770743762222</v>
      </c>
      <c r="BN409" s="81">
        <v>6.527417804425763</v>
      </c>
      <c r="BO409" s="81">
        <v>347.08948858661125</v>
      </c>
      <c r="BP409" s="81">
        <v>1598.443491263647</v>
      </c>
      <c r="BQ409" s="96">
        <v>164.34585269563007</v>
      </c>
      <c r="BR409" s="96">
        <v>0.8709546125102381</v>
      </c>
      <c r="BS409" s="96">
        <v>97.32308136164636</v>
      </c>
      <c r="BT409" s="96">
        <v>262.5398886697867</v>
      </c>
    </row>
    <row r="410" spans="1:72" s="29" customFormat="1" ht="12.75" customHeight="1">
      <c r="A410" s="17">
        <v>1994</v>
      </c>
      <c r="B410" s="18" t="s">
        <v>903</v>
      </c>
      <c r="C410" s="19" t="s">
        <v>912</v>
      </c>
      <c r="D410" s="20" t="s">
        <v>424</v>
      </c>
      <c r="E410" s="141" t="s">
        <v>208</v>
      </c>
      <c r="F410" s="82">
        <v>5047.93754</v>
      </c>
      <c r="G410" s="74">
        <v>33.87067</v>
      </c>
      <c r="H410" s="22" t="s">
        <v>170</v>
      </c>
      <c r="I410" s="23">
        <v>6081.232876712329</v>
      </c>
      <c r="J410" s="24" t="s">
        <v>177</v>
      </c>
      <c r="K410" s="87">
        <v>41298.77206861395</v>
      </c>
      <c r="L410" s="92">
        <v>8.181315981301534</v>
      </c>
      <c r="M410" s="31" t="s">
        <v>498</v>
      </c>
      <c r="N410" s="27">
        <v>0.02</v>
      </c>
      <c r="O410" s="31" t="s">
        <v>498</v>
      </c>
      <c r="P410" s="27">
        <v>0.02</v>
      </c>
      <c r="Q410" s="77">
        <v>11</v>
      </c>
      <c r="R410" s="77">
        <v>11</v>
      </c>
      <c r="S410" s="24" t="s">
        <v>177</v>
      </c>
      <c r="T410" s="25">
        <v>479135.5196658873</v>
      </c>
      <c r="U410" s="28">
        <v>94.91708561550215</v>
      </c>
      <c r="V410" s="88"/>
      <c r="W410" s="89">
        <v>0.08822979575916456</v>
      </c>
      <c r="X410" s="88"/>
      <c r="Y410" s="89">
        <v>0.07321452296231462</v>
      </c>
      <c r="Z410" s="77">
        <v>12</v>
      </c>
      <c r="AA410" s="77">
        <v>9</v>
      </c>
      <c r="AB410" s="24" t="s">
        <v>177</v>
      </c>
      <c r="AC410" s="87">
        <v>771528.1800054577</v>
      </c>
      <c r="AD410" s="87">
        <v>152.84027860722256</v>
      </c>
      <c r="AE410" s="31" t="s">
        <v>498</v>
      </c>
      <c r="AF410" s="27">
        <v>0.2</v>
      </c>
      <c r="AG410" s="31" t="s">
        <v>498</v>
      </c>
      <c r="AH410" s="27">
        <v>0.2</v>
      </c>
      <c r="AI410" s="77">
        <v>2</v>
      </c>
      <c r="AJ410" s="77">
        <v>3</v>
      </c>
      <c r="AK410" s="24" t="s">
        <v>179</v>
      </c>
      <c r="AL410" s="26"/>
      <c r="AM410" s="83"/>
      <c r="AN410" s="90" t="s">
        <v>498</v>
      </c>
      <c r="AO410" s="89">
        <v>0.01</v>
      </c>
      <c r="AP410" s="90" t="s">
        <v>498</v>
      </c>
      <c r="AQ410" s="89">
        <v>0.01</v>
      </c>
      <c r="AR410" s="77">
        <v>12</v>
      </c>
      <c r="AS410" s="77">
        <v>12</v>
      </c>
      <c r="AT410" s="24" t="s">
        <v>177</v>
      </c>
      <c r="AU410" s="25">
        <v>146754.3597081214</v>
      </c>
      <c r="AV410" s="83">
        <v>29.072142542421673</v>
      </c>
      <c r="AW410" s="88"/>
      <c r="AX410" s="89">
        <v>0.02702389335034803</v>
      </c>
      <c r="AY410" s="88"/>
      <c r="AZ410" s="89">
        <v>0.01792652614040628</v>
      </c>
      <c r="BA410" s="77">
        <v>12</v>
      </c>
      <c r="BB410" s="77">
        <v>11</v>
      </c>
      <c r="BC410" s="19" t="s">
        <v>1179</v>
      </c>
      <c r="BD410" s="78">
        <v>55</v>
      </c>
      <c r="BE410" s="79">
        <v>3.8187580149999993</v>
      </c>
      <c r="BF410" s="79">
        <v>0.230511124</v>
      </c>
      <c r="BG410" s="79">
        <v>0.3957682</v>
      </c>
      <c r="BH410" s="79">
        <v>76.924796785</v>
      </c>
      <c r="BI410" s="79">
        <v>15.25888</v>
      </c>
      <c r="BJ410" s="79">
        <v>3.3712853899999997</v>
      </c>
      <c r="BK410" s="79">
        <v>100</v>
      </c>
      <c r="BL410" s="81">
        <v>180.92167862547154</v>
      </c>
      <c r="BM410" s="81">
        <v>16.046223371720508</v>
      </c>
      <c r="BN410" s="81">
        <v>65.38115762819046</v>
      </c>
      <c r="BO410" s="81">
        <v>83.19556188486438</v>
      </c>
      <c r="BP410" s="81">
        <v>345.54462151024694</v>
      </c>
      <c r="BQ410" s="96">
        <v>2.348021656913502</v>
      </c>
      <c r="BR410" s="96">
        <v>8.724421208534473</v>
      </c>
      <c r="BS410" s="96">
        <v>22.391917313620326</v>
      </c>
      <c r="BT410" s="96">
        <v>33.4643601790683</v>
      </c>
    </row>
    <row r="411" spans="1:72" s="29" customFormat="1" ht="12.75" customHeight="1">
      <c r="A411" s="17">
        <v>1994</v>
      </c>
      <c r="B411" s="18" t="s">
        <v>903</v>
      </c>
      <c r="C411" s="19" t="s">
        <v>913</v>
      </c>
      <c r="D411" s="20" t="s">
        <v>914</v>
      </c>
      <c r="E411" s="142" t="s">
        <v>1180</v>
      </c>
      <c r="F411" s="82">
        <v>81.523552</v>
      </c>
      <c r="G411" s="74">
        <v>7.783126</v>
      </c>
      <c r="H411" s="22" t="s">
        <v>170</v>
      </c>
      <c r="I411" s="23">
        <v>32.702534246575325</v>
      </c>
      <c r="J411" s="24" t="s">
        <v>176</v>
      </c>
      <c r="K411" s="77"/>
      <c r="L411" s="93"/>
      <c r="M411" s="88"/>
      <c r="N411" s="91"/>
      <c r="O411" s="88"/>
      <c r="P411" s="91"/>
      <c r="Q411" s="80"/>
      <c r="R411" s="80"/>
      <c r="S411" s="24" t="s">
        <v>177</v>
      </c>
      <c r="T411" s="25">
        <v>38764.85863219965</v>
      </c>
      <c r="U411" s="28">
        <v>475.50502500430366</v>
      </c>
      <c r="V411" s="88"/>
      <c r="W411" s="89">
        <v>1.3274107685165375</v>
      </c>
      <c r="X411" s="88"/>
      <c r="Y411" s="89">
        <v>0.7607664986707562</v>
      </c>
      <c r="Z411" s="77">
        <v>66</v>
      </c>
      <c r="AA411" s="77">
        <v>57</v>
      </c>
      <c r="AB411" s="24" t="s">
        <v>177</v>
      </c>
      <c r="AC411" s="87">
        <v>105882.87616489855</v>
      </c>
      <c r="AD411" s="87">
        <v>1298.8010650578444</v>
      </c>
      <c r="AE411" s="88"/>
      <c r="AF411" s="89">
        <v>3.6257083085566273</v>
      </c>
      <c r="AG411" s="88"/>
      <c r="AH411" s="89">
        <v>1.9170502680211554</v>
      </c>
      <c r="AI411" s="77">
        <v>79</v>
      </c>
      <c r="AJ411" s="77">
        <v>67</v>
      </c>
      <c r="AK411" s="24" t="s">
        <v>177</v>
      </c>
      <c r="AL411" s="25">
        <v>2372.5290372782833</v>
      </c>
      <c r="AM411" s="83">
        <v>29.102375682530166</v>
      </c>
      <c r="AN411" s="88"/>
      <c r="AO411" s="89">
        <v>0.08124163749910891</v>
      </c>
      <c r="AP411" s="88"/>
      <c r="AQ411" s="89">
        <v>0.1500775970051934</v>
      </c>
      <c r="AR411" s="77">
        <v>71</v>
      </c>
      <c r="AS411" s="77">
        <v>86</v>
      </c>
      <c r="AT411" s="24" t="s">
        <v>177</v>
      </c>
      <c r="AU411" s="25">
        <v>11165.890991089682</v>
      </c>
      <c r="AV411" s="83">
        <v>136.9652170097996</v>
      </c>
      <c r="AW411" s="88"/>
      <c r="AX411" s="89">
        <v>0.3823494903536864</v>
      </c>
      <c r="AY411" s="88"/>
      <c r="AZ411" s="89">
        <v>0.24153408984989114</v>
      </c>
      <c r="BA411" s="77">
        <v>83</v>
      </c>
      <c r="BB411" s="77">
        <v>80</v>
      </c>
      <c r="BC411" s="30" t="s">
        <v>1180</v>
      </c>
      <c r="BD411" s="78">
        <v>1982</v>
      </c>
      <c r="BE411" s="79">
        <v>95.34775590999999</v>
      </c>
      <c r="BF411" s="79">
        <v>0.13027158</v>
      </c>
      <c r="BG411" s="79">
        <v>0.007727975</v>
      </c>
      <c r="BH411" s="79">
        <v>1.0178847</v>
      </c>
      <c r="BI411" s="79">
        <v>3.48421278</v>
      </c>
      <c r="BJ411" s="79">
        <v>0.012143961</v>
      </c>
      <c r="BK411" s="79">
        <v>100</v>
      </c>
      <c r="BL411" s="81">
        <v>264.4552746344189</v>
      </c>
      <c r="BM411" s="81">
        <v>10.029821402613402</v>
      </c>
      <c r="BN411" s="81">
        <v>2333.2684686424527</v>
      </c>
      <c r="BO411" s="81">
        <v>40.19697277174577</v>
      </c>
      <c r="BP411" s="81">
        <v>2647.9505374512305</v>
      </c>
      <c r="BQ411" s="96">
        <v>1.463789670662698</v>
      </c>
      <c r="BR411" s="96">
        <v>311.3374320752527</v>
      </c>
      <c r="BS411" s="96">
        <v>9.665918383929101</v>
      </c>
      <c r="BT411" s="96">
        <v>322.46714012984455</v>
      </c>
    </row>
    <row r="412" spans="1:72" s="29" customFormat="1" ht="12.75" customHeight="1">
      <c r="A412" s="17">
        <v>1994</v>
      </c>
      <c r="B412" s="18" t="s">
        <v>903</v>
      </c>
      <c r="C412" s="113" t="s">
        <v>915</v>
      </c>
      <c r="D412" s="116" t="s">
        <v>425</v>
      </c>
      <c r="E412" s="142" t="s">
        <v>1178</v>
      </c>
      <c r="F412" s="82">
        <v>61720.1132</v>
      </c>
      <c r="G412" s="74">
        <v>15.48048</v>
      </c>
      <c r="H412" s="22" t="s">
        <v>170</v>
      </c>
      <c r="I412" s="23">
        <v>34552.397260273974</v>
      </c>
      <c r="J412" s="24" t="s">
        <v>177</v>
      </c>
      <c r="K412" s="87">
        <v>804942.1382553375</v>
      </c>
      <c r="L412" s="92">
        <v>13.041812409626907</v>
      </c>
      <c r="M412" s="88"/>
      <c r="N412" s="89">
        <v>0.026087653643840518</v>
      </c>
      <c r="O412" s="88"/>
      <c r="P412" s="89">
        <v>0.022597260284207995</v>
      </c>
      <c r="Q412" s="77">
        <v>34</v>
      </c>
      <c r="R412" s="77">
        <v>29</v>
      </c>
      <c r="S412" s="24" t="s">
        <v>177</v>
      </c>
      <c r="T412" s="25">
        <v>4412715.255152878</v>
      </c>
      <c r="U412" s="28">
        <v>71.4955794208245</v>
      </c>
      <c r="V412" s="88"/>
      <c r="W412" s="89">
        <v>0.14301324497041423</v>
      </c>
      <c r="X412" s="88"/>
      <c r="Y412" s="89">
        <v>0.137484404217206</v>
      </c>
      <c r="Z412" s="77">
        <v>19</v>
      </c>
      <c r="AA412" s="77">
        <v>19</v>
      </c>
      <c r="AB412" s="24" t="s">
        <v>177</v>
      </c>
      <c r="AC412" s="87">
        <v>9510486.750742191</v>
      </c>
      <c r="AD412" s="87">
        <v>154.0905591006303</v>
      </c>
      <c r="AE412" s="88"/>
      <c r="AF412" s="89">
        <v>0.3082287192411763</v>
      </c>
      <c r="AG412" s="88"/>
      <c r="AH412" s="89">
        <v>0.2941833641679132</v>
      </c>
      <c r="AI412" s="77">
        <v>9</v>
      </c>
      <c r="AJ412" s="77">
        <v>12</v>
      </c>
      <c r="AK412" s="24" t="s">
        <v>177</v>
      </c>
      <c r="AL412" s="25">
        <v>606025.899914006</v>
      </c>
      <c r="AM412" s="83">
        <v>9.818936947672448</v>
      </c>
      <c r="AN412" s="88"/>
      <c r="AO412" s="89">
        <v>0.019640907122119487</v>
      </c>
      <c r="AP412" s="88"/>
      <c r="AQ412" s="89">
        <v>0.021423576188637893</v>
      </c>
      <c r="AR412" s="77">
        <v>41</v>
      </c>
      <c r="AS412" s="77">
        <v>45</v>
      </c>
      <c r="AT412" s="24" t="s">
        <v>177</v>
      </c>
      <c r="AU412" s="25">
        <v>1932548.615920848</v>
      </c>
      <c r="AV412" s="83">
        <v>31.31148852009636</v>
      </c>
      <c r="AW412" s="88"/>
      <c r="AX412" s="89">
        <v>0.06263264966013495</v>
      </c>
      <c r="AY412" s="88"/>
      <c r="AZ412" s="89">
        <v>0.051537810589916494</v>
      </c>
      <c r="BA412" s="77">
        <v>31</v>
      </c>
      <c r="BB412" s="77">
        <v>35</v>
      </c>
      <c r="BC412" s="19" t="s">
        <v>1179</v>
      </c>
      <c r="BD412" s="78">
        <v>30</v>
      </c>
      <c r="BE412" s="79">
        <v>2.1065788029999997</v>
      </c>
      <c r="BF412" s="79">
        <v>9.419302</v>
      </c>
      <c r="BG412" s="79">
        <v>3.749159</v>
      </c>
      <c r="BH412" s="79">
        <v>52.2259638</v>
      </c>
      <c r="BI412" s="79">
        <v>29.64642</v>
      </c>
      <c r="BJ412" s="79">
        <v>2.8525758100000003</v>
      </c>
      <c r="BK412" s="79">
        <v>100</v>
      </c>
      <c r="BL412" s="81">
        <v>130.52316199143544</v>
      </c>
      <c r="BM412" s="81">
        <v>1046.6998354976015</v>
      </c>
      <c r="BN412" s="81">
        <v>25.405499958372292</v>
      </c>
      <c r="BO412" s="81">
        <v>337.7083404312356</v>
      </c>
      <c r="BP412" s="81">
        <v>1540.336837878645</v>
      </c>
      <c r="BQ412" s="96">
        <v>153.38628704913003</v>
      </c>
      <c r="BR412" s="96">
        <v>3.3900402286797275</v>
      </c>
      <c r="BS412" s="96">
        <v>93.95451011583692</v>
      </c>
      <c r="BT412" s="96">
        <v>250.7308373936467</v>
      </c>
    </row>
    <row r="413" spans="1:72" s="29" customFormat="1" ht="12.75" customHeight="1">
      <c r="A413" s="17">
        <v>1994</v>
      </c>
      <c r="B413" s="18" t="s">
        <v>903</v>
      </c>
      <c r="C413" s="19" t="s">
        <v>916</v>
      </c>
      <c r="D413" s="20" t="s">
        <v>426</v>
      </c>
      <c r="E413" s="141" t="s">
        <v>208</v>
      </c>
      <c r="F413" s="82">
        <v>2490.63706</v>
      </c>
      <c r="G413" s="74">
        <v>21.13026</v>
      </c>
      <c r="H413" s="17">
        <v>1998</v>
      </c>
      <c r="I413" s="23">
        <v>2251.8082191780823</v>
      </c>
      <c r="J413" s="24" t="s">
        <v>177</v>
      </c>
      <c r="K413" s="87">
        <v>58870.82888398845</v>
      </c>
      <c r="L413" s="92">
        <v>23.63685573842238</v>
      </c>
      <c r="M413" s="88"/>
      <c r="N413" s="89">
        <v>0.029276374348286286</v>
      </c>
      <c r="O413" s="88"/>
      <c r="P413" s="89">
        <v>0.0221443721028834</v>
      </c>
      <c r="Q413" s="77">
        <v>39</v>
      </c>
      <c r="R413" s="77">
        <v>28</v>
      </c>
      <c r="S413" s="24" t="s">
        <v>177</v>
      </c>
      <c r="T413" s="25">
        <v>209273.0933467183</v>
      </c>
      <c r="U413" s="28">
        <v>84.0239217137154</v>
      </c>
      <c r="V413" s="88"/>
      <c r="W413" s="89">
        <v>0.10407119345840782</v>
      </c>
      <c r="X413" s="88"/>
      <c r="Y413" s="89">
        <v>0.16323473842536887</v>
      </c>
      <c r="Z413" s="77">
        <v>13</v>
      </c>
      <c r="AA413" s="77">
        <v>21</v>
      </c>
      <c r="AB413" s="24" t="s">
        <v>177</v>
      </c>
      <c r="AC413" s="87">
        <v>1174489.4824360858</v>
      </c>
      <c r="AD413" s="87">
        <v>471.5618751919181</v>
      </c>
      <c r="AE413" s="88"/>
      <c r="AF413" s="89">
        <v>0.5840718469190054</v>
      </c>
      <c r="AG413" s="88"/>
      <c r="AH413" s="89">
        <v>0.6384655513522839</v>
      </c>
      <c r="AI413" s="77">
        <v>23</v>
      </c>
      <c r="AJ413" s="77">
        <v>28</v>
      </c>
      <c r="AK413" s="24" t="s">
        <v>177</v>
      </c>
      <c r="AL413" s="25">
        <v>38489.596909761975</v>
      </c>
      <c r="AM413" s="83">
        <v>15.453715648863739</v>
      </c>
      <c r="AN413" s="88"/>
      <c r="AO413" s="89">
        <v>0.01914081844958206</v>
      </c>
      <c r="AP413" s="88"/>
      <c r="AQ413" s="89">
        <v>0.021237964751469714</v>
      </c>
      <c r="AR413" s="77">
        <v>40</v>
      </c>
      <c r="AS413" s="77">
        <v>44</v>
      </c>
      <c r="AT413" s="24" t="s">
        <v>177</v>
      </c>
      <c r="AU413" s="25">
        <v>318976.44793694397</v>
      </c>
      <c r="AV413" s="83">
        <v>128.0702247066636</v>
      </c>
      <c r="AW413" s="88"/>
      <c r="AX413" s="89">
        <v>0.15862650611716592</v>
      </c>
      <c r="AY413" s="88"/>
      <c r="AZ413" s="89">
        <v>0.10569951497647748</v>
      </c>
      <c r="BA413" s="77">
        <v>56</v>
      </c>
      <c r="BB413" s="77">
        <v>57</v>
      </c>
      <c r="BC413" s="19" t="s">
        <v>1183</v>
      </c>
      <c r="BD413" s="78">
        <v>32</v>
      </c>
      <c r="BE413" s="79">
        <v>1.8930757499</v>
      </c>
      <c r="BF413" s="79">
        <v>2.8570848127</v>
      </c>
      <c r="BG413" s="79">
        <v>1.86583</v>
      </c>
      <c r="BH413" s="79">
        <v>43.64073299500001</v>
      </c>
      <c r="BI413" s="79">
        <v>42.553830000000005</v>
      </c>
      <c r="BJ413" s="79">
        <v>7.1894527</v>
      </c>
      <c r="BK413" s="79">
        <v>100</v>
      </c>
      <c r="BL413" s="81">
        <v>97.0818553011761</v>
      </c>
      <c r="BM413" s="81">
        <v>277.40934682791556</v>
      </c>
      <c r="BN413" s="81">
        <v>8.289713101220242</v>
      </c>
      <c r="BO413" s="81">
        <v>130.66255426232195</v>
      </c>
      <c r="BP413" s="81">
        <v>513.4434694926339</v>
      </c>
      <c r="BQ413" s="96">
        <v>40.615311489824215</v>
      </c>
      <c r="BR413" s="96">
        <v>1.1057411953871754</v>
      </c>
      <c r="BS413" s="96">
        <v>39.83960633750467</v>
      </c>
      <c r="BT413" s="96">
        <v>81.56065902271607</v>
      </c>
    </row>
    <row r="414" spans="1:72" s="29" customFormat="1" ht="12.75" customHeight="1">
      <c r="A414" s="17">
        <v>1994</v>
      </c>
      <c r="B414" s="18" t="s">
        <v>903</v>
      </c>
      <c r="C414" s="112" t="s">
        <v>427</v>
      </c>
      <c r="D414" s="112" t="s">
        <v>428</v>
      </c>
      <c r="E414" s="139" t="s">
        <v>1178</v>
      </c>
      <c r="F414" s="82">
        <v>59389.2024</v>
      </c>
      <c r="G414" s="74">
        <v>14.09404</v>
      </c>
      <c r="H414" s="41"/>
      <c r="I414" s="23"/>
      <c r="J414" s="24" t="s">
        <v>175</v>
      </c>
      <c r="K414" s="77"/>
      <c r="L414" s="93"/>
      <c r="M414" s="88"/>
      <c r="N414" s="89"/>
      <c r="O414" s="88"/>
      <c r="P414" s="89"/>
      <c r="Q414" s="80"/>
      <c r="R414" s="80"/>
      <c r="S414" s="24" t="s">
        <v>175</v>
      </c>
      <c r="T414" s="26"/>
      <c r="U414" s="28"/>
      <c r="V414" s="88"/>
      <c r="W414" s="89"/>
      <c r="X414" s="88"/>
      <c r="Y414" s="89"/>
      <c r="Z414" s="80"/>
      <c r="AA414" s="80"/>
      <c r="AB414" s="24" t="s">
        <v>175</v>
      </c>
      <c r="AC414" s="77"/>
      <c r="AD414" s="77"/>
      <c r="AE414" s="88"/>
      <c r="AF414" s="89"/>
      <c r="AG414" s="88"/>
      <c r="AH414" s="89"/>
      <c r="AI414" s="80"/>
      <c r="AJ414" s="80"/>
      <c r="AK414" s="24" t="s">
        <v>175</v>
      </c>
      <c r="AL414" s="26"/>
      <c r="AM414" s="83"/>
      <c r="AN414" s="88"/>
      <c r="AO414" s="89"/>
      <c r="AP414" s="88"/>
      <c r="AQ414" s="89"/>
      <c r="AR414" s="80"/>
      <c r="AS414" s="80"/>
      <c r="AT414" s="24" t="s">
        <v>175</v>
      </c>
      <c r="AU414" s="26"/>
      <c r="AV414" s="83"/>
      <c r="AW414" s="88"/>
      <c r="AX414" s="89"/>
      <c r="AY414" s="88"/>
      <c r="AZ414" s="89"/>
      <c r="BA414" s="80"/>
      <c r="BB414" s="80"/>
      <c r="BC414" s="19" t="s">
        <v>1185</v>
      </c>
      <c r="BD414" s="78">
        <v>16</v>
      </c>
      <c r="BE414" s="79">
        <v>1.2677489410000002</v>
      </c>
      <c r="BF414" s="79">
        <v>10.570609999999999</v>
      </c>
      <c r="BG414" s="79">
        <v>4.020529</v>
      </c>
      <c r="BH414" s="79">
        <v>49.8091043</v>
      </c>
      <c r="BI414" s="79">
        <v>31.35676</v>
      </c>
      <c r="BJ414" s="79">
        <v>2.9752402158580002</v>
      </c>
      <c r="BK414" s="79">
        <v>100</v>
      </c>
      <c r="BL414" s="81">
        <v>125.31620282095813</v>
      </c>
      <c r="BM414" s="81">
        <v>1196.5519902879405</v>
      </c>
      <c r="BN414" s="81">
        <v>7.53698734076056</v>
      </c>
      <c r="BO414" s="81">
        <v>338.6350411737471</v>
      </c>
      <c r="BP414" s="81">
        <v>1668.0402216234063</v>
      </c>
      <c r="BQ414" s="96">
        <v>175.35126890338572</v>
      </c>
      <c r="BR414" s="96">
        <v>1.0056766368246988</v>
      </c>
      <c r="BS414" s="96">
        <v>95.07172637159377</v>
      </c>
      <c r="BT414" s="96">
        <v>271.42867191180414</v>
      </c>
    </row>
    <row r="415" spans="1:72" s="29" customFormat="1" ht="12.75" customHeight="1">
      <c r="A415" s="17">
        <v>1994</v>
      </c>
      <c r="B415" s="18" t="s">
        <v>888</v>
      </c>
      <c r="C415" s="19" t="s">
        <v>889</v>
      </c>
      <c r="D415" s="20" t="s">
        <v>890</v>
      </c>
      <c r="E415" s="139" t="s">
        <v>208</v>
      </c>
      <c r="F415" s="82">
        <v>146.971472</v>
      </c>
      <c r="G415" s="74">
        <v>136.4501</v>
      </c>
      <c r="H415" s="22" t="s">
        <v>170</v>
      </c>
      <c r="I415" s="23">
        <v>640.3465753424657</v>
      </c>
      <c r="J415" s="24" t="s">
        <v>177</v>
      </c>
      <c r="K415" s="87">
        <v>7100.0389889632615</v>
      </c>
      <c r="L415" s="92">
        <v>48.30896018353318</v>
      </c>
      <c r="M415" s="31" t="s">
        <v>498</v>
      </c>
      <c r="N415" s="27">
        <v>0.02</v>
      </c>
      <c r="O415" s="31" t="s">
        <v>498</v>
      </c>
      <c r="P415" s="27">
        <v>0.02</v>
      </c>
      <c r="Q415" s="77">
        <v>11</v>
      </c>
      <c r="R415" s="77">
        <v>11</v>
      </c>
      <c r="S415" s="24" t="s">
        <v>177</v>
      </c>
      <c r="T415" s="25">
        <v>32793.85795723894</v>
      </c>
      <c r="U415" s="28">
        <v>223.13077164552683</v>
      </c>
      <c r="V415" s="88"/>
      <c r="W415" s="89">
        <v>0.05734901474757896</v>
      </c>
      <c r="X415" s="88"/>
      <c r="Y415" s="89">
        <v>0.058544421765691926</v>
      </c>
      <c r="Z415" s="77">
        <v>8</v>
      </c>
      <c r="AA415" s="77">
        <v>8</v>
      </c>
      <c r="AB415" s="24" t="s">
        <v>177</v>
      </c>
      <c r="AC415" s="87">
        <v>68674.51889733106</v>
      </c>
      <c r="AD415" s="87">
        <v>467.2642789978388</v>
      </c>
      <c r="AE415" s="31" t="s">
        <v>498</v>
      </c>
      <c r="AF415" s="27">
        <v>0.2</v>
      </c>
      <c r="AG415" s="31" t="s">
        <v>498</v>
      </c>
      <c r="AH415" s="27">
        <v>0.2</v>
      </c>
      <c r="AI415" s="77">
        <v>2</v>
      </c>
      <c r="AJ415" s="77">
        <v>3</v>
      </c>
      <c r="AK415" s="24" t="s">
        <v>177</v>
      </c>
      <c r="AL415" s="25">
        <v>4977.192885525622</v>
      </c>
      <c r="AM415" s="83">
        <v>33.86502712258078</v>
      </c>
      <c r="AN415" s="31" t="s">
        <v>498</v>
      </c>
      <c r="AO415" s="27">
        <v>0.01</v>
      </c>
      <c r="AP415" s="88"/>
      <c r="AQ415" s="89">
        <v>0.01024600566818018</v>
      </c>
      <c r="AR415" s="77">
        <v>12</v>
      </c>
      <c r="AS415" s="77">
        <v>25</v>
      </c>
      <c r="AT415" s="24" t="s">
        <v>177</v>
      </c>
      <c r="AU415" s="25">
        <v>8726.842887699002</v>
      </c>
      <c r="AV415" s="83">
        <v>59.37780148040568</v>
      </c>
      <c r="AW415" s="88"/>
      <c r="AX415" s="89">
        <v>0.015261267586114527</v>
      </c>
      <c r="AY415" s="31" t="s">
        <v>498</v>
      </c>
      <c r="AZ415" s="27">
        <v>0.01</v>
      </c>
      <c r="BA415" s="77">
        <v>8</v>
      </c>
      <c r="BB415" s="77">
        <v>3</v>
      </c>
      <c r="BC415" s="19" t="s">
        <v>1183</v>
      </c>
      <c r="BD415" s="78">
        <v>0</v>
      </c>
      <c r="BE415" s="79">
        <v>0</v>
      </c>
      <c r="BF415" s="79">
        <v>0</v>
      </c>
      <c r="BG415" s="79">
        <v>0</v>
      </c>
      <c r="BH415" s="79">
        <v>89.7405893</v>
      </c>
      <c r="BI415" s="79">
        <v>5.035702000000001</v>
      </c>
      <c r="BJ415" s="79">
        <v>5.22370716</v>
      </c>
      <c r="BK415" s="79">
        <v>100</v>
      </c>
      <c r="BL415" s="81">
        <v>110.05537183433802</v>
      </c>
      <c r="BM415" s="81">
        <v>0</v>
      </c>
      <c r="BN415" s="81">
        <v>0</v>
      </c>
      <c r="BO415" s="81">
        <v>52.1938026176944</v>
      </c>
      <c r="BP415" s="81">
        <v>162.24917445203243</v>
      </c>
      <c r="BQ415" s="96">
        <v>0</v>
      </c>
      <c r="BR415" s="96">
        <v>0</v>
      </c>
      <c r="BS415" s="96">
        <v>15.207032831514404</v>
      </c>
      <c r="BT415" s="96">
        <v>15.207032831514404</v>
      </c>
    </row>
    <row r="416" spans="1:72" s="29" customFormat="1" ht="12.75" customHeight="1">
      <c r="A416" s="17">
        <v>1994</v>
      </c>
      <c r="B416" s="18" t="s">
        <v>888</v>
      </c>
      <c r="C416" s="19" t="s">
        <v>891</v>
      </c>
      <c r="D416" s="20" t="s">
        <v>429</v>
      </c>
      <c r="E416" s="141" t="s">
        <v>208</v>
      </c>
      <c r="F416" s="82">
        <v>339.363456</v>
      </c>
      <c r="G416" s="74">
        <v>104.7535</v>
      </c>
      <c r="H416" s="22" t="s">
        <v>170</v>
      </c>
      <c r="I416" s="23">
        <v>1411.4424657534246</v>
      </c>
      <c r="J416" s="24" t="s">
        <v>177</v>
      </c>
      <c r="K416" s="87">
        <v>16615.708312840252</v>
      </c>
      <c r="L416" s="92">
        <v>48.961395280110104</v>
      </c>
      <c r="M416" s="31" t="s">
        <v>498</v>
      </c>
      <c r="N416" s="27">
        <v>0.02</v>
      </c>
      <c r="O416" s="31" t="s">
        <v>498</v>
      </c>
      <c r="P416" s="27">
        <v>0.02</v>
      </c>
      <c r="Q416" s="77">
        <v>11</v>
      </c>
      <c r="R416" s="77">
        <v>11</v>
      </c>
      <c r="S416" s="24" t="s">
        <v>177</v>
      </c>
      <c r="T416" s="25">
        <v>111997.6112763198</v>
      </c>
      <c r="U416" s="28">
        <v>330.0226034836226</v>
      </c>
      <c r="V416" s="88"/>
      <c r="W416" s="89">
        <v>0.08885750635345369</v>
      </c>
      <c r="X416" s="88"/>
      <c r="Y416" s="89">
        <v>0.08813690686568748</v>
      </c>
      <c r="Z416" s="77">
        <v>12</v>
      </c>
      <c r="AA416" s="77">
        <v>12</v>
      </c>
      <c r="AB416" s="24" t="s">
        <v>177</v>
      </c>
      <c r="AC416" s="87">
        <v>240862.92537898332</v>
      </c>
      <c r="AD416" s="87">
        <v>709.749152775552</v>
      </c>
      <c r="AE416" s="31" t="s">
        <v>498</v>
      </c>
      <c r="AF416" s="27">
        <v>0.2</v>
      </c>
      <c r="AG416" s="31" t="s">
        <v>498</v>
      </c>
      <c r="AH416" s="27">
        <v>0.2</v>
      </c>
      <c r="AI416" s="77">
        <v>2</v>
      </c>
      <c r="AJ416" s="77">
        <v>3</v>
      </c>
      <c r="AK416" s="24" t="s">
        <v>177</v>
      </c>
      <c r="AL416" s="25">
        <v>14443.416128502748</v>
      </c>
      <c r="AM416" s="83">
        <v>42.5603165960885</v>
      </c>
      <c r="AN416" s="88"/>
      <c r="AO416" s="89">
        <v>0.01145922601186196</v>
      </c>
      <c r="AP416" s="88"/>
      <c r="AQ416" s="89">
        <v>0.016415970248836412</v>
      </c>
      <c r="AR416" s="77">
        <v>27</v>
      </c>
      <c r="AS416" s="77">
        <v>38</v>
      </c>
      <c r="AT416" s="24" t="s">
        <v>177</v>
      </c>
      <c r="AU416" s="25">
        <v>118601.89913707251</v>
      </c>
      <c r="AV416" s="83">
        <v>349.4834138448676</v>
      </c>
      <c r="AW416" s="88"/>
      <c r="AX416" s="89">
        <v>0.0940972658792084</v>
      </c>
      <c r="AY416" s="88"/>
      <c r="AZ416" s="89">
        <v>0.02809914978626873</v>
      </c>
      <c r="BA416" s="77">
        <v>42</v>
      </c>
      <c r="BB416" s="77">
        <v>19</v>
      </c>
      <c r="BC416" s="19" t="s">
        <v>1183</v>
      </c>
      <c r="BD416" s="78">
        <v>2</v>
      </c>
      <c r="BE416" s="79">
        <v>0.35482906</v>
      </c>
      <c r="BF416" s="79">
        <v>0.019624329</v>
      </c>
      <c r="BG416" s="79">
        <v>1.226255</v>
      </c>
      <c r="BH416" s="79">
        <v>80.6527989</v>
      </c>
      <c r="BI416" s="79">
        <v>1.7744106</v>
      </c>
      <c r="BJ416" s="79">
        <v>15.9720805846</v>
      </c>
      <c r="BK416" s="79">
        <v>100</v>
      </c>
      <c r="BL416" s="81">
        <v>113.27972803294413</v>
      </c>
      <c r="BM416" s="81">
        <v>74.1417484857297</v>
      </c>
      <c r="BN416" s="81">
        <v>0.44102175417104034</v>
      </c>
      <c r="BO416" s="81">
        <v>52.98154436522476</v>
      </c>
      <c r="BP416" s="81">
        <v>240.84404263806962</v>
      </c>
      <c r="BQ416" s="96">
        <v>7.621130936777511</v>
      </c>
      <c r="BR416" s="96">
        <v>0.07464956195322732</v>
      </c>
      <c r="BS416" s="96">
        <v>15.28744450315829</v>
      </c>
      <c r="BT416" s="96">
        <v>22.98322500188903</v>
      </c>
    </row>
    <row r="417" spans="1:72" s="29" customFormat="1" ht="12.75" customHeight="1">
      <c r="A417" s="17">
        <v>1994</v>
      </c>
      <c r="B417" s="18" t="s">
        <v>888</v>
      </c>
      <c r="C417" s="19" t="s">
        <v>892</v>
      </c>
      <c r="D417" s="20" t="s">
        <v>430</v>
      </c>
      <c r="E417" s="139" t="s">
        <v>208</v>
      </c>
      <c r="F417" s="82">
        <v>42.673896</v>
      </c>
      <c r="G417" s="74">
        <v>66.42328</v>
      </c>
      <c r="H417" s="22" t="s">
        <v>170</v>
      </c>
      <c r="I417" s="23">
        <v>65.79438356164385</v>
      </c>
      <c r="J417" s="24" t="s">
        <v>177</v>
      </c>
      <c r="K417" s="87">
        <v>872.5674295260012</v>
      </c>
      <c r="L417" s="92">
        <v>20.447334584262034</v>
      </c>
      <c r="M417" s="31" t="s">
        <v>498</v>
      </c>
      <c r="N417" s="27">
        <v>0.02</v>
      </c>
      <c r="O417" s="31" t="s">
        <v>498</v>
      </c>
      <c r="P417" s="27">
        <v>0.02</v>
      </c>
      <c r="Q417" s="77">
        <v>11</v>
      </c>
      <c r="R417" s="77">
        <v>11</v>
      </c>
      <c r="S417" s="24" t="s">
        <v>177</v>
      </c>
      <c r="T417" s="25">
        <v>2458.2216122953923</v>
      </c>
      <c r="U417" s="28">
        <v>57.60480862341213</v>
      </c>
      <c r="V417" s="31" t="s">
        <v>498</v>
      </c>
      <c r="W417" s="27">
        <v>0.05</v>
      </c>
      <c r="X417" s="31" t="s">
        <v>498</v>
      </c>
      <c r="Y417" s="27">
        <v>0.05</v>
      </c>
      <c r="Z417" s="77">
        <v>3</v>
      </c>
      <c r="AA417" s="77">
        <v>3</v>
      </c>
      <c r="AB417" s="24" t="s">
        <v>179</v>
      </c>
      <c r="AC417" s="77"/>
      <c r="AD417" s="77"/>
      <c r="AE417" s="90" t="s">
        <v>498</v>
      </c>
      <c r="AF417" s="89">
        <v>0.2</v>
      </c>
      <c r="AG417" s="90" t="s">
        <v>498</v>
      </c>
      <c r="AH417" s="89">
        <v>0.2</v>
      </c>
      <c r="AI417" s="77">
        <v>2</v>
      </c>
      <c r="AJ417" s="77">
        <v>3</v>
      </c>
      <c r="AK417" s="24" t="s">
        <v>177</v>
      </c>
      <c r="AL417" s="25">
        <v>623.4892011881751</v>
      </c>
      <c r="AM417" s="83">
        <v>14.61055257734553</v>
      </c>
      <c r="AN417" s="88"/>
      <c r="AO417" s="89">
        <v>0.010611790188528388</v>
      </c>
      <c r="AP417" s="88"/>
      <c r="AQ417" s="89">
        <v>0.0125186969169856</v>
      </c>
      <c r="AR417" s="77">
        <v>25</v>
      </c>
      <c r="AS417" s="77">
        <v>30</v>
      </c>
      <c r="AT417" s="24" t="s">
        <v>179</v>
      </c>
      <c r="AU417" s="26"/>
      <c r="AV417" s="83"/>
      <c r="AW417" s="90" t="s">
        <v>498</v>
      </c>
      <c r="AX417" s="89">
        <v>0.01</v>
      </c>
      <c r="AY417" s="90" t="s">
        <v>498</v>
      </c>
      <c r="AZ417" s="89">
        <v>0.01</v>
      </c>
      <c r="BA417" s="77">
        <v>3</v>
      </c>
      <c r="BB417" s="77">
        <v>3</v>
      </c>
      <c r="BC417" s="19" t="s">
        <v>1183</v>
      </c>
      <c r="BD417" s="78">
        <v>0</v>
      </c>
      <c r="BE417" s="79">
        <v>0.052737052</v>
      </c>
      <c r="BF417" s="79">
        <v>0</v>
      </c>
      <c r="BG417" s="79">
        <v>0</v>
      </c>
      <c r="BH417" s="79">
        <v>75.28531144600001</v>
      </c>
      <c r="BI417" s="79">
        <v>3.906761</v>
      </c>
      <c r="BJ417" s="79">
        <v>20.755193610000003</v>
      </c>
      <c r="BK417" s="79">
        <v>100</v>
      </c>
      <c r="BL417" s="81">
        <v>130.72784979994952</v>
      </c>
      <c r="BM417" s="81">
        <v>0</v>
      </c>
      <c r="BN417" s="81">
        <v>0.023433529481348508</v>
      </c>
      <c r="BO417" s="81">
        <v>29.69028185286856</v>
      </c>
      <c r="BP417" s="81">
        <v>160.44156518229943</v>
      </c>
      <c r="BQ417" s="96">
        <v>0</v>
      </c>
      <c r="BR417" s="96">
        <v>0</v>
      </c>
      <c r="BS417" s="96">
        <v>6.537954725296234</v>
      </c>
      <c r="BT417" s="96">
        <v>6.537954725296234</v>
      </c>
    </row>
    <row r="418" spans="1:72" s="29" customFormat="1" ht="12.75" customHeight="1">
      <c r="A418" s="17">
        <v>1994</v>
      </c>
      <c r="B418" s="18" t="s">
        <v>888</v>
      </c>
      <c r="C418" s="19" t="s">
        <v>893</v>
      </c>
      <c r="D418" s="20" t="s">
        <v>431</v>
      </c>
      <c r="E418" s="141" t="s">
        <v>1178</v>
      </c>
      <c r="F418" s="82">
        <v>71.076528</v>
      </c>
      <c r="G418" s="74">
        <v>65.93298</v>
      </c>
      <c r="H418" s="22" t="s">
        <v>170</v>
      </c>
      <c r="I418" s="23">
        <v>67.78493150684932</v>
      </c>
      <c r="J418" s="24" t="s">
        <v>177</v>
      </c>
      <c r="K418" s="87">
        <v>12457.824967102943</v>
      </c>
      <c r="L418" s="92">
        <v>175.27340343781202</v>
      </c>
      <c r="M418" s="88"/>
      <c r="N418" s="89">
        <v>0.20580579736434754</v>
      </c>
      <c r="O418" s="88"/>
      <c r="P418" s="89">
        <v>0.08487894308645855</v>
      </c>
      <c r="Q418" s="77">
        <v>91</v>
      </c>
      <c r="R418" s="77">
        <v>76</v>
      </c>
      <c r="S418" s="24" t="s">
        <v>177</v>
      </c>
      <c r="T418" s="25">
        <v>127124.63781097824</v>
      </c>
      <c r="U418" s="28">
        <v>1788.5600406786646</v>
      </c>
      <c r="V418" s="88"/>
      <c r="W418" s="89">
        <v>2.100124822625955</v>
      </c>
      <c r="X418" s="88"/>
      <c r="Y418" s="89">
        <v>2.1283445597592183</v>
      </c>
      <c r="Z418" s="77">
        <v>75</v>
      </c>
      <c r="AA418" s="77">
        <v>76</v>
      </c>
      <c r="AB418" s="24" t="s">
        <v>177</v>
      </c>
      <c r="AC418" s="87">
        <v>179360.11746039428</v>
      </c>
      <c r="AD418" s="87">
        <v>2523.478882654402</v>
      </c>
      <c r="AE418" s="88"/>
      <c r="AF418" s="89">
        <v>2.963065550108114</v>
      </c>
      <c r="AG418" s="88"/>
      <c r="AH418" s="89">
        <v>2.6688622404878837</v>
      </c>
      <c r="AI418" s="77">
        <v>74</v>
      </c>
      <c r="AJ418" s="77">
        <v>75</v>
      </c>
      <c r="AK418" s="24" t="s">
        <v>177</v>
      </c>
      <c r="AL418" s="25">
        <v>10602.086824655022</v>
      </c>
      <c r="AM418" s="83">
        <v>149.1643883428721</v>
      </c>
      <c r="AN418" s="88"/>
      <c r="AO418" s="89">
        <v>0.17514862654083233</v>
      </c>
      <c r="AP418" s="88"/>
      <c r="AQ418" s="89">
        <v>0.12166408360724092</v>
      </c>
      <c r="AR418" s="77">
        <v>87</v>
      </c>
      <c r="AS418" s="77">
        <v>83</v>
      </c>
      <c r="AT418" s="24" t="s">
        <v>177</v>
      </c>
      <c r="AU418" s="25">
        <v>17591.19911693854</v>
      </c>
      <c r="AV418" s="83">
        <v>247.49660136660785</v>
      </c>
      <c r="AW418" s="88"/>
      <c r="AX418" s="89">
        <v>0.2906101803819497</v>
      </c>
      <c r="AY418" s="88"/>
      <c r="AZ418" s="89">
        <v>0.15958447028430098</v>
      </c>
      <c r="BA418" s="77">
        <v>76</v>
      </c>
      <c r="BB418" s="77">
        <v>70</v>
      </c>
      <c r="BC418" s="19" t="s">
        <v>1178</v>
      </c>
      <c r="BD418" s="78">
        <v>112</v>
      </c>
      <c r="BE418" s="79">
        <v>19.089700070000003</v>
      </c>
      <c r="BF418" s="79">
        <v>1.74716722</v>
      </c>
      <c r="BG418" s="79">
        <v>36.53985</v>
      </c>
      <c r="BH418" s="79">
        <v>35.4105238</v>
      </c>
      <c r="BI418" s="79">
        <v>2.3612074</v>
      </c>
      <c r="BJ418" s="79">
        <v>4.851553920000001</v>
      </c>
      <c r="BK418" s="79">
        <v>100</v>
      </c>
      <c r="BL418" s="81">
        <v>118.04178166947041</v>
      </c>
      <c r="BM418" s="81">
        <v>1313.978082891162</v>
      </c>
      <c r="BN418" s="81">
        <v>328.3446822275843</v>
      </c>
      <c r="BO418" s="81">
        <v>4238.952133396274</v>
      </c>
      <c r="BP418" s="81">
        <v>5999.316680184491</v>
      </c>
      <c r="BQ418" s="96">
        <v>135.78322227557317</v>
      </c>
      <c r="BR418" s="96">
        <v>54.75225238914315</v>
      </c>
      <c r="BS418" s="96">
        <v>748.9532972122668</v>
      </c>
      <c r="BT418" s="96">
        <v>939.488771876983</v>
      </c>
    </row>
    <row r="419" spans="1:72" s="29" customFormat="1" ht="12.75" customHeight="1">
      <c r="A419" s="17">
        <v>1994</v>
      </c>
      <c r="B419" s="18" t="s">
        <v>888</v>
      </c>
      <c r="C419" s="19" t="s">
        <v>894</v>
      </c>
      <c r="D419" s="20" t="s">
        <v>432</v>
      </c>
      <c r="E419" s="141" t="s">
        <v>1180</v>
      </c>
      <c r="F419" s="82">
        <v>173.05184</v>
      </c>
      <c r="G419" s="74">
        <v>31.83147</v>
      </c>
      <c r="H419" s="22" t="s">
        <v>170</v>
      </c>
      <c r="I419" s="23">
        <v>152.36712328767123</v>
      </c>
      <c r="J419" s="24" t="s">
        <v>177</v>
      </c>
      <c r="K419" s="87">
        <v>3124.475776952884</v>
      </c>
      <c r="L419" s="92">
        <v>18.055143342901665</v>
      </c>
      <c r="M419" s="88"/>
      <c r="N419" s="89">
        <v>0.02296330716366388</v>
      </c>
      <c r="O419" s="88"/>
      <c r="P419" s="89">
        <v>0.026592775603090476</v>
      </c>
      <c r="Q419" s="77">
        <v>27</v>
      </c>
      <c r="R419" s="77">
        <v>38</v>
      </c>
      <c r="S419" s="24" t="s">
        <v>177</v>
      </c>
      <c r="T419" s="25">
        <v>123330.35588658908</v>
      </c>
      <c r="U419" s="28">
        <v>712.6786741278745</v>
      </c>
      <c r="V419" s="88"/>
      <c r="W419" s="89">
        <v>0.906415362768368</v>
      </c>
      <c r="X419" s="88"/>
      <c r="Y419" s="89">
        <v>0.8225576248082778</v>
      </c>
      <c r="Z419" s="77">
        <v>59</v>
      </c>
      <c r="AA419" s="77">
        <v>59</v>
      </c>
      <c r="AB419" s="24" t="s">
        <v>177</v>
      </c>
      <c r="AC419" s="87">
        <v>167129.86923582663</v>
      </c>
      <c r="AD419" s="87">
        <v>965.7792094890561</v>
      </c>
      <c r="AE419" s="88"/>
      <c r="AF419" s="89">
        <v>1.2283194998004103</v>
      </c>
      <c r="AG419" s="88"/>
      <c r="AH419" s="89">
        <v>1.0576710450123474</v>
      </c>
      <c r="AI419" s="77">
        <v>47</v>
      </c>
      <c r="AJ419" s="77">
        <v>48</v>
      </c>
      <c r="AK419" s="24" t="s">
        <v>177</v>
      </c>
      <c r="AL419" s="25">
        <v>2599.6361413139994</v>
      </c>
      <c r="AM419" s="83">
        <v>15.022297025642716</v>
      </c>
      <c r="AN419" s="88"/>
      <c r="AO419" s="89">
        <v>0.019106002890818853</v>
      </c>
      <c r="AP419" s="88"/>
      <c r="AQ419" s="89">
        <v>0.02214097569194293</v>
      </c>
      <c r="AR419" s="77">
        <v>40</v>
      </c>
      <c r="AS419" s="77">
        <v>46</v>
      </c>
      <c r="AT419" s="24" t="s">
        <v>177</v>
      </c>
      <c r="AU419" s="25">
        <v>7676.57626070299</v>
      </c>
      <c r="AV419" s="83">
        <v>44.359980574046425</v>
      </c>
      <c r="AW419" s="88"/>
      <c r="AX419" s="89">
        <v>0.05641892951774716</v>
      </c>
      <c r="AY419" s="88"/>
      <c r="AZ419" s="89">
        <v>0.03757478785513529</v>
      </c>
      <c r="BA419" s="77">
        <v>28</v>
      </c>
      <c r="BB419" s="77">
        <v>27</v>
      </c>
      <c r="BC419" s="30" t="s">
        <v>1180</v>
      </c>
      <c r="BD419" s="78">
        <v>410</v>
      </c>
      <c r="BE419" s="79">
        <v>39.025226229999994</v>
      </c>
      <c r="BF419" s="79">
        <v>0.21534463000000004</v>
      </c>
      <c r="BG419" s="79">
        <v>3.204161</v>
      </c>
      <c r="BH419" s="79">
        <v>47.426263</v>
      </c>
      <c r="BI419" s="79">
        <v>5.96827</v>
      </c>
      <c r="BJ419" s="79">
        <v>4.16072841</v>
      </c>
      <c r="BK419" s="79">
        <v>100</v>
      </c>
      <c r="BL419" s="81">
        <v>121.7766113707122</v>
      </c>
      <c r="BM419" s="81">
        <v>117.07474477012207</v>
      </c>
      <c r="BN419" s="81">
        <v>654.9031781459244</v>
      </c>
      <c r="BO419" s="81">
        <v>421.3939591743145</v>
      </c>
      <c r="BP419" s="81">
        <v>1315.148493461073</v>
      </c>
      <c r="BQ419" s="96">
        <v>12.094641698117742</v>
      </c>
      <c r="BR419" s="96">
        <v>109.2112051510114</v>
      </c>
      <c r="BS419" s="96">
        <v>76.05813379389667</v>
      </c>
      <c r="BT419" s="96">
        <v>197.3639806430258</v>
      </c>
    </row>
    <row r="420" spans="1:72" s="29" customFormat="1" ht="12.75" customHeight="1">
      <c r="A420" s="17">
        <v>1994</v>
      </c>
      <c r="B420" s="18" t="s">
        <v>888</v>
      </c>
      <c r="C420" s="19" t="s">
        <v>895</v>
      </c>
      <c r="D420" s="20" t="s">
        <v>433</v>
      </c>
      <c r="E420" s="141" t="s">
        <v>1180</v>
      </c>
      <c r="F420" s="82">
        <v>51.691968</v>
      </c>
      <c r="G420" s="74">
        <v>19.20321</v>
      </c>
      <c r="H420" s="22" t="s">
        <v>170</v>
      </c>
      <c r="I420" s="23">
        <v>38.90904109589044</v>
      </c>
      <c r="J420" s="24" t="s">
        <v>177</v>
      </c>
      <c r="K420" s="87">
        <v>6440.814332232635</v>
      </c>
      <c r="L420" s="92">
        <v>124.59990558364183</v>
      </c>
      <c r="M420" s="88"/>
      <c r="N420" s="89">
        <v>0.1853697197275697</v>
      </c>
      <c r="O420" s="88"/>
      <c r="P420" s="89">
        <v>0.22593865183425482</v>
      </c>
      <c r="Q420" s="77">
        <v>88</v>
      </c>
      <c r="R420" s="77">
        <v>94</v>
      </c>
      <c r="S420" s="24" t="s">
        <v>177</v>
      </c>
      <c r="T420" s="25">
        <v>14723.354592998638</v>
      </c>
      <c r="U420" s="28">
        <v>284.8286718934485</v>
      </c>
      <c r="V420" s="88"/>
      <c r="W420" s="89">
        <v>0.42374519332056493</v>
      </c>
      <c r="X420" s="88"/>
      <c r="Y420" s="89">
        <v>0.46452091336456797</v>
      </c>
      <c r="Z420" s="77">
        <v>40</v>
      </c>
      <c r="AA420" s="77">
        <v>42</v>
      </c>
      <c r="AB420" s="24" t="s">
        <v>177</v>
      </c>
      <c r="AC420" s="87">
        <v>36431.33229324738</v>
      </c>
      <c r="AD420" s="87">
        <v>704.7774287341388</v>
      </c>
      <c r="AE420" s="88"/>
      <c r="AF420" s="89">
        <v>1.048511183237335</v>
      </c>
      <c r="AG420" s="88"/>
      <c r="AH420" s="89">
        <v>1.1141581161566638</v>
      </c>
      <c r="AI420" s="77">
        <v>41</v>
      </c>
      <c r="AJ420" s="77">
        <v>50</v>
      </c>
      <c r="AK420" s="24" t="s">
        <v>177</v>
      </c>
      <c r="AL420" s="25">
        <v>1109.910974271855</v>
      </c>
      <c r="AM420" s="83">
        <v>21.471633161110347</v>
      </c>
      <c r="AN420" s="88"/>
      <c r="AO420" s="89">
        <v>0.031943769158768585</v>
      </c>
      <c r="AP420" s="88"/>
      <c r="AQ420" s="89">
        <v>0.03605350143632425</v>
      </c>
      <c r="AR420" s="77">
        <v>51</v>
      </c>
      <c r="AS420" s="77">
        <v>56</v>
      </c>
      <c r="AT420" s="24" t="s">
        <v>177</v>
      </c>
      <c r="AU420" s="25">
        <v>5887.122600647102</v>
      </c>
      <c r="AV420" s="83">
        <v>113.88853681576028</v>
      </c>
      <c r="AW420" s="88"/>
      <c r="AX420" s="89">
        <v>0.16943420663789105</v>
      </c>
      <c r="AY420" s="88"/>
      <c r="AZ420" s="89">
        <v>0.1651706465726759</v>
      </c>
      <c r="BA420" s="77">
        <v>59</v>
      </c>
      <c r="BB420" s="77">
        <v>71</v>
      </c>
      <c r="BC420" s="30" t="s">
        <v>1180</v>
      </c>
      <c r="BD420" s="78">
        <v>801</v>
      </c>
      <c r="BE420" s="79">
        <v>77.9662457</v>
      </c>
      <c r="BF420" s="79">
        <v>0.23510558</v>
      </c>
      <c r="BG420" s="79">
        <v>2.75509</v>
      </c>
      <c r="BH420" s="79">
        <v>11.124849799999998</v>
      </c>
      <c r="BI420" s="79">
        <v>7.321364</v>
      </c>
      <c r="BJ420" s="79">
        <v>0.5973424199999999</v>
      </c>
      <c r="BK420" s="79">
        <v>100</v>
      </c>
      <c r="BL420" s="81">
        <v>123.16549191291512</v>
      </c>
      <c r="BM420" s="81">
        <v>102.70454396319366</v>
      </c>
      <c r="BN420" s="81">
        <v>735.1915872113826</v>
      </c>
      <c r="BO420" s="81">
        <v>372.37893515681196</v>
      </c>
      <c r="BP420" s="81">
        <v>1333.4405582443032</v>
      </c>
      <c r="BQ420" s="96">
        <v>10.607708596688239</v>
      </c>
      <c r="BR420" s="96">
        <v>122.59544848437575</v>
      </c>
      <c r="BS420" s="96">
        <v>67.37990706796073</v>
      </c>
      <c r="BT420" s="96">
        <v>200.58306414902472</v>
      </c>
    </row>
    <row r="421" spans="1:72" s="29" customFormat="1" ht="12.75" customHeight="1">
      <c r="A421" s="17">
        <v>1994</v>
      </c>
      <c r="B421" s="18" t="s">
        <v>888</v>
      </c>
      <c r="C421" s="19" t="s">
        <v>896</v>
      </c>
      <c r="D421" s="20" t="s">
        <v>897</v>
      </c>
      <c r="E421" s="142" t="s">
        <v>1178</v>
      </c>
      <c r="F421" s="82">
        <v>1194.23949</v>
      </c>
      <c r="G421" s="74">
        <v>54.85814</v>
      </c>
      <c r="H421" s="22" t="s">
        <v>170</v>
      </c>
      <c r="I421" s="23">
        <v>1702.2383561643835</v>
      </c>
      <c r="J421" s="24" t="s">
        <v>177</v>
      </c>
      <c r="K421" s="87">
        <v>61186.20559150421</v>
      </c>
      <c r="L421" s="92">
        <v>51.234451802882695</v>
      </c>
      <c r="M421" s="88"/>
      <c r="N421" s="89">
        <v>0.040251464902296134</v>
      </c>
      <c r="O421" s="88"/>
      <c r="P421" s="89">
        <v>0.044915877566267165</v>
      </c>
      <c r="Q421" s="77">
        <v>49</v>
      </c>
      <c r="R421" s="77">
        <v>57</v>
      </c>
      <c r="S421" s="24" t="s">
        <v>177</v>
      </c>
      <c r="T421" s="25">
        <v>586835.6533512664</v>
      </c>
      <c r="U421" s="28">
        <v>491.3885851750443</v>
      </c>
      <c r="V421" s="88"/>
      <c r="W421" s="89">
        <v>0.3860509811963945</v>
      </c>
      <c r="X421" s="88"/>
      <c r="Y421" s="89">
        <v>0.37105222705773594</v>
      </c>
      <c r="Z421" s="77">
        <v>36</v>
      </c>
      <c r="AA421" s="77">
        <v>35</v>
      </c>
      <c r="AB421" s="24" t="s">
        <v>177</v>
      </c>
      <c r="AC421" s="87">
        <v>1024429.3302602976</v>
      </c>
      <c r="AD421" s="87">
        <v>857.8089561083747</v>
      </c>
      <c r="AE421" s="88"/>
      <c r="AF421" s="89">
        <v>0.6739228365810057</v>
      </c>
      <c r="AG421" s="88"/>
      <c r="AH421" s="89">
        <v>0.637777643872135</v>
      </c>
      <c r="AI421" s="77">
        <v>27</v>
      </c>
      <c r="AJ421" s="77">
        <v>28</v>
      </c>
      <c r="AK421" s="24" t="s">
        <v>177</v>
      </c>
      <c r="AL421" s="25">
        <v>36839.51932021896</v>
      </c>
      <c r="AM421" s="83">
        <v>30.847681414570342</v>
      </c>
      <c r="AN421" s="88"/>
      <c r="AO421" s="89">
        <v>0.02423494976686623</v>
      </c>
      <c r="AP421" s="88"/>
      <c r="AQ421" s="89">
        <v>0.024424365315194617</v>
      </c>
      <c r="AR421" s="77">
        <v>46</v>
      </c>
      <c r="AS421" s="77">
        <v>48</v>
      </c>
      <c r="AT421" s="24" t="s">
        <v>177</v>
      </c>
      <c r="AU421" s="25">
        <v>122695.82990998516</v>
      </c>
      <c r="AV421" s="83">
        <v>102.73971924172861</v>
      </c>
      <c r="AW421" s="88"/>
      <c r="AX421" s="89">
        <v>0.08071569144607339</v>
      </c>
      <c r="AY421" s="88"/>
      <c r="AZ421" s="89">
        <v>0.06392035850933875</v>
      </c>
      <c r="BA421" s="77">
        <v>38</v>
      </c>
      <c r="BB421" s="77">
        <v>43</v>
      </c>
      <c r="BC421" s="19" t="s">
        <v>1185</v>
      </c>
      <c r="BD421" s="78">
        <v>182</v>
      </c>
      <c r="BE421" s="79">
        <v>17.01869659</v>
      </c>
      <c r="BF421" s="79">
        <v>0.38088118</v>
      </c>
      <c r="BG421" s="79">
        <v>5.221629</v>
      </c>
      <c r="BH421" s="79">
        <v>60.633806500000006</v>
      </c>
      <c r="BI421" s="79">
        <v>4.0525329999999995</v>
      </c>
      <c r="BJ421" s="79">
        <v>12.6924503609</v>
      </c>
      <c r="BK421" s="79">
        <v>100</v>
      </c>
      <c r="BL421" s="81">
        <v>123.78477508449052</v>
      </c>
      <c r="BM421" s="81">
        <v>192.6461723909889</v>
      </c>
      <c r="BN421" s="81">
        <v>234.0882229576917</v>
      </c>
      <c r="BO421" s="81">
        <v>656.0727614190685</v>
      </c>
      <c r="BP421" s="81">
        <v>1206.5919318522397</v>
      </c>
      <c r="BQ421" s="96">
        <v>19.908067183408917</v>
      </c>
      <c r="BR421" s="96">
        <v>39.03689368034548</v>
      </c>
      <c r="BS421" s="96">
        <v>117.261237107475</v>
      </c>
      <c r="BT421" s="96">
        <v>176.2061979712294</v>
      </c>
    </row>
    <row r="422" spans="1:72" s="29" customFormat="1" ht="12.75" customHeight="1">
      <c r="A422" s="17">
        <v>1994</v>
      </c>
      <c r="B422" s="18" t="s">
        <v>888</v>
      </c>
      <c r="C422" s="19" t="s">
        <v>898</v>
      </c>
      <c r="D422" s="20" t="s">
        <v>899</v>
      </c>
      <c r="E422" s="142" t="s">
        <v>1180</v>
      </c>
      <c r="F422" s="82">
        <v>29.22268</v>
      </c>
      <c r="G422" s="74">
        <v>19.43077</v>
      </c>
      <c r="H422" s="22" t="s">
        <v>170</v>
      </c>
      <c r="I422" s="23">
        <v>11.420397260273967</v>
      </c>
      <c r="J422" s="24" t="s">
        <v>177</v>
      </c>
      <c r="K422" s="87">
        <v>813.5237441797149</v>
      </c>
      <c r="L422" s="92">
        <v>27.838779474699614</v>
      </c>
      <c r="M422" s="88"/>
      <c r="N422" s="89">
        <v>0.07976962732433798</v>
      </c>
      <c r="O422" s="88"/>
      <c r="P422" s="89">
        <v>0.06838240479837435</v>
      </c>
      <c r="Q422" s="77">
        <v>68</v>
      </c>
      <c r="R422" s="77">
        <v>69</v>
      </c>
      <c r="S422" s="24" t="s">
        <v>177</v>
      </c>
      <c r="T422" s="25">
        <v>11510.968780527779</v>
      </c>
      <c r="U422" s="28">
        <v>393.90530849763877</v>
      </c>
      <c r="V422" s="88"/>
      <c r="W422" s="89">
        <v>1.1287017697198838</v>
      </c>
      <c r="X422" s="88"/>
      <c r="Y422" s="89">
        <v>1.2349301217207218</v>
      </c>
      <c r="Z422" s="77">
        <v>62</v>
      </c>
      <c r="AA422" s="77">
        <v>66</v>
      </c>
      <c r="AB422" s="24" t="s">
        <v>177</v>
      </c>
      <c r="AC422" s="87">
        <v>17741.439419838895</v>
      </c>
      <c r="AD422" s="87">
        <v>607.1119904074128</v>
      </c>
      <c r="AE422" s="88"/>
      <c r="AF422" s="89">
        <v>1.7396271723388455</v>
      </c>
      <c r="AG422" s="88"/>
      <c r="AH422" s="89">
        <v>1.679452312303383</v>
      </c>
      <c r="AI422" s="77">
        <v>58</v>
      </c>
      <c r="AJ422" s="77">
        <v>64</v>
      </c>
      <c r="AK422" s="24" t="s">
        <v>177</v>
      </c>
      <c r="AL422" s="25">
        <v>338.2488340348192</v>
      </c>
      <c r="AM422" s="83">
        <v>11.574873832065341</v>
      </c>
      <c r="AN422" s="88"/>
      <c r="AO422" s="89">
        <v>0.03316680505872095</v>
      </c>
      <c r="AP422" s="88"/>
      <c r="AQ422" s="89">
        <v>0.03638817114539052</v>
      </c>
      <c r="AR422" s="77">
        <v>51</v>
      </c>
      <c r="AS422" s="77">
        <v>57</v>
      </c>
      <c r="AT422" s="24" t="s">
        <v>177</v>
      </c>
      <c r="AU422" s="25">
        <v>1305.1211404145781</v>
      </c>
      <c r="AV422" s="83">
        <v>44.6612405301149</v>
      </c>
      <c r="AW422" s="88"/>
      <c r="AX422" s="89">
        <v>0.127972942066934</v>
      </c>
      <c r="AY422" s="88"/>
      <c r="AZ422" s="89">
        <v>0.0962443729280435</v>
      </c>
      <c r="BA422" s="77">
        <v>50</v>
      </c>
      <c r="BB422" s="77">
        <v>56</v>
      </c>
      <c r="BC422" s="30" t="s">
        <v>1180</v>
      </c>
      <c r="BD422" s="78">
        <v>2205</v>
      </c>
      <c r="BE422" s="79">
        <v>94.40593999999999</v>
      </c>
      <c r="BF422" s="79">
        <v>0.01540215</v>
      </c>
      <c r="BG422" s="79">
        <v>0</v>
      </c>
      <c r="BH422" s="79">
        <v>3.8382158</v>
      </c>
      <c r="BI422" s="79">
        <v>1.6418691</v>
      </c>
      <c r="BJ422" s="79">
        <v>0.09857376000000001</v>
      </c>
      <c r="BK422" s="79">
        <v>100</v>
      </c>
      <c r="BL422" s="81">
        <v>142.8912976724471</v>
      </c>
      <c r="BM422" s="81">
        <v>0.5132999437423261</v>
      </c>
      <c r="BN422" s="81">
        <v>1639.6442762949873</v>
      </c>
      <c r="BO422" s="81">
        <v>12.695618608560201</v>
      </c>
      <c r="BP422" s="81">
        <v>1795.744492519737</v>
      </c>
      <c r="BQ422" s="96">
        <v>0.03421999624948841</v>
      </c>
      <c r="BR422" s="96">
        <v>273.42803603228725</v>
      </c>
      <c r="BS422" s="96">
        <v>2.669159707460096</v>
      </c>
      <c r="BT422" s="96">
        <v>276.1314157359968</v>
      </c>
    </row>
    <row r="423" spans="1:72" s="29" customFormat="1" ht="12.75" customHeight="1">
      <c r="A423" s="17">
        <v>1994</v>
      </c>
      <c r="B423" s="18" t="s">
        <v>888</v>
      </c>
      <c r="C423" s="19" t="s">
        <v>900</v>
      </c>
      <c r="D423" s="20" t="s">
        <v>434</v>
      </c>
      <c r="E423" s="141" t="s">
        <v>208</v>
      </c>
      <c r="F423" s="82">
        <v>1524.7977</v>
      </c>
      <c r="G423" s="74">
        <v>68.67639</v>
      </c>
      <c r="H423" s="22" t="s">
        <v>170</v>
      </c>
      <c r="I423" s="23">
        <v>4053.7671232876714</v>
      </c>
      <c r="J423" s="24" t="s">
        <v>177</v>
      </c>
      <c r="K423" s="87">
        <v>47830.38842017477</v>
      </c>
      <c r="L423" s="92">
        <v>31.36835031963569</v>
      </c>
      <c r="M423" s="31" t="s">
        <v>498</v>
      </c>
      <c r="N423" s="27">
        <v>0.02</v>
      </c>
      <c r="O423" s="31" t="s">
        <v>498</v>
      </c>
      <c r="P423" s="27">
        <v>0.02</v>
      </c>
      <c r="Q423" s="77">
        <v>11</v>
      </c>
      <c r="R423" s="77">
        <v>11</v>
      </c>
      <c r="S423" s="24" t="s">
        <v>177</v>
      </c>
      <c r="T423" s="25">
        <v>720002.3339648703</v>
      </c>
      <c r="U423" s="28">
        <v>472.1953174279252</v>
      </c>
      <c r="V423" s="88"/>
      <c r="W423" s="89">
        <v>0.1988949009012416</v>
      </c>
      <c r="X423" s="88"/>
      <c r="Y423" s="89">
        <v>0.19176300506083868</v>
      </c>
      <c r="Z423" s="77">
        <v>25</v>
      </c>
      <c r="AA423" s="77">
        <v>23</v>
      </c>
      <c r="AB423" s="24" t="s">
        <v>177</v>
      </c>
      <c r="AC423" s="87">
        <v>1578360.439839304</v>
      </c>
      <c r="AD423" s="87">
        <v>1035.1277679913237</v>
      </c>
      <c r="AE423" s="88"/>
      <c r="AF423" s="89">
        <v>0.43600948005204015</v>
      </c>
      <c r="AG423" s="88"/>
      <c r="AH423" s="89">
        <v>0.3682609936157521</v>
      </c>
      <c r="AI423" s="77">
        <v>15</v>
      </c>
      <c r="AJ423" s="77">
        <v>14</v>
      </c>
      <c r="AK423" s="24" t="s">
        <v>179</v>
      </c>
      <c r="AL423" s="26"/>
      <c r="AM423" s="83"/>
      <c r="AN423" s="90" t="s">
        <v>498</v>
      </c>
      <c r="AO423" s="89">
        <v>0.01</v>
      </c>
      <c r="AP423" s="90" t="s">
        <v>498</v>
      </c>
      <c r="AQ423" s="89">
        <v>0.01</v>
      </c>
      <c r="AR423" s="77">
        <v>12</v>
      </c>
      <c r="AS423" s="77">
        <v>12</v>
      </c>
      <c r="AT423" s="24" t="s">
        <v>177</v>
      </c>
      <c r="AU423" s="25">
        <v>733783.5296430658</v>
      </c>
      <c r="AV423" s="83">
        <v>481.2333660019724</v>
      </c>
      <c r="AW423" s="88"/>
      <c r="AX423" s="89">
        <v>0.20270184626712848</v>
      </c>
      <c r="AY423" s="88"/>
      <c r="AZ423" s="89">
        <v>0.09265398301456704</v>
      </c>
      <c r="BA423" s="77">
        <v>65</v>
      </c>
      <c r="BB423" s="77">
        <v>54</v>
      </c>
      <c r="BC423" s="19" t="s">
        <v>1179</v>
      </c>
      <c r="BD423" s="78">
        <v>3</v>
      </c>
      <c r="BE423" s="79">
        <v>0.91061532</v>
      </c>
      <c r="BF423" s="79">
        <v>0.21260281355000002</v>
      </c>
      <c r="BG423" s="79">
        <v>1.180825</v>
      </c>
      <c r="BH423" s="79">
        <v>78.6565571</v>
      </c>
      <c r="BI423" s="79">
        <v>4.018029</v>
      </c>
      <c r="BJ423" s="79">
        <v>15.021375160000002</v>
      </c>
      <c r="BK423" s="79">
        <v>100</v>
      </c>
      <c r="BL423" s="81">
        <v>201.22581944258354</v>
      </c>
      <c r="BM423" s="81">
        <v>91.80715142299424</v>
      </c>
      <c r="BN423" s="81">
        <v>3.969379019918511</v>
      </c>
      <c r="BO423" s="81">
        <v>241.66681258766326</v>
      </c>
      <c r="BP423" s="81">
        <v>538.6691624731595</v>
      </c>
      <c r="BQ423" s="96">
        <v>9.491532330266937</v>
      </c>
      <c r="BR423" s="96">
        <v>0.6610713014585475</v>
      </c>
      <c r="BS423" s="96">
        <v>43.43199101100428</v>
      </c>
      <c r="BT423" s="96">
        <v>53.58459464272976</v>
      </c>
    </row>
    <row r="424" spans="1:72" s="29" customFormat="1" ht="12.75" customHeight="1">
      <c r="A424" s="17">
        <v>1994</v>
      </c>
      <c r="B424" s="18" t="s">
        <v>888</v>
      </c>
      <c r="C424" s="114" t="s">
        <v>901</v>
      </c>
      <c r="D424" s="117" t="s">
        <v>435</v>
      </c>
      <c r="E424" s="142" t="s">
        <v>1182</v>
      </c>
      <c r="F424" s="82">
        <v>98.59124</v>
      </c>
      <c r="G424" s="74">
        <v>21.58547</v>
      </c>
      <c r="H424" s="22" t="s">
        <v>170</v>
      </c>
      <c r="I424" s="23">
        <v>89.65712328767123</v>
      </c>
      <c r="J424" s="24" t="s">
        <v>177</v>
      </c>
      <c r="K424" s="87">
        <v>16460.70740450379</v>
      </c>
      <c r="L424" s="92">
        <v>166.95912744888685</v>
      </c>
      <c r="M424" s="88"/>
      <c r="N424" s="89">
        <v>0.20559485214598663</v>
      </c>
      <c r="O424" s="88"/>
      <c r="P424" s="89">
        <v>0.11172266654622966</v>
      </c>
      <c r="Q424" s="77">
        <v>91</v>
      </c>
      <c r="R424" s="77">
        <v>84</v>
      </c>
      <c r="S424" s="24" t="s">
        <v>177</v>
      </c>
      <c r="T424" s="25">
        <v>241983.6702968325</v>
      </c>
      <c r="U424" s="28">
        <v>2454.413498570791</v>
      </c>
      <c r="V424" s="88"/>
      <c r="W424" s="89">
        <v>3.022385107386592</v>
      </c>
      <c r="X424" s="88"/>
      <c r="Y424" s="89">
        <v>2.6565054857724246</v>
      </c>
      <c r="Z424" s="77">
        <v>81</v>
      </c>
      <c r="AA424" s="77">
        <v>78</v>
      </c>
      <c r="AB424" s="24" t="s">
        <v>177</v>
      </c>
      <c r="AC424" s="87">
        <v>303713.442627294</v>
      </c>
      <c r="AD424" s="87">
        <v>3080.5317250020794</v>
      </c>
      <c r="AE424" s="88"/>
      <c r="AF424" s="89">
        <v>3.793392276362464</v>
      </c>
      <c r="AG424" s="88"/>
      <c r="AH424" s="89">
        <v>3.190689012363643</v>
      </c>
      <c r="AI424" s="77">
        <v>80</v>
      </c>
      <c r="AJ424" s="77">
        <v>79</v>
      </c>
      <c r="AK424" s="24" t="s">
        <v>177</v>
      </c>
      <c r="AL424" s="25">
        <v>1810.442623347724</v>
      </c>
      <c r="AM424" s="83">
        <v>18.36311850168153</v>
      </c>
      <c r="AN424" s="88"/>
      <c r="AO424" s="89">
        <v>0.022612496189812932</v>
      </c>
      <c r="AP424" s="88"/>
      <c r="AQ424" s="89">
        <v>0.013945746487162347</v>
      </c>
      <c r="AR424" s="77">
        <v>44</v>
      </c>
      <c r="AS424" s="77">
        <v>33</v>
      </c>
      <c r="AT424" s="24" t="s">
        <v>177</v>
      </c>
      <c r="AU424" s="25">
        <v>7606.324424466668</v>
      </c>
      <c r="AV424" s="83">
        <v>77.15010405048834</v>
      </c>
      <c r="AW424" s="88"/>
      <c r="AX424" s="89">
        <v>0.09500327701558904</v>
      </c>
      <c r="AY424" s="88"/>
      <c r="AZ424" s="89">
        <v>0.059450362292807625</v>
      </c>
      <c r="BA424" s="77">
        <v>43</v>
      </c>
      <c r="BB424" s="77">
        <v>39</v>
      </c>
      <c r="BC424" s="32" t="s">
        <v>1184</v>
      </c>
      <c r="BD424" s="78">
        <v>49</v>
      </c>
      <c r="BE424" s="79">
        <v>3.5912786000000003</v>
      </c>
      <c r="BF424" s="79">
        <v>5.686723509999999</v>
      </c>
      <c r="BG424" s="79">
        <v>26.99254</v>
      </c>
      <c r="BH424" s="79">
        <v>1.69387892</v>
      </c>
      <c r="BI424" s="79">
        <v>0.5010449</v>
      </c>
      <c r="BJ424" s="79">
        <v>0.257367401</v>
      </c>
      <c r="BK424" s="79">
        <v>38.722833331</v>
      </c>
      <c r="BL424" s="81">
        <v>188.97554522423425</v>
      </c>
      <c r="BM424" s="81">
        <v>5466.482671531392</v>
      </c>
      <c r="BN424" s="81">
        <v>28.09695974678922</v>
      </c>
      <c r="BO424" s="81">
        <v>11599.635125991963</v>
      </c>
      <c r="BP424" s="81">
        <v>17283.19030249438</v>
      </c>
      <c r="BQ424" s="96">
        <v>565.1522717495875</v>
      </c>
      <c r="BR424" s="96">
        <v>4.8108840337106455</v>
      </c>
      <c r="BS424" s="96">
        <v>2009.1247080092978</v>
      </c>
      <c r="BT424" s="96">
        <v>2579.087863792596</v>
      </c>
    </row>
    <row r="425" spans="1:72" s="29" customFormat="1" ht="12.75" customHeight="1">
      <c r="A425" s="17">
        <v>1994</v>
      </c>
      <c r="B425" s="18" t="s">
        <v>888</v>
      </c>
      <c r="C425" s="19" t="s">
        <v>902</v>
      </c>
      <c r="D425" s="20" t="s">
        <v>436</v>
      </c>
      <c r="E425" s="142" t="s">
        <v>208</v>
      </c>
      <c r="F425" s="82">
        <v>2023.86509</v>
      </c>
      <c r="G425" s="74">
        <v>58.80014</v>
      </c>
      <c r="H425" s="22" t="s">
        <v>170</v>
      </c>
      <c r="I425" s="23">
        <v>4382.471232876713</v>
      </c>
      <c r="J425" s="24" t="s">
        <v>177</v>
      </c>
      <c r="K425" s="87">
        <v>108824.26516668731</v>
      </c>
      <c r="L425" s="92">
        <v>53.770513511198175</v>
      </c>
      <c r="M425" s="88"/>
      <c r="N425" s="89">
        <v>0.027807068734160098</v>
      </c>
      <c r="O425" s="88"/>
      <c r="P425" s="89">
        <v>0.024908811132412913</v>
      </c>
      <c r="Q425" s="77">
        <v>37</v>
      </c>
      <c r="R425" s="77">
        <v>34</v>
      </c>
      <c r="S425" s="24" t="s">
        <v>177</v>
      </c>
      <c r="T425" s="25">
        <v>1600737.1327908507</v>
      </c>
      <c r="U425" s="28">
        <v>790.9307496335394</v>
      </c>
      <c r="V425" s="88"/>
      <c r="W425" s="89">
        <v>0.4090246546453433</v>
      </c>
      <c r="X425" s="88"/>
      <c r="Y425" s="89">
        <v>0.40180921422733673</v>
      </c>
      <c r="Z425" s="77">
        <v>39</v>
      </c>
      <c r="AA425" s="77">
        <v>38</v>
      </c>
      <c r="AB425" s="24" t="s">
        <v>177</v>
      </c>
      <c r="AC425" s="87">
        <v>2824014.8571780813</v>
      </c>
      <c r="AD425" s="87">
        <v>1395.3572652305995</v>
      </c>
      <c r="AE425" s="88"/>
      <c r="AF425" s="89">
        <v>0.7215998667168455</v>
      </c>
      <c r="AG425" s="88"/>
      <c r="AH425" s="89">
        <v>0.6235212461367658</v>
      </c>
      <c r="AI425" s="77">
        <v>28</v>
      </c>
      <c r="AJ425" s="77">
        <v>27</v>
      </c>
      <c r="AK425" s="24" t="s">
        <v>177</v>
      </c>
      <c r="AL425" s="25">
        <v>38995.145968144905</v>
      </c>
      <c r="AM425" s="83">
        <v>19.267660755067872</v>
      </c>
      <c r="AN425" s="31" t="s">
        <v>498</v>
      </c>
      <c r="AO425" s="27">
        <v>0.01</v>
      </c>
      <c r="AP425" s="31" t="s">
        <v>498</v>
      </c>
      <c r="AQ425" s="27">
        <v>0.01</v>
      </c>
      <c r="AR425" s="77">
        <v>12</v>
      </c>
      <c r="AS425" s="77">
        <v>12</v>
      </c>
      <c r="AT425" s="24" t="s">
        <v>177</v>
      </c>
      <c r="AU425" s="25">
        <v>667725.2152633972</v>
      </c>
      <c r="AV425" s="83">
        <v>329.9257537286723</v>
      </c>
      <c r="AW425" s="88"/>
      <c r="AX425" s="89">
        <v>0.17061894172150963</v>
      </c>
      <c r="AY425" s="88"/>
      <c r="AZ425" s="89">
        <v>0.09344266947790207</v>
      </c>
      <c r="BA425" s="77">
        <v>59</v>
      </c>
      <c r="BB425" s="77">
        <v>54</v>
      </c>
      <c r="BC425" s="19" t="s">
        <v>1179</v>
      </c>
      <c r="BD425" s="78">
        <v>16</v>
      </c>
      <c r="BE425" s="79">
        <v>2.43141365</v>
      </c>
      <c r="BF425" s="79">
        <v>1.508510807</v>
      </c>
      <c r="BG425" s="79">
        <v>10.03351</v>
      </c>
      <c r="BH425" s="79">
        <v>65.4208472</v>
      </c>
      <c r="BI425" s="79">
        <v>3.302644</v>
      </c>
      <c r="BJ425" s="79">
        <v>11.652260120000001</v>
      </c>
      <c r="BK425" s="79">
        <v>94.349185777</v>
      </c>
      <c r="BL425" s="81">
        <v>198.84395225836585</v>
      </c>
      <c r="BM425" s="81">
        <v>804.0911995106085</v>
      </c>
      <c r="BN425" s="81">
        <v>8.298681013055738</v>
      </c>
      <c r="BO425" s="81">
        <v>1747.5729728709823</v>
      </c>
      <c r="BP425" s="81">
        <v>2758.8068056530124</v>
      </c>
      <c r="BQ425" s="96">
        <v>83.13187426572743</v>
      </c>
      <c r="BR425" s="96">
        <v>1.4225362665472812</v>
      </c>
      <c r="BS425" s="96">
        <v>303.9732542444119</v>
      </c>
      <c r="BT425" s="96">
        <v>388.5276647766866</v>
      </c>
    </row>
    <row r="426" spans="1:72" s="29" customFormat="1" ht="12.75" customHeight="1">
      <c r="A426" s="17">
        <v>1997</v>
      </c>
      <c r="B426" s="18" t="s">
        <v>1112</v>
      </c>
      <c r="C426" s="19" t="s">
        <v>1113</v>
      </c>
      <c r="D426" s="20" t="s">
        <v>437</v>
      </c>
      <c r="E426" s="139" t="s">
        <v>208</v>
      </c>
      <c r="F426" s="82">
        <v>9520.54477</v>
      </c>
      <c r="G426" s="74">
        <v>6.935244</v>
      </c>
      <c r="H426" s="22" t="s">
        <v>172</v>
      </c>
      <c r="I426" s="23">
        <v>835.2257181942545</v>
      </c>
      <c r="J426" s="24" t="s">
        <v>177</v>
      </c>
      <c r="K426" s="87">
        <v>2233.7636396377857</v>
      </c>
      <c r="L426" s="92">
        <v>0.2346256116221998</v>
      </c>
      <c r="M426" s="31" t="s">
        <v>498</v>
      </c>
      <c r="N426" s="27">
        <v>0.02</v>
      </c>
      <c r="O426" s="31" t="s">
        <v>498</v>
      </c>
      <c r="P426" s="27">
        <v>0.02</v>
      </c>
      <c r="Q426" s="77">
        <v>11</v>
      </c>
      <c r="R426" s="77">
        <v>11</v>
      </c>
      <c r="S426" s="24" t="s">
        <v>177</v>
      </c>
      <c r="T426" s="25">
        <v>28506.693242622405</v>
      </c>
      <c r="U426" s="28">
        <v>2.994229209703344</v>
      </c>
      <c r="V426" s="31" t="s">
        <v>498</v>
      </c>
      <c r="W426" s="27">
        <v>0.05</v>
      </c>
      <c r="X426" s="31" t="s">
        <v>498</v>
      </c>
      <c r="Y426" s="27">
        <v>0.05</v>
      </c>
      <c r="Z426" s="77">
        <v>3</v>
      </c>
      <c r="AA426" s="77">
        <v>3</v>
      </c>
      <c r="AB426" s="24" t="s">
        <v>177</v>
      </c>
      <c r="AC426" s="87">
        <v>215087.89670056902</v>
      </c>
      <c r="AD426" s="87">
        <v>22.591973662928222</v>
      </c>
      <c r="AE426" s="88"/>
      <c r="AF426" s="89">
        <v>0.28837702368683965</v>
      </c>
      <c r="AG426" s="88"/>
      <c r="AH426" s="89">
        <v>0.2655277953284466</v>
      </c>
      <c r="AI426" s="77">
        <v>8</v>
      </c>
      <c r="AJ426" s="77">
        <v>10</v>
      </c>
      <c r="AK426" s="24" t="s">
        <v>177</v>
      </c>
      <c r="AL426" s="25">
        <v>3782.3583291517857</v>
      </c>
      <c r="AM426" s="83">
        <v>0.3972838131143819</v>
      </c>
      <c r="AN426" s="31" t="s">
        <v>498</v>
      </c>
      <c r="AO426" s="27">
        <v>0.01</v>
      </c>
      <c r="AP426" s="31" t="s">
        <v>498</v>
      </c>
      <c r="AQ426" s="27">
        <v>0.01</v>
      </c>
      <c r="AR426" s="77">
        <v>12</v>
      </c>
      <c r="AS426" s="77">
        <v>12</v>
      </c>
      <c r="AT426" s="24" t="s">
        <v>177</v>
      </c>
      <c r="AU426" s="25">
        <v>21204.239022349644</v>
      </c>
      <c r="AV426" s="83">
        <v>2.227208582555685</v>
      </c>
      <c r="AW426" s="88"/>
      <c r="AX426" s="89">
        <v>0.028429379024158527</v>
      </c>
      <c r="AY426" s="88"/>
      <c r="AZ426" s="89">
        <v>0.024158428337641098</v>
      </c>
      <c r="BA426" s="77">
        <v>14</v>
      </c>
      <c r="BB426" s="77">
        <v>16</v>
      </c>
      <c r="BC426" s="19" t="s">
        <v>1183</v>
      </c>
      <c r="BD426" s="78">
        <v>6</v>
      </c>
      <c r="BE426" s="79">
        <v>0.64141502</v>
      </c>
      <c r="BF426" s="79">
        <v>0.65698459</v>
      </c>
      <c r="BG426" s="79">
        <v>4.488497</v>
      </c>
      <c r="BH426" s="79">
        <v>52.288140499</v>
      </c>
      <c r="BI426" s="79">
        <v>40.31433</v>
      </c>
      <c r="BJ426" s="79">
        <v>1.6106322400000002</v>
      </c>
      <c r="BK426" s="79">
        <v>100</v>
      </c>
      <c r="BL426" s="81">
        <v>74.47126368589095</v>
      </c>
      <c r="BM426" s="81">
        <v>118.4527805124748</v>
      </c>
      <c r="BN426" s="81">
        <v>10.477936827838336</v>
      </c>
      <c r="BO426" s="81">
        <v>329.14187955654137</v>
      </c>
      <c r="BP426" s="81">
        <v>532.5438605827454</v>
      </c>
      <c r="BQ426" s="96">
        <v>21.88845334320086</v>
      </c>
      <c r="BR426" s="96">
        <v>2.849941957680642</v>
      </c>
      <c r="BS426" s="96">
        <v>93.88601404581179</v>
      </c>
      <c r="BT426" s="96">
        <v>118.6244093466933</v>
      </c>
    </row>
    <row r="427" spans="1:72" s="29" customFormat="1" ht="12.75" customHeight="1">
      <c r="A427" s="17">
        <v>1997</v>
      </c>
      <c r="B427" s="18" t="s">
        <v>1112</v>
      </c>
      <c r="C427" s="113" t="s">
        <v>1114</v>
      </c>
      <c r="D427" s="116" t="s">
        <v>438</v>
      </c>
      <c r="E427" s="140" t="s">
        <v>1178</v>
      </c>
      <c r="F427" s="82">
        <v>7249.82784</v>
      </c>
      <c r="G427" s="74">
        <v>20.23758</v>
      </c>
      <c r="H427" s="22" t="s">
        <v>172</v>
      </c>
      <c r="I427" s="23">
        <v>1564.749658002736</v>
      </c>
      <c r="J427" s="24" t="s">
        <v>177</v>
      </c>
      <c r="K427" s="87">
        <v>6384.573487891604</v>
      </c>
      <c r="L427" s="92">
        <v>0.880651738054459</v>
      </c>
      <c r="M427" s="31" t="s">
        <v>498</v>
      </c>
      <c r="N427" s="27">
        <v>0.02</v>
      </c>
      <c r="O427" s="31" t="s">
        <v>498</v>
      </c>
      <c r="P427" s="27">
        <v>0.02</v>
      </c>
      <c r="Q427" s="77">
        <v>11</v>
      </c>
      <c r="R427" s="77">
        <v>11</v>
      </c>
      <c r="S427" s="24" t="s">
        <v>177</v>
      </c>
      <c r="T427" s="25">
        <v>57373.88130244266</v>
      </c>
      <c r="U427" s="28">
        <v>7.913826723703644</v>
      </c>
      <c r="V427" s="31" t="s">
        <v>498</v>
      </c>
      <c r="W427" s="27">
        <v>0.05</v>
      </c>
      <c r="X427" s="31" t="s">
        <v>498</v>
      </c>
      <c r="Y427" s="27">
        <v>0.05</v>
      </c>
      <c r="Z427" s="77">
        <v>3</v>
      </c>
      <c r="AA427" s="77">
        <v>3</v>
      </c>
      <c r="AB427" s="24" t="s">
        <v>177</v>
      </c>
      <c r="AC427" s="87">
        <v>411114.4225360795</v>
      </c>
      <c r="AD427" s="87">
        <v>56.70678416221253</v>
      </c>
      <c r="AE427" s="88"/>
      <c r="AF427" s="89">
        <v>0.29421606898390684</v>
      </c>
      <c r="AG427" s="88"/>
      <c r="AH427" s="89">
        <v>0.2504400011513355</v>
      </c>
      <c r="AI427" s="77">
        <v>9</v>
      </c>
      <c r="AJ427" s="77">
        <v>10</v>
      </c>
      <c r="AK427" s="24" t="s">
        <v>177</v>
      </c>
      <c r="AL427" s="25">
        <v>3545.3532767070033</v>
      </c>
      <c r="AM427" s="83">
        <v>0.4890258575722266</v>
      </c>
      <c r="AN427" s="31" t="s">
        <v>498</v>
      </c>
      <c r="AO427" s="27">
        <v>0.01</v>
      </c>
      <c r="AP427" s="31" t="s">
        <v>498</v>
      </c>
      <c r="AQ427" s="27">
        <v>0.01</v>
      </c>
      <c r="AR427" s="77">
        <v>12</v>
      </c>
      <c r="AS427" s="77">
        <v>12</v>
      </c>
      <c r="AT427" s="24" t="s">
        <v>177</v>
      </c>
      <c r="AU427" s="25">
        <v>49250.299268760355</v>
      </c>
      <c r="AV427" s="83">
        <v>6.793306041976351</v>
      </c>
      <c r="AW427" s="88"/>
      <c r="AX427" s="89">
        <v>0.03524622015872963</v>
      </c>
      <c r="AY427" s="88"/>
      <c r="AZ427" s="89">
        <v>0.02388779319698141</v>
      </c>
      <c r="BA427" s="77">
        <v>19</v>
      </c>
      <c r="BB427" s="77">
        <v>16</v>
      </c>
      <c r="BC427" s="19" t="s">
        <v>1185</v>
      </c>
      <c r="BD427" s="78">
        <v>5</v>
      </c>
      <c r="BE427" s="79">
        <v>0.3665769895</v>
      </c>
      <c r="BF427" s="79">
        <v>1.9192874100000001</v>
      </c>
      <c r="BG427" s="79">
        <v>5.580464</v>
      </c>
      <c r="BH427" s="79">
        <v>62.22372937000001</v>
      </c>
      <c r="BI427" s="79">
        <v>24.45695</v>
      </c>
      <c r="BJ427" s="79">
        <v>5.452995193</v>
      </c>
      <c r="BK427" s="79">
        <v>100</v>
      </c>
      <c r="BL427" s="81">
        <v>73.31525820066922</v>
      </c>
      <c r="BM427" s="81">
        <v>171.18535235911662</v>
      </c>
      <c r="BN427" s="81">
        <v>8.213206526754343</v>
      </c>
      <c r="BO427" s="81">
        <v>279.81629974816065</v>
      </c>
      <c r="BP427" s="81">
        <v>532.5301168347008</v>
      </c>
      <c r="BQ427" s="96">
        <v>31.63900417990248</v>
      </c>
      <c r="BR427" s="96">
        <v>2.2439613315470583</v>
      </c>
      <c r="BS427" s="96">
        <v>81.71407833044488</v>
      </c>
      <c r="BT427" s="96">
        <v>115.59704384189442</v>
      </c>
    </row>
    <row r="428" spans="1:72" s="29" customFormat="1" ht="12.75" customHeight="1">
      <c r="A428" s="17">
        <v>1997</v>
      </c>
      <c r="B428" s="18" t="s">
        <v>1112</v>
      </c>
      <c r="C428" s="19" t="s">
        <v>1115</v>
      </c>
      <c r="D428" s="20" t="s">
        <v>439</v>
      </c>
      <c r="E428" s="139" t="s">
        <v>208</v>
      </c>
      <c r="F428" s="82">
        <v>27819.989</v>
      </c>
      <c r="G428" s="74">
        <v>13.35972</v>
      </c>
      <c r="H428" s="22" t="s">
        <v>172</v>
      </c>
      <c r="I428" s="23">
        <v>4727.619699042408</v>
      </c>
      <c r="J428" s="24" t="s">
        <v>177</v>
      </c>
      <c r="K428" s="87">
        <v>22685.266736202197</v>
      </c>
      <c r="L428" s="92">
        <v>0.8154304710976771</v>
      </c>
      <c r="M428" s="31" t="s">
        <v>498</v>
      </c>
      <c r="N428" s="27">
        <v>0.02</v>
      </c>
      <c r="O428" s="31" t="s">
        <v>498</v>
      </c>
      <c r="P428" s="27">
        <v>0.02</v>
      </c>
      <c r="Q428" s="77">
        <v>11</v>
      </c>
      <c r="R428" s="77">
        <v>11</v>
      </c>
      <c r="S428" s="24" t="s">
        <v>177</v>
      </c>
      <c r="T428" s="25">
        <v>214108.55212254997</v>
      </c>
      <c r="U428" s="28">
        <v>7.696212680837148</v>
      </c>
      <c r="V428" s="88"/>
      <c r="W428" s="89">
        <v>0.05071541949772708</v>
      </c>
      <c r="X428" s="31" t="s">
        <v>498</v>
      </c>
      <c r="Y428" s="27">
        <v>0.05</v>
      </c>
      <c r="Z428" s="77">
        <v>6</v>
      </c>
      <c r="AA428" s="77">
        <v>3</v>
      </c>
      <c r="AB428" s="24" t="s">
        <v>177</v>
      </c>
      <c r="AC428" s="87">
        <v>1065135.761885992</v>
      </c>
      <c r="AD428" s="87">
        <v>38.28670679510304</v>
      </c>
      <c r="AE428" s="88"/>
      <c r="AF428" s="89">
        <v>0.25229635365130265</v>
      </c>
      <c r="AG428" s="88"/>
      <c r="AH428" s="89">
        <v>0.24636717436347882</v>
      </c>
      <c r="AI428" s="77">
        <v>7</v>
      </c>
      <c r="AJ428" s="77">
        <v>9</v>
      </c>
      <c r="AK428" s="24" t="s">
        <v>177</v>
      </c>
      <c r="AL428" s="25">
        <v>13238.576873753265</v>
      </c>
      <c r="AM428" s="83">
        <v>0.47586564012492116</v>
      </c>
      <c r="AN428" s="31" t="s">
        <v>498</v>
      </c>
      <c r="AO428" s="27">
        <v>0.01</v>
      </c>
      <c r="AP428" s="31" t="s">
        <v>498</v>
      </c>
      <c r="AQ428" s="27">
        <v>0.01</v>
      </c>
      <c r="AR428" s="77">
        <v>12</v>
      </c>
      <c r="AS428" s="77">
        <v>12</v>
      </c>
      <c r="AT428" s="24" t="s">
        <v>177</v>
      </c>
      <c r="AU428" s="25">
        <v>113344.45535929989</v>
      </c>
      <c r="AV428" s="83">
        <v>4.074209208324988</v>
      </c>
      <c r="AW428" s="88"/>
      <c r="AX428" s="89">
        <v>0.026847650616020773</v>
      </c>
      <c r="AY428" s="88"/>
      <c r="AZ428" s="89">
        <v>0.016682657399039857</v>
      </c>
      <c r="BA428" s="77">
        <v>12</v>
      </c>
      <c r="BB428" s="77">
        <v>10</v>
      </c>
      <c r="BC428" s="19" t="s">
        <v>1179</v>
      </c>
      <c r="BD428" s="78">
        <v>6</v>
      </c>
      <c r="BE428" s="79">
        <v>0.55119702</v>
      </c>
      <c r="BF428" s="79">
        <v>1.03274586</v>
      </c>
      <c r="BG428" s="79">
        <v>4.129275</v>
      </c>
      <c r="BH428" s="79">
        <v>63.66298162999999</v>
      </c>
      <c r="BI428" s="79">
        <v>27.532873000000002</v>
      </c>
      <c r="BJ428" s="79">
        <v>3.090926173</v>
      </c>
      <c r="BK428" s="79">
        <v>100</v>
      </c>
      <c r="BL428" s="81">
        <v>77.66738033816858</v>
      </c>
      <c r="BM428" s="81">
        <v>113.7946052626644</v>
      </c>
      <c r="BN428" s="81">
        <v>11.504306010569113</v>
      </c>
      <c r="BO428" s="81">
        <v>237.75825360678607</v>
      </c>
      <c r="BP428" s="81">
        <v>440.72454521818815</v>
      </c>
      <c r="BQ428" s="96">
        <v>21.02544564869046</v>
      </c>
      <c r="BR428" s="96">
        <v>3.1364258746951093</v>
      </c>
      <c r="BS428" s="96">
        <v>66.73280855718525</v>
      </c>
      <c r="BT428" s="96">
        <v>90.89468008057082</v>
      </c>
    </row>
    <row r="429" spans="1:72" s="29" customFormat="1" ht="12.75" customHeight="1">
      <c r="A429" s="17">
        <v>1997</v>
      </c>
      <c r="B429" s="18" t="s">
        <v>1112</v>
      </c>
      <c r="C429" s="19" t="s">
        <v>1116</v>
      </c>
      <c r="D429" s="20" t="s">
        <v>440</v>
      </c>
      <c r="E429" s="139" t="s">
        <v>208</v>
      </c>
      <c r="F429" s="82">
        <v>21787.4985</v>
      </c>
      <c r="G429" s="74">
        <v>21.39259</v>
      </c>
      <c r="H429" s="22" t="s">
        <v>172</v>
      </c>
      <c r="I429" s="23">
        <v>9295.690834473324</v>
      </c>
      <c r="J429" s="24" t="s">
        <v>177</v>
      </c>
      <c r="K429" s="87">
        <v>31325.16796657757</v>
      </c>
      <c r="L429" s="92">
        <v>1.4377588123105352</v>
      </c>
      <c r="M429" s="31" t="s">
        <v>498</v>
      </c>
      <c r="N429" s="27">
        <v>0.02</v>
      </c>
      <c r="O429" s="31" t="s">
        <v>498</v>
      </c>
      <c r="P429" s="27">
        <v>0.02</v>
      </c>
      <c r="Q429" s="77">
        <v>11</v>
      </c>
      <c r="R429" s="77">
        <v>11</v>
      </c>
      <c r="S429" s="24" t="s">
        <v>177</v>
      </c>
      <c r="T429" s="25">
        <v>192513.31792077617</v>
      </c>
      <c r="U429" s="28">
        <v>8.835953238081744</v>
      </c>
      <c r="V429" s="31" t="s">
        <v>498</v>
      </c>
      <c r="W429" s="27">
        <v>0.05</v>
      </c>
      <c r="X429" s="31" t="s">
        <v>498</v>
      </c>
      <c r="Y429" s="27">
        <v>0.05</v>
      </c>
      <c r="Z429" s="77">
        <v>3</v>
      </c>
      <c r="AA429" s="77">
        <v>3</v>
      </c>
      <c r="AB429" s="24" t="s">
        <v>177</v>
      </c>
      <c r="AC429" s="87">
        <v>1136396.4506133231</v>
      </c>
      <c r="AD429" s="87">
        <v>52.15818835803124</v>
      </c>
      <c r="AE429" s="31" t="s">
        <v>498</v>
      </c>
      <c r="AF429" s="27">
        <v>0.2</v>
      </c>
      <c r="AG429" s="31" t="s">
        <v>498</v>
      </c>
      <c r="AH429" s="27">
        <v>0.2</v>
      </c>
      <c r="AI429" s="77">
        <v>2</v>
      </c>
      <c r="AJ429" s="77">
        <v>3</v>
      </c>
      <c r="AK429" s="24" t="s">
        <v>177</v>
      </c>
      <c r="AL429" s="25">
        <v>10087.497610140905</v>
      </c>
      <c r="AM429" s="83">
        <v>0.4629947586750679</v>
      </c>
      <c r="AN429" s="31" t="s">
        <v>498</v>
      </c>
      <c r="AO429" s="27">
        <v>0.01</v>
      </c>
      <c r="AP429" s="31" t="s">
        <v>498</v>
      </c>
      <c r="AQ429" s="27">
        <v>0.01</v>
      </c>
      <c r="AR429" s="77">
        <v>12</v>
      </c>
      <c r="AS429" s="77">
        <v>12</v>
      </c>
      <c r="AT429" s="24" t="s">
        <v>177</v>
      </c>
      <c r="AU429" s="25">
        <v>38283.834430179515</v>
      </c>
      <c r="AV429" s="83">
        <v>1.757146853282836</v>
      </c>
      <c r="AW429" s="31" t="s">
        <v>498</v>
      </c>
      <c r="AX429" s="27">
        <v>0.01</v>
      </c>
      <c r="AY429" s="31" t="s">
        <v>498</v>
      </c>
      <c r="AZ429" s="27">
        <v>0.01</v>
      </c>
      <c r="BA429" s="77">
        <v>3</v>
      </c>
      <c r="BB429" s="77">
        <v>3</v>
      </c>
      <c r="BC429" s="19" t="s">
        <v>1179</v>
      </c>
      <c r="BD429" s="78">
        <v>4</v>
      </c>
      <c r="BE429" s="79">
        <v>0.46129393599999996</v>
      </c>
      <c r="BF429" s="79">
        <v>3.6285499870999995</v>
      </c>
      <c r="BG429" s="79">
        <v>3.374994</v>
      </c>
      <c r="BH429" s="79">
        <v>65.91912211000002</v>
      </c>
      <c r="BI429" s="79">
        <v>18.5499</v>
      </c>
      <c r="BJ429" s="79">
        <v>8.06526015</v>
      </c>
      <c r="BK429" s="79">
        <v>100</v>
      </c>
      <c r="BL429" s="81">
        <v>97.33447218213998</v>
      </c>
      <c r="BM429" s="81">
        <v>229.9228003006709</v>
      </c>
      <c r="BN429" s="81">
        <v>6.675387722918259</v>
      </c>
      <c r="BO429" s="81">
        <v>188.44889421334898</v>
      </c>
      <c r="BP429" s="81">
        <v>522.3815544190782</v>
      </c>
      <c r="BQ429" s="96">
        <v>42.484699807705475</v>
      </c>
      <c r="BR429" s="96">
        <v>1.8231862031644734</v>
      </c>
      <c r="BS429" s="96">
        <v>57.44950481580067</v>
      </c>
      <c r="BT429" s="96">
        <v>101.75739082667062</v>
      </c>
    </row>
    <row r="430" spans="1:72" s="29" customFormat="1" ht="12.75" customHeight="1">
      <c r="A430" s="17">
        <v>1997</v>
      </c>
      <c r="B430" s="18" t="s">
        <v>1112</v>
      </c>
      <c r="C430" s="19" t="s">
        <v>1117</v>
      </c>
      <c r="D430" s="20" t="s">
        <v>441</v>
      </c>
      <c r="E430" s="139" t="s">
        <v>208</v>
      </c>
      <c r="F430" s="82">
        <v>326.192832</v>
      </c>
      <c r="G430" s="74">
        <v>18.16655</v>
      </c>
      <c r="H430" s="22" t="s">
        <v>172</v>
      </c>
      <c r="I430" s="23">
        <v>332.45972640218906</v>
      </c>
      <c r="J430" s="24" t="s">
        <v>177</v>
      </c>
      <c r="K430" s="87">
        <v>643.4857955769743</v>
      </c>
      <c r="L430" s="92">
        <v>1.9727159288925584</v>
      </c>
      <c r="M430" s="31" t="s">
        <v>498</v>
      </c>
      <c r="N430" s="27">
        <v>0.02</v>
      </c>
      <c r="O430" s="31" t="s">
        <v>498</v>
      </c>
      <c r="P430" s="27">
        <v>0.02</v>
      </c>
      <c r="Q430" s="77">
        <v>11</v>
      </c>
      <c r="R430" s="77">
        <v>11</v>
      </c>
      <c r="S430" s="24" t="s">
        <v>177</v>
      </c>
      <c r="T430" s="25">
        <v>44468.201126969405</v>
      </c>
      <c r="U430" s="28">
        <v>136.32488750387196</v>
      </c>
      <c r="V430" s="88"/>
      <c r="W430" s="89">
        <v>0.1497818047744871</v>
      </c>
      <c r="X430" s="88"/>
      <c r="Y430" s="89">
        <v>0.11478939417445652</v>
      </c>
      <c r="Z430" s="77">
        <v>20</v>
      </c>
      <c r="AA430" s="77">
        <v>15</v>
      </c>
      <c r="AB430" s="24" t="s">
        <v>177</v>
      </c>
      <c r="AC430" s="87">
        <v>67222.4568459555</v>
      </c>
      <c r="AD430" s="87">
        <v>206.08195598226848</v>
      </c>
      <c r="AE430" s="88"/>
      <c r="AF430" s="89">
        <v>0.22642474065935964</v>
      </c>
      <c r="AG430" s="31" t="s">
        <v>498</v>
      </c>
      <c r="AH430" s="27">
        <v>0.2</v>
      </c>
      <c r="AI430" s="77">
        <v>6</v>
      </c>
      <c r="AJ430" s="77">
        <v>3</v>
      </c>
      <c r="AK430" s="24" t="s">
        <v>179</v>
      </c>
      <c r="AL430" s="26"/>
      <c r="AM430" s="83"/>
      <c r="AN430" s="90" t="s">
        <v>498</v>
      </c>
      <c r="AO430" s="89">
        <v>0.01</v>
      </c>
      <c r="AP430" s="90" t="s">
        <v>498</v>
      </c>
      <c r="AQ430" s="89">
        <v>0.01</v>
      </c>
      <c r="AR430" s="77">
        <v>12</v>
      </c>
      <c r="AS430" s="77">
        <v>12</v>
      </c>
      <c r="AT430" s="24" t="s">
        <v>179</v>
      </c>
      <c r="AU430" s="26"/>
      <c r="AV430" s="83"/>
      <c r="AW430" s="90" t="s">
        <v>498</v>
      </c>
      <c r="AX430" s="89">
        <v>0.01</v>
      </c>
      <c r="AY430" s="90" t="s">
        <v>498</v>
      </c>
      <c r="AZ430" s="89">
        <v>0.01</v>
      </c>
      <c r="BA430" s="77">
        <v>3</v>
      </c>
      <c r="BB430" s="77">
        <v>3</v>
      </c>
      <c r="BC430" s="19" t="s">
        <v>1183</v>
      </c>
      <c r="BD430" s="78">
        <v>3</v>
      </c>
      <c r="BE430" s="79">
        <v>0.299374723</v>
      </c>
      <c r="BF430" s="79">
        <v>0</v>
      </c>
      <c r="BG430" s="79">
        <v>0.382703</v>
      </c>
      <c r="BH430" s="79">
        <v>82.95053972999999</v>
      </c>
      <c r="BI430" s="79">
        <v>9.825838</v>
      </c>
      <c r="BJ430" s="79">
        <v>6.541545321400001</v>
      </c>
      <c r="BK430" s="79">
        <v>100</v>
      </c>
      <c r="BL430" s="81">
        <v>97.31871320417815</v>
      </c>
      <c r="BM430" s="81">
        <v>4.532084056750006</v>
      </c>
      <c r="BN430" s="81">
        <v>1.0842257461582316</v>
      </c>
      <c r="BO430" s="81">
        <v>42.77531150653856</v>
      </c>
      <c r="BP430" s="81">
        <v>145.71033451362496</v>
      </c>
      <c r="BQ430" s="96">
        <v>0.9135700443595278</v>
      </c>
      <c r="BR430" s="96">
        <v>0.2595601692028189</v>
      </c>
      <c r="BS430" s="96">
        <v>11.870279234094268</v>
      </c>
      <c r="BT430" s="96">
        <v>13.043409447656614</v>
      </c>
    </row>
    <row r="431" spans="1:72" s="29" customFormat="1" ht="12.75" customHeight="1">
      <c r="A431" s="17">
        <v>1997</v>
      </c>
      <c r="B431" s="18" t="s">
        <v>1112</v>
      </c>
      <c r="C431" s="19" t="s">
        <v>1118</v>
      </c>
      <c r="D431" s="20" t="s">
        <v>442</v>
      </c>
      <c r="E431" s="139" t="s">
        <v>208</v>
      </c>
      <c r="F431" s="82">
        <v>2325.16634</v>
      </c>
      <c r="G431" s="74">
        <v>31.11971</v>
      </c>
      <c r="H431" s="22" t="s">
        <v>172</v>
      </c>
      <c r="I431" s="23">
        <v>1396.5841313269493</v>
      </c>
      <c r="J431" s="24" t="s">
        <v>177</v>
      </c>
      <c r="K431" s="87">
        <v>3624.2068381756503</v>
      </c>
      <c r="L431" s="92">
        <v>1.5586871252297803</v>
      </c>
      <c r="M431" s="31" t="s">
        <v>498</v>
      </c>
      <c r="N431" s="27">
        <v>0.02</v>
      </c>
      <c r="O431" s="31" t="s">
        <v>498</v>
      </c>
      <c r="P431" s="27">
        <v>0.02</v>
      </c>
      <c r="Q431" s="77">
        <v>11</v>
      </c>
      <c r="R431" s="77">
        <v>11</v>
      </c>
      <c r="S431" s="24" t="s">
        <v>177</v>
      </c>
      <c r="T431" s="25">
        <v>22737.09404644597</v>
      </c>
      <c r="U431" s="28">
        <v>9.778695680948989</v>
      </c>
      <c r="V431" s="31" t="s">
        <v>498</v>
      </c>
      <c r="W431" s="27">
        <v>0.05</v>
      </c>
      <c r="X431" s="31" t="s">
        <v>498</v>
      </c>
      <c r="Y431" s="27">
        <v>0.05</v>
      </c>
      <c r="Z431" s="77">
        <v>3</v>
      </c>
      <c r="AA431" s="77">
        <v>3</v>
      </c>
      <c r="AB431" s="24" t="s">
        <v>177</v>
      </c>
      <c r="AC431" s="87">
        <v>137527.77010178642</v>
      </c>
      <c r="AD431" s="87">
        <v>59.14749742239362</v>
      </c>
      <c r="AE431" s="31" t="s">
        <v>498</v>
      </c>
      <c r="AF431" s="27">
        <v>0.2</v>
      </c>
      <c r="AG431" s="31" t="s">
        <v>498</v>
      </c>
      <c r="AH431" s="27">
        <v>0.2</v>
      </c>
      <c r="AI431" s="77">
        <v>2</v>
      </c>
      <c r="AJ431" s="77">
        <v>3</v>
      </c>
      <c r="AK431" s="24" t="s">
        <v>177</v>
      </c>
      <c r="AL431" s="25">
        <v>3892.5852027611445</v>
      </c>
      <c r="AM431" s="83">
        <v>1.6741104220359324</v>
      </c>
      <c r="AN431" s="31" t="s">
        <v>498</v>
      </c>
      <c r="AO431" s="27">
        <v>0.01</v>
      </c>
      <c r="AP431" s="31" t="s">
        <v>498</v>
      </c>
      <c r="AQ431" s="27">
        <v>0.01</v>
      </c>
      <c r="AR431" s="77">
        <v>12</v>
      </c>
      <c r="AS431" s="77">
        <v>12</v>
      </c>
      <c r="AT431" s="24" t="s">
        <v>177</v>
      </c>
      <c r="AU431" s="25">
        <v>16242.106493209982</v>
      </c>
      <c r="AV431" s="83">
        <v>6.985352494484322</v>
      </c>
      <c r="AW431" s="88"/>
      <c r="AX431" s="89">
        <v>0.013023382368844049</v>
      </c>
      <c r="AY431" s="31" t="s">
        <v>498</v>
      </c>
      <c r="AZ431" s="27">
        <v>0.01</v>
      </c>
      <c r="BA431" s="77">
        <v>6</v>
      </c>
      <c r="BB431" s="77">
        <v>3</v>
      </c>
      <c r="BC431" s="19" t="s">
        <v>1183</v>
      </c>
      <c r="BD431" s="78">
        <v>1</v>
      </c>
      <c r="BE431" s="79">
        <v>0.0811310283</v>
      </c>
      <c r="BF431" s="79">
        <v>3.870756E-05</v>
      </c>
      <c r="BG431" s="79">
        <v>0.1729067</v>
      </c>
      <c r="BH431" s="79">
        <v>88.8329052</v>
      </c>
      <c r="BI431" s="79">
        <v>4.318175999999999</v>
      </c>
      <c r="BJ431" s="79">
        <v>6.5948379081</v>
      </c>
      <c r="BK431" s="79">
        <v>100</v>
      </c>
      <c r="BL431" s="81">
        <v>98.10280211321712</v>
      </c>
      <c r="BM431" s="81">
        <v>1.5396747916108229</v>
      </c>
      <c r="BN431" s="81">
        <v>0.49817224402677923</v>
      </c>
      <c r="BO431" s="81">
        <v>1.481614429357342</v>
      </c>
      <c r="BP431" s="81">
        <v>101.62226357821206</v>
      </c>
      <c r="BQ431" s="96">
        <v>0.3099419831901861</v>
      </c>
      <c r="BR431" s="96">
        <v>0.11984805640471582</v>
      </c>
      <c r="BS431" s="96">
        <v>0.3470719432485849</v>
      </c>
      <c r="BT431" s="96">
        <v>0.7768619828434868</v>
      </c>
    </row>
    <row r="432" spans="1:72" s="29" customFormat="1" ht="12.75" customHeight="1">
      <c r="A432" s="17">
        <v>1997</v>
      </c>
      <c r="B432" s="18" t="s">
        <v>1112</v>
      </c>
      <c r="C432" s="19" t="s">
        <v>1119</v>
      </c>
      <c r="D432" s="20" t="s">
        <v>443</v>
      </c>
      <c r="E432" s="139" t="s">
        <v>208</v>
      </c>
      <c r="F432" s="82">
        <v>738.004032</v>
      </c>
      <c r="G432" s="74">
        <v>38.51718</v>
      </c>
      <c r="H432" s="22" t="s">
        <v>172</v>
      </c>
      <c r="I432" s="23">
        <v>408.2831737346101</v>
      </c>
      <c r="J432" s="24" t="s">
        <v>177</v>
      </c>
      <c r="K432" s="87">
        <v>30034.69985356498</v>
      </c>
      <c r="L432" s="92">
        <v>40.69720293013925</v>
      </c>
      <c r="M432" s="88"/>
      <c r="N432" s="89">
        <v>0.08237783147208122</v>
      </c>
      <c r="O432" s="88"/>
      <c r="P432" s="89">
        <v>0.16443229266970252</v>
      </c>
      <c r="Q432" s="77">
        <v>70</v>
      </c>
      <c r="R432" s="77">
        <v>91</v>
      </c>
      <c r="S432" s="24" t="s">
        <v>177</v>
      </c>
      <c r="T432" s="25">
        <v>49503.133358502564</v>
      </c>
      <c r="U432" s="28">
        <v>67.07705000519911</v>
      </c>
      <c r="V432" s="88"/>
      <c r="W432" s="89">
        <v>0.13577498017389547</v>
      </c>
      <c r="X432" s="88"/>
      <c r="Y432" s="89">
        <v>0.22584041135309252</v>
      </c>
      <c r="Z432" s="77">
        <v>17</v>
      </c>
      <c r="AA432" s="77">
        <v>27</v>
      </c>
      <c r="AB432" s="24" t="s">
        <v>177</v>
      </c>
      <c r="AC432" s="87">
        <v>120079.21287636933</v>
      </c>
      <c r="AD432" s="87">
        <v>162.70807159542636</v>
      </c>
      <c r="AE432" s="88"/>
      <c r="AF432" s="89">
        <v>0.3293478945971754</v>
      </c>
      <c r="AG432" s="88"/>
      <c r="AH432" s="89">
        <v>0.5128362328707701</v>
      </c>
      <c r="AI432" s="77">
        <v>10</v>
      </c>
      <c r="AJ432" s="77">
        <v>21</v>
      </c>
      <c r="AK432" s="24" t="s">
        <v>177</v>
      </c>
      <c r="AL432" s="25">
        <v>3063.531285878578</v>
      </c>
      <c r="AM432" s="83">
        <v>4.1511037244286735</v>
      </c>
      <c r="AN432" s="31" t="s">
        <v>498</v>
      </c>
      <c r="AO432" s="27">
        <v>0.01</v>
      </c>
      <c r="AP432" s="88"/>
      <c r="AQ432" s="89">
        <v>0.013620534395662355</v>
      </c>
      <c r="AR432" s="77">
        <v>12</v>
      </c>
      <c r="AS432" s="77">
        <v>32</v>
      </c>
      <c r="AT432" s="24" t="s">
        <v>177</v>
      </c>
      <c r="AU432" s="25">
        <v>12919.392611248992</v>
      </c>
      <c r="AV432" s="83">
        <v>17.50585640601079</v>
      </c>
      <c r="AW432" s="88"/>
      <c r="AX432" s="89">
        <v>0.03543473224104141</v>
      </c>
      <c r="AY432" s="88"/>
      <c r="AZ432" s="89">
        <v>0.04522698897873139</v>
      </c>
      <c r="BA432" s="77">
        <v>19</v>
      </c>
      <c r="BB432" s="77">
        <v>32</v>
      </c>
      <c r="BC432" s="19" t="s">
        <v>1185</v>
      </c>
      <c r="BD432" s="78">
        <v>15</v>
      </c>
      <c r="BE432" s="79">
        <v>2.4497943199999996</v>
      </c>
      <c r="BF432" s="79">
        <v>0.037803586</v>
      </c>
      <c r="BG432" s="79">
        <v>0.07426576</v>
      </c>
      <c r="BH432" s="79">
        <v>83.25984443000002</v>
      </c>
      <c r="BI432" s="79">
        <v>12.724688</v>
      </c>
      <c r="BJ432" s="79">
        <v>1.45360894</v>
      </c>
      <c r="BK432" s="79">
        <v>100</v>
      </c>
      <c r="BL432" s="81">
        <v>98.5243036359635</v>
      </c>
      <c r="BM432" s="81">
        <v>1.0546464512179432</v>
      </c>
      <c r="BN432" s="81">
        <v>10.081697403698374</v>
      </c>
      <c r="BO432" s="81">
        <v>5.685605793546666</v>
      </c>
      <c r="BP432" s="81">
        <v>115.3462532844265</v>
      </c>
      <c r="BQ432" s="96">
        <v>0.21138095895931364</v>
      </c>
      <c r="BR432" s="96">
        <v>2.4209443162861564</v>
      </c>
      <c r="BS432" s="96">
        <v>1.3441660979976868</v>
      </c>
      <c r="BT432" s="96">
        <v>3.9764913732431566</v>
      </c>
    </row>
    <row r="433" spans="1:72" s="29" customFormat="1" ht="12.75" customHeight="1">
      <c r="A433" s="17">
        <v>1997</v>
      </c>
      <c r="B433" s="18" t="s">
        <v>1112</v>
      </c>
      <c r="C433" s="19" t="s">
        <v>1120</v>
      </c>
      <c r="D433" s="20" t="s">
        <v>444</v>
      </c>
      <c r="E433" s="139" t="s">
        <v>208</v>
      </c>
      <c r="F433" s="82">
        <v>275.064832</v>
      </c>
      <c r="G433" s="74">
        <v>39.85975</v>
      </c>
      <c r="H433" s="22" t="s">
        <v>172</v>
      </c>
      <c r="I433" s="23">
        <v>242.20383036935704</v>
      </c>
      <c r="J433" s="24" t="s">
        <v>176</v>
      </c>
      <c r="K433" s="77"/>
      <c r="L433" s="93"/>
      <c r="M433" s="88"/>
      <c r="N433" s="91"/>
      <c r="O433" s="88"/>
      <c r="P433" s="91"/>
      <c r="Q433" s="80"/>
      <c r="R433" s="80"/>
      <c r="S433" s="24" t="s">
        <v>177</v>
      </c>
      <c r="T433" s="25">
        <v>3798.151966487768</v>
      </c>
      <c r="U433" s="28">
        <v>13.808206374007737</v>
      </c>
      <c r="V433" s="31" t="s">
        <v>498</v>
      </c>
      <c r="W433" s="27">
        <v>0.05</v>
      </c>
      <c r="X433" s="31" t="s">
        <v>498</v>
      </c>
      <c r="Y433" s="27">
        <v>0.05</v>
      </c>
      <c r="Z433" s="77">
        <v>3</v>
      </c>
      <c r="AA433" s="77">
        <v>3</v>
      </c>
      <c r="AB433" s="24" t="s">
        <v>177</v>
      </c>
      <c r="AC433" s="87">
        <v>20051.596571360606</v>
      </c>
      <c r="AD433" s="87">
        <v>72.89771078899902</v>
      </c>
      <c r="AE433" s="31" t="s">
        <v>498</v>
      </c>
      <c r="AF433" s="27">
        <v>0.2</v>
      </c>
      <c r="AG433" s="31" t="s">
        <v>498</v>
      </c>
      <c r="AH433" s="27">
        <v>0.2</v>
      </c>
      <c r="AI433" s="77">
        <v>2</v>
      </c>
      <c r="AJ433" s="77">
        <v>3</v>
      </c>
      <c r="AK433" s="24" t="s">
        <v>178</v>
      </c>
      <c r="AL433" s="25">
        <v>356.79335147244046</v>
      </c>
      <c r="AM433" s="83">
        <v>1.2971245683360948</v>
      </c>
      <c r="AN433" s="31" t="s">
        <v>498</v>
      </c>
      <c r="AO433" s="27">
        <v>0.01</v>
      </c>
      <c r="AP433" s="31" t="s">
        <v>498</v>
      </c>
      <c r="AQ433" s="27">
        <v>0.01</v>
      </c>
      <c r="AR433" s="77">
        <v>12</v>
      </c>
      <c r="AS433" s="77">
        <v>12</v>
      </c>
      <c r="AT433" s="24" t="s">
        <v>177</v>
      </c>
      <c r="AU433" s="25">
        <v>1173.2939799713672</v>
      </c>
      <c r="AV433" s="83">
        <v>4.265517956040877</v>
      </c>
      <c r="AW433" s="31" t="s">
        <v>498</v>
      </c>
      <c r="AX433" s="27">
        <v>0.01</v>
      </c>
      <c r="AY433" s="31" t="s">
        <v>498</v>
      </c>
      <c r="AZ433" s="27">
        <v>0.01</v>
      </c>
      <c r="BA433" s="77">
        <v>3</v>
      </c>
      <c r="BB433" s="77">
        <v>3</v>
      </c>
      <c r="BC433" s="19" t="s">
        <v>1183</v>
      </c>
      <c r="BD433" s="78">
        <v>0</v>
      </c>
      <c r="BE433" s="79">
        <v>0.02061195</v>
      </c>
      <c r="BF433" s="79">
        <v>0</v>
      </c>
      <c r="BG433" s="79">
        <v>0.006216301</v>
      </c>
      <c r="BH433" s="79">
        <v>90.93532347520001</v>
      </c>
      <c r="BI433" s="79">
        <v>7.927748</v>
      </c>
      <c r="BJ433" s="79">
        <v>1.11010056</v>
      </c>
      <c r="BK433" s="79">
        <v>100</v>
      </c>
      <c r="BL433" s="81">
        <v>93.47856823320353</v>
      </c>
      <c r="BM433" s="81">
        <v>0.032719559002002845</v>
      </c>
      <c r="BN433" s="81">
        <v>0</v>
      </c>
      <c r="BO433" s="81">
        <v>2.7847980217260195</v>
      </c>
      <c r="BP433" s="81">
        <v>96.29608581393155</v>
      </c>
      <c r="BQ433" s="96">
        <v>0.00605917759296349</v>
      </c>
      <c r="BR433" s="96">
        <v>0</v>
      </c>
      <c r="BS433" s="96">
        <v>0.6507556734842788</v>
      </c>
      <c r="BT433" s="96">
        <v>0.6568148510772422</v>
      </c>
    </row>
    <row r="434" spans="1:72" s="29" customFormat="1" ht="12.75" customHeight="1">
      <c r="A434" s="17">
        <v>1997</v>
      </c>
      <c r="B434" s="18" t="s">
        <v>1112</v>
      </c>
      <c r="C434" s="19" t="s">
        <v>1121</v>
      </c>
      <c r="D434" s="20" t="s">
        <v>445</v>
      </c>
      <c r="E434" s="139" t="s">
        <v>208</v>
      </c>
      <c r="F434" s="82">
        <v>10162.1391</v>
      </c>
      <c r="G434" s="74">
        <v>29.04461</v>
      </c>
      <c r="H434" s="22" t="s">
        <v>172</v>
      </c>
      <c r="I434" s="23">
        <v>4774.664842681259</v>
      </c>
      <c r="J434" s="24" t="s">
        <v>177</v>
      </c>
      <c r="K434" s="87">
        <v>30833.21993340165</v>
      </c>
      <c r="L434" s="92">
        <v>3.0341269323307776</v>
      </c>
      <c r="M434" s="31" t="s">
        <v>498</v>
      </c>
      <c r="N434" s="27">
        <v>0.02</v>
      </c>
      <c r="O434" s="31" t="s">
        <v>498</v>
      </c>
      <c r="P434" s="27">
        <v>0.02</v>
      </c>
      <c r="Q434" s="77">
        <v>11</v>
      </c>
      <c r="R434" s="77">
        <v>11</v>
      </c>
      <c r="S434" s="24" t="s">
        <v>177</v>
      </c>
      <c r="T434" s="25">
        <v>224385.13829866206</v>
      </c>
      <c r="U434" s="28">
        <v>22.08050254878543</v>
      </c>
      <c r="V434" s="88"/>
      <c r="W434" s="89">
        <v>0.05262592449717499</v>
      </c>
      <c r="X434" s="88"/>
      <c r="Y434" s="89">
        <v>0.10857475861802633</v>
      </c>
      <c r="Z434" s="77">
        <v>7</v>
      </c>
      <c r="AA434" s="77">
        <v>14</v>
      </c>
      <c r="AB434" s="24" t="s">
        <v>177</v>
      </c>
      <c r="AC434" s="87">
        <v>904304.4938239357</v>
      </c>
      <c r="AD434" s="87">
        <v>88.98761224631689</v>
      </c>
      <c r="AE434" s="88"/>
      <c r="AF434" s="89">
        <v>0.21209007145157374</v>
      </c>
      <c r="AG434" s="88"/>
      <c r="AH434" s="89">
        <v>0.2439506774830459</v>
      </c>
      <c r="AI434" s="77">
        <v>5</v>
      </c>
      <c r="AJ434" s="77">
        <v>9</v>
      </c>
      <c r="AK434" s="24" t="s">
        <v>177</v>
      </c>
      <c r="AL434" s="25">
        <v>18353.9813840121</v>
      </c>
      <c r="AM434" s="83">
        <v>1.806113969057174</v>
      </c>
      <c r="AN434" s="31" t="s">
        <v>498</v>
      </c>
      <c r="AO434" s="27">
        <v>0.01</v>
      </c>
      <c r="AP434" s="31" t="s">
        <v>498</v>
      </c>
      <c r="AQ434" s="27">
        <v>0.01</v>
      </c>
      <c r="AR434" s="77">
        <v>12</v>
      </c>
      <c r="AS434" s="77">
        <v>12</v>
      </c>
      <c r="AT434" s="24" t="s">
        <v>177</v>
      </c>
      <c r="AU434" s="25">
        <v>52149.307432971575</v>
      </c>
      <c r="AV434" s="83">
        <v>5.131725409365</v>
      </c>
      <c r="AW434" s="88"/>
      <c r="AX434" s="89">
        <v>0.012230781130854835</v>
      </c>
      <c r="AY434" s="88"/>
      <c r="AZ434" s="89">
        <v>0.013615572217693233</v>
      </c>
      <c r="BA434" s="77">
        <v>6</v>
      </c>
      <c r="BB434" s="77">
        <v>9</v>
      </c>
      <c r="BC434" s="19" t="s">
        <v>1179</v>
      </c>
      <c r="BD434" s="78">
        <v>8</v>
      </c>
      <c r="BE434" s="79">
        <v>1.2349725249999999</v>
      </c>
      <c r="BF434" s="79">
        <v>2.7068186892200004</v>
      </c>
      <c r="BG434" s="79">
        <v>1.48506</v>
      </c>
      <c r="BH434" s="79">
        <v>80.44722709999999</v>
      </c>
      <c r="BI434" s="79">
        <v>6.204655</v>
      </c>
      <c r="BJ434" s="79">
        <v>7.921266425999999</v>
      </c>
      <c r="BK434" s="79">
        <v>100</v>
      </c>
      <c r="BL434" s="81">
        <v>99.7200809161659</v>
      </c>
      <c r="BM434" s="81">
        <v>134.5886910758779</v>
      </c>
      <c r="BN434" s="81">
        <v>16.881157104675594</v>
      </c>
      <c r="BO434" s="81">
        <v>27.268865075857896</v>
      </c>
      <c r="BP434" s="81">
        <v>278.4587941725773</v>
      </c>
      <c r="BQ434" s="96">
        <v>26.99083962220776</v>
      </c>
      <c r="BR434" s="96">
        <v>4.0693204051891</v>
      </c>
      <c r="BS434" s="96">
        <v>6.4269933089185916</v>
      </c>
      <c r="BT434" s="96">
        <v>37.48715333631545</v>
      </c>
    </row>
    <row r="435" spans="1:72" s="29" customFormat="1" ht="12.75" customHeight="1">
      <c r="A435" s="17">
        <v>1997</v>
      </c>
      <c r="B435" s="18" t="s">
        <v>1112</v>
      </c>
      <c r="C435" s="113" t="s">
        <v>1122</v>
      </c>
      <c r="D435" s="116" t="s">
        <v>446</v>
      </c>
      <c r="E435" s="140" t="s">
        <v>1180</v>
      </c>
      <c r="F435" s="82">
        <v>12994.9983</v>
      </c>
      <c r="G435" s="74">
        <v>24.03617</v>
      </c>
      <c r="H435" s="22" t="s">
        <v>172</v>
      </c>
      <c r="I435" s="23">
        <v>5197.783036935704</v>
      </c>
      <c r="J435" s="24" t="s">
        <v>177</v>
      </c>
      <c r="K435" s="87">
        <v>31087.594793445405</v>
      </c>
      <c r="L435" s="92">
        <v>2.3922738638176972</v>
      </c>
      <c r="M435" s="31" t="s">
        <v>498</v>
      </c>
      <c r="N435" s="27">
        <v>0.02</v>
      </c>
      <c r="O435" s="31" t="s">
        <v>498</v>
      </c>
      <c r="P435" s="27">
        <v>0.02</v>
      </c>
      <c r="Q435" s="77">
        <v>11</v>
      </c>
      <c r="R435" s="77">
        <v>11</v>
      </c>
      <c r="S435" s="24" t="s">
        <v>177</v>
      </c>
      <c r="T435" s="25">
        <v>2636850.8389259903</v>
      </c>
      <c r="U435" s="28">
        <v>202.9127498174425</v>
      </c>
      <c r="V435" s="88"/>
      <c r="W435" s="89">
        <v>0.5680884466580692</v>
      </c>
      <c r="X435" s="88"/>
      <c r="Y435" s="89">
        <v>1.0450378477265387</v>
      </c>
      <c r="Z435" s="77">
        <v>46</v>
      </c>
      <c r="AA435" s="77">
        <v>65</v>
      </c>
      <c r="AB435" s="24" t="s">
        <v>177</v>
      </c>
      <c r="AC435" s="87">
        <v>3371498.6753597814</v>
      </c>
      <c r="AD435" s="87">
        <v>259.4458727524252</v>
      </c>
      <c r="AE435" s="88"/>
      <c r="AF435" s="89">
        <v>0.7263624536968487</v>
      </c>
      <c r="AG435" s="88"/>
      <c r="AH435" s="89">
        <v>1.2556738722158647</v>
      </c>
      <c r="AI435" s="77">
        <v>29</v>
      </c>
      <c r="AJ435" s="77">
        <v>55</v>
      </c>
      <c r="AK435" s="24" t="s">
        <v>177</v>
      </c>
      <c r="AL435" s="25">
        <v>81154.46837154578</v>
      </c>
      <c r="AM435" s="83">
        <v>6.2450541737697485</v>
      </c>
      <c r="AN435" s="88"/>
      <c r="AO435" s="89">
        <v>0.01748408184337455</v>
      </c>
      <c r="AP435" s="88"/>
      <c r="AQ435" s="89">
        <v>0.028880013456763796</v>
      </c>
      <c r="AR435" s="77">
        <v>37</v>
      </c>
      <c r="AS435" s="77">
        <v>53</v>
      </c>
      <c r="AT435" s="24" t="s">
        <v>177</v>
      </c>
      <c r="AU435" s="25">
        <v>171684.40251715732</v>
      </c>
      <c r="AV435" s="83">
        <v>13.211575604219766</v>
      </c>
      <c r="AW435" s="88"/>
      <c r="AX435" s="89">
        <v>0.036988032884376625</v>
      </c>
      <c r="AY435" s="88"/>
      <c r="AZ435" s="89">
        <v>0.04574025525368744</v>
      </c>
      <c r="BA435" s="77">
        <v>20</v>
      </c>
      <c r="BB435" s="77">
        <v>33</v>
      </c>
      <c r="BC435" s="19" t="s">
        <v>1179</v>
      </c>
      <c r="BD435" s="78">
        <v>27</v>
      </c>
      <c r="BE435" s="79">
        <v>3.1854865</v>
      </c>
      <c r="BF435" s="79">
        <v>11.3697901</v>
      </c>
      <c r="BG435" s="79">
        <v>2.081983</v>
      </c>
      <c r="BH435" s="79">
        <v>68.47960468000001</v>
      </c>
      <c r="BI435" s="79">
        <v>8.082343</v>
      </c>
      <c r="BJ435" s="79">
        <v>6.800792087</v>
      </c>
      <c r="BK435" s="79">
        <v>100</v>
      </c>
      <c r="BL435" s="81">
        <v>100.58457132182413</v>
      </c>
      <c r="BM435" s="81">
        <v>449.4180913693027</v>
      </c>
      <c r="BN435" s="81">
        <v>25.043814998677863</v>
      </c>
      <c r="BO435" s="81">
        <v>90.49704916082983</v>
      </c>
      <c r="BP435" s="81">
        <v>665.5435268506345</v>
      </c>
      <c r="BQ435" s="96">
        <v>68.6358176232569</v>
      </c>
      <c r="BR435" s="96">
        <v>5.033115959186646</v>
      </c>
      <c r="BS435" s="96">
        <v>23.40108039875619</v>
      </c>
      <c r="BT435" s="96">
        <v>97.07001398119974</v>
      </c>
    </row>
    <row r="436" spans="1:72" s="29" customFormat="1" ht="12.75" customHeight="1">
      <c r="A436" s="17">
        <v>1991</v>
      </c>
      <c r="B436" s="18" t="s">
        <v>523</v>
      </c>
      <c r="C436" s="19" t="s">
        <v>524</v>
      </c>
      <c r="D436" s="20" t="s">
        <v>447</v>
      </c>
      <c r="E436" s="141" t="s">
        <v>1182</v>
      </c>
      <c r="F436" s="82">
        <v>120.721792</v>
      </c>
      <c r="G436" s="74">
        <v>0.9</v>
      </c>
      <c r="H436" s="22" t="s">
        <v>169</v>
      </c>
      <c r="I436" s="23">
        <v>57.40232876712329</v>
      </c>
      <c r="J436" s="24" t="s">
        <v>177</v>
      </c>
      <c r="K436" s="87">
        <v>1541.6926264374908</v>
      </c>
      <c r="L436" s="92">
        <v>12.770624101052865</v>
      </c>
      <c r="M436" s="88"/>
      <c r="N436" s="89">
        <v>0.030075774825993898</v>
      </c>
      <c r="O436" s="88"/>
      <c r="P436" s="89">
        <v>0.026566808834435338</v>
      </c>
      <c r="Q436" s="77">
        <v>40</v>
      </c>
      <c r="R436" s="77">
        <v>37</v>
      </c>
      <c r="S436" s="24" t="s">
        <v>177</v>
      </c>
      <c r="T436" s="25">
        <v>297417.63025758095</v>
      </c>
      <c r="U436" s="28">
        <v>2463.661492513141</v>
      </c>
      <c r="V436" s="88"/>
      <c r="W436" s="89">
        <v>5.802107063051714</v>
      </c>
      <c r="X436" s="88"/>
      <c r="Y436" s="89">
        <v>9.073018412279549</v>
      </c>
      <c r="Z436" s="77">
        <v>92</v>
      </c>
      <c r="AA436" s="77">
        <v>98</v>
      </c>
      <c r="AB436" s="24" t="s">
        <v>177</v>
      </c>
      <c r="AC436" s="87">
        <v>318686.4966334687</v>
      </c>
      <c r="AD436" s="87">
        <v>2639.842329655517</v>
      </c>
      <c r="AE436" s="88"/>
      <c r="AF436" s="89">
        <v>6.2170261104389395</v>
      </c>
      <c r="AG436" s="88"/>
      <c r="AH436" s="89">
        <v>9.426064189093479</v>
      </c>
      <c r="AI436" s="77">
        <v>88</v>
      </c>
      <c r="AJ436" s="77">
        <v>97</v>
      </c>
      <c r="AK436" s="24" t="s">
        <v>177</v>
      </c>
      <c r="AL436" s="25">
        <v>493.6895420193512</v>
      </c>
      <c r="AM436" s="83">
        <v>4.089481557889327</v>
      </c>
      <c r="AN436" s="31" t="s">
        <v>498</v>
      </c>
      <c r="AO436" s="27">
        <v>0.01</v>
      </c>
      <c r="AP436" s="88"/>
      <c r="AQ436" s="89">
        <v>0.010560823938076946</v>
      </c>
      <c r="AR436" s="77">
        <v>12</v>
      </c>
      <c r="AS436" s="77">
        <v>26</v>
      </c>
      <c r="AT436" s="24" t="s">
        <v>177</v>
      </c>
      <c r="AU436" s="25">
        <v>1941.2809426413828</v>
      </c>
      <c r="AV436" s="83">
        <v>16.080617347374886</v>
      </c>
      <c r="AW436" s="88"/>
      <c r="AX436" s="89">
        <v>0.03787105646330513</v>
      </c>
      <c r="AY436" s="88"/>
      <c r="AZ436" s="89">
        <v>0.03261663597119271</v>
      </c>
      <c r="BA436" s="77">
        <v>21</v>
      </c>
      <c r="BB436" s="77">
        <v>22</v>
      </c>
      <c r="BC436" s="32" t="s">
        <v>1184</v>
      </c>
      <c r="BD436" s="78">
        <v>3</v>
      </c>
      <c r="BE436" s="79">
        <v>0.9716061</v>
      </c>
      <c r="BF436" s="79">
        <v>41.6199912</v>
      </c>
      <c r="BG436" s="79">
        <v>43.8343</v>
      </c>
      <c r="BH436" s="79">
        <v>0.0395811848</v>
      </c>
      <c r="BI436" s="79">
        <v>13.510625999999998</v>
      </c>
      <c r="BJ436" s="79">
        <v>0.02389808</v>
      </c>
      <c r="BK436" s="79">
        <v>100</v>
      </c>
      <c r="BL436" s="81">
        <v>136.0483449417318</v>
      </c>
      <c r="BM436" s="81">
        <v>9925.465652464802</v>
      </c>
      <c r="BN436" s="81">
        <v>0.6212631436087364</v>
      </c>
      <c r="BO436" s="81">
        <v>1443.3351022489792</v>
      </c>
      <c r="BP436" s="81">
        <v>11505.47036279912</v>
      </c>
      <c r="BQ436" s="96">
        <v>1156.4192155133019</v>
      </c>
      <c r="BR436" s="96">
        <v>0.11596912014029746</v>
      </c>
      <c r="BS436" s="96">
        <v>378.40723901779063</v>
      </c>
      <c r="BT436" s="96">
        <v>1534.9424236512327</v>
      </c>
    </row>
    <row r="437" spans="1:72" s="29" customFormat="1" ht="12.75" customHeight="1">
      <c r="A437" s="17">
        <v>1991</v>
      </c>
      <c r="B437" s="18" t="s">
        <v>523</v>
      </c>
      <c r="C437" s="19" t="s">
        <v>525</v>
      </c>
      <c r="D437" s="20" t="s">
        <v>526</v>
      </c>
      <c r="E437" s="142" t="s">
        <v>1182</v>
      </c>
      <c r="F437" s="82">
        <v>1188.17549</v>
      </c>
      <c r="G437" s="74">
        <v>1.735021</v>
      </c>
      <c r="H437" s="22" t="s">
        <v>169</v>
      </c>
      <c r="I437" s="23">
        <v>43.163698630137</v>
      </c>
      <c r="J437" s="24" t="s">
        <v>177</v>
      </c>
      <c r="K437" s="87">
        <v>1686.8432728848552</v>
      </c>
      <c r="L437" s="92">
        <v>1.4196920295712</v>
      </c>
      <c r="M437" s="88"/>
      <c r="N437" s="89">
        <v>0.043762751840619424</v>
      </c>
      <c r="O437" s="88"/>
      <c r="P437" s="89">
        <v>0.02543710791625453</v>
      </c>
      <c r="Q437" s="77">
        <v>52</v>
      </c>
      <c r="R437" s="77">
        <v>36</v>
      </c>
      <c r="S437" s="24" t="s">
        <v>177</v>
      </c>
      <c r="T437" s="25">
        <v>40728.08846391289</v>
      </c>
      <c r="U437" s="28">
        <v>34.27783926422593</v>
      </c>
      <c r="V437" s="88"/>
      <c r="W437" s="89">
        <v>1.056632383719196</v>
      </c>
      <c r="X437" s="88"/>
      <c r="Y437" s="89">
        <v>0.9361556413164965</v>
      </c>
      <c r="Z437" s="77">
        <v>61</v>
      </c>
      <c r="AA437" s="77">
        <v>62</v>
      </c>
      <c r="AB437" s="24" t="s">
        <v>177</v>
      </c>
      <c r="AC437" s="87">
        <v>110902.82828045182</v>
      </c>
      <c r="AD437" s="87">
        <v>93.33876116267288</v>
      </c>
      <c r="AE437" s="88"/>
      <c r="AF437" s="89">
        <v>2.877216295358543</v>
      </c>
      <c r="AG437" s="88"/>
      <c r="AH437" s="89">
        <v>1.2838151758963985</v>
      </c>
      <c r="AI437" s="77">
        <v>73</v>
      </c>
      <c r="AJ437" s="77">
        <v>55</v>
      </c>
      <c r="AK437" s="24" t="s">
        <v>177</v>
      </c>
      <c r="AL437" s="25">
        <v>3334.896828245343</v>
      </c>
      <c r="AM437" s="83">
        <v>2.806737604261928</v>
      </c>
      <c r="AN437" s="88"/>
      <c r="AO437" s="89">
        <v>0.08651915957727034</v>
      </c>
      <c r="AP437" s="88"/>
      <c r="AQ437" s="89">
        <v>0.07763468549662166</v>
      </c>
      <c r="AR437" s="77">
        <v>73</v>
      </c>
      <c r="AS437" s="77">
        <v>74</v>
      </c>
      <c r="AT437" s="24" t="s">
        <v>177</v>
      </c>
      <c r="AU437" s="25">
        <v>27969.215194101187</v>
      </c>
      <c r="AV437" s="83">
        <v>23.539633185078735</v>
      </c>
      <c r="AW437" s="88"/>
      <c r="AX437" s="89">
        <v>0.7256215461102201</v>
      </c>
      <c r="AY437" s="88"/>
      <c r="AZ437" s="89">
        <v>0.13908683847401762</v>
      </c>
      <c r="BA437" s="77">
        <v>93</v>
      </c>
      <c r="BB437" s="77">
        <v>66</v>
      </c>
      <c r="BC437" s="32" t="s">
        <v>1184</v>
      </c>
      <c r="BD437" s="78">
        <v>4</v>
      </c>
      <c r="BE437" s="79">
        <v>1.1914152</v>
      </c>
      <c r="BF437" s="79">
        <v>65.71959000000001</v>
      </c>
      <c r="BG437" s="79">
        <v>0.9047936</v>
      </c>
      <c r="BH437" s="79">
        <v>4.1282442999999995</v>
      </c>
      <c r="BI437" s="79">
        <v>27.385045</v>
      </c>
      <c r="BJ437" s="79">
        <v>0.670905042</v>
      </c>
      <c r="BK437" s="79">
        <v>100</v>
      </c>
      <c r="BL437" s="81">
        <v>109.95738236164648</v>
      </c>
      <c r="BM437" s="81">
        <v>2285.3257139650304</v>
      </c>
      <c r="BN437" s="81">
        <v>2.0583379199874474</v>
      </c>
      <c r="BO437" s="81">
        <v>353.52101060425</v>
      </c>
      <c r="BP437" s="81">
        <v>2750.8624448509145</v>
      </c>
      <c r="BQ437" s="96">
        <v>266.2513542787634</v>
      </c>
      <c r="BR437" s="96">
        <v>0.3896730776696967</v>
      </c>
      <c r="BS437" s="96">
        <v>110.61581484061752</v>
      </c>
      <c r="BT437" s="96">
        <v>377.2568421970506</v>
      </c>
    </row>
    <row r="438" spans="1:72" s="29" customFormat="1" ht="12.75" customHeight="1">
      <c r="A438" s="17">
        <v>1991</v>
      </c>
      <c r="B438" s="18" t="s">
        <v>523</v>
      </c>
      <c r="C438" s="19" t="s">
        <v>527</v>
      </c>
      <c r="D438" s="20" t="s">
        <v>448</v>
      </c>
      <c r="E438" s="141" t="s">
        <v>1182</v>
      </c>
      <c r="F438" s="82">
        <v>523.41824</v>
      </c>
      <c r="G438" s="74">
        <v>0.9</v>
      </c>
      <c r="H438" s="17">
        <v>1994</v>
      </c>
      <c r="I438" s="23">
        <v>363.2219178082192</v>
      </c>
      <c r="J438" s="24" t="s">
        <v>177</v>
      </c>
      <c r="K438" s="87">
        <v>8590.065926000543</v>
      </c>
      <c r="L438" s="92">
        <v>16.41147608077346</v>
      </c>
      <c r="M438" s="88"/>
      <c r="N438" s="89">
        <v>0.026483354312997816</v>
      </c>
      <c r="O438" s="88"/>
      <c r="P438" s="89">
        <v>0.03078315654506029</v>
      </c>
      <c r="Q438" s="77">
        <v>35</v>
      </c>
      <c r="R438" s="77">
        <v>42</v>
      </c>
      <c r="S438" s="24" t="s">
        <v>177</v>
      </c>
      <c r="T438" s="25">
        <v>1093913.9530762197</v>
      </c>
      <c r="U438" s="28">
        <v>2089.9423624905003</v>
      </c>
      <c r="V438" s="88"/>
      <c r="W438" s="89">
        <v>3.372559775072413</v>
      </c>
      <c r="X438" s="88"/>
      <c r="Y438" s="89">
        <v>4.131008314633763</v>
      </c>
      <c r="Z438" s="77">
        <v>83</v>
      </c>
      <c r="AA438" s="77">
        <v>85</v>
      </c>
      <c r="AB438" s="24" t="s">
        <v>177</v>
      </c>
      <c r="AC438" s="87">
        <v>1228163.6690270137</v>
      </c>
      <c r="AD438" s="87">
        <v>2346.4288692480677</v>
      </c>
      <c r="AE438" s="88"/>
      <c r="AF438" s="89">
        <v>3.7864544790912387</v>
      </c>
      <c r="AG438" s="88"/>
      <c r="AH438" s="89">
        <v>4.5876119820559165</v>
      </c>
      <c r="AI438" s="77">
        <v>79</v>
      </c>
      <c r="AJ438" s="77">
        <v>84</v>
      </c>
      <c r="AK438" s="24" t="s">
        <v>177</v>
      </c>
      <c r="AL438" s="25">
        <v>37512.31670033423</v>
      </c>
      <c r="AM438" s="83">
        <v>71.66795849593288</v>
      </c>
      <c r="AN438" s="88"/>
      <c r="AO438" s="89">
        <v>0.11565126307929033</v>
      </c>
      <c r="AP438" s="88"/>
      <c r="AQ438" s="89">
        <v>0.14395298969152398</v>
      </c>
      <c r="AR438" s="77">
        <v>78</v>
      </c>
      <c r="AS438" s="77">
        <v>85</v>
      </c>
      <c r="AT438" s="24" t="s">
        <v>177</v>
      </c>
      <c r="AU438" s="25">
        <v>53007.74566530413</v>
      </c>
      <c r="AV438" s="83">
        <v>101.27225536753197</v>
      </c>
      <c r="AW438" s="88"/>
      <c r="AX438" s="89">
        <v>0.16342399719406234</v>
      </c>
      <c r="AY438" s="88"/>
      <c r="AZ438" s="89">
        <v>0.19023299972213056</v>
      </c>
      <c r="BA438" s="77">
        <v>57</v>
      </c>
      <c r="BB438" s="77">
        <v>75</v>
      </c>
      <c r="BC438" s="32" t="s">
        <v>1184</v>
      </c>
      <c r="BD438" s="78">
        <v>4</v>
      </c>
      <c r="BE438" s="79">
        <v>2.1858741100000003</v>
      </c>
      <c r="BF438" s="79">
        <v>36.213329</v>
      </c>
      <c r="BG438" s="79">
        <v>30.56665</v>
      </c>
      <c r="BH438" s="79">
        <v>0.2701178302</v>
      </c>
      <c r="BI438" s="79">
        <v>28.793424</v>
      </c>
      <c r="BJ438" s="79">
        <v>1.9706049603</v>
      </c>
      <c r="BK438" s="79">
        <v>100</v>
      </c>
      <c r="BL438" s="81">
        <v>138.47625944407287</v>
      </c>
      <c r="BM438" s="81">
        <v>7761.990997231328</v>
      </c>
      <c r="BN438" s="81">
        <v>1.184521196662921</v>
      </c>
      <c r="BO438" s="81">
        <v>1130.8929547430369</v>
      </c>
      <c r="BP438" s="81">
        <v>9032.5447326151</v>
      </c>
      <c r="BQ438" s="96">
        <v>904.3532758812532</v>
      </c>
      <c r="BR438" s="96">
        <v>0.22416745227169257</v>
      </c>
      <c r="BS438" s="96">
        <v>296.6136602346911</v>
      </c>
      <c r="BT438" s="96">
        <v>1201.191103568216</v>
      </c>
    </row>
    <row r="439" spans="1:72" s="29" customFormat="1" ht="12.75" customHeight="1">
      <c r="A439" s="17">
        <v>1991</v>
      </c>
      <c r="B439" s="18" t="s">
        <v>523</v>
      </c>
      <c r="C439" s="19" t="s">
        <v>528</v>
      </c>
      <c r="D439" s="20" t="s">
        <v>449</v>
      </c>
      <c r="E439" s="141" t="s">
        <v>1182</v>
      </c>
      <c r="F439" s="82">
        <v>1840.87488</v>
      </c>
      <c r="G439" s="74">
        <v>0.9228562</v>
      </c>
      <c r="H439" s="22" t="s">
        <v>169</v>
      </c>
      <c r="I439" s="23">
        <v>236.41780821917808</v>
      </c>
      <c r="J439" s="24" t="s">
        <v>177</v>
      </c>
      <c r="K439" s="87">
        <v>6490.098613503614</v>
      </c>
      <c r="L439" s="92">
        <v>3.5255511843931586</v>
      </c>
      <c r="M439" s="88"/>
      <c r="N439" s="89">
        <v>0.030741117440565506</v>
      </c>
      <c r="O439" s="88"/>
      <c r="P439" s="89">
        <v>0.033165606429991966</v>
      </c>
      <c r="Q439" s="77">
        <v>41</v>
      </c>
      <c r="R439" s="77">
        <v>47</v>
      </c>
      <c r="S439" s="24" t="s">
        <v>177</v>
      </c>
      <c r="T439" s="25">
        <v>423450.61442506866</v>
      </c>
      <c r="U439" s="28">
        <v>230.02683073445417</v>
      </c>
      <c r="V439" s="88"/>
      <c r="W439" s="89">
        <v>2.0057237714749263</v>
      </c>
      <c r="X439" s="88"/>
      <c r="Y439" s="89">
        <v>3.029083559133302</v>
      </c>
      <c r="Z439" s="77">
        <v>74</v>
      </c>
      <c r="AA439" s="77">
        <v>81</v>
      </c>
      <c r="AB439" s="24" t="s">
        <v>177</v>
      </c>
      <c r="AC439" s="87">
        <v>504263.72418115</v>
      </c>
      <c r="AD439" s="87">
        <v>273.9261259196225</v>
      </c>
      <c r="AE439" s="88"/>
      <c r="AF439" s="89">
        <v>2.388504595880288</v>
      </c>
      <c r="AG439" s="88"/>
      <c r="AH439" s="89">
        <v>3.4332595806788873</v>
      </c>
      <c r="AI439" s="77">
        <v>68</v>
      </c>
      <c r="AJ439" s="77">
        <v>79</v>
      </c>
      <c r="AK439" s="24" t="s">
        <v>177</v>
      </c>
      <c r="AL439" s="25">
        <v>10203.633993212878</v>
      </c>
      <c r="AM439" s="83">
        <v>5.542817767828348</v>
      </c>
      <c r="AN439" s="88"/>
      <c r="AO439" s="89">
        <v>0.0483307156925573</v>
      </c>
      <c r="AP439" s="88"/>
      <c r="AQ439" s="89">
        <v>0.059304901365947085</v>
      </c>
      <c r="AR439" s="77">
        <v>58</v>
      </c>
      <c r="AS439" s="77">
        <v>68</v>
      </c>
      <c r="AT439" s="24" t="s">
        <v>177</v>
      </c>
      <c r="AU439" s="25">
        <v>25726.027143826846</v>
      </c>
      <c r="AV439" s="83">
        <v>13.974891733992722</v>
      </c>
      <c r="AW439" s="88"/>
      <c r="AX439" s="89">
        <v>0.12185436135933017</v>
      </c>
      <c r="AY439" s="88"/>
      <c r="AZ439" s="89">
        <v>0.11507643750251462</v>
      </c>
      <c r="BA439" s="77">
        <v>49</v>
      </c>
      <c r="BB439" s="77">
        <v>60</v>
      </c>
      <c r="BC439" s="32" t="s">
        <v>1184</v>
      </c>
      <c r="BD439" s="78">
        <v>2</v>
      </c>
      <c r="BE439" s="79">
        <v>2.0780783814599997</v>
      </c>
      <c r="BF439" s="79">
        <v>62.084990000000005</v>
      </c>
      <c r="BG439" s="79">
        <v>6.840847</v>
      </c>
      <c r="BH439" s="79">
        <v>0.0556230789</v>
      </c>
      <c r="BI439" s="79">
        <v>28.819578</v>
      </c>
      <c r="BJ439" s="79">
        <v>0.12088743716000001</v>
      </c>
      <c r="BK439" s="79">
        <v>100</v>
      </c>
      <c r="BL439" s="81">
        <v>113.8963882216699</v>
      </c>
      <c r="BM439" s="81">
        <v>4717.564509327217</v>
      </c>
      <c r="BN439" s="81">
        <v>1.371268281597353</v>
      </c>
      <c r="BO439" s="81">
        <v>842.1522922839818</v>
      </c>
      <c r="BP439" s="81">
        <v>5674.984458114466</v>
      </c>
      <c r="BQ439" s="96">
        <v>549.63992627969</v>
      </c>
      <c r="BR439" s="96">
        <v>0.259840219740156</v>
      </c>
      <c r="BS439" s="96">
        <v>228.90692060505492</v>
      </c>
      <c r="BT439" s="96">
        <v>778.806687104485</v>
      </c>
    </row>
    <row r="440" spans="1:72" s="29" customFormat="1" ht="12.75" customHeight="1">
      <c r="A440" s="17">
        <v>1991</v>
      </c>
      <c r="B440" s="18" t="s">
        <v>523</v>
      </c>
      <c r="C440" s="19" t="s">
        <v>529</v>
      </c>
      <c r="D440" s="20" t="s">
        <v>450</v>
      </c>
      <c r="E440" s="142" t="s">
        <v>1182</v>
      </c>
      <c r="F440" s="82">
        <v>83.479376</v>
      </c>
      <c r="G440" s="74">
        <v>0.9</v>
      </c>
      <c r="H440" s="22" t="s">
        <v>169</v>
      </c>
      <c r="I440" s="23">
        <v>40.76712328767125</v>
      </c>
      <c r="J440" s="24" t="s">
        <v>177</v>
      </c>
      <c r="K440" s="87">
        <v>2004.100062810172</v>
      </c>
      <c r="L440" s="92">
        <v>24.00712797386233</v>
      </c>
      <c r="M440" s="88"/>
      <c r="N440" s="89">
        <v>0.05505007005846793</v>
      </c>
      <c r="O440" s="88"/>
      <c r="P440" s="89">
        <v>0.05751226326158698</v>
      </c>
      <c r="Q440" s="77">
        <v>59</v>
      </c>
      <c r="R440" s="77">
        <v>64</v>
      </c>
      <c r="S440" s="24" t="s">
        <v>177</v>
      </c>
      <c r="T440" s="25">
        <v>120434.0629232218</v>
      </c>
      <c r="U440" s="28">
        <v>1442.6804402948796</v>
      </c>
      <c r="V440" s="88"/>
      <c r="W440" s="89">
        <v>3.3081699483870923</v>
      </c>
      <c r="X440" s="88"/>
      <c r="Y440" s="89">
        <v>3.8218660316318713</v>
      </c>
      <c r="Z440" s="77">
        <v>82</v>
      </c>
      <c r="AA440" s="77">
        <v>83</v>
      </c>
      <c r="AB440" s="24" t="s">
        <v>177</v>
      </c>
      <c r="AC440" s="87">
        <v>133843.8662992109</v>
      </c>
      <c r="AD440" s="87">
        <v>1603.3165640721954</v>
      </c>
      <c r="AE440" s="88"/>
      <c r="AF440" s="89">
        <v>3.6765201266129</v>
      </c>
      <c r="AG440" s="88"/>
      <c r="AH440" s="89">
        <v>4.276483111102314</v>
      </c>
      <c r="AI440" s="77">
        <v>79</v>
      </c>
      <c r="AJ440" s="77">
        <v>82</v>
      </c>
      <c r="AK440" s="24" t="s">
        <v>177</v>
      </c>
      <c r="AL440" s="25">
        <v>1198.9320523545198</v>
      </c>
      <c r="AM440" s="83">
        <v>14.362015024579481</v>
      </c>
      <c r="AN440" s="88"/>
      <c r="AO440" s="89">
        <v>0.03293313278225803</v>
      </c>
      <c r="AP440" s="88"/>
      <c r="AQ440" s="89">
        <v>0.04598414277942622</v>
      </c>
      <c r="AR440" s="77">
        <v>51</v>
      </c>
      <c r="AS440" s="77">
        <v>62</v>
      </c>
      <c r="AT440" s="24" t="s">
        <v>177</v>
      </c>
      <c r="AU440" s="25">
        <v>3023.200177185944</v>
      </c>
      <c r="AV440" s="83">
        <v>36.214935018033</v>
      </c>
      <c r="AW440" s="88"/>
      <c r="AX440" s="89">
        <v>0.08304344909879026</v>
      </c>
      <c r="AY440" s="88"/>
      <c r="AZ440" s="89">
        <v>0.08708695118144423</v>
      </c>
      <c r="BA440" s="77">
        <v>38</v>
      </c>
      <c r="BB440" s="77">
        <v>52</v>
      </c>
      <c r="BC440" s="32" t="s">
        <v>1184</v>
      </c>
      <c r="BD440" s="78">
        <v>11</v>
      </c>
      <c r="BE440" s="79">
        <v>2.664680755</v>
      </c>
      <c r="BF440" s="79">
        <v>43.8741972</v>
      </c>
      <c r="BG440" s="79">
        <v>48.7202</v>
      </c>
      <c r="BH440" s="79">
        <v>0.08097266189999999</v>
      </c>
      <c r="BI440" s="79">
        <v>4.631513</v>
      </c>
      <c r="BJ440" s="79">
        <v>0.028433149999999997</v>
      </c>
      <c r="BK440" s="79">
        <v>100</v>
      </c>
      <c r="BL440" s="81">
        <v>127.1851065745069</v>
      </c>
      <c r="BM440" s="81">
        <v>10862.998464834394</v>
      </c>
      <c r="BN440" s="81">
        <v>3.3141918390317944</v>
      </c>
      <c r="BO440" s="81">
        <v>1557.594297302845</v>
      </c>
      <c r="BP440" s="81">
        <v>12551.092060550778</v>
      </c>
      <c r="BQ440" s="96">
        <v>1265.6499333040852</v>
      </c>
      <c r="BR440" s="96">
        <v>0.6229083456493493</v>
      </c>
      <c r="BS440" s="96">
        <v>408.46016865291364</v>
      </c>
      <c r="BT440" s="96">
        <v>1674.7330103026482</v>
      </c>
    </row>
    <row r="441" spans="1:72" s="29" customFormat="1" ht="12.75" customHeight="1">
      <c r="A441" s="17">
        <v>1991</v>
      </c>
      <c r="B441" s="18" t="s">
        <v>523</v>
      </c>
      <c r="C441" s="19" t="s">
        <v>530</v>
      </c>
      <c r="D441" s="20" t="s">
        <v>451</v>
      </c>
      <c r="E441" s="141" t="s">
        <v>1178</v>
      </c>
      <c r="F441" s="82">
        <v>999.11776</v>
      </c>
      <c r="G441" s="74">
        <v>0.9</v>
      </c>
      <c r="H441" s="22" t="s">
        <v>169</v>
      </c>
      <c r="I441" s="23">
        <v>253.97671232876712</v>
      </c>
      <c r="J441" s="24" t="s">
        <v>177</v>
      </c>
      <c r="K441" s="87">
        <v>5897.95803428375</v>
      </c>
      <c r="L441" s="92">
        <v>5.903166043493962</v>
      </c>
      <c r="M441" s="88"/>
      <c r="N441" s="89">
        <v>0.02600496790763902</v>
      </c>
      <c r="O441" s="88"/>
      <c r="P441" s="89">
        <v>0.02690479839134532</v>
      </c>
      <c r="Q441" s="77">
        <v>33</v>
      </c>
      <c r="R441" s="77">
        <v>38</v>
      </c>
      <c r="S441" s="24" t="s">
        <v>177</v>
      </c>
      <c r="T441" s="25">
        <v>416648.1625816442</v>
      </c>
      <c r="U441" s="28">
        <v>417.0160708399821</v>
      </c>
      <c r="V441" s="88"/>
      <c r="W441" s="89">
        <v>1.8370632740570556</v>
      </c>
      <c r="X441" s="88"/>
      <c r="Y441" s="89">
        <v>1.9712845578411196</v>
      </c>
      <c r="Z441" s="77">
        <v>72</v>
      </c>
      <c r="AA441" s="77">
        <v>75</v>
      </c>
      <c r="AB441" s="24" t="s">
        <v>177</v>
      </c>
      <c r="AC441" s="87">
        <v>531921.6154432601</v>
      </c>
      <c r="AD441" s="87">
        <v>532.3913123546719</v>
      </c>
      <c r="AE441" s="88"/>
      <c r="AF441" s="89">
        <v>2.3453209498228174</v>
      </c>
      <c r="AG441" s="88"/>
      <c r="AH441" s="89">
        <v>2.4963373212750106</v>
      </c>
      <c r="AI441" s="77">
        <v>67</v>
      </c>
      <c r="AJ441" s="77">
        <v>74</v>
      </c>
      <c r="AK441" s="24" t="s">
        <v>177</v>
      </c>
      <c r="AL441" s="25">
        <v>6768.744762969614</v>
      </c>
      <c r="AM441" s="83">
        <v>6.774721693436432</v>
      </c>
      <c r="AN441" s="88"/>
      <c r="AO441" s="89">
        <v>0.029844395180984116</v>
      </c>
      <c r="AP441" s="88"/>
      <c r="AQ441" s="89">
        <v>0.03194838565083887</v>
      </c>
      <c r="AR441" s="77">
        <v>49</v>
      </c>
      <c r="AS441" s="77">
        <v>54</v>
      </c>
      <c r="AT441" s="24" t="s">
        <v>177</v>
      </c>
      <c r="AU441" s="25">
        <v>20316.759667636434</v>
      </c>
      <c r="AV441" s="83">
        <v>20.33469975314665</v>
      </c>
      <c r="AW441" s="88"/>
      <c r="AX441" s="89">
        <v>0.08957959349201466</v>
      </c>
      <c r="AY441" s="88"/>
      <c r="AZ441" s="89">
        <v>0.09264719344053393</v>
      </c>
      <c r="BA441" s="77">
        <v>40</v>
      </c>
      <c r="BB441" s="77">
        <v>54</v>
      </c>
      <c r="BC441" s="19" t="s">
        <v>1185</v>
      </c>
      <c r="BD441" s="78">
        <v>6</v>
      </c>
      <c r="BE441" s="79">
        <v>1.7147788759999998</v>
      </c>
      <c r="BF441" s="79">
        <v>20.632295</v>
      </c>
      <c r="BG441" s="79">
        <v>21.57049</v>
      </c>
      <c r="BH441" s="79">
        <v>0.5726439030000001</v>
      </c>
      <c r="BI441" s="79">
        <v>53.51405200000001</v>
      </c>
      <c r="BJ441" s="79">
        <v>1.99574047</v>
      </c>
      <c r="BK441" s="79">
        <v>100</v>
      </c>
      <c r="BL441" s="81">
        <v>124.24461356787413</v>
      </c>
      <c r="BM441" s="81">
        <v>4294.404028343299</v>
      </c>
      <c r="BN441" s="81">
        <v>3.1040718696996574</v>
      </c>
      <c r="BO441" s="81">
        <v>680.1520573510775</v>
      </c>
      <c r="BP441" s="81">
        <v>5101.904771131949</v>
      </c>
      <c r="BQ441" s="96">
        <v>500.3417548431261</v>
      </c>
      <c r="BR441" s="96">
        <v>0.5885192151924113</v>
      </c>
      <c r="BS441" s="96">
        <v>180.23801318475213</v>
      </c>
      <c r="BT441" s="96">
        <v>681.1682872430707</v>
      </c>
    </row>
    <row r="442" spans="1:72" s="29" customFormat="1" ht="12.75" customHeight="1">
      <c r="A442" s="17">
        <v>1991</v>
      </c>
      <c r="B442" s="18" t="s">
        <v>523</v>
      </c>
      <c r="C442" s="19" t="s">
        <v>531</v>
      </c>
      <c r="D442" s="20" t="s">
        <v>452</v>
      </c>
      <c r="E442" s="141" t="s">
        <v>1182</v>
      </c>
      <c r="F442" s="82">
        <v>305.316384</v>
      </c>
      <c r="G442" s="74">
        <v>0.9</v>
      </c>
      <c r="H442" s="17">
        <v>1994</v>
      </c>
      <c r="I442" s="23">
        <v>172.0904109589041</v>
      </c>
      <c r="J442" s="24" t="s">
        <v>177</v>
      </c>
      <c r="K442" s="87">
        <v>5555.964884089315</v>
      </c>
      <c r="L442" s="92">
        <v>18.197401696232962</v>
      </c>
      <c r="M442" s="88"/>
      <c r="N442" s="89">
        <v>0.036153584420422526</v>
      </c>
      <c r="O442" s="88"/>
      <c r="P442" s="89">
        <v>0.04116098588173216</v>
      </c>
      <c r="Q442" s="77">
        <v>46</v>
      </c>
      <c r="R442" s="77">
        <v>54</v>
      </c>
      <c r="S442" s="24" t="s">
        <v>177</v>
      </c>
      <c r="T442" s="25">
        <v>379907.95994284935</v>
      </c>
      <c r="U442" s="28">
        <v>1244.3091162210585</v>
      </c>
      <c r="V442" s="88"/>
      <c r="W442" s="89">
        <v>2.4721240663556907</v>
      </c>
      <c r="X442" s="88"/>
      <c r="Y442" s="89">
        <v>2.7550632255348972</v>
      </c>
      <c r="Z442" s="77">
        <v>78</v>
      </c>
      <c r="AA442" s="77">
        <v>79</v>
      </c>
      <c r="AB442" s="24" t="s">
        <v>177</v>
      </c>
      <c r="AC442" s="87">
        <v>435400.9711322306</v>
      </c>
      <c r="AD442" s="87">
        <v>1426.0648754841488</v>
      </c>
      <c r="AE442" s="88"/>
      <c r="AF442" s="89">
        <v>2.8332262883161157</v>
      </c>
      <c r="AG442" s="88"/>
      <c r="AH442" s="89">
        <v>3.138785804700287</v>
      </c>
      <c r="AI442" s="77">
        <v>73</v>
      </c>
      <c r="AJ442" s="77">
        <v>78</v>
      </c>
      <c r="AK442" s="24" t="s">
        <v>177</v>
      </c>
      <c r="AL442" s="25">
        <v>1885.0703438268488</v>
      </c>
      <c r="AM442" s="83">
        <v>6.174153902683613</v>
      </c>
      <c r="AN442" s="88"/>
      <c r="AO442" s="89">
        <v>0.012266465183958731</v>
      </c>
      <c r="AP442" s="88"/>
      <c r="AQ442" s="89">
        <v>0.011461526472190184</v>
      </c>
      <c r="AR442" s="77">
        <v>28</v>
      </c>
      <c r="AS442" s="77">
        <v>28</v>
      </c>
      <c r="AT442" s="24" t="s">
        <v>177</v>
      </c>
      <c r="AU442" s="25">
        <v>5224.645937164439</v>
      </c>
      <c r="AV442" s="83">
        <v>17.112235736305713</v>
      </c>
      <c r="AW442" s="88"/>
      <c r="AX442" s="89">
        <v>0.03399763711556525</v>
      </c>
      <c r="AY442" s="88"/>
      <c r="AZ442" s="89">
        <v>0.03540275793164612</v>
      </c>
      <c r="BA442" s="77">
        <v>17</v>
      </c>
      <c r="BB442" s="77">
        <v>25</v>
      </c>
      <c r="BC442" s="32" t="s">
        <v>1184</v>
      </c>
      <c r="BD442" s="78">
        <v>11</v>
      </c>
      <c r="BE442" s="79">
        <v>2.117398754</v>
      </c>
      <c r="BF442" s="79">
        <v>19.6597037</v>
      </c>
      <c r="BG442" s="79">
        <v>40.25003</v>
      </c>
      <c r="BH442" s="79">
        <v>0.221379103</v>
      </c>
      <c r="BI442" s="79">
        <v>34.276336</v>
      </c>
      <c r="BJ442" s="79">
        <v>3.4751513683000006</v>
      </c>
      <c r="BK442" s="79">
        <v>100</v>
      </c>
      <c r="BL442" s="81">
        <v>112.16670682610119</v>
      </c>
      <c r="BM442" s="81">
        <v>5437.27890257384</v>
      </c>
      <c r="BN442" s="81">
        <v>5.101811590519382</v>
      </c>
      <c r="BO442" s="81">
        <v>675.9054240600465</v>
      </c>
      <c r="BP442" s="81">
        <v>6230.452845050507</v>
      </c>
      <c r="BQ442" s="96">
        <v>633.5439022274459</v>
      </c>
      <c r="BR442" s="96">
        <v>0.9662108404899751</v>
      </c>
      <c r="BS442" s="96">
        <v>186.174090152987</v>
      </c>
      <c r="BT442" s="96">
        <v>820.6842032209229</v>
      </c>
    </row>
    <row r="443" spans="1:72" s="29" customFormat="1" ht="12.75" customHeight="1">
      <c r="A443" s="17">
        <v>1991</v>
      </c>
      <c r="B443" s="18" t="s">
        <v>523</v>
      </c>
      <c r="C443" s="19" t="s">
        <v>532</v>
      </c>
      <c r="D443" s="20" t="s">
        <v>453</v>
      </c>
      <c r="E443" s="142" t="s">
        <v>1182</v>
      </c>
      <c r="F443" s="82">
        <v>377.299232</v>
      </c>
      <c r="G443" s="74">
        <v>0.9</v>
      </c>
      <c r="H443" s="17">
        <v>1994</v>
      </c>
      <c r="I443" s="23">
        <v>133.3178082191781</v>
      </c>
      <c r="J443" s="24" t="s">
        <v>177</v>
      </c>
      <c r="K443" s="87">
        <v>13472.007407863894</v>
      </c>
      <c r="L443" s="92">
        <v>35.70642679671263</v>
      </c>
      <c r="M443" s="88"/>
      <c r="N443" s="89">
        <v>0.11315993490146116</v>
      </c>
      <c r="O443" s="88"/>
      <c r="P443" s="89">
        <v>0.08258226392009829</v>
      </c>
      <c r="Q443" s="77">
        <v>78</v>
      </c>
      <c r="R443" s="77">
        <v>75</v>
      </c>
      <c r="S443" s="24" t="s">
        <v>177</v>
      </c>
      <c r="T443" s="25">
        <v>447459.0158446027</v>
      </c>
      <c r="U443" s="28">
        <v>1185.9526282963723</v>
      </c>
      <c r="V443" s="88"/>
      <c r="W443" s="89">
        <v>3.758492077022667</v>
      </c>
      <c r="X443" s="88"/>
      <c r="Y443" s="89">
        <v>5.431097682174426</v>
      </c>
      <c r="Z443" s="77">
        <v>86</v>
      </c>
      <c r="AA443" s="77">
        <v>91</v>
      </c>
      <c r="AB443" s="24" t="s">
        <v>177</v>
      </c>
      <c r="AC443" s="87">
        <v>550887.8540814248</v>
      </c>
      <c r="AD443" s="87">
        <v>1460.0820975999886</v>
      </c>
      <c r="AE443" s="88"/>
      <c r="AF443" s="89">
        <v>4.627256489591255</v>
      </c>
      <c r="AG443" s="88"/>
      <c r="AH443" s="89">
        <v>6.135924425562747</v>
      </c>
      <c r="AI443" s="77">
        <v>84</v>
      </c>
      <c r="AJ443" s="77">
        <v>90</v>
      </c>
      <c r="AK443" s="24" t="s">
        <v>177</v>
      </c>
      <c r="AL443" s="25">
        <v>6618.229753823851</v>
      </c>
      <c r="AM443" s="83">
        <v>17.541063412034326</v>
      </c>
      <c r="AN443" s="88"/>
      <c r="AO443" s="89">
        <v>0.05559070934510182</v>
      </c>
      <c r="AP443" s="88"/>
      <c r="AQ443" s="89">
        <v>0.04059614547631625</v>
      </c>
      <c r="AR443" s="77">
        <v>62</v>
      </c>
      <c r="AS443" s="77">
        <v>59</v>
      </c>
      <c r="AT443" s="24" t="s">
        <v>177</v>
      </c>
      <c r="AU443" s="25">
        <v>24347.561891205714</v>
      </c>
      <c r="AV443" s="83">
        <v>64.53117267730275</v>
      </c>
      <c r="AW443" s="88"/>
      <c r="AX443" s="89">
        <v>0.20451061487762287</v>
      </c>
      <c r="AY443" s="88"/>
      <c r="AZ443" s="89">
        <v>0.14452137986192262</v>
      </c>
      <c r="BA443" s="77">
        <v>65</v>
      </c>
      <c r="BB443" s="77">
        <v>67</v>
      </c>
      <c r="BC443" s="32" t="s">
        <v>1184</v>
      </c>
      <c r="BD443" s="78">
        <v>17</v>
      </c>
      <c r="BE443" s="79">
        <v>2.7745041069</v>
      </c>
      <c r="BF443" s="79">
        <v>45.248924</v>
      </c>
      <c r="BG443" s="79">
        <v>36.72837</v>
      </c>
      <c r="BH443" s="79">
        <v>0.07561842</v>
      </c>
      <c r="BI443" s="79">
        <v>14.920444</v>
      </c>
      <c r="BJ443" s="79">
        <v>0.252140935</v>
      </c>
      <c r="BK443" s="79">
        <v>100</v>
      </c>
      <c r="BL443" s="81">
        <v>114.46175785837097</v>
      </c>
      <c r="BM443" s="81">
        <v>4760.6422550753205</v>
      </c>
      <c r="BN443" s="81">
        <v>4.8158062510978015</v>
      </c>
      <c r="BO443" s="81">
        <v>917.1897810807097</v>
      </c>
      <c r="BP443" s="81">
        <v>5797.109600265499</v>
      </c>
      <c r="BQ443" s="96">
        <v>554.6552503981773</v>
      </c>
      <c r="BR443" s="96">
        <v>0.9117431757719558</v>
      </c>
      <c r="BS443" s="96">
        <v>252.42563971081708</v>
      </c>
      <c r="BT443" s="96">
        <v>807.9926332847663</v>
      </c>
    </row>
    <row r="444" spans="1:72" s="29" customFormat="1" ht="12.75" customHeight="1">
      <c r="A444" s="17">
        <v>1997</v>
      </c>
      <c r="B444" s="18" t="s">
        <v>1159</v>
      </c>
      <c r="C444" s="19" t="s">
        <v>454</v>
      </c>
      <c r="D444" s="39" t="s">
        <v>455</v>
      </c>
      <c r="E444" s="140" t="s">
        <v>1178</v>
      </c>
      <c r="F444" s="82">
        <v>352.7531422743</v>
      </c>
      <c r="G444" s="76">
        <v>0.80000001</v>
      </c>
      <c r="H444" s="41"/>
      <c r="I444" s="23"/>
      <c r="J444" s="24" t="s">
        <v>175</v>
      </c>
      <c r="K444" s="77"/>
      <c r="L444" s="93"/>
      <c r="M444" s="88"/>
      <c r="N444" s="89"/>
      <c r="O444" s="88"/>
      <c r="P444" s="89"/>
      <c r="Q444" s="80"/>
      <c r="R444" s="80"/>
      <c r="S444" s="24" t="s">
        <v>175</v>
      </c>
      <c r="T444" s="26"/>
      <c r="U444" s="28"/>
      <c r="V444" s="88"/>
      <c r="W444" s="89"/>
      <c r="X444" s="88"/>
      <c r="Y444" s="89"/>
      <c r="Z444" s="80"/>
      <c r="AA444" s="80"/>
      <c r="AB444" s="24" t="s">
        <v>175</v>
      </c>
      <c r="AC444" s="77"/>
      <c r="AD444" s="77"/>
      <c r="AE444" s="88"/>
      <c r="AF444" s="89"/>
      <c r="AG444" s="88"/>
      <c r="AH444" s="89"/>
      <c r="AI444" s="80"/>
      <c r="AJ444" s="80"/>
      <c r="AK444" s="24" t="s">
        <v>175</v>
      </c>
      <c r="AL444" s="26"/>
      <c r="AM444" s="83"/>
      <c r="AN444" s="88"/>
      <c r="AO444" s="89"/>
      <c r="AP444" s="88"/>
      <c r="AQ444" s="89"/>
      <c r="AR444" s="80"/>
      <c r="AS444" s="80"/>
      <c r="AT444" s="24" t="s">
        <v>175</v>
      </c>
      <c r="AU444" s="26"/>
      <c r="AV444" s="83"/>
      <c r="AW444" s="88"/>
      <c r="AX444" s="89"/>
      <c r="AY444" s="88"/>
      <c r="AZ444" s="89"/>
      <c r="BA444" s="80"/>
      <c r="BB444" s="80"/>
      <c r="BC444" s="19" t="s">
        <v>1185</v>
      </c>
      <c r="BD444" s="78">
        <v>10</v>
      </c>
      <c r="BE444" s="79">
        <v>1.2895094453</v>
      </c>
      <c r="BF444" s="79">
        <v>19.332691</v>
      </c>
      <c r="BG444" s="79">
        <v>5.749467</v>
      </c>
      <c r="BH444" s="79">
        <v>0.10818203729999999</v>
      </c>
      <c r="BI444" s="79">
        <v>73.48443</v>
      </c>
      <c r="BJ444" s="79">
        <v>0.0357204763</v>
      </c>
      <c r="BK444" s="79">
        <v>100</v>
      </c>
      <c r="BL444" s="81">
        <v>101.58662164980741</v>
      </c>
      <c r="BM444" s="81">
        <v>2266.5529256857794</v>
      </c>
      <c r="BN444" s="81">
        <v>4.237146286012153</v>
      </c>
      <c r="BO444" s="81">
        <v>1667.01279032899</v>
      </c>
      <c r="BP444" s="81">
        <v>4039.3894839505892</v>
      </c>
      <c r="BQ444" s="96">
        <v>221.30112339570252</v>
      </c>
      <c r="BR444" s="96">
        <v>0.5726384142112766</v>
      </c>
      <c r="BS444" s="96">
        <v>371.91731065568536</v>
      </c>
      <c r="BT444" s="96">
        <v>593.7910724655992</v>
      </c>
    </row>
    <row r="445" spans="1:72" s="29" customFormat="1" ht="12.75" customHeight="1">
      <c r="A445" s="17">
        <v>1997</v>
      </c>
      <c r="B445" s="18" t="s">
        <v>1159</v>
      </c>
      <c r="C445" s="19" t="s">
        <v>1160</v>
      </c>
      <c r="D445" s="20" t="s">
        <v>1161</v>
      </c>
      <c r="E445" s="140" t="s">
        <v>1182</v>
      </c>
      <c r="F445" s="82">
        <v>159.8608016327</v>
      </c>
      <c r="G445" s="76">
        <v>0.80000001</v>
      </c>
      <c r="H445" s="22" t="s">
        <v>172</v>
      </c>
      <c r="I445" s="23">
        <v>34.0218878248974</v>
      </c>
      <c r="J445" s="24" t="s">
        <v>177</v>
      </c>
      <c r="K445" s="87">
        <v>842.2356123371815</v>
      </c>
      <c r="L445" s="92">
        <v>5.2685561672105345</v>
      </c>
      <c r="M445" s="88"/>
      <c r="N445" s="89">
        <v>0.027721947300361868</v>
      </c>
      <c r="O445" s="88"/>
      <c r="P445" s="89">
        <v>0.02996195740656596</v>
      </c>
      <c r="Q445" s="77">
        <v>37</v>
      </c>
      <c r="R445" s="77">
        <v>41</v>
      </c>
      <c r="S445" s="24" t="s">
        <v>177</v>
      </c>
      <c r="T445" s="25">
        <v>111513.06994582503</v>
      </c>
      <c r="U445" s="28">
        <v>697.5635603407027</v>
      </c>
      <c r="V445" s="88"/>
      <c r="W445" s="89">
        <v>3.6704212016887863</v>
      </c>
      <c r="X445" s="88"/>
      <c r="Y445" s="89">
        <v>4.1426880880520525</v>
      </c>
      <c r="Z445" s="77">
        <v>84</v>
      </c>
      <c r="AA445" s="77">
        <v>85</v>
      </c>
      <c r="AB445" s="24" t="s">
        <v>177</v>
      </c>
      <c r="AC445" s="87">
        <v>124643.00852773464</v>
      </c>
      <c r="AD445" s="87">
        <v>779.6971318467262</v>
      </c>
      <c r="AE445" s="88"/>
      <c r="AF445" s="89">
        <v>4.102589421712908</v>
      </c>
      <c r="AG445" s="88"/>
      <c r="AH445" s="89">
        <v>4.5422788595117725</v>
      </c>
      <c r="AI445" s="77">
        <v>81</v>
      </c>
      <c r="AJ445" s="77">
        <v>83</v>
      </c>
      <c r="AK445" s="24" t="s">
        <v>177</v>
      </c>
      <c r="AL445" s="25">
        <v>3245.1431444332675</v>
      </c>
      <c r="AM445" s="83">
        <v>20.299805276151346</v>
      </c>
      <c r="AN445" s="88"/>
      <c r="AO445" s="89">
        <v>0.1068129700458383</v>
      </c>
      <c r="AP445" s="88"/>
      <c r="AQ445" s="89">
        <v>0.10029668201717248</v>
      </c>
      <c r="AR445" s="77">
        <v>76</v>
      </c>
      <c r="AS445" s="77">
        <v>79</v>
      </c>
      <c r="AT445" s="24" t="s">
        <v>177</v>
      </c>
      <c r="AU445" s="25">
        <v>6630.583108279612</v>
      </c>
      <c r="AV445" s="83">
        <v>41.477229192896196</v>
      </c>
      <c r="AW445" s="88"/>
      <c r="AX445" s="89">
        <v>0.21824377027744254</v>
      </c>
      <c r="AY445" s="88"/>
      <c r="AZ445" s="89">
        <v>0.20012244276196173</v>
      </c>
      <c r="BA445" s="77">
        <v>67</v>
      </c>
      <c r="BB445" s="77">
        <v>76</v>
      </c>
      <c r="BC445" s="32" t="s">
        <v>1184</v>
      </c>
      <c r="BD445" s="78">
        <v>21</v>
      </c>
      <c r="BE445" s="79">
        <v>3.285903795</v>
      </c>
      <c r="BF445" s="79">
        <v>31.722092</v>
      </c>
      <c r="BG445" s="79">
        <v>27.51199</v>
      </c>
      <c r="BH445" s="79">
        <v>0.168291363</v>
      </c>
      <c r="BI445" s="79">
        <v>37.18508</v>
      </c>
      <c r="BJ445" s="79">
        <v>0.12664074</v>
      </c>
      <c r="BK445" s="79">
        <v>100</v>
      </c>
      <c r="BL445" s="81">
        <v>99.9557104481043</v>
      </c>
      <c r="BM445" s="81">
        <v>5354.570922062145</v>
      </c>
      <c r="BN445" s="81">
        <v>4.483066889113299</v>
      </c>
      <c r="BO445" s="81">
        <v>3828.4995055023423</v>
      </c>
      <c r="BP445" s="81">
        <v>9287.509204901706</v>
      </c>
      <c r="BQ445" s="96">
        <v>522.8090051662222</v>
      </c>
      <c r="BR445" s="96">
        <v>0.6046927431827241</v>
      </c>
      <c r="BS445" s="96">
        <v>822.6969879844379</v>
      </c>
      <c r="BT445" s="96">
        <v>1346.1106858938429</v>
      </c>
    </row>
    <row r="446" spans="1:72" s="29" customFormat="1" ht="12.75" customHeight="1">
      <c r="A446" s="17">
        <v>1997</v>
      </c>
      <c r="B446" s="18" t="s">
        <v>1159</v>
      </c>
      <c r="C446" s="113" t="s">
        <v>1162</v>
      </c>
      <c r="D446" s="116" t="s">
        <v>1163</v>
      </c>
      <c r="E446" s="140" t="s">
        <v>1178</v>
      </c>
      <c r="F446" s="82">
        <v>14536.20249603</v>
      </c>
      <c r="G446" s="76">
        <v>14.21985</v>
      </c>
      <c r="H446" s="22" t="s">
        <v>172</v>
      </c>
      <c r="I446" s="23">
        <v>2648.603283173735</v>
      </c>
      <c r="J446" s="24" t="s">
        <v>177</v>
      </c>
      <c r="K446" s="87">
        <v>42943.17283369419</v>
      </c>
      <c r="L446" s="92">
        <v>2.9542222492719437</v>
      </c>
      <c r="M446" s="31" t="s">
        <v>498</v>
      </c>
      <c r="N446" s="27">
        <v>0.02</v>
      </c>
      <c r="O446" s="31" t="s">
        <v>498</v>
      </c>
      <c r="P446" s="27">
        <v>0.02</v>
      </c>
      <c r="Q446" s="77">
        <v>11</v>
      </c>
      <c r="R446" s="77">
        <v>11</v>
      </c>
      <c r="S446" s="24" t="s">
        <v>177</v>
      </c>
      <c r="T446" s="25">
        <v>1907222.6400279074</v>
      </c>
      <c r="U446" s="28">
        <v>131.2050131765013</v>
      </c>
      <c r="V446" s="88"/>
      <c r="W446" s="89">
        <v>0.806367511049109</v>
      </c>
      <c r="X446" s="88"/>
      <c r="Y446" s="89">
        <v>0.8912409737601155</v>
      </c>
      <c r="Z446" s="77">
        <v>55</v>
      </c>
      <c r="AA446" s="77">
        <v>62</v>
      </c>
      <c r="AB446" s="24" t="s">
        <v>177</v>
      </c>
      <c r="AC446" s="87">
        <v>2552627.128210673</v>
      </c>
      <c r="AD446" s="87">
        <v>175.60481349292047</v>
      </c>
      <c r="AE446" s="88"/>
      <c r="AF446" s="89">
        <v>1.0792424234129039</v>
      </c>
      <c r="AG446" s="88"/>
      <c r="AH446" s="89">
        <v>1.1759988899673222</v>
      </c>
      <c r="AI446" s="77">
        <v>43</v>
      </c>
      <c r="AJ446" s="77">
        <v>52</v>
      </c>
      <c r="AK446" s="24" t="s">
        <v>177</v>
      </c>
      <c r="AL446" s="25">
        <v>136432.41421038302</v>
      </c>
      <c r="AM446" s="83">
        <v>9.385698517040076</v>
      </c>
      <c r="AN446" s="88"/>
      <c r="AO446" s="89">
        <v>0.057683179700319547</v>
      </c>
      <c r="AP446" s="88"/>
      <c r="AQ446" s="89">
        <v>0.06696097214495872</v>
      </c>
      <c r="AR446" s="77">
        <v>62</v>
      </c>
      <c r="AS446" s="77">
        <v>71</v>
      </c>
      <c r="AT446" s="24" t="s">
        <v>177</v>
      </c>
      <c r="AU446" s="25">
        <v>285066.4703921779</v>
      </c>
      <c r="AV446" s="83">
        <v>19.6107938417914</v>
      </c>
      <c r="AW446" s="88"/>
      <c r="AX446" s="89">
        <v>0.120525173825711</v>
      </c>
      <c r="AY446" s="88"/>
      <c r="AZ446" s="89">
        <v>0.11577496743300589</v>
      </c>
      <c r="BA446" s="77">
        <v>49</v>
      </c>
      <c r="BB446" s="77">
        <v>61</v>
      </c>
      <c r="BC446" s="19" t="s">
        <v>1179</v>
      </c>
      <c r="BD446" s="78">
        <v>15</v>
      </c>
      <c r="BE446" s="79">
        <v>2.0590409800000002</v>
      </c>
      <c r="BF446" s="79">
        <v>9.417238591099999</v>
      </c>
      <c r="BG446" s="79">
        <v>5.614852</v>
      </c>
      <c r="BH446" s="79">
        <v>36.321002549999996</v>
      </c>
      <c r="BI446" s="79">
        <v>41.86271</v>
      </c>
      <c r="BJ446" s="79">
        <v>4.725159143</v>
      </c>
      <c r="BK446" s="79">
        <v>100</v>
      </c>
      <c r="BL446" s="81">
        <v>100.77996645960982</v>
      </c>
      <c r="BM446" s="81">
        <v>1370.5919643575812</v>
      </c>
      <c r="BN446" s="81">
        <v>4.9041006424799924</v>
      </c>
      <c r="BO446" s="81">
        <v>804.8839442898095</v>
      </c>
      <c r="BP446" s="81">
        <v>2281.1599757494805</v>
      </c>
      <c r="BQ446" s="96">
        <v>133.8291529165178</v>
      </c>
      <c r="BR446" s="96">
        <v>0.6633323480439106</v>
      </c>
      <c r="BS446" s="96">
        <v>184.35805367542875</v>
      </c>
      <c r="BT446" s="96">
        <v>318.8505389399905</v>
      </c>
    </row>
    <row r="447" spans="1:72" s="29" customFormat="1" ht="12.75" customHeight="1">
      <c r="A447" s="17">
        <v>1991</v>
      </c>
      <c r="B447" s="18" t="s">
        <v>523</v>
      </c>
      <c r="C447" s="19" t="s">
        <v>533</v>
      </c>
      <c r="D447" s="20" t="s">
        <v>456</v>
      </c>
      <c r="E447" s="141" t="s">
        <v>1182</v>
      </c>
      <c r="F447" s="82">
        <v>1229.68064</v>
      </c>
      <c r="G447" s="74">
        <v>0.9047354</v>
      </c>
      <c r="H447" s="17">
        <v>1994</v>
      </c>
      <c r="I447" s="23">
        <v>91.86027397260274</v>
      </c>
      <c r="J447" s="24" t="s">
        <v>177</v>
      </c>
      <c r="K447" s="87">
        <v>3011.2059669075643</v>
      </c>
      <c r="L447" s="92">
        <v>2.4487707368537284</v>
      </c>
      <c r="M447" s="88"/>
      <c r="N447" s="89">
        <v>0.03670804598467002</v>
      </c>
      <c r="O447" s="88"/>
      <c r="P447" s="89">
        <v>0.0372796101933392</v>
      </c>
      <c r="Q447" s="77">
        <v>46</v>
      </c>
      <c r="R447" s="77">
        <v>50</v>
      </c>
      <c r="S447" s="24" t="s">
        <v>177</v>
      </c>
      <c r="T447" s="25">
        <v>303058.7040915615</v>
      </c>
      <c r="U447" s="28">
        <v>246.45317998302508</v>
      </c>
      <c r="V447" s="88"/>
      <c r="W447" s="89">
        <v>3.6944310578901827</v>
      </c>
      <c r="X447" s="88"/>
      <c r="Y447" s="89">
        <v>4.176165209735588</v>
      </c>
      <c r="Z447" s="77">
        <v>85</v>
      </c>
      <c r="AA447" s="77">
        <v>86</v>
      </c>
      <c r="AB447" s="24" t="s">
        <v>177</v>
      </c>
      <c r="AC447" s="87">
        <v>336943.6618527127</v>
      </c>
      <c r="AD447" s="87">
        <v>274.00908080712134</v>
      </c>
      <c r="AE447" s="88"/>
      <c r="AF447" s="89">
        <v>4.107504956306485</v>
      </c>
      <c r="AG447" s="88"/>
      <c r="AH447" s="89">
        <v>4.552698300448198</v>
      </c>
      <c r="AI447" s="77">
        <v>82</v>
      </c>
      <c r="AJ447" s="77">
        <v>83</v>
      </c>
      <c r="AK447" s="24" t="s">
        <v>177</v>
      </c>
      <c r="AL447" s="25">
        <v>1012.9917763859165</v>
      </c>
      <c r="AM447" s="83">
        <v>0.8237844391743181</v>
      </c>
      <c r="AN447" s="88"/>
      <c r="AO447" s="89">
        <v>0.012348855946195815</v>
      </c>
      <c r="AP447" s="88"/>
      <c r="AQ447" s="89">
        <v>0.012839705586304088</v>
      </c>
      <c r="AR447" s="77">
        <v>28</v>
      </c>
      <c r="AS447" s="77">
        <v>31</v>
      </c>
      <c r="AT447" s="24" t="s">
        <v>177</v>
      </c>
      <c r="AU447" s="25">
        <v>4642.48714834208</v>
      </c>
      <c r="AV447" s="83">
        <v>3.77536003847477</v>
      </c>
      <c r="AW447" s="88"/>
      <c r="AX447" s="89">
        <v>0.05659414653046614</v>
      </c>
      <c r="AY447" s="88"/>
      <c r="AZ447" s="89">
        <v>0.05614774183797907</v>
      </c>
      <c r="BA447" s="77">
        <v>29</v>
      </c>
      <c r="BB447" s="77">
        <v>38</v>
      </c>
      <c r="BC447" s="32" t="s">
        <v>1184</v>
      </c>
      <c r="BD447" s="78">
        <v>4</v>
      </c>
      <c r="BE447" s="79">
        <v>1.8539571421999999</v>
      </c>
      <c r="BF447" s="79">
        <v>49.890761</v>
      </c>
      <c r="BG447" s="79">
        <v>16.06892</v>
      </c>
      <c r="BH447" s="79">
        <v>0.055770202399999996</v>
      </c>
      <c r="BI447" s="79">
        <v>31.7322983</v>
      </c>
      <c r="BJ447" s="79">
        <v>0.39829587299999997</v>
      </c>
      <c r="BK447" s="79">
        <v>100</v>
      </c>
      <c r="BL447" s="81">
        <v>108.18933713824538</v>
      </c>
      <c r="BM447" s="81">
        <v>5563.747022966873</v>
      </c>
      <c r="BN447" s="81">
        <v>1.6454136688151269</v>
      </c>
      <c r="BO447" s="81">
        <v>738.9447068142831</v>
      </c>
      <c r="BP447" s="81">
        <v>6412.526480588218</v>
      </c>
      <c r="BQ447" s="96">
        <v>648.2742814698078</v>
      </c>
      <c r="BR447" s="96">
        <v>0.31173405587107017</v>
      </c>
      <c r="BS447" s="96">
        <v>203.4658364630348</v>
      </c>
      <c r="BT447" s="96">
        <v>852.0518519887137</v>
      </c>
    </row>
    <row r="448" spans="1:72" s="29" customFormat="1" ht="12.75" customHeight="1">
      <c r="A448" s="17">
        <v>1991</v>
      </c>
      <c r="B448" s="18" t="s">
        <v>730</v>
      </c>
      <c r="C448" s="19" t="s">
        <v>731</v>
      </c>
      <c r="D448" s="20" t="s">
        <v>732</v>
      </c>
      <c r="E448" s="139" t="s">
        <v>208</v>
      </c>
      <c r="F448" s="82">
        <v>1324.47757</v>
      </c>
      <c r="G448" s="74">
        <v>21.00244</v>
      </c>
      <c r="H448" s="22" t="s">
        <v>169</v>
      </c>
      <c r="I448" s="23">
        <v>797.527397260274</v>
      </c>
      <c r="J448" s="24" t="s">
        <v>177</v>
      </c>
      <c r="K448" s="87">
        <v>17031.71985474329</v>
      </c>
      <c r="L448" s="92">
        <v>12.859198404351453</v>
      </c>
      <c r="M448" s="88"/>
      <c r="N448" s="89">
        <v>0.023914507146574605</v>
      </c>
      <c r="O448" s="88"/>
      <c r="P448" s="89">
        <v>0.02003723300227169</v>
      </c>
      <c r="Q448" s="77">
        <v>30</v>
      </c>
      <c r="R448" s="77">
        <v>22</v>
      </c>
      <c r="S448" s="24" t="s">
        <v>177</v>
      </c>
      <c r="T448" s="25">
        <v>39019.59478769625</v>
      </c>
      <c r="U448" s="28">
        <v>29.460366616624736</v>
      </c>
      <c r="V448" s="88"/>
      <c r="W448" s="89">
        <v>0.05478803000314332</v>
      </c>
      <c r="X448" s="31" t="s">
        <v>498</v>
      </c>
      <c r="Y448" s="27">
        <v>0.05</v>
      </c>
      <c r="Z448" s="77">
        <v>7</v>
      </c>
      <c r="AA448" s="77">
        <v>3</v>
      </c>
      <c r="AB448" s="24" t="s">
        <v>177</v>
      </c>
      <c r="AC448" s="87">
        <v>147183.60035019694</v>
      </c>
      <c r="AD448" s="87">
        <v>111.12577795499922</v>
      </c>
      <c r="AE448" s="88"/>
      <c r="AF448" s="89">
        <v>0.20666282045809387</v>
      </c>
      <c r="AG448" s="31" t="s">
        <v>498</v>
      </c>
      <c r="AH448" s="27">
        <v>0.2</v>
      </c>
      <c r="AI448" s="77">
        <v>5</v>
      </c>
      <c r="AJ448" s="77">
        <v>3</v>
      </c>
      <c r="AK448" s="24" t="s">
        <v>177</v>
      </c>
      <c r="AL448" s="25">
        <v>5587.3399188984695</v>
      </c>
      <c r="AM448" s="83">
        <v>4.218523624298499</v>
      </c>
      <c r="AN448" s="31" t="s">
        <v>498</v>
      </c>
      <c r="AO448" s="27">
        <v>0.01</v>
      </c>
      <c r="AP448" s="31" t="s">
        <v>498</v>
      </c>
      <c r="AQ448" s="27">
        <v>0.01</v>
      </c>
      <c r="AR448" s="77">
        <v>12</v>
      </c>
      <c r="AS448" s="77">
        <v>12</v>
      </c>
      <c r="AT448" s="24" t="s">
        <v>177</v>
      </c>
      <c r="AU448" s="25">
        <v>34634.368799838725</v>
      </c>
      <c r="AV448" s="83">
        <v>26.14945664941591</v>
      </c>
      <c r="AW448" s="88"/>
      <c r="AX448" s="89">
        <v>0.04863066485620795</v>
      </c>
      <c r="AY448" s="88"/>
      <c r="AZ448" s="89">
        <v>0.01842468885758299</v>
      </c>
      <c r="BA448" s="77">
        <v>26</v>
      </c>
      <c r="BB448" s="77">
        <v>12</v>
      </c>
      <c r="BC448" s="19" t="s">
        <v>1183</v>
      </c>
      <c r="BD448" s="78">
        <v>0</v>
      </c>
      <c r="BE448" s="79">
        <v>0.05123556168</v>
      </c>
      <c r="BF448" s="79">
        <v>0</v>
      </c>
      <c r="BG448" s="79">
        <v>0</v>
      </c>
      <c r="BH448" s="79">
        <v>43.28888468999999</v>
      </c>
      <c r="BI448" s="79">
        <v>14.904385000000001</v>
      </c>
      <c r="BJ448" s="79">
        <v>41.75549436</v>
      </c>
      <c r="BK448" s="79">
        <v>100</v>
      </c>
      <c r="BL448" s="81">
        <v>96.34641579220302</v>
      </c>
      <c r="BM448" s="81">
        <v>0</v>
      </c>
      <c r="BN448" s="81">
        <v>0.00025167155781530775</v>
      </c>
      <c r="BO448" s="81">
        <v>31.555083261998917</v>
      </c>
      <c r="BP448" s="81">
        <v>127.90175072575975</v>
      </c>
      <c r="BQ448" s="96">
        <v>0</v>
      </c>
      <c r="BR448" s="96">
        <v>0</v>
      </c>
      <c r="BS448" s="96">
        <v>7.529006323602747</v>
      </c>
      <c r="BT448" s="96">
        <v>7.529006323602747</v>
      </c>
    </row>
    <row r="449" spans="1:72" s="29" customFormat="1" ht="12.75" customHeight="1">
      <c r="A449" s="17">
        <v>1991</v>
      </c>
      <c r="B449" s="18" t="s">
        <v>730</v>
      </c>
      <c r="C449" s="19" t="s">
        <v>733</v>
      </c>
      <c r="D449" s="20" t="s">
        <v>457</v>
      </c>
      <c r="E449" s="141" t="s">
        <v>208</v>
      </c>
      <c r="F449" s="82">
        <v>2206.33574</v>
      </c>
      <c r="G449" s="74">
        <v>11.32495</v>
      </c>
      <c r="H449" s="22" t="s">
        <v>169</v>
      </c>
      <c r="I449" s="23">
        <v>702.5013698630137</v>
      </c>
      <c r="J449" s="24" t="s">
        <v>177</v>
      </c>
      <c r="K449" s="87">
        <v>12240.77049616931</v>
      </c>
      <c r="L449" s="92">
        <v>5.548008978982188</v>
      </c>
      <c r="M449" s="31" t="s">
        <v>498</v>
      </c>
      <c r="N449" s="27">
        <v>0.02</v>
      </c>
      <c r="O449" s="31" t="s">
        <v>498</v>
      </c>
      <c r="P449" s="27">
        <v>0.02</v>
      </c>
      <c r="Q449" s="77">
        <v>11</v>
      </c>
      <c r="R449" s="77">
        <v>11</v>
      </c>
      <c r="S449" s="24" t="s">
        <v>177</v>
      </c>
      <c r="T449" s="25">
        <v>469645.37123350735</v>
      </c>
      <c r="U449" s="28">
        <v>212.86215090433487</v>
      </c>
      <c r="V449" s="88"/>
      <c r="W449" s="89">
        <v>0.7486372146108045</v>
      </c>
      <c r="X449" s="88"/>
      <c r="Y449" s="89">
        <v>0.8610721587846553</v>
      </c>
      <c r="Z449" s="77">
        <v>53</v>
      </c>
      <c r="AA449" s="77">
        <v>60</v>
      </c>
      <c r="AB449" s="24" t="s">
        <v>177</v>
      </c>
      <c r="AC449" s="87">
        <v>590644.8268017544</v>
      </c>
      <c r="AD449" s="87">
        <v>267.70396549065305</v>
      </c>
      <c r="AE449" s="88"/>
      <c r="AF449" s="89">
        <v>0.9415161418492838</v>
      </c>
      <c r="AG449" s="88"/>
      <c r="AH449" s="89">
        <v>1.0276118631790263</v>
      </c>
      <c r="AI449" s="77">
        <v>38</v>
      </c>
      <c r="AJ449" s="77">
        <v>47</v>
      </c>
      <c r="AK449" s="24" t="s">
        <v>177</v>
      </c>
      <c r="AL449" s="25">
        <v>7036.9808148946895</v>
      </c>
      <c r="AM449" s="83">
        <v>3.189442425881516</v>
      </c>
      <c r="AN449" s="88"/>
      <c r="AO449" s="89">
        <v>0.011217284443144467</v>
      </c>
      <c r="AP449" s="31" t="s">
        <v>498</v>
      </c>
      <c r="AQ449" s="27">
        <v>0.01</v>
      </c>
      <c r="AR449" s="77">
        <v>26</v>
      </c>
      <c r="AS449" s="77">
        <v>12</v>
      </c>
      <c r="AT449" s="24" t="s">
        <v>177</v>
      </c>
      <c r="AU449" s="25">
        <v>30265.885550273433</v>
      </c>
      <c r="AV449" s="83">
        <v>13.71771530577365</v>
      </c>
      <c r="AW449" s="88"/>
      <c r="AX449" s="89">
        <v>0.04824527110013924</v>
      </c>
      <c r="AY449" s="88"/>
      <c r="AZ449" s="89">
        <v>0.033349861328472175</v>
      </c>
      <c r="BA449" s="77">
        <v>26</v>
      </c>
      <c r="BB449" s="77">
        <v>23</v>
      </c>
      <c r="BC449" s="19" t="s">
        <v>1183</v>
      </c>
      <c r="BD449" s="78">
        <v>3</v>
      </c>
      <c r="BE449" s="79">
        <v>0.1397517525</v>
      </c>
      <c r="BF449" s="79">
        <v>8.837931</v>
      </c>
      <c r="BG449" s="79">
        <v>6.383791</v>
      </c>
      <c r="BH449" s="79">
        <v>41.552564</v>
      </c>
      <c r="BI449" s="79">
        <v>41.50121</v>
      </c>
      <c r="BJ449" s="79">
        <v>1.5847503661</v>
      </c>
      <c r="BK449" s="79">
        <v>100</v>
      </c>
      <c r="BL449" s="81">
        <v>140.63362813494558</v>
      </c>
      <c r="BM449" s="81">
        <v>509.46688648573496</v>
      </c>
      <c r="BN449" s="81">
        <v>2.7013114513569</v>
      </c>
      <c r="BO449" s="81">
        <v>430.5985633899943</v>
      </c>
      <c r="BP449" s="81">
        <v>1083.4003894620319</v>
      </c>
      <c r="BQ449" s="96">
        <v>64.17412549672366</v>
      </c>
      <c r="BR449" s="96">
        <v>0.6529680141367182</v>
      </c>
      <c r="BS449" s="96">
        <v>115.09309095450722</v>
      </c>
      <c r="BT449" s="96">
        <v>179.92018446536758</v>
      </c>
    </row>
    <row r="450" spans="1:72" s="29" customFormat="1" ht="12.75" customHeight="1">
      <c r="A450" s="17">
        <v>1991</v>
      </c>
      <c r="B450" s="18" t="s">
        <v>730</v>
      </c>
      <c r="C450" s="19" t="s">
        <v>734</v>
      </c>
      <c r="D450" s="20" t="s">
        <v>458</v>
      </c>
      <c r="E450" s="142" t="s">
        <v>1178</v>
      </c>
      <c r="F450" s="82">
        <v>2294.46323</v>
      </c>
      <c r="G450" s="74">
        <v>20.75917</v>
      </c>
      <c r="H450" s="22" t="s">
        <v>169</v>
      </c>
      <c r="I450" s="23">
        <v>870.6109589041096</v>
      </c>
      <c r="J450" s="24" t="s">
        <v>177</v>
      </c>
      <c r="K450" s="87">
        <v>16274.263037449307</v>
      </c>
      <c r="L450" s="92">
        <v>7.092841072658771</v>
      </c>
      <c r="M450" s="88"/>
      <c r="N450" s="89">
        <v>0.02093272377766518</v>
      </c>
      <c r="O450" s="88"/>
      <c r="P450" s="89">
        <v>0.021352008980222638</v>
      </c>
      <c r="Q450" s="77">
        <v>24</v>
      </c>
      <c r="R450" s="77">
        <v>26</v>
      </c>
      <c r="S450" s="24" t="s">
        <v>177</v>
      </c>
      <c r="T450" s="25">
        <v>298752.91434830957</v>
      </c>
      <c r="U450" s="28">
        <v>130.20601526410584</v>
      </c>
      <c r="V450" s="88"/>
      <c r="W450" s="89">
        <v>0.38427007228745047</v>
      </c>
      <c r="X450" s="88"/>
      <c r="Y450" s="89">
        <v>0.5101038989048176</v>
      </c>
      <c r="Z450" s="77">
        <v>36</v>
      </c>
      <c r="AA450" s="77">
        <v>45</v>
      </c>
      <c r="AB450" s="24" t="s">
        <v>177</v>
      </c>
      <c r="AC450" s="87">
        <v>411428.1928014001</v>
      </c>
      <c r="AD450" s="87">
        <v>179.3134827448946</v>
      </c>
      <c r="AE450" s="88"/>
      <c r="AF450" s="89">
        <v>0.5291983234164012</v>
      </c>
      <c r="AG450" s="88"/>
      <c r="AH450" s="89">
        <v>0.645174728157483</v>
      </c>
      <c r="AI450" s="77">
        <v>20</v>
      </c>
      <c r="AJ450" s="77">
        <v>28</v>
      </c>
      <c r="AK450" s="24" t="s">
        <v>177</v>
      </c>
      <c r="AL450" s="25">
        <v>7320.801463503287</v>
      </c>
      <c r="AM450" s="83">
        <v>3.190637953044594</v>
      </c>
      <c r="AN450" s="31" t="s">
        <v>498</v>
      </c>
      <c r="AO450" s="27">
        <v>0.01</v>
      </c>
      <c r="AP450" s="31" t="s">
        <v>498</v>
      </c>
      <c r="AQ450" s="27">
        <v>0.01</v>
      </c>
      <c r="AR450" s="77">
        <v>12</v>
      </c>
      <c r="AS450" s="77">
        <v>12</v>
      </c>
      <c r="AT450" s="24" t="s">
        <v>177</v>
      </c>
      <c r="AU450" s="25">
        <v>15144.458873533149</v>
      </c>
      <c r="AV450" s="83">
        <v>6.600436509733543</v>
      </c>
      <c r="AW450" s="88"/>
      <c r="AX450" s="89">
        <v>0.019479516438463934</v>
      </c>
      <c r="AY450" s="88"/>
      <c r="AZ450" s="89">
        <v>0.015615566587919728</v>
      </c>
      <c r="BA450" s="77">
        <v>9</v>
      </c>
      <c r="BB450" s="77">
        <v>9</v>
      </c>
      <c r="BC450" s="19" t="s">
        <v>1185</v>
      </c>
      <c r="BD450" s="78">
        <v>2</v>
      </c>
      <c r="BE450" s="79">
        <v>0.1501141559</v>
      </c>
      <c r="BF450" s="79">
        <v>18.87418122502</v>
      </c>
      <c r="BG450" s="79">
        <v>15.18279</v>
      </c>
      <c r="BH450" s="79">
        <v>34.177859000000005</v>
      </c>
      <c r="BI450" s="79">
        <v>25.26393</v>
      </c>
      <c r="BJ450" s="79">
        <v>6.3511199</v>
      </c>
      <c r="BK450" s="79">
        <v>100</v>
      </c>
      <c r="BL450" s="81">
        <v>102.99489523743644</v>
      </c>
      <c r="BM450" s="81">
        <v>2289.7705505323497</v>
      </c>
      <c r="BN450" s="81">
        <v>2.0167389360749675</v>
      </c>
      <c r="BO450" s="81">
        <v>538.1825186189626</v>
      </c>
      <c r="BP450" s="81">
        <v>2932.964703324824</v>
      </c>
      <c r="BQ450" s="96">
        <v>431.8742848917508</v>
      </c>
      <c r="BR450" s="96">
        <v>0.42914902875417477</v>
      </c>
      <c r="BS450" s="96">
        <v>148.74328580981444</v>
      </c>
      <c r="BT450" s="96">
        <v>581.0467197303194</v>
      </c>
    </row>
    <row r="451" spans="1:72" s="29" customFormat="1" ht="12.75" customHeight="1">
      <c r="A451" s="17">
        <v>1991</v>
      </c>
      <c r="B451" s="18" t="s">
        <v>730</v>
      </c>
      <c r="C451" s="19" t="s">
        <v>735</v>
      </c>
      <c r="D451" s="20" t="s">
        <v>459</v>
      </c>
      <c r="E451" s="141" t="s">
        <v>208</v>
      </c>
      <c r="F451" s="82">
        <v>8336.92672</v>
      </c>
      <c r="G451" s="74">
        <v>15.42615</v>
      </c>
      <c r="H451" s="22" t="s">
        <v>169</v>
      </c>
      <c r="I451" s="23">
        <v>2163.4424657534246</v>
      </c>
      <c r="J451" s="24" t="s">
        <v>177</v>
      </c>
      <c r="K451" s="87">
        <v>40018.69662125419</v>
      </c>
      <c r="L451" s="92">
        <v>4.800173728917482</v>
      </c>
      <c r="M451" s="88"/>
      <c r="N451" s="89">
        <v>0.020714102973381433</v>
      </c>
      <c r="O451" s="88"/>
      <c r="P451" s="89">
        <v>0.02132535737533407</v>
      </c>
      <c r="Q451" s="77">
        <v>23</v>
      </c>
      <c r="R451" s="77">
        <v>26</v>
      </c>
      <c r="S451" s="24" t="s">
        <v>177</v>
      </c>
      <c r="T451" s="25">
        <v>410376.51449129585</v>
      </c>
      <c r="U451" s="28">
        <v>49.22395605407167</v>
      </c>
      <c r="V451" s="88"/>
      <c r="W451" s="89">
        <v>0.2124152482896044</v>
      </c>
      <c r="X451" s="88"/>
      <c r="Y451" s="89">
        <v>0.2406695777770934</v>
      </c>
      <c r="Z451" s="77">
        <v>26</v>
      </c>
      <c r="AA451" s="77">
        <v>28</v>
      </c>
      <c r="AB451" s="24" t="s">
        <v>177</v>
      </c>
      <c r="AC451" s="87">
        <v>738495.1645019503</v>
      </c>
      <c r="AD451" s="87">
        <v>88.58122294997818</v>
      </c>
      <c r="AE451" s="88"/>
      <c r="AF451" s="89">
        <v>0.382252951104689</v>
      </c>
      <c r="AG451" s="88"/>
      <c r="AH451" s="89">
        <v>0.3990328187841781</v>
      </c>
      <c r="AI451" s="77">
        <v>13</v>
      </c>
      <c r="AJ451" s="77">
        <v>15</v>
      </c>
      <c r="AK451" s="24" t="s">
        <v>177</v>
      </c>
      <c r="AL451" s="25">
        <v>18826.855904340006</v>
      </c>
      <c r="AM451" s="83">
        <v>2.258248937126319</v>
      </c>
      <c r="AN451" s="31" t="s">
        <v>498</v>
      </c>
      <c r="AO451" s="27">
        <v>0.01</v>
      </c>
      <c r="AP451" s="31" t="s">
        <v>498</v>
      </c>
      <c r="AQ451" s="27">
        <v>0.01</v>
      </c>
      <c r="AR451" s="77">
        <v>12</v>
      </c>
      <c r="AS451" s="77">
        <v>12</v>
      </c>
      <c r="AT451" s="24" t="s">
        <v>177</v>
      </c>
      <c r="AU451" s="25">
        <v>66759.31614238523</v>
      </c>
      <c r="AV451" s="83">
        <v>8.007664980697495</v>
      </c>
      <c r="AW451" s="88"/>
      <c r="AX451" s="89">
        <v>0.03455533202626713</v>
      </c>
      <c r="AY451" s="88"/>
      <c r="AZ451" s="89">
        <v>0.027380514141371447</v>
      </c>
      <c r="BA451" s="77">
        <v>18</v>
      </c>
      <c r="BB451" s="77">
        <v>18</v>
      </c>
      <c r="BC451" s="19" t="s">
        <v>1179</v>
      </c>
      <c r="BD451" s="78">
        <v>4</v>
      </c>
      <c r="BE451" s="79">
        <v>0.34848442999999996</v>
      </c>
      <c r="BF451" s="79">
        <v>13.35750979534</v>
      </c>
      <c r="BG451" s="79">
        <v>8.303951</v>
      </c>
      <c r="BH451" s="79">
        <v>38.765342</v>
      </c>
      <c r="BI451" s="79">
        <v>33.19912</v>
      </c>
      <c r="BJ451" s="79">
        <v>6.0255828000000005</v>
      </c>
      <c r="BK451" s="79">
        <v>100</v>
      </c>
      <c r="BL451" s="81">
        <v>101.39571751767379</v>
      </c>
      <c r="BM451" s="81">
        <v>1986.7022412786664</v>
      </c>
      <c r="BN451" s="81">
        <v>5.848358150535997</v>
      </c>
      <c r="BO451" s="81">
        <v>386.96405862135254</v>
      </c>
      <c r="BP451" s="81">
        <v>2480.910375568229</v>
      </c>
      <c r="BQ451" s="96">
        <v>376.74270613396175</v>
      </c>
      <c r="BR451" s="96">
        <v>1.266813741806925</v>
      </c>
      <c r="BS451" s="96">
        <v>105.00775998184616</v>
      </c>
      <c r="BT451" s="96">
        <v>483.0172798576148</v>
      </c>
    </row>
    <row r="452" spans="1:72" s="29" customFormat="1" ht="12.75" customHeight="1">
      <c r="A452" s="17">
        <v>1991</v>
      </c>
      <c r="B452" s="18" t="s">
        <v>730</v>
      </c>
      <c r="C452" s="19" t="s">
        <v>736</v>
      </c>
      <c r="D452" s="20" t="s">
        <v>460</v>
      </c>
      <c r="E452" s="141" t="s">
        <v>1183</v>
      </c>
      <c r="F452" s="82">
        <v>31558.3959</v>
      </c>
      <c r="G452" s="74">
        <v>12.79893</v>
      </c>
      <c r="H452" s="22" t="s">
        <v>169</v>
      </c>
      <c r="I452" s="23">
        <v>3571.797260273973</v>
      </c>
      <c r="J452" s="24" t="s">
        <v>177</v>
      </c>
      <c r="K452" s="87">
        <v>65263.734502818865</v>
      </c>
      <c r="L452" s="92">
        <v>2.068030793124655</v>
      </c>
      <c r="M452" s="88"/>
      <c r="N452" s="89">
        <v>0.02046132070980726</v>
      </c>
      <c r="O452" s="31" t="s">
        <v>498</v>
      </c>
      <c r="P452" s="27">
        <v>0.02</v>
      </c>
      <c r="Q452" s="77">
        <v>22</v>
      </c>
      <c r="R452" s="77">
        <v>11</v>
      </c>
      <c r="S452" s="24" t="s">
        <v>177</v>
      </c>
      <c r="T452" s="25">
        <v>557776.8087723857</v>
      </c>
      <c r="U452" s="28">
        <v>17.674434738059222</v>
      </c>
      <c r="V452" s="88"/>
      <c r="W452" s="89">
        <v>0.17487277207974786</v>
      </c>
      <c r="X452" s="88"/>
      <c r="Y452" s="89">
        <v>0.2088302168438969</v>
      </c>
      <c r="Z452" s="77">
        <v>22</v>
      </c>
      <c r="AA452" s="77">
        <v>26</v>
      </c>
      <c r="AB452" s="24" t="s">
        <v>177</v>
      </c>
      <c r="AC452" s="87">
        <v>1130184.52606085</v>
      </c>
      <c r="AD452" s="87">
        <v>35.81248329737982</v>
      </c>
      <c r="AE452" s="88"/>
      <c r="AF452" s="89">
        <v>0.35433258953322316</v>
      </c>
      <c r="AG452" s="88"/>
      <c r="AH452" s="89">
        <v>0.37560279204101776</v>
      </c>
      <c r="AI452" s="77">
        <v>12</v>
      </c>
      <c r="AJ452" s="77">
        <v>14</v>
      </c>
      <c r="AK452" s="24" t="s">
        <v>177</v>
      </c>
      <c r="AL452" s="25">
        <v>32730.901683302483</v>
      </c>
      <c r="AM452" s="83">
        <v>1.037153529191339</v>
      </c>
      <c r="AN452" s="88"/>
      <c r="AO452" s="89">
        <v>0.010261709379108485</v>
      </c>
      <c r="AP452" s="31" t="s">
        <v>498</v>
      </c>
      <c r="AQ452" s="27">
        <v>0.01</v>
      </c>
      <c r="AR452" s="77">
        <v>24</v>
      </c>
      <c r="AS452" s="77">
        <v>12</v>
      </c>
      <c r="AT452" s="24" t="s">
        <v>177</v>
      </c>
      <c r="AU452" s="25">
        <v>55885.22237124244</v>
      </c>
      <c r="AV452" s="83">
        <v>1.7708511721675448</v>
      </c>
      <c r="AW452" s="88"/>
      <c r="AX452" s="89">
        <v>0.017520993344741827</v>
      </c>
      <c r="AY452" s="88"/>
      <c r="AZ452" s="89">
        <v>0.018390912481456557</v>
      </c>
      <c r="BA452" s="77">
        <v>8</v>
      </c>
      <c r="BB452" s="77">
        <v>12</v>
      </c>
      <c r="BC452" s="19" t="s">
        <v>1179</v>
      </c>
      <c r="BD452" s="78">
        <v>5</v>
      </c>
      <c r="BE452" s="79">
        <v>0.46897629199999996</v>
      </c>
      <c r="BF452" s="79">
        <v>10.549205481549999</v>
      </c>
      <c r="BG452" s="79">
        <v>6.327344</v>
      </c>
      <c r="BH452" s="79">
        <v>35.699222999999996</v>
      </c>
      <c r="BI452" s="79">
        <v>38.60755</v>
      </c>
      <c r="BJ452" s="79">
        <v>8.3476931</v>
      </c>
      <c r="BK452" s="79">
        <v>100</v>
      </c>
      <c r="BL452" s="81">
        <v>117.83197130117757</v>
      </c>
      <c r="BM452" s="81">
        <v>1368.2864977303868</v>
      </c>
      <c r="BN452" s="81">
        <v>7.642984583171838</v>
      </c>
      <c r="BO452" s="81">
        <v>368.34292962273156</v>
      </c>
      <c r="BP452" s="81">
        <v>1862.104383237468</v>
      </c>
      <c r="BQ452" s="96">
        <v>255.73152362495924</v>
      </c>
      <c r="BR452" s="96">
        <v>1.67671175369637</v>
      </c>
      <c r="BS452" s="96">
        <v>101.80454070544188</v>
      </c>
      <c r="BT452" s="96">
        <v>359.21277608409747</v>
      </c>
    </row>
    <row r="453" spans="1:72" s="29" customFormat="1" ht="12.75" customHeight="1">
      <c r="A453" s="17">
        <v>1991</v>
      </c>
      <c r="B453" s="18" t="s">
        <v>730</v>
      </c>
      <c r="C453" s="19" t="s">
        <v>737</v>
      </c>
      <c r="D453" s="20" t="s">
        <v>461</v>
      </c>
      <c r="E453" s="141" t="s">
        <v>1178</v>
      </c>
      <c r="F453" s="82">
        <v>1523.43936</v>
      </c>
      <c r="G453" s="74">
        <v>3.18347</v>
      </c>
      <c r="H453" s="22" t="s">
        <v>169</v>
      </c>
      <c r="I453" s="23">
        <v>138.85890410958905</v>
      </c>
      <c r="J453" s="24" t="s">
        <v>177</v>
      </c>
      <c r="K453" s="87">
        <v>4096.241295472601</v>
      </c>
      <c r="L453" s="92">
        <v>2.6888115162474215</v>
      </c>
      <c r="M453" s="88"/>
      <c r="N453" s="89">
        <v>0.03303393722809197</v>
      </c>
      <c r="O453" s="88"/>
      <c r="P453" s="89">
        <v>0.03322907700377306</v>
      </c>
      <c r="Q453" s="77">
        <v>44</v>
      </c>
      <c r="R453" s="77">
        <v>47</v>
      </c>
      <c r="S453" s="24" t="s">
        <v>177</v>
      </c>
      <c r="T453" s="25">
        <v>82187.85434979449</v>
      </c>
      <c r="U453" s="28">
        <v>53.94888468011913</v>
      </c>
      <c r="V453" s="88"/>
      <c r="W453" s="89">
        <v>0.662799924531652</v>
      </c>
      <c r="X453" s="88"/>
      <c r="Y453" s="89">
        <v>0.7265903627421717</v>
      </c>
      <c r="Z453" s="77">
        <v>50</v>
      </c>
      <c r="AA453" s="77">
        <v>55</v>
      </c>
      <c r="AB453" s="24" t="s">
        <v>177</v>
      </c>
      <c r="AC453" s="87">
        <v>124725.52813421111</v>
      </c>
      <c r="AD453" s="87">
        <v>81.87101594526946</v>
      </c>
      <c r="AE453" s="88"/>
      <c r="AF453" s="89">
        <v>1.0058429105922058</v>
      </c>
      <c r="AG453" s="88"/>
      <c r="AH453" s="89">
        <v>1.00757272820918</v>
      </c>
      <c r="AI453" s="77">
        <v>40</v>
      </c>
      <c r="AJ453" s="77">
        <v>46</v>
      </c>
      <c r="AK453" s="24" t="s">
        <v>177</v>
      </c>
      <c r="AL453" s="25">
        <v>2521.154260732684</v>
      </c>
      <c r="AM453" s="83">
        <v>1.6549094942201599</v>
      </c>
      <c r="AN453" s="88"/>
      <c r="AO453" s="89">
        <v>0.020331725009322555</v>
      </c>
      <c r="AP453" s="88"/>
      <c r="AQ453" s="89">
        <v>0.019676627107322403</v>
      </c>
      <c r="AR453" s="77">
        <v>42</v>
      </c>
      <c r="AS453" s="77">
        <v>43</v>
      </c>
      <c r="AT453" s="24" t="s">
        <v>177</v>
      </c>
      <c r="AU453" s="25">
        <v>6655.780607961206</v>
      </c>
      <c r="AV453" s="83">
        <v>4.368917321370248</v>
      </c>
      <c r="AW453" s="88"/>
      <c r="AX453" s="89">
        <v>0.053675216606587944</v>
      </c>
      <c r="AY453" s="88"/>
      <c r="AZ453" s="89">
        <v>0.044841226808970035</v>
      </c>
      <c r="BA453" s="77">
        <v>28</v>
      </c>
      <c r="BB453" s="77">
        <v>32</v>
      </c>
      <c r="BC453" s="19" t="s">
        <v>1185</v>
      </c>
      <c r="BD453" s="78">
        <v>1</v>
      </c>
      <c r="BE453" s="79">
        <v>0.16081368834</v>
      </c>
      <c r="BF453" s="79">
        <v>20.840377</v>
      </c>
      <c r="BG453" s="79">
        <v>7.710077</v>
      </c>
      <c r="BH453" s="79">
        <v>15.178875199999998</v>
      </c>
      <c r="BI453" s="79">
        <v>55.41798</v>
      </c>
      <c r="BJ453" s="79">
        <v>0.6918769769</v>
      </c>
      <c r="BK453" s="79">
        <v>100</v>
      </c>
      <c r="BL453" s="81">
        <v>210.47440969360275</v>
      </c>
      <c r="BM453" s="81">
        <v>788.748384007443</v>
      </c>
      <c r="BN453" s="81">
        <v>1.2878753506801872</v>
      </c>
      <c r="BO453" s="81">
        <v>440.33652904963674</v>
      </c>
      <c r="BP453" s="81">
        <v>1440.8471981013627</v>
      </c>
      <c r="BQ453" s="96">
        <v>149.98977926717959</v>
      </c>
      <c r="BR453" s="96">
        <v>0.27853641206521884</v>
      </c>
      <c r="BS453" s="96">
        <v>126.58528134654469</v>
      </c>
      <c r="BT453" s="96">
        <v>276.8535970257895</v>
      </c>
    </row>
    <row r="454" spans="1:72" s="29" customFormat="1" ht="12.75" customHeight="1">
      <c r="A454" s="17">
        <v>1991</v>
      </c>
      <c r="B454" s="18" t="s">
        <v>730</v>
      </c>
      <c r="C454" s="19" t="s">
        <v>738</v>
      </c>
      <c r="D454" s="20" t="s">
        <v>462</v>
      </c>
      <c r="E454" s="141" t="s">
        <v>1183</v>
      </c>
      <c r="F454" s="82">
        <v>48830.4148</v>
      </c>
      <c r="G454" s="74">
        <v>8.997062</v>
      </c>
      <c r="H454" s="22" t="s">
        <v>169</v>
      </c>
      <c r="I454" s="23">
        <v>5217.319178082192</v>
      </c>
      <c r="J454" s="24" t="s">
        <v>177</v>
      </c>
      <c r="K454" s="87">
        <v>138483.96354585618</v>
      </c>
      <c r="L454" s="92">
        <v>2.836018578032972</v>
      </c>
      <c r="M454" s="88"/>
      <c r="N454" s="89">
        <v>0.02972354604382716</v>
      </c>
      <c r="O454" s="88"/>
      <c r="P454" s="89">
        <v>0.02744059281867268</v>
      </c>
      <c r="Q454" s="77">
        <v>40</v>
      </c>
      <c r="R454" s="77">
        <v>39</v>
      </c>
      <c r="S454" s="24" t="s">
        <v>177</v>
      </c>
      <c r="T454" s="25">
        <v>866671.6235054788</v>
      </c>
      <c r="U454" s="28">
        <v>17.748602526830858</v>
      </c>
      <c r="V454" s="88"/>
      <c r="W454" s="89">
        <v>0.18601831754774587</v>
      </c>
      <c r="X454" s="88"/>
      <c r="Y454" s="89">
        <v>0.2920000267144789</v>
      </c>
      <c r="Z454" s="77">
        <v>23</v>
      </c>
      <c r="AA454" s="77">
        <v>31</v>
      </c>
      <c r="AB454" s="24" t="s">
        <v>177</v>
      </c>
      <c r="AC454" s="87">
        <v>2160453.148932081</v>
      </c>
      <c r="AD454" s="87">
        <v>44.24400566288209</v>
      </c>
      <c r="AE454" s="88"/>
      <c r="AF454" s="89">
        <v>0.46370949389060595</v>
      </c>
      <c r="AG454" s="88"/>
      <c r="AH454" s="89">
        <v>0.5630801130241657</v>
      </c>
      <c r="AI454" s="77">
        <v>17</v>
      </c>
      <c r="AJ454" s="77">
        <v>24</v>
      </c>
      <c r="AK454" s="24" t="s">
        <v>177</v>
      </c>
      <c r="AL454" s="25">
        <v>94412.6322178364</v>
      </c>
      <c r="AM454" s="83">
        <v>1.9334800370738692</v>
      </c>
      <c r="AN454" s="88"/>
      <c r="AO454" s="89">
        <v>0.02026428294649826</v>
      </c>
      <c r="AP454" s="88"/>
      <c r="AQ454" s="89">
        <v>0.022570336600390137</v>
      </c>
      <c r="AR454" s="77">
        <v>42</v>
      </c>
      <c r="AS454" s="77">
        <v>46</v>
      </c>
      <c r="AT454" s="24" t="s">
        <v>177</v>
      </c>
      <c r="AU454" s="25">
        <v>200922.94065636993</v>
      </c>
      <c r="AV454" s="83">
        <v>4.114708864942305</v>
      </c>
      <c r="AW454" s="88"/>
      <c r="AX454" s="89">
        <v>0.043125154169083336</v>
      </c>
      <c r="AY454" s="88"/>
      <c r="AZ454" s="89">
        <v>0.05068420009793908</v>
      </c>
      <c r="BA454" s="77">
        <v>24</v>
      </c>
      <c r="BB454" s="77">
        <v>35</v>
      </c>
      <c r="BC454" s="19" t="s">
        <v>1179</v>
      </c>
      <c r="BD454" s="78">
        <v>5</v>
      </c>
      <c r="BE454" s="79">
        <v>0.47690900999999997</v>
      </c>
      <c r="BF454" s="79">
        <v>11.98194607018</v>
      </c>
      <c r="BG454" s="79">
        <v>6.501544</v>
      </c>
      <c r="BH454" s="79">
        <v>24.9909778</v>
      </c>
      <c r="BI454" s="79">
        <v>48.68168</v>
      </c>
      <c r="BJ454" s="79">
        <v>7.3669315554</v>
      </c>
      <c r="BK454" s="79">
        <v>100</v>
      </c>
      <c r="BL454" s="81">
        <v>140.39448626596553</v>
      </c>
      <c r="BM454" s="81">
        <v>1552.0708485428088</v>
      </c>
      <c r="BN454" s="81">
        <v>7.613042025602454</v>
      </c>
      <c r="BO454" s="81">
        <v>421.28118477502676</v>
      </c>
      <c r="BP454" s="81">
        <v>2121.3595616094035</v>
      </c>
      <c r="BQ454" s="96">
        <v>292.23746562699006</v>
      </c>
      <c r="BR454" s="96">
        <v>1.6619969404806285</v>
      </c>
      <c r="BS454" s="96">
        <v>116.87965427645723</v>
      </c>
      <c r="BT454" s="96">
        <v>410.7791168439279</v>
      </c>
    </row>
    <row r="455" spans="1:72" s="29" customFormat="1" ht="12.75" customHeight="1">
      <c r="A455" s="17">
        <v>1991</v>
      </c>
      <c r="B455" s="18" t="s">
        <v>730</v>
      </c>
      <c r="C455" s="113" t="s">
        <v>739</v>
      </c>
      <c r="D455" s="116" t="s">
        <v>740</v>
      </c>
      <c r="E455" s="142" t="s">
        <v>1182</v>
      </c>
      <c r="F455" s="82">
        <v>623.355968</v>
      </c>
      <c r="G455" s="74">
        <v>4.448298</v>
      </c>
      <c r="H455" s="22" t="s">
        <v>169</v>
      </c>
      <c r="I455" s="23">
        <v>110.77534246575343</v>
      </c>
      <c r="J455" s="24" t="s">
        <v>177</v>
      </c>
      <c r="K455" s="87">
        <v>6793.177411856717</v>
      </c>
      <c r="L455" s="92">
        <v>10.897749858162452</v>
      </c>
      <c r="M455" s="88"/>
      <c r="N455" s="89">
        <v>0.06867179454653383</v>
      </c>
      <c r="O455" s="88"/>
      <c r="P455" s="89">
        <v>0.08797328274713648</v>
      </c>
      <c r="Q455" s="77">
        <v>65</v>
      </c>
      <c r="R455" s="77">
        <v>78</v>
      </c>
      <c r="S455" s="24" t="s">
        <v>177</v>
      </c>
      <c r="T455" s="25">
        <v>174752.4806108382</v>
      </c>
      <c r="U455" s="28">
        <v>280.34139333184055</v>
      </c>
      <c r="V455" s="88"/>
      <c r="W455" s="89">
        <v>1.7665616128409947</v>
      </c>
      <c r="X455" s="88"/>
      <c r="Y455" s="89">
        <v>2.0150239749054446</v>
      </c>
      <c r="Z455" s="77">
        <v>72</v>
      </c>
      <c r="AA455" s="77">
        <v>75</v>
      </c>
      <c r="AB455" s="24" t="s">
        <v>177</v>
      </c>
      <c r="AC455" s="87">
        <v>216098.91395447685</v>
      </c>
      <c r="AD455" s="87">
        <v>346.6701612688769</v>
      </c>
      <c r="AE455" s="88"/>
      <c r="AF455" s="89">
        <v>2.184530054361538</v>
      </c>
      <c r="AG455" s="88"/>
      <c r="AH455" s="89">
        <v>2.446339009189714</v>
      </c>
      <c r="AI455" s="77">
        <v>66</v>
      </c>
      <c r="AJ455" s="77">
        <v>73</v>
      </c>
      <c r="AK455" s="24" t="s">
        <v>177</v>
      </c>
      <c r="AL455" s="25">
        <v>4631.925051093699</v>
      </c>
      <c r="AM455" s="83">
        <v>7.4306259807778074</v>
      </c>
      <c r="AN455" s="88"/>
      <c r="AO455" s="89">
        <v>0.046823833116513745</v>
      </c>
      <c r="AP455" s="88"/>
      <c r="AQ455" s="89">
        <v>0.0484139459675315</v>
      </c>
      <c r="AR455" s="77">
        <v>57</v>
      </c>
      <c r="AS455" s="77">
        <v>64</v>
      </c>
      <c r="AT455" s="24" t="s">
        <v>177</v>
      </c>
      <c r="AU455" s="25">
        <v>9335.239162042193</v>
      </c>
      <c r="AV455" s="83">
        <v>14.97577570644546</v>
      </c>
      <c r="AW455" s="88"/>
      <c r="AX455" s="89">
        <v>0.09436933365815053</v>
      </c>
      <c r="AY455" s="88"/>
      <c r="AZ455" s="89">
        <v>0.08699631520119076</v>
      </c>
      <c r="BA455" s="77">
        <v>42</v>
      </c>
      <c r="BB455" s="77">
        <v>52</v>
      </c>
      <c r="BC455" s="32" t="s">
        <v>1184</v>
      </c>
      <c r="BD455" s="78">
        <v>13</v>
      </c>
      <c r="BE455" s="79">
        <v>1.5588476789999999</v>
      </c>
      <c r="BF455" s="79">
        <v>15.219158</v>
      </c>
      <c r="BG455" s="79">
        <v>6.537285</v>
      </c>
      <c r="BH455" s="79">
        <v>3.60526043</v>
      </c>
      <c r="BI455" s="79">
        <v>73.04437</v>
      </c>
      <c r="BJ455" s="79">
        <v>0.035083819</v>
      </c>
      <c r="BK455" s="79">
        <v>100</v>
      </c>
      <c r="BL455" s="81">
        <v>130.88455209378324</v>
      </c>
      <c r="BM455" s="81">
        <v>1592.3737280504656</v>
      </c>
      <c r="BN455" s="81">
        <v>25.28999075319139</v>
      </c>
      <c r="BO455" s="81">
        <v>819.3584825035316</v>
      </c>
      <c r="BP455" s="81">
        <v>2567.906753400972</v>
      </c>
      <c r="BQ455" s="96">
        <v>303.25155508363827</v>
      </c>
      <c r="BR455" s="96">
        <v>5.463437973640555</v>
      </c>
      <c r="BS455" s="96">
        <v>207.1304465316357</v>
      </c>
      <c r="BT455" s="96">
        <v>515.8454395889146</v>
      </c>
    </row>
    <row r="456" spans="1:72" s="29" customFormat="1" ht="12.75" customHeight="1">
      <c r="A456" s="17">
        <v>1991</v>
      </c>
      <c r="B456" s="18" t="s">
        <v>730</v>
      </c>
      <c r="C456" s="19" t="s">
        <v>741</v>
      </c>
      <c r="D456" s="20" t="s">
        <v>463</v>
      </c>
      <c r="E456" s="141" t="s">
        <v>1183</v>
      </c>
      <c r="F456" s="82">
        <v>76105.2938</v>
      </c>
      <c r="G456" s="74">
        <v>6.673899</v>
      </c>
      <c r="H456" s="22" t="s">
        <v>169</v>
      </c>
      <c r="I456" s="23">
        <v>3405.3972602739727</v>
      </c>
      <c r="J456" s="24" t="s">
        <v>177</v>
      </c>
      <c r="K456" s="87">
        <v>181430.83791542452</v>
      </c>
      <c r="L456" s="92">
        <v>2.383945043195202</v>
      </c>
      <c r="M456" s="88"/>
      <c r="N456" s="89">
        <v>0.059661183624705294</v>
      </c>
      <c r="O456" s="88"/>
      <c r="P456" s="89">
        <v>0.0650988060690674</v>
      </c>
      <c r="Q456" s="77">
        <v>62</v>
      </c>
      <c r="R456" s="77">
        <v>67</v>
      </c>
      <c r="S456" s="24" t="s">
        <v>177</v>
      </c>
      <c r="T456" s="25">
        <v>4407646.103464932</v>
      </c>
      <c r="U456" s="28">
        <v>57.915105288837765</v>
      </c>
      <c r="V456" s="88"/>
      <c r="W456" s="89">
        <v>1.4493973932596926</v>
      </c>
      <c r="X456" s="88"/>
      <c r="Y456" s="89">
        <v>1.7056538946209028</v>
      </c>
      <c r="Z456" s="77">
        <v>69</v>
      </c>
      <c r="AA456" s="77">
        <v>71</v>
      </c>
      <c r="AB456" s="24" t="s">
        <v>177</v>
      </c>
      <c r="AC456" s="87">
        <v>5680688.559287672</v>
      </c>
      <c r="AD456" s="87">
        <v>74.64248905228813</v>
      </c>
      <c r="AE456" s="88"/>
      <c r="AF456" s="89">
        <v>1.868020933731305</v>
      </c>
      <c r="AG456" s="88"/>
      <c r="AH456" s="89">
        <v>2.107616241984991</v>
      </c>
      <c r="AI456" s="77">
        <v>62</v>
      </c>
      <c r="AJ456" s="77">
        <v>69</v>
      </c>
      <c r="AK456" s="24" t="s">
        <v>177</v>
      </c>
      <c r="AL456" s="25">
        <v>182936.6986996355</v>
      </c>
      <c r="AM456" s="83">
        <v>2.4037315877182186</v>
      </c>
      <c r="AN456" s="88"/>
      <c r="AO456" s="89">
        <v>0.06015636646017197</v>
      </c>
      <c r="AP456" s="88"/>
      <c r="AQ456" s="89">
        <v>0.06984537724616258</v>
      </c>
      <c r="AR456" s="77">
        <v>64</v>
      </c>
      <c r="AS456" s="77">
        <v>72</v>
      </c>
      <c r="AT456" s="24" t="s">
        <v>177</v>
      </c>
      <c r="AU456" s="25">
        <v>347474.6424793975</v>
      </c>
      <c r="AV456" s="83">
        <v>4.565709231640828</v>
      </c>
      <c r="AW456" s="88"/>
      <c r="AX456" s="89">
        <v>0.1142625404152957</v>
      </c>
      <c r="AY456" s="88"/>
      <c r="AZ456" s="89">
        <v>0.11851962421173431</v>
      </c>
      <c r="BA456" s="77">
        <v>47</v>
      </c>
      <c r="BB456" s="77">
        <v>61</v>
      </c>
      <c r="BC456" s="19" t="s">
        <v>1179</v>
      </c>
      <c r="BD456" s="78">
        <v>5</v>
      </c>
      <c r="BE456" s="79">
        <v>0.444215365</v>
      </c>
      <c r="BF456" s="79">
        <v>12.278054786</v>
      </c>
      <c r="BG456" s="79">
        <v>5.794359</v>
      </c>
      <c r="BH456" s="79">
        <v>18.9165289</v>
      </c>
      <c r="BI456" s="79">
        <v>55.265950000000004</v>
      </c>
      <c r="BJ456" s="79">
        <v>7.3008927181</v>
      </c>
      <c r="BK456" s="79">
        <v>100</v>
      </c>
      <c r="BL456" s="81">
        <v>133.93075774009648</v>
      </c>
      <c r="BM456" s="81">
        <v>1557.5070723047827</v>
      </c>
      <c r="BN456" s="81">
        <v>6.520913003820504</v>
      </c>
      <c r="BO456" s="81">
        <v>486.76512697464943</v>
      </c>
      <c r="BP456" s="81">
        <v>2184.723870023349</v>
      </c>
      <c r="BQ456" s="96">
        <v>294.3207874456691</v>
      </c>
      <c r="BR456" s="96">
        <v>1.4203654954332932</v>
      </c>
      <c r="BS456" s="96">
        <v>129.8634892071069</v>
      </c>
      <c r="BT456" s="96">
        <v>425.60464214820934</v>
      </c>
    </row>
    <row r="457" spans="1:72" s="29" customFormat="1" ht="12.75" customHeight="1">
      <c r="A457" s="17">
        <v>1991</v>
      </c>
      <c r="B457" s="18" t="s">
        <v>730</v>
      </c>
      <c r="C457" s="19" t="s">
        <v>742</v>
      </c>
      <c r="D457" s="20" t="s">
        <v>464</v>
      </c>
      <c r="E457" s="141" t="s">
        <v>1183</v>
      </c>
      <c r="F457" s="82">
        <v>1143.90643</v>
      </c>
      <c r="G457" s="74">
        <v>8.647699</v>
      </c>
      <c r="H457" s="22" t="s">
        <v>169</v>
      </c>
      <c r="I457" s="23">
        <v>323.2958904109589</v>
      </c>
      <c r="J457" s="24" t="s">
        <v>177</v>
      </c>
      <c r="K457" s="87">
        <v>4281.366030187809</v>
      </c>
      <c r="L457" s="92">
        <v>3.7427589511738377</v>
      </c>
      <c r="M457" s="31" t="s">
        <v>498</v>
      </c>
      <c r="N457" s="27">
        <v>0.02</v>
      </c>
      <c r="O457" s="31" t="s">
        <v>498</v>
      </c>
      <c r="P457" s="27">
        <v>0.02</v>
      </c>
      <c r="Q457" s="77">
        <v>11</v>
      </c>
      <c r="R457" s="77">
        <v>11</v>
      </c>
      <c r="S457" s="24" t="s">
        <v>177</v>
      </c>
      <c r="T457" s="25">
        <v>14824.613591186057</v>
      </c>
      <c r="U457" s="28">
        <v>12.959638308166566</v>
      </c>
      <c r="V457" s="88"/>
      <c r="W457" s="89">
        <v>0.05134897030473802</v>
      </c>
      <c r="X457" s="31" t="s">
        <v>498</v>
      </c>
      <c r="Y457" s="27">
        <v>0.05</v>
      </c>
      <c r="Z457" s="77">
        <v>7</v>
      </c>
      <c r="AA457" s="77">
        <v>3</v>
      </c>
      <c r="AB457" s="24" t="s">
        <v>179</v>
      </c>
      <c r="AC457" s="77"/>
      <c r="AD457" s="77"/>
      <c r="AE457" s="90" t="s">
        <v>498</v>
      </c>
      <c r="AF457" s="89">
        <v>0.2</v>
      </c>
      <c r="AG457" s="90" t="s">
        <v>498</v>
      </c>
      <c r="AH457" s="89">
        <v>0.2</v>
      </c>
      <c r="AI457" s="77">
        <v>2</v>
      </c>
      <c r="AJ457" s="77">
        <v>3</v>
      </c>
      <c r="AK457" s="24" t="s">
        <v>177</v>
      </c>
      <c r="AL457" s="25">
        <v>2624.6006599025854</v>
      </c>
      <c r="AM457" s="83">
        <v>2.2944190110921796</v>
      </c>
      <c r="AN457" s="31" t="s">
        <v>498</v>
      </c>
      <c r="AO457" s="27">
        <v>0.01</v>
      </c>
      <c r="AP457" s="31" t="s">
        <v>498</v>
      </c>
      <c r="AQ457" s="27">
        <v>0.01</v>
      </c>
      <c r="AR457" s="77">
        <v>12</v>
      </c>
      <c r="AS457" s="77">
        <v>12</v>
      </c>
      <c r="AT457" s="24" t="s">
        <v>177</v>
      </c>
      <c r="AU457" s="25">
        <v>8160.450564502905</v>
      </c>
      <c r="AV457" s="83">
        <v>7.133844474064985</v>
      </c>
      <c r="AW457" s="88"/>
      <c r="AX457" s="89">
        <v>0.02826587898109372</v>
      </c>
      <c r="AY457" s="88"/>
      <c r="AZ457" s="89">
        <v>0.011355041286928784</v>
      </c>
      <c r="BA457" s="77">
        <v>13</v>
      </c>
      <c r="BB457" s="77">
        <v>7</v>
      </c>
      <c r="BC457" s="19" t="s">
        <v>1183</v>
      </c>
      <c r="BD457" s="78">
        <v>0</v>
      </c>
      <c r="BE457" s="79">
        <v>0.0069237148</v>
      </c>
      <c r="BF457" s="79">
        <v>0.0072384283</v>
      </c>
      <c r="BG457" s="79">
        <v>0.02029907</v>
      </c>
      <c r="BH457" s="79">
        <v>38.912856930000004</v>
      </c>
      <c r="BI457" s="79">
        <v>48.022729999999996</v>
      </c>
      <c r="BJ457" s="79">
        <v>13.029959943</v>
      </c>
      <c r="BK457" s="79">
        <v>100</v>
      </c>
      <c r="BL457" s="81">
        <v>117.35575260294672</v>
      </c>
      <c r="BM457" s="81">
        <v>0.5297636101232511</v>
      </c>
      <c r="BN457" s="81">
        <v>0.007867776387969075</v>
      </c>
      <c r="BO457" s="81">
        <v>173.5989892110319</v>
      </c>
      <c r="BP457" s="81">
        <v>291.49237320048985</v>
      </c>
      <c r="BQ457" s="96">
        <v>0.10024129916523564</v>
      </c>
      <c r="BR457" s="96">
        <v>0.0014569956274016807</v>
      </c>
      <c r="BS457" s="96">
        <v>42.44403102096384</v>
      </c>
      <c r="BT457" s="96">
        <v>42.54572931575648</v>
      </c>
    </row>
    <row r="458" spans="1:72" s="29" customFormat="1" ht="12.75" customHeight="1">
      <c r="A458" s="17">
        <v>1991</v>
      </c>
      <c r="B458" s="18" t="s">
        <v>730</v>
      </c>
      <c r="C458" s="19" t="s">
        <v>743</v>
      </c>
      <c r="D458" s="20" t="s">
        <v>465</v>
      </c>
      <c r="E458" s="141" t="s">
        <v>1183</v>
      </c>
      <c r="F458" s="82">
        <v>8607.50336</v>
      </c>
      <c r="G458" s="74">
        <v>4.552847</v>
      </c>
      <c r="H458" s="22" t="s">
        <v>169</v>
      </c>
      <c r="I458" s="23">
        <v>229.94006849315068</v>
      </c>
      <c r="J458" s="24" t="s">
        <v>177</v>
      </c>
      <c r="K458" s="87">
        <v>5947.361083753486</v>
      </c>
      <c r="L458" s="92">
        <v>0.6909507710901998</v>
      </c>
      <c r="M458" s="88"/>
      <c r="N458" s="89">
        <v>0.02896397683464871</v>
      </c>
      <c r="O458" s="88"/>
      <c r="P458" s="89">
        <v>0.03219925123612879</v>
      </c>
      <c r="Q458" s="77">
        <v>39</v>
      </c>
      <c r="R458" s="77">
        <v>45</v>
      </c>
      <c r="S458" s="24" t="s">
        <v>177</v>
      </c>
      <c r="T458" s="25">
        <v>50736.62845856249</v>
      </c>
      <c r="U458" s="28">
        <v>5.894465135423715</v>
      </c>
      <c r="V458" s="88"/>
      <c r="W458" s="89">
        <v>0.24709018178774053</v>
      </c>
      <c r="X458" s="88"/>
      <c r="Y458" s="89">
        <v>0.3528258689790042</v>
      </c>
      <c r="Z458" s="77">
        <v>29</v>
      </c>
      <c r="AA458" s="77">
        <v>35</v>
      </c>
      <c r="AB458" s="24" t="s">
        <v>177</v>
      </c>
      <c r="AC458" s="87">
        <v>144311.47157547573</v>
      </c>
      <c r="AD458" s="87">
        <v>16.765775805108223</v>
      </c>
      <c r="AE458" s="88"/>
      <c r="AF458" s="89">
        <v>0.7028048340808284</v>
      </c>
      <c r="AG458" s="88"/>
      <c r="AH458" s="89">
        <v>0.7717594350636138</v>
      </c>
      <c r="AI458" s="77">
        <v>28</v>
      </c>
      <c r="AJ458" s="77">
        <v>34</v>
      </c>
      <c r="AK458" s="24" t="s">
        <v>177</v>
      </c>
      <c r="AL458" s="25">
        <v>7709.499033485841</v>
      </c>
      <c r="AM458" s="83">
        <v>0.8956719168200058</v>
      </c>
      <c r="AN458" s="88"/>
      <c r="AO458" s="89">
        <v>0.03754568593835962</v>
      </c>
      <c r="AP458" s="88"/>
      <c r="AQ458" s="89">
        <v>0.03399902519551842</v>
      </c>
      <c r="AR458" s="77">
        <v>53</v>
      </c>
      <c r="AS458" s="77">
        <v>56</v>
      </c>
      <c r="AT458" s="24" t="s">
        <v>177</v>
      </c>
      <c r="AU458" s="25">
        <v>22461.00271874925</v>
      </c>
      <c r="AV458" s="83">
        <v>2.6094677840182974</v>
      </c>
      <c r="AW458" s="88"/>
      <c r="AX458" s="89">
        <v>0.10938632332346213</v>
      </c>
      <c r="AY458" s="88"/>
      <c r="AZ458" s="89">
        <v>0.0778604076945194</v>
      </c>
      <c r="BA458" s="77">
        <v>46</v>
      </c>
      <c r="BB458" s="77">
        <v>48</v>
      </c>
      <c r="BC458" s="19" t="s">
        <v>1183</v>
      </c>
      <c r="BD458" s="78">
        <v>2</v>
      </c>
      <c r="BE458" s="79">
        <v>0.43412075099999997</v>
      </c>
      <c r="BF458" s="79">
        <v>6.935853</v>
      </c>
      <c r="BG458" s="79">
        <v>6.706408</v>
      </c>
      <c r="BH458" s="79">
        <v>11.434539079999999</v>
      </c>
      <c r="BI458" s="79">
        <v>70.82711</v>
      </c>
      <c r="BJ458" s="79">
        <v>3.6619676419999996</v>
      </c>
      <c r="BK458" s="79">
        <v>100</v>
      </c>
      <c r="BL458" s="81">
        <v>115.69494951282442</v>
      </c>
      <c r="BM458" s="81">
        <v>486.3570954601792</v>
      </c>
      <c r="BN458" s="81">
        <v>2.4109197675642844</v>
      </c>
      <c r="BO458" s="81">
        <v>536.6629331179256</v>
      </c>
      <c r="BP458" s="81">
        <v>1141.1258978584935</v>
      </c>
      <c r="BQ458" s="96">
        <v>92.55568078376368</v>
      </c>
      <c r="BR458" s="96">
        <v>0.5182687491858265</v>
      </c>
      <c r="BS458" s="96">
        <v>135.42277606499823</v>
      </c>
      <c r="BT458" s="96">
        <v>228.49672559794772</v>
      </c>
    </row>
    <row r="459" spans="1:72" s="29" customFormat="1" ht="12.75" customHeight="1">
      <c r="A459" s="17">
        <v>1991</v>
      </c>
      <c r="B459" s="18" t="s">
        <v>730</v>
      </c>
      <c r="C459" s="113" t="s">
        <v>744</v>
      </c>
      <c r="D459" s="116" t="s">
        <v>745</v>
      </c>
      <c r="E459" s="142" t="s">
        <v>1178</v>
      </c>
      <c r="F459" s="82">
        <v>92942.4343</v>
      </c>
      <c r="G459" s="74">
        <v>6.030537</v>
      </c>
      <c r="H459" s="22" t="s">
        <v>169</v>
      </c>
      <c r="I459" s="23">
        <v>8527.589041095891</v>
      </c>
      <c r="J459" s="24" t="s">
        <v>177</v>
      </c>
      <c r="K459" s="87">
        <v>253382.7797665401</v>
      </c>
      <c r="L459" s="92">
        <v>2.7262335194349445</v>
      </c>
      <c r="M459" s="88"/>
      <c r="N459" s="89">
        <v>0.033273568067224236</v>
      </c>
      <c r="O459" s="88"/>
      <c r="P459" s="89">
        <v>0.03210256872339504</v>
      </c>
      <c r="Q459" s="77">
        <v>44</v>
      </c>
      <c r="R459" s="77">
        <v>45</v>
      </c>
      <c r="S459" s="24" t="s">
        <v>177</v>
      </c>
      <c r="T459" s="25">
        <v>10037437.667307124</v>
      </c>
      <c r="U459" s="28">
        <v>107.99628547395518</v>
      </c>
      <c r="V459" s="88"/>
      <c r="W459" s="89">
        <v>1.3180902259868854</v>
      </c>
      <c r="X459" s="88"/>
      <c r="Y459" s="89">
        <v>1.3665116335376672</v>
      </c>
      <c r="Z459" s="77">
        <v>66</v>
      </c>
      <c r="AA459" s="77">
        <v>68</v>
      </c>
      <c r="AB459" s="24" t="s">
        <v>177</v>
      </c>
      <c r="AC459" s="87">
        <v>12026075.558742741</v>
      </c>
      <c r="AD459" s="87">
        <v>129.39273270942013</v>
      </c>
      <c r="AE459" s="88"/>
      <c r="AF459" s="89">
        <v>1.5792329851858753</v>
      </c>
      <c r="AG459" s="88"/>
      <c r="AH459" s="89">
        <v>1.6171553921627988</v>
      </c>
      <c r="AI459" s="77">
        <v>56</v>
      </c>
      <c r="AJ459" s="77">
        <v>62</v>
      </c>
      <c r="AK459" s="24" t="s">
        <v>177</v>
      </c>
      <c r="AL459" s="25">
        <v>353238.63377301366</v>
      </c>
      <c r="AM459" s="83">
        <v>3.8006174083285624</v>
      </c>
      <c r="AN459" s="88"/>
      <c r="AO459" s="89">
        <v>0.046386379278217024</v>
      </c>
      <c r="AP459" s="88"/>
      <c r="AQ459" s="89">
        <v>0.04759454074946086</v>
      </c>
      <c r="AR459" s="77">
        <v>57</v>
      </c>
      <c r="AS459" s="77">
        <v>63</v>
      </c>
      <c r="AT459" s="24" t="s">
        <v>177</v>
      </c>
      <c r="AU459" s="25">
        <v>628180.7939489583</v>
      </c>
      <c r="AV459" s="83">
        <v>6.7588158055050895</v>
      </c>
      <c r="AW459" s="88"/>
      <c r="AX459" s="89">
        <v>0.08249106914543278</v>
      </c>
      <c r="AY459" s="88"/>
      <c r="AZ459" s="89">
        <v>0.08095406946795228</v>
      </c>
      <c r="BA459" s="77">
        <v>38</v>
      </c>
      <c r="BB459" s="77">
        <v>50</v>
      </c>
      <c r="BC459" s="19" t="s">
        <v>1179</v>
      </c>
      <c r="BD459" s="78">
        <v>4</v>
      </c>
      <c r="BE459" s="79">
        <v>0.427580639</v>
      </c>
      <c r="BF459" s="79">
        <v>11.624311032</v>
      </c>
      <c r="BG459" s="79">
        <v>5.761193</v>
      </c>
      <c r="BH459" s="79">
        <v>16.636122699999998</v>
      </c>
      <c r="BI459" s="79">
        <v>59.205709999999996</v>
      </c>
      <c r="BJ459" s="79">
        <v>6.34509133</v>
      </c>
      <c r="BK459" s="79">
        <v>100</v>
      </c>
      <c r="BL459" s="81">
        <v>129.26075970733066</v>
      </c>
      <c r="BM459" s="81">
        <v>1417.8966617978215</v>
      </c>
      <c r="BN459" s="81">
        <v>5.831986262059848</v>
      </c>
      <c r="BO459" s="81">
        <v>537.527883536401</v>
      </c>
      <c r="BP459" s="81">
        <v>2090.517291303613</v>
      </c>
      <c r="BQ459" s="96">
        <v>268.1636239432993</v>
      </c>
      <c r="BR459" s="96">
        <v>1.2692157343247035</v>
      </c>
      <c r="BS459" s="96">
        <v>140.44987199135585</v>
      </c>
      <c r="BT459" s="96">
        <v>409.8827116689798</v>
      </c>
    </row>
    <row r="460" spans="1:72" s="29" customFormat="1" ht="12.75" customHeight="1">
      <c r="A460" s="17">
        <v>1991</v>
      </c>
      <c r="B460" s="18" t="s">
        <v>523</v>
      </c>
      <c r="C460" s="19" t="s">
        <v>534</v>
      </c>
      <c r="D460" s="20" t="s">
        <v>466</v>
      </c>
      <c r="E460" s="139" t="s">
        <v>1178</v>
      </c>
      <c r="F460" s="82">
        <v>1262.28736</v>
      </c>
      <c r="G460" s="74">
        <v>6.895288</v>
      </c>
      <c r="H460" s="17">
        <v>1994</v>
      </c>
      <c r="I460" s="23">
        <v>69.75835616438358</v>
      </c>
      <c r="J460" s="24" t="s">
        <v>177</v>
      </c>
      <c r="K460" s="87">
        <v>860.4514920214407</v>
      </c>
      <c r="L460" s="92">
        <v>0.6816605467882058</v>
      </c>
      <c r="M460" s="31" t="s">
        <v>498</v>
      </c>
      <c r="N460" s="27">
        <v>0.02</v>
      </c>
      <c r="O460" s="88"/>
      <c r="P460" s="89">
        <v>0.023079632298124677</v>
      </c>
      <c r="Q460" s="77">
        <v>11</v>
      </c>
      <c r="R460" s="77">
        <v>31</v>
      </c>
      <c r="S460" s="24" t="s">
        <v>178</v>
      </c>
      <c r="T460" s="25">
        <v>832.6514855776142</v>
      </c>
      <c r="U460" s="28">
        <v>0.6596370303332627</v>
      </c>
      <c r="V460" s="31" t="s">
        <v>498</v>
      </c>
      <c r="W460" s="27">
        <v>0.05</v>
      </c>
      <c r="X460" s="31" t="s">
        <v>498</v>
      </c>
      <c r="Y460" s="27">
        <v>0.05</v>
      </c>
      <c r="Z460" s="77">
        <v>3</v>
      </c>
      <c r="AA460" s="77">
        <v>3</v>
      </c>
      <c r="AB460" s="24" t="s">
        <v>177</v>
      </c>
      <c r="AC460" s="87">
        <v>26426.029205691626</v>
      </c>
      <c r="AD460" s="87">
        <v>20.935034321892935</v>
      </c>
      <c r="AE460" s="88"/>
      <c r="AF460" s="89">
        <v>0.4242132348097935</v>
      </c>
      <c r="AG460" s="88"/>
      <c r="AH460" s="89">
        <v>0.6982218524543451</v>
      </c>
      <c r="AI460" s="77">
        <v>14</v>
      </c>
      <c r="AJ460" s="77">
        <v>32</v>
      </c>
      <c r="AK460" s="24" t="s">
        <v>177</v>
      </c>
      <c r="AL460" s="25">
        <v>1328.3218120774666</v>
      </c>
      <c r="AM460" s="83">
        <v>1.0523133275116265</v>
      </c>
      <c r="AN460" s="88"/>
      <c r="AO460" s="89">
        <v>0.021323358435115337</v>
      </c>
      <c r="AP460" s="88"/>
      <c r="AQ460" s="89">
        <v>0.02262768026818283</v>
      </c>
      <c r="AR460" s="77">
        <v>43</v>
      </c>
      <c r="AS460" s="77">
        <v>47</v>
      </c>
      <c r="AT460" s="24" t="s">
        <v>177</v>
      </c>
      <c r="AU460" s="25">
        <v>2049.865287768496</v>
      </c>
      <c r="AV460" s="83">
        <v>1.6239291881751043</v>
      </c>
      <c r="AW460" s="88"/>
      <c r="AX460" s="89">
        <v>0.03290619176570395</v>
      </c>
      <c r="AY460" s="88"/>
      <c r="AZ460" s="89">
        <v>0.04039409669535818</v>
      </c>
      <c r="BA460" s="77">
        <v>16</v>
      </c>
      <c r="BB460" s="77">
        <v>29</v>
      </c>
      <c r="BC460" s="19" t="s">
        <v>1185</v>
      </c>
      <c r="BD460" s="78">
        <v>4</v>
      </c>
      <c r="BE460" s="79">
        <v>1.1771046539999999</v>
      </c>
      <c r="BF460" s="79">
        <v>48.08318</v>
      </c>
      <c r="BG460" s="79">
        <v>0.04655942</v>
      </c>
      <c r="BH460" s="79">
        <v>41.925294444</v>
      </c>
      <c r="BI460" s="79">
        <v>3.6112427</v>
      </c>
      <c r="BJ460" s="79">
        <v>5.156616422</v>
      </c>
      <c r="BK460" s="79">
        <v>100</v>
      </c>
      <c r="BL460" s="81">
        <v>107.55580514830898</v>
      </c>
      <c r="BM460" s="81">
        <v>2077.3436776445787</v>
      </c>
      <c r="BN460" s="81">
        <v>7.409036666051487</v>
      </c>
      <c r="BO460" s="81">
        <v>208.63315940991438</v>
      </c>
      <c r="BP460" s="81">
        <v>2400.9416788688536</v>
      </c>
      <c r="BQ460" s="96">
        <v>310.4171673450542</v>
      </c>
      <c r="BR460" s="96">
        <v>1.5582822599126716</v>
      </c>
      <c r="BS460" s="96">
        <v>65.26960707267163</v>
      </c>
      <c r="BT460" s="96">
        <v>377.24505667763856</v>
      </c>
    </row>
    <row r="461" spans="1:72" s="29" customFormat="1" ht="12.75" customHeight="1">
      <c r="A461" s="17">
        <v>1991</v>
      </c>
      <c r="B461" s="18" t="s">
        <v>523</v>
      </c>
      <c r="C461" s="19" t="s">
        <v>535</v>
      </c>
      <c r="D461" s="20" t="s">
        <v>467</v>
      </c>
      <c r="E461" s="141" t="s">
        <v>1182</v>
      </c>
      <c r="F461" s="82">
        <v>709.22176</v>
      </c>
      <c r="G461" s="74">
        <v>3.340505</v>
      </c>
      <c r="H461" s="22" t="s">
        <v>169</v>
      </c>
      <c r="I461" s="23">
        <v>53.57575342465753</v>
      </c>
      <c r="J461" s="24" t="s">
        <v>177</v>
      </c>
      <c r="K461" s="87">
        <v>7754.1470524977285</v>
      </c>
      <c r="L461" s="92">
        <v>10.933318025236181</v>
      </c>
      <c r="M461" s="88"/>
      <c r="N461" s="89">
        <v>0.1620743493630578</v>
      </c>
      <c r="O461" s="88"/>
      <c r="P461" s="89">
        <v>0.0771132011324889</v>
      </c>
      <c r="Q461" s="77">
        <v>85</v>
      </c>
      <c r="R461" s="77">
        <v>73</v>
      </c>
      <c r="S461" s="24" t="s">
        <v>177</v>
      </c>
      <c r="T461" s="25">
        <v>376436.40821080224</v>
      </c>
      <c r="U461" s="28">
        <v>530.7739122539081</v>
      </c>
      <c r="V461" s="88"/>
      <c r="W461" s="89">
        <v>7.868136304905353</v>
      </c>
      <c r="X461" s="88"/>
      <c r="Y461" s="89">
        <v>6.683373428049509</v>
      </c>
      <c r="Z461" s="77">
        <v>95</v>
      </c>
      <c r="AA461" s="77">
        <v>94</v>
      </c>
      <c r="AB461" s="24" t="s">
        <v>177</v>
      </c>
      <c r="AC461" s="87">
        <v>396370.1222653286</v>
      </c>
      <c r="AD461" s="87">
        <v>558.8803737005032</v>
      </c>
      <c r="AE461" s="88"/>
      <c r="AF461" s="89">
        <v>8.284783514959994</v>
      </c>
      <c r="AG461" s="88"/>
      <c r="AH461" s="89">
        <v>6.750549104076242</v>
      </c>
      <c r="AI461" s="77">
        <v>93</v>
      </c>
      <c r="AJ461" s="77">
        <v>91</v>
      </c>
      <c r="AK461" s="24" t="s">
        <v>177</v>
      </c>
      <c r="AL461" s="25">
        <v>26152.73332345727</v>
      </c>
      <c r="AM461" s="83">
        <v>36.87525510139067</v>
      </c>
      <c r="AN461" s="88"/>
      <c r="AO461" s="89">
        <v>0.5466348792159612</v>
      </c>
      <c r="AP461" s="88"/>
      <c r="AQ461" s="89">
        <v>1.1537920123740064</v>
      </c>
      <c r="AR461" s="77">
        <v>96</v>
      </c>
      <c r="AS461" s="77">
        <v>98</v>
      </c>
      <c r="AT461" s="24" t="s">
        <v>177</v>
      </c>
      <c r="AU461" s="25">
        <v>42604.855296415975</v>
      </c>
      <c r="AV461" s="83">
        <v>60.07268487703476</v>
      </c>
      <c r="AW461" s="88"/>
      <c r="AX461" s="89">
        <v>0.8905111232897747</v>
      </c>
      <c r="AY461" s="88"/>
      <c r="AZ461" s="89">
        <v>1.3705448220346899</v>
      </c>
      <c r="BA461" s="77">
        <v>94</v>
      </c>
      <c r="BB461" s="77">
        <v>97</v>
      </c>
      <c r="BC461" s="32" t="s">
        <v>1184</v>
      </c>
      <c r="BD461" s="78">
        <v>66</v>
      </c>
      <c r="BE461" s="79">
        <v>4.510342959999999</v>
      </c>
      <c r="BF461" s="79">
        <v>87.84255999999999</v>
      </c>
      <c r="BG461" s="79">
        <v>0.005456777</v>
      </c>
      <c r="BH461" s="79">
        <v>4.279128313</v>
      </c>
      <c r="BI461" s="79">
        <v>3.3131513999999997</v>
      </c>
      <c r="BJ461" s="79">
        <v>0.0493647978</v>
      </c>
      <c r="BK461" s="79">
        <v>100</v>
      </c>
      <c r="BL461" s="81">
        <v>107.33878216032176</v>
      </c>
      <c r="BM461" s="81">
        <v>4069.659866800101</v>
      </c>
      <c r="BN461" s="81">
        <v>35.84586387573143</v>
      </c>
      <c r="BO461" s="81">
        <v>336.42086785380076</v>
      </c>
      <c r="BP461" s="81">
        <v>4549.265380689954</v>
      </c>
      <c r="BQ461" s="96">
        <v>535.0625451762788</v>
      </c>
      <c r="BR461" s="96">
        <v>7.5218598293806815</v>
      </c>
      <c r="BS461" s="96">
        <v>106.89604334757016</v>
      </c>
      <c r="BT461" s="96">
        <v>649.4804483532297</v>
      </c>
    </row>
    <row r="462" spans="1:72" s="29" customFormat="1" ht="12.75" customHeight="1">
      <c r="A462" s="17">
        <v>1991</v>
      </c>
      <c r="B462" s="18" t="s">
        <v>523</v>
      </c>
      <c r="C462" s="19" t="s">
        <v>536</v>
      </c>
      <c r="D462" s="20" t="s">
        <v>468</v>
      </c>
      <c r="E462" s="141" t="s">
        <v>1182</v>
      </c>
      <c r="F462" s="82">
        <v>203.644704</v>
      </c>
      <c r="G462" s="74">
        <v>2.428086</v>
      </c>
      <c r="H462" s="22" t="s">
        <v>169</v>
      </c>
      <c r="I462" s="23">
        <v>5.372534246575341</v>
      </c>
      <c r="J462" s="24" t="s">
        <v>177</v>
      </c>
      <c r="K462" s="87">
        <v>316.90925808448884</v>
      </c>
      <c r="L462" s="92">
        <v>1.5561870839739043</v>
      </c>
      <c r="M462" s="88"/>
      <c r="N462" s="89">
        <v>0.06605478377857944</v>
      </c>
      <c r="O462" s="88"/>
      <c r="P462" s="89">
        <v>0.04571822702110457</v>
      </c>
      <c r="Q462" s="77">
        <v>64</v>
      </c>
      <c r="R462" s="77">
        <v>58</v>
      </c>
      <c r="S462" s="24" t="s">
        <v>177</v>
      </c>
      <c r="T462" s="25">
        <v>21917.79102486842</v>
      </c>
      <c r="U462" s="28">
        <v>107.6276013780767</v>
      </c>
      <c r="V462" s="88"/>
      <c r="W462" s="89">
        <v>4.568421117775587</v>
      </c>
      <c r="X462" s="88"/>
      <c r="Y462" s="89">
        <v>4.1836947917358565</v>
      </c>
      <c r="Z462" s="77">
        <v>88</v>
      </c>
      <c r="AA462" s="77">
        <v>86</v>
      </c>
      <c r="AB462" s="24" t="s">
        <v>177</v>
      </c>
      <c r="AC462" s="87">
        <v>28160.636576798963</v>
      </c>
      <c r="AD462" s="87">
        <v>138.28317664867419</v>
      </c>
      <c r="AE462" s="88"/>
      <c r="AF462" s="89">
        <v>5.869644741182322</v>
      </c>
      <c r="AG462" s="88"/>
      <c r="AH462" s="89">
        <v>4.912034591473289</v>
      </c>
      <c r="AI462" s="77">
        <v>87</v>
      </c>
      <c r="AJ462" s="77">
        <v>85</v>
      </c>
      <c r="AK462" s="24" t="s">
        <v>177</v>
      </c>
      <c r="AL462" s="25">
        <v>790.2275187693695</v>
      </c>
      <c r="AM462" s="83">
        <v>3.880422634361115</v>
      </c>
      <c r="AN462" s="88"/>
      <c r="AO462" s="89">
        <v>0.16471058057343918</v>
      </c>
      <c r="AP462" s="88"/>
      <c r="AQ462" s="89">
        <v>0.15746035173060563</v>
      </c>
      <c r="AR462" s="77">
        <v>87</v>
      </c>
      <c r="AS462" s="77">
        <v>87</v>
      </c>
      <c r="AT462" s="24" t="s">
        <v>177</v>
      </c>
      <c r="AU462" s="25">
        <v>1310.2810052194834</v>
      </c>
      <c r="AV462" s="83">
        <v>6.434152126143597</v>
      </c>
      <c r="AW462" s="88"/>
      <c r="AX462" s="89">
        <v>0.27310760503525006</v>
      </c>
      <c r="AY462" s="88"/>
      <c r="AZ462" s="89">
        <v>0.20791347508307273</v>
      </c>
      <c r="BA462" s="77">
        <v>73</v>
      </c>
      <c r="BB462" s="77">
        <v>77</v>
      </c>
      <c r="BC462" s="32" t="s">
        <v>1184</v>
      </c>
      <c r="BD462" s="78">
        <v>5</v>
      </c>
      <c r="BE462" s="79">
        <v>0.9621248099999999</v>
      </c>
      <c r="BF462" s="79">
        <v>98.79921999999999</v>
      </c>
      <c r="BG462" s="79">
        <v>0</v>
      </c>
      <c r="BH462" s="79">
        <v>0.011490696900000002</v>
      </c>
      <c r="BI462" s="79">
        <v>0.22451058000000002</v>
      </c>
      <c r="BJ462" s="79">
        <v>0.0026516987</v>
      </c>
      <c r="BK462" s="79">
        <v>100</v>
      </c>
      <c r="BL462" s="81">
        <v>107.32908625013887</v>
      </c>
      <c r="BM462" s="81">
        <v>4874.839923818168</v>
      </c>
      <c r="BN462" s="81">
        <v>1.9494737265546567</v>
      </c>
      <c r="BO462" s="81">
        <v>331.44490710644754</v>
      </c>
      <c r="BP462" s="81">
        <v>5315.5633909013095</v>
      </c>
      <c r="BQ462" s="96">
        <v>567.9957841345746</v>
      </c>
      <c r="BR462" s="96">
        <v>0.368288487384381</v>
      </c>
      <c r="BS462" s="96">
        <v>107.30944419747837</v>
      </c>
      <c r="BT462" s="96">
        <v>675.6735168194373</v>
      </c>
    </row>
    <row r="463" spans="1:72" s="29" customFormat="1" ht="12.75" customHeight="1">
      <c r="A463" s="17">
        <v>1991</v>
      </c>
      <c r="B463" s="18" t="s">
        <v>523</v>
      </c>
      <c r="C463" s="19" t="s">
        <v>537</v>
      </c>
      <c r="D463" s="20" t="s">
        <v>469</v>
      </c>
      <c r="E463" s="141" t="s">
        <v>1182</v>
      </c>
      <c r="F463" s="82">
        <v>792.81088</v>
      </c>
      <c r="G463" s="74">
        <v>2.420088</v>
      </c>
      <c r="H463" s="17">
        <v>1994</v>
      </c>
      <c r="I463" s="23">
        <v>7.99342465753426</v>
      </c>
      <c r="J463" s="24" t="s">
        <v>177</v>
      </c>
      <c r="K463" s="87">
        <v>271.89371101482755</v>
      </c>
      <c r="L463" s="92">
        <v>0.34294901580415693</v>
      </c>
      <c r="M463" s="88"/>
      <c r="N463" s="89">
        <v>0.0380903372237455</v>
      </c>
      <c r="O463" s="88"/>
      <c r="P463" s="89">
        <v>0.0386950490973131</v>
      </c>
      <c r="Q463" s="77">
        <v>47</v>
      </c>
      <c r="R463" s="77">
        <v>51</v>
      </c>
      <c r="S463" s="24" t="s">
        <v>177</v>
      </c>
      <c r="T463" s="25">
        <v>13344.04293197967</v>
      </c>
      <c r="U463" s="28">
        <v>16.831306517866743</v>
      </c>
      <c r="V463" s="88"/>
      <c r="W463" s="89">
        <v>1.8694036478818175</v>
      </c>
      <c r="X463" s="88"/>
      <c r="Y463" s="89">
        <v>1.6772326775858177</v>
      </c>
      <c r="Z463" s="77">
        <v>73</v>
      </c>
      <c r="AA463" s="77">
        <v>71</v>
      </c>
      <c r="AB463" s="24" t="s">
        <v>177</v>
      </c>
      <c r="AC463" s="87">
        <v>18356.651590583344</v>
      </c>
      <c r="AD463" s="87">
        <v>23.153884556406876</v>
      </c>
      <c r="AE463" s="88"/>
      <c r="AF463" s="89">
        <v>2.5716337710584</v>
      </c>
      <c r="AG463" s="88"/>
      <c r="AH463" s="89">
        <v>2.187359963202246</v>
      </c>
      <c r="AI463" s="77">
        <v>71</v>
      </c>
      <c r="AJ463" s="77">
        <v>71</v>
      </c>
      <c r="AK463" s="24" t="s">
        <v>177</v>
      </c>
      <c r="AL463" s="25">
        <v>542.7978318125263</v>
      </c>
      <c r="AM463" s="83">
        <v>0.6846498269707478</v>
      </c>
      <c r="AN463" s="88"/>
      <c r="AO463" s="89">
        <v>0.07604204003427466</v>
      </c>
      <c r="AP463" s="88"/>
      <c r="AQ463" s="89">
        <v>0.06506561723290447</v>
      </c>
      <c r="AR463" s="77">
        <v>69</v>
      </c>
      <c r="AS463" s="77">
        <v>70</v>
      </c>
      <c r="AT463" s="24" t="s">
        <v>177</v>
      </c>
      <c r="AU463" s="25">
        <v>1323.6685189338084</v>
      </c>
      <c r="AV463" s="83">
        <v>1.6695892454626864</v>
      </c>
      <c r="AW463" s="88"/>
      <c r="AX463" s="89">
        <v>0.1854363606663008</v>
      </c>
      <c r="AY463" s="88"/>
      <c r="AZ463" s="89">
        <v>0.13399785410592177</v>
      </c>
      <c r="BA463" s="77">
        <v>61</v>
      </c>
      <c r="BB463" s="77">
        <v>65</v>
      </c>
      <c r="BC463" s="32" t="s">
        <v>1184</v>
      </c>
      <c r="BD463" s="78">
        <v>3</v>
      </c>
      <c r="BE463" s="79">
        <v>1.7616959099999998</v>
      </c>
      <c r="BF463" s="79">
        <v>91.94441</v>
      </c>
      <c r="BG463" s="79">
        <v>0.04895808</v>
      </c>
      <c r="BH463" s="79">
        <v>1.7571524499999998</v>
      </c>
      <c r="BI463" s="79">
        <v>4.459388</v>
      </c>
      <c r="BJ463" s="79">
        <v>0.028397955</v>
      </c>
      <c r="BK463" s="79">
        <v>100</v>
      </c>
      <c r="BL463" s="81">
        <v>107.60573820581271</v>
      </c>
      <c r="BM463" s="81">
        <v>4186.946408539028</v>
      </c>
      <c r="BN463" s="81">
        <v>3.911399399564244</v>
      </c>
      <c r="BO463" s="81">
        <v>447.061220955999</v>
      </c>
      <c r="BP463" s="81">
        <v>4745.524767100404</v>
      </c>
      <c r="BQ463" s="96">
        <v>503.249904945805</v>
      </c>
      <c r="BR463" s="96">
        <v>0.7408240075279156</v>
      </c>
      <c r="BS463" s="96">
        <v>132.93334218622226</v>
      </c>
      <c r="BT463" s="96">
        <v>636.9240711395552</v>
      </c>
    </row>
    <row r="464" spans="1:72" s="29" customFormat="1" ht="12.75" customHeight="1">
      <c r="A464" s="17">
        <v>1991</v>
      </c>
      <c r="B464" s="18" t="s">
        <v>523</v>
      </c>
      <c r="C464" s="19" t="s">
        <v>538</v>
      </c>
      <c r="D464" s="20" t="s">
        <v>539</v>
      </c>
      <c r="E464" s="142" t="s">
        <v>1182</v>
      </c>
      <c r="F464" s="82">
        <v>6378.82522</v>
      </c>
      <c r="G464" s="74">
        <v>3.33384</v>
      </c>
      <c r="H464" s="22" t="s">
        <v>169</v>
      </c>
      <c r="I464" s="23">
        <v>378.37632876712325</v>
      </c>
      <c r="J464" s="24" t="s">
        <v>177</v>
      </c>
      <c r="K464" s="87">
        <v>24673.054620397485</v>
      </c>
      <c r="L464" s="92">
        <v>3.8679621669266377</v>
      </c>
      <c r="M464" s="88"/>
      <c r="N464" s="89">
        <v>0.07302095392910993</v>
      </c>
      <c r="O464" s="88"/>
      <c r="P464" s="89">
        <v>0.04344498685815473</v>
      </c>
      <c r="Q464" s="77">
        <v>66</v>
      </c>
      <c r="R464" s="77">
        <v>56</v>
      </c>
      <c r="S464" s="24" t="s">
        <v>177</v>
      </c>
      <c r="T464" s="25">
        <v>1232514.0990477018</v>
      </c>
      <c r="U464" s="28">
        <v>193.21960651677833</v>
      </c>
      <c r="V464" s="88"/>
      <c r="W464" s="89">
        <v>3.647677866733907</v>
      </c>
      <c r="X464" s="88"/>
      <c r="Y464" s="89">
        <v>1.6688847209088897</v>
      </c>
      <c r="Z464" s="77">
        <v>84</v>
      </c>
      <c r="AA464" s="77">
        <v>71</v>
      </c>
      <c r="AB464" s="24" t="s">
        <v>177</v>
      </c>
      <c r="AC464" s="87">
        <v>1351679.497510375</v>
      </c>
      <c r="AD464" s="87">
        <v>211.9010085544208</v>
      </c>
      <c r="AE464" s="88"/>
      <c r="AF464" s="89">
        <v>4.000352928859908</v>
      </c>
      <c r="AG464" s="88"/>
      <c r="AH464" s="89">
        <v>2.1636718135224955</v>
      </c>
      <c r="AI464" s="77">
        <v>81</v>
      </c>
      <c r="AJ464" s="77">
        <v>70</v>
      </c>
      <c r="AK464" s="24" t="s">
        <v>177</v>
      </c>
      <c r="AL464" s="25">
        <v>43696.2050584261</v>
      </c>
      <c r="AM464" s="83">
        <v>6.85019632163963</v>
      </c>
      <c r="AN464" s="88"/>
      <c r="AO464" s="89">
        <v>0.12932077626944716</v>
      </c>
      <c r="AP464" s="88"/>
      <c r="AQ464" s="89">
        <v>0.11815040128245123</v>
      </c>
      <c r="AR464" s="77">
        <v>80</v>
      </c>
      <c r="AS464" s="77">
        <v>82</v>
      </c>
      <c r="AT464" s="24" t="s">
        <v>177</v>
      </c>
      <c r="AU464" s="25">
        <v>141267.77509276653</v>
      </c>
      <c r="AV464" s="83">
        <v>22.14636241322921</v>
      </c>
      <c r="AW464" s="88"/>
      <c r="AX464" s="89">
        <v>0.4180879852707343</v>
      </c>
      <c r="AY464" s="88"/>
      <c r="AZ464" s="89">
        <v>0.25461454918911</v>
      </c>
      <c r="BA464" s="77">
        <v>85</v>
      </c>
      <c r="BB464" s="77">
        <v>82</v>
      </c>
      <c r="BC464" s="19" t="s">
        <v>1178</v>
      </c>
      <c r="BD464" s="78">
        <v>9</v>
      </c>
      <c r="BE464" s="79">
        <v>1.458588922</v>
      </c>
      <c r="BF464" s="79">
        <v>72.10976</v>
      </c>
      <c r="BG464" s="79">
        <v>0.4505067</v>
      </c>
      <c r="BH464" s="79">
        <v>9.61962288</v>
      </c>
      <c r="BI464" s="79">
        <v>14.855057</v>
      </c>
      <c r="BJ464" s="79">
        <v>1.50646667</v>
      </c>
      <c r="BK464" s="79">
        <v>100</v>
      </c>
      <c r="BL464" s="81">
        <v>107.48457743968935</v>
      </c>
      <c r="BM464" s="81">
        <v>3398.3539683816575</v>
      </c>
      <c r="BN464" s="81">
        <v>7.162551894887421</v>
      </c>
      <c r="BO464" s="81">
        <v>305.70393963545536</v>
      </c>
      <c r="BP464" s="81">
        <v>3818.7050373516895</v>
      </c>
      <c r="BQ464" s="96">
        <v>427.9200697919943</v>
      </c>
      <c r="BR464" s="96">
        <v>1.4766041826115437</v>
      </c>
      <c r="BS464" s="96">
        <v>94.90086013048027</v>
      </c>
      <c r="BT464" s="96">
        <v>524.2975341050861</v>
      </c>
    </row>
    <row r="465" spans="1:72" s="29" customFormat="1" ht="12.75" customHeight="1">
      <c r="A465" s="17">
        <v>1991</v>
      </c>
      <c r="B465" s="18" t="s">
        <v>761</v>
      </c>
      <c r="C465" s="19" t="s">
        <v>762</v>
      </c>
      <c r="D465" s="20" t="s">
        <v>763</v>
      </c>
      <c r="E465" s="139" t="s">
        <v>208</v>
      </c>
      <c r="F465" s="82">
        <v>25.49162</v>
      </c>
      <c r="G465" s="74">
        <v>64.68928</v>
      </c>
      <c r="H465" s="22" t="s">
        <v>169</v>
      </c>
      <c r="I465" s="23">
        <v>30.188356164383553</v>
      </c>
      <c r="J465" s="24" t="s">
        <v>177</v>
      </c>
      <c r="K465" s="87">
        <v>354.11896427801946</v>
      </c>
      <c r="L465" s="92">
        <v>13.89158336261169</v>
      </c>
      <c r="M465" s="31" t="s">
        <v>498</v>
      </c>
      <c r="N465" s="27">
        <v>0.02</v>
      </c>
      <c r="O465" s="31" t="s">
        <v>498</v>
      </c>
      <c r="P465" s="27">
        <v>0.02</v>
      </c>
      <c r="Q465" s="77">
        <v>11</v>
      </c>
      <c r="R465" s="77">
        <v>11</v>
      </c>
      <c r="S465" s="24" t="s">
        <v>177</v>
      </c>
      <c r="T465" s="25">
        <v>14577.709389580126</v>
      </c>
      <c r="U465" s="28">
        <v>571.8628078396008</v>
      </c>
      <c r="V465" s="88"/>
      <c r="W465" s="89">
        <v>0.5407522860741925</v>
      </c>
      <c r="X465" s="88"/>
      <c r="Y465" s="89">
        <v>0.3746699079248365</v>
      </c>
      <c r="Z465" s="77">
        <v>45</v>
      </c>
      <c r="AA465" s="77">
        <v>35</v>
      </c>
      <c r="AB465" s="24" t="s">
        <v>177</v>
      </c>
      <c r="AC465" s="87">
        <v>17220.676333799565</v>
      </c>
      <c r="AD465" s="87">
        <v>675.5426423977591</v>
      </c>
      <c r="AE465" s="88"/>
      <c r="AF465" s="89">
        <v>0.6387917227861593</v>
      </c>
      <c r="AG465" s="88"/>
      <c r="AH465" s="89">
        <v>0.4741475147967784</v>
      </c>
      <c r="AI465" s="77">
        <v>25</v>
      </c>
      <c r="AJ465" s="77">
        <v>20</v>
      </c>
      <c r="AK465" s="24" t="s">
        <v>177</v>
      </c>
      <c r="AL465" s="25">
        <v>256.9753411600443</v>
      </c>
      <c r="AM465" s="83">
        <v>10.080777179325766</v>
      </c>
      <c r="AN465" s="31" t="s">
        <v>498</v>
      </c>
      <c r="AO465" s="27">
        <v>0.01</v>
      </c>
      <c r="AP465" s="88"/>
      <c r="AQ465" s="89">
        <v>0.014344550723725072</v>
      </c>
      <c r="AR465" s="77">
        <v>12</v>
      </c>
      <c r="AS465" s="77">
        <v>34</v>
      </c>
      <c r="AT465" s="24" t="s">
        <v>177</v>
      </c>
      <c r="AU465" s="25">
        <v>372.20729687681967</v>
      </c>
      <c r="AV465" s="83">
        <v>14.601162926358532</v>
      </c>
      <c r="AW465" s="88"/>
      <c r="AX465" s="89">
        <v>0.01380682940651165</v>
      </c>
      <c r="AY465" s="88"/>
      <c r="AZ465" s="89">
        <v>0.01620113177568974</v>
      </c>
      <c r="BA465" s="77">
        <v>7</v>
      </c>
      <c r="BB465" s="77">
        <v>10</v>
      </c>
      <c r="BC465" s="19" t="s">
        <v>1183</v>
      </c>
      <c r="BD465" s="78">
        <v>3</v>
      </c>
      <c r="BE465" s="79">
        <v>0.5117707</v>
      </c>
      <c r="BF465" s="79">
        <v>0.06353016</v>
      </c>
      <c r="BG465" s="79">
        <v>1.637666</v>
      </c>
      <c r="BH465" s="79">
        <v>93.47051581000001</v>
      </c>
      <c r="BI465" s="79">
        <v>4.0129881</v>
      </c>
      <c r="BJ465" s="79">
        <v>0.30353294999999997</v>
      </c>
      <c r="BK465" s="79">
        <v>100</v>
      </c>
      <c r="BL465" s="81">
        <v>144.19117602830525</v>
      </c>
      <c r="BM465" s="81">
        <v>237.84286757765884</v>
      </c>
      <c r="BN465" s="81">
        <v>6.054277183377649</v>
      </c>
      <c r="BO465" s="81">
        <v>71.94521179901473</v>
      </c>
      <c r="BP465" s="81">
        <v>460.0335325883564</v>
      </c>
      <c r="BQ465" s="96">
        <v>31.51362421585342</v>
      </c>
      <c r="BR465" s="96">
        <v>0.6145810531722451</v>
      </c>
      <c r="BS465" s="96">
        <v>15.926802611995628</v>
      </c>
      <c r="BT465" s="96">
        <v>48.05500788102129</v>
      </c>
    </row>
    <row r="466" spans="1:72" s="29" customFormat="1" ht="12.75" customHeight="1">
      <c r="A466" s="17">
        <v>1991</v>
      </c>
      <c r="B466" s="18" t="s">
        <v>761</v>
      </c>
      <c r="C466" s="19" t="s">
        <v>764</v>
      </c>
      <c r="D466" s="20" t="s">
        <v>765</v>
      </c>
      <c r="E466" s="142" t="s">
        <v>1182</v>
      </c>
      <c r="F466" s="82">
        <v>38.851404</v>
      </c>
      <c r="G466" s="74">
        <v>39.0853</v>
      </c>
      <c r="H466" s="22" t="s">
        <v>169</v>
      </c>
      <c r="I466" s="23">
        <v>20.29153424657533</v>
      </c>
      <c r="J466" s="24" t="s">
        <v>177</v>
      </c>
      <c r="K466" s="87">
        <v>3574.2997645011546</v>
      </c>
      <c r="L466" s="92">
        <v>91.99924318053357</v>
      </c>
      <c r="M466" s="88"/>
      <c r="N466" s="89">
        <v>0.19725345927772567</v>
      </c>
      <c r="O466" s="88"/>
      <c r="P466" s="89">
        <v>0.1115216533725667</v>
      </c>
      <c r="Q466" s="77">
        <v>90</v>
      </c>
      <c r="R466" s="77">
        <v>84</v>
      </c>
      <c r="S466" s="24" t="s">
        <v>177</v>
      </c>
      <c r="T466" s="25">
        <v>271562.3116772487</v>
      </c>
      <c r="U466" s="28">
        <v>6989.768289384051</v>
      </c>
      <c r="V466" s="88"/>
      <c r="W466" s="89">
        <v>14.986601269373166</v>
      </c>
      <c r="X466" s="88"/>
      <c r="Y466" s="89">
        <v>8.554241000638324</v>
      </c>
      <c r="Z466" s="77">
        <v>99</v>
      </c>
      <c r="AA466" s="77">
        <v>97</v>
      </c>
      <c r="AB466" s="24" t="s">
        <v>177</v>
      </c>
      <c r="AC466" s="87">
        <v>294249.6936184088</v>
      </c>
      <c r="AD466" s="87">
        <v>7573.720981059238</v>
      </c>
      <c r="AE466" s="88"/>
      <c r="AF466" s="89">
        <v>16.238640791713962</v>
      </c>
      <c r="AG466" s="88"/>
      <c r="AH466" s="89">
        <v>9.333523333138327</v>
      </c>
      <c r="AI466" s="77">
        <v>98</v>
      </c>
      <c r="AJ466" s="77">
        <v>96</v>
      </c>
      <c r="AK466" s="24" t="s">
        <v>177</v>
      </c>
      <c r="AL466" s="25">
        <v>3500.2475824093945</v>
      </c>
      <c r="AM466" s="83">
        <v>90.09320698962112</v>
      </c>
      <c r="AN466" s="88"/>
      <c r="AO466" s="89">
        <v>0.19316677096195078</v>
      </c>
      <c r="AP466" s="88"/>
      <c r="AQ466" s="89">
        <v>0.2257657970707739</v>
      </c>
      <c r="AR466" s="77">
        <v>90</v>
      </c>
      <c r="AS466" s="77">
        <v>91</v>
      </c>
      <c r="AT466" s="24" t="s">
        <v>177</v>
      </c>
      <c r="AU466" s="25">
        <v>8282.900207277045</v>
      </c>
      <c r="AV466" s="83">
        <v>213.19435990722613</v>
      </c>
      <c r="AW466" s="88"/>
      <c r="AX466" s="89">
        <v>0.45710511887231514</v>
      </c>
      <c r="AY466" s="88"/>
      <c r="AZ466" s="89">
        <v>0.3055839787824689</v>
      </c>
      <c r="BA466" s="77">
        <v>87</v>
      </c>
      <c r="BB466" s="77">
        <v>86</v>
      </c>
      <c r="BC466" s="32" t="s">
        <v>1184</v>
      </c>
      <c r="BD466" s="78">
        <v>55</v>
      </c>
      <c r="BE466" s="79">
        <v>1.1120377199999996</v>
      </c>
      <c r="BF466" s="79">
        <v>49.254008999999996</v>
      </c>
      <c r="BG466" s="79">
        <v>45.96655</v>
      </c>
      <c r="BH466" s="79">
        <v>2.5553697449999997</v>
      </c>
      <c r="BI466" s="79">
        <v>0.80854419</v>
      </c>
      <c r="BJ466" s="79">
        <v>0.30349366</v>
      </c>
      <c r="BK466" s="79">
        <v>100</v>
      </c>
      <c r="BL466" s="81">
        <v>157.3345114288963</v>
      </c>
      <c r="BM466" s="81">
        <v>13616.830938722316</v>
      </c>
      <c r="BN466" s="81">
        <v>3.8351252376876777</v>
      </c>
      <c r="BO466" s="81">
        <v>1905.7741130796715</v>
      </c>
      <c r="BP466" s="81">
        <v>15683.774688468571</v>
      </c>
      <c r="BQ466" s="96">
        <v>1805.3401622242532</v>
      </c>
      <c r="BR466" s="96">
        <v>0.38608643332426285</v>
      </c>
      <c r="BS466" s="96">
        <v>416.61300065243455</v>
      </c>
      <c r="BT466" s="96">
        <v>2222.339249310012</v>
      </c>
    </row>
    <row r="467" spans="1:72" s="29" customFormat="1" ht="12.75" customHeight="1">
      <c r="A467" s="17">
        <v>1991</v>
      </c>
      <c r="B467" s="18" t="s">
        <v>761</v>
      </c>
      <c r="C467" s="19" t="s">
        <v>766</v>
      </c>
      <c r="D467" s="20" t="s">
        <v>470</v>
      </c>
      <c r="E467" s="142" t="s">
        <v>1182</v>
      </c>
      <c r="F467" s="82">
        <v>1261.46906</v>
      </c>
      <c r="G467" s="74">
        <v>48.60564</v>
      </c>
      <c r="H467" s="22" t="s">
        <v>169</v>
      </c>
      <c r="I467" s="23">
        <v>1035.8954794520548</v>
      </c>
      <c r="J467" s="24" t="s">
        <v>177</v>
      </c>
      <c r="K467" s="87">
        <v>46172.09513077712</v>
      </c>
      <c r="L467" s="92">
        <v>36.6018450985846</v>
      </c>
      <c r="M467" s="88"/>
      <c r="N467" s="89">
        <v>0.04991282890625892</v>
      </c>
      <c r="O467" s="88"/>
      <c r="P467" s="89">
        <v>0.047910695611587374</v>
      </c>
      <c r="Q467" s="77">
        <v>56</v>
      </c>
      <c r="R467" s="77">
        <v>59</v>
      </c>
      <c r="S467" s="24" t="s">
        <v>177</v>
      </c>
      <c r="T467" s="25">
        <v>2406937.0742952903</v>
      </c>
      <c r="U467" s="28">
        <v>1908.0428927010628</v>
      </c>
      <c r="V467" s="88"/>
      <c r="W467" s="89">
        <v>2.6019403719315313</v>
      </c>
      <c r="X467" s="88"/>
      <c r="Y467" s="89">
        <v>1.9437121268751425</v>
      </c>
      <c r="Z467" s="77">
        <v>79</v>
      </c>
      <c r="AA467" s="77">
        <v>74</v>
      </c>
      <c r="AB467" s="24" t="s">
        <v>177</v>
      </c>
      <c r="AC467" s="87">
        <v>2733750.608823222</v>
      </c>
      <c r="AD467" s="87">
        <v>2167.11665431035</v>
      </c>
      <c r="AE467" s="88"/>
      <c r="AF467" s="89">
        <v>2.9552314233109414</v>
      </c>
      <c r="AG467" s="88"/>
      <c r="AH467" s="89">
        <v>2.1889676695096787</v>
      </c>
      <c r="AI467" s="77">
        <v>74</v>
      </c>
      <c r="AJ467" s="77">
        <v>71</v>
      </c>
      <c r="AK467" s="24" t="s">
        <v>177</v>
      </c>
      <c r="AL467" s="25">
        <v>56631.90709945107</v>
      </c>
      <c r="AM467" s="83">
        <v>44.89361562260677</v>
      </c>
      <c r="AN467" s="88"/>
      <c r="AO467" s="89">
        <v>0.061220065532739364</v>
      </c>
      <c r="AP467" s="88"/>
      <c r="AQ467" s="89">
        <v>0.09540514015598382</v>
      </c>
      <c r="AR467" s="77">
        <v>64</v>
      </c>
      <c r="AS467" s="77">
        <v>78</v>
      </c>
      <c r="AT467" s="24" t="s">
        <v>177</v>
      </c>
      <c r="AU467" s="25">
        <v>129703.2323801371</v>
      </c>
      <c r="AV467" s="83">
        <v>102.81919429727203</v>
      </c>
      <c r="AW467" s="88"/>
      <c r="AX467" s="89">
        <v>0.14021142484528976</v>
      </c>
      <c r="AY467" s="88"/>
      <c r="AZ467" s="89">
        <v>0.1465529156201329</v>
      </c>
      <c r="BA467" s="77">
        <v>54</v>
      </c>
      <c r="BB467" s="77">
        <v>67</v>
      </c>
      <c r="BC467" s="19" t="s">
        <v>1178</v>
      </c>
      <c r="BD467" s="78">
        <v>50</v>
      </c>
      <c r="BE467" s="79">
        <v>4.733458260000001</v>
      </c>
      <c r="BF467" s="79">
        <v>22.304718</v>
      </c>
      <c r="BG467" s="79">
        <v>34.80934</v>
      </c>
      <c r="BH467" s="79">
        <v>34.04629795899999</v>
      </c>
      <c r="BI467" s="79">
        <v>3.0334939</v>
      </c>
      <c r="BJ467" s="79">
        <v>1.07268882</v>
      </c>
      <c r="BK467" s="79">
        <v>100</v>
      </c>
      <c r="BL467" s="81">
        <v>151.2242136693124</v>
      </c>
      <c r="BM467" s="81">
        <v>7013.378512826942</v>
      </c>
      <c r="BN467" s="81">
        <v>42.281655326528586</v>
      </c>
      <c r="BO467" s="81">
        <v>1353.2864611043256</v>
      </c>
      <c r="BP467" s="81">
        <v>8560.170842927108</v>
      </c>
      <c r="BQ467" s="96">
        <v>929.9266259187259</v>
      </c>
      <c r="BR467" s="96">
        <v>4.385363205023832</v>
      </c>
      <c r="BS467" s="96">
        <v>334.99038018419577</v>
      </c>
      <c r="BT467" s="96">
        <v>1269.3023693079456</v>
      </c>
    </row>
    <row r="468" spans="1:72" s="29" customFormat="1" ht="12.75" customHeight="1">
      <c r="A468" s="17">
        <v>1991</v>
      </c>
      <c r="B468" s="18" t="s">
        <v>761</v>
      </c>
      <c r="C468" s="19" t="s">
        <v>767</v>
      </c>
      <c r="D468" s="20" t="s">
        <v>471</v>
      </c>
      <c r="E468" s="139" t="s">
        <v>208</v>
      </c>
      <c r="F468" s="82">
        <v>18.38993</v>
      </c>
      <c r="G468" s="74">
        <v>69.16216</v>
      </c>
      <c r="H468" s="22" t="s">
        <v>169</v>
      </c>
      <c r="I468" s="23">
        <v>32.86753424657534</v>
      </c>
      <c r="J468" s="24" t="s">
        <v>178</v>
      </c>
      <c r="K468" s="87">
        <v>288.9823779160396</v>
      </c>
      <c r="L468" s="92">
        <v>15.714164105901414</v>
      </c>
      <c r="M468" s="31" t="s">
        <v>498</v>
      </c>
      <c r="N468" s="27">
        <v>0.02</v>
      </c>
      <c r="O468" s="31" t="s">
        <v>498</v>
      </c>
      <c r="P468" s="27">
        <v>0.02</v>
      </c>
      <c r="Q468" s="77">
        <v>11</v>
      </c>
      <c r="R468" s="77">
        <v>11</v>
      </c>
      <c r="S468" s="24" t="s">
        <v>177</v>
      </c>
      <c r="T468" s="25">
        <v>7845.662991908136</v>
      </c>
      <c r="U468" s="28">
        <v>426.628214023008</v>
      </c>
      <c r="V468" s="88"/>
      <c r="W468" s="89">
        <v>0.2673074520021003</v>
      </c>
      <c r="X468" s="88"/>
      <c r="Y468" s="89">
        <v>0.1839627636422721</v>
      </c>
      <c r="Z468" s="77">
        <v>30</v>
      </c>
      <c r="AA468" s="77">
        <v>23</v>
      </c>
      <c r="AB468" s="24" t="s">
        <v>177</v>
      </c>
      <c r="AC468" s="87">
        <v>14870.475341174959</v>
      </c>
      <c r="AD468" s="87">
        <v>808.6205516374972</v>
      </c>
      <c r="AE468" s="88"/>
      <c r="AF468" s="89">
        <v>0.5066479247973393</v>
      </c>
      <c r="AG468" s="88"/>
      <c r="AH468" s="89">
        <v>0.28199140621857055</v>
      </c>
      <c r="AI468" s="77">
        <v>19</v>
      </c>
      <c r="AJ468" s="77">
        <v>11</v>
      </c>
      <c r="AK468" s="24" t="s">
        <v>177</v>
      </c>
      <c r="AL468" s="25">
        <v>413.27088874752354</v>
      </c>
      <c r="AM468" s="83">
        <v>22.47267329171582</v>
      </c>
      <c r="AN468" s="88"/>
      <c r="AO468" s="89">
        <v>0.014080440158044131</v>
      </c>
      <c r="AP468" s="88"/>
      <c r="AQ468" s="89">
        <v>0.01613399111598708</v>
      </c>
      <c r="AR468" s="77">
        <v>32</v>
      </c>
      <c r="AS468" s="77">
        <v>38</v>
      </c>
      <c r="AT468" s="24" t="s">
        <v>177</v>
      </c>
      <c r="AU468" s="25">
        <v>1431.9460118959091</v>
      </c>
      <c r="AV468" s="83">
        <v>77.865767400741</v>
      </c>
      <c r="AW468" s="88"/>
      <c r="AX468" s="89">
        <v>0.04878744348810878</v>
      </c>
      <c r="AY468" s="88"/>
      <c r="AZ468" s="89">
        <v>0.019118249877303393</v>
      </c>
      <c r="BA468" s="77">
        <v>27</v>
      </c>
      <c r="BB468" s="77">
        <v>12</v>
      </c>
      <c r="BC468" s="19" t="s">
        <v>1183</v>
      </c>
      <c r="BD468" s="78">
        <v>4</v>
      </c>
      <c r="BE468" s="79">
        <v>0.02447022</v>
      </c>
      <c r="BF468" s="79">
        <v>0</v>
      </c>
      <c r="BG468" s="79">
        <v>0</v>
      </c>
      <c r="BH468" s="79">
        <v>99.70146</v>
      </c>
      <c r="BI468" s="79">
        <v>0.05872853</v>
      </c>
      <c r="BJ468" s="79">
        <v>0.2153379</v>
      </c>
      <c r="BK468" s="79">
        <v>100</v>
      </c>
      <c r="BL468" s="81">
        <v>163.15088384421983</v>
      </c>
      <c r="BM468" s="81">
        <v>0</v>
      </c>
      <c r="BN468" s="81">
        <v>0</v>
      </c>
      <c r="BO468" s="81">
        <v>0</v>
      </c>
      <c r="BP468" s="81">
        <v>163.15088384421983</v>
      </c>
      <c r="BQ468" s="96">
        <v>0</v>
      </c>
      <c r="BR468" s="96">
        <v>0</v>
      </c>
      <c r="BS468" s="96">
        <v>0</v>
      </c>
      <c r="BT468" s="96">
        <v>0</v>
      </c>
    </row>
    <row r="469" spans="1:72" s="29" customFormat="1" ht="12.75" customHeight="1">
      <c r="A469" s="17">
        <v>1991</v>
      </c>
      <c r="B469" s="18" t="s">
        <v>761</v>
      </c>
      <c r="C469" s="19" t="s">
        <v>768</v>
      </c>
      <c r="D469" s="20" t="s">
        <v>769</v>
      </c>
      <c r="E469" s="142" t="s">
        <v>1180</v>
      </c>
      <c r="F469" s="82">
        <v>80.742192</v>
      </c>
      <c r="G469" s="74">
        <v>27.69172</v>
      </c>
      <c r="H469" s="22" t="s">
        <v>169</v>
      </c>
      <c r="I469" s="23">
        <v>42.63479452054794</v>
      </c>
      <c r="J469" s="24" t="s">
        <v>177</v>
      </c>
      <c r="K469" s="87">
        <v>1903.5710827939488</v>
      </c>
      <c r="L469" s="92">
        <v>23.575915337967896</v>
      </c>
      <c r="M469" s="88"/>
      <c r="N469" s="89">
        <v>0.04999809595269157</v>
      </c>
      <c r="O469" s="88"/>
      <c r="P469" s="89">
        <v>0.05271211040381564</v>
      </c>
      <c r="Q469" s="77">
        <v>56</v>
      </c>
      <c r="R469" s="77">
        <v>61</v>
      </c>
      <c r="S469" s="24" t="s">
        <v>177</v>
      </c>
      <c r="T469" s="25">
        <v>32902.41362177666</v>
      </c>
      <c r="U469" s="28">
        <v>407.49963317538686</v>
      </c>
      <c r="V469" s="88"/>
      <c r="W469" s="89">
        <v>0.8641957467236877</v>
      </c>
      <c r="X469" s="88"/>
      <c r="Y469" s="89">
        <v>0.6609255529580863</v>
      </c>
      <c r="Z469" s="77">
        <v>58</v>
      </c>
      <c r="AA469" s="77">
        <v>53</v>
      </c>
      <c r="AB469" s="24" t="s">
        <v>177</v>
      </c>
      <c r="AC469" s="87">
        <v>48493.960878623926</v>
      </c>
      <c r="AD469" s="87">
        <v>600.6024815207386</v>
      </c>
      <c r="AE469" s="88"/>
      <c r="AF469" s="89">
        <v>1.2737142999550182</v>
      </c>
      <c r="AG469" s="88"/>
      <c r="AH469" s="89">
        <v>1.010540516872949</v>
      </c>
      <c r="AI469" s="77">
        <v>48</v>
      </c>
      <c r="AJ469" s="77">
        <v>46</v>
      </c>
      <c r="AK469" s="24" t="s">
        <v>177</v>
      </c>
      <c r="AL469" s="25">
        <v>1939.5276296446864</v>
      </c>
      <c r="AM469" s="83">
        <v>24.02124071197728</v>
      </c>
      <c r="AN469" s="88"/>
      <c r="AO469" s="89">
        <v>0.05094250979455976</v>
      </c>
      <c r="AP469" s="88"/>
      <c r="AQ469" s="89">
        <v>0.057017986678208975</v>
      </c>
      <c r="AR469" s="77">
        <v>60</v>
      </c>
      <c r="AS469" s="77">
        <v>67</v>
      </c>
      <c r="AT469" s="24" t="s">
        <v>177</v>
      </c>
      <c r="AU469" s="25">
        <v>5623.496401383496</v>
      </c>
      <c r="AV469" s="83">
        <v>69.64755677407787</v>
      </c>
      <c r="AW469" s="88"/>
      <c r="AX469" s="89">
        <v>0.14770350065063595</v>
      </c>
      <c r="AY469" s="88"/>
      <c r="AZ469" s="89">
        <v>0.12554259151782518</v>
      </c>
      <c r="BA469" s="77">
        <v>55</v>
      </c>
      <c r="BB469" s="77">
        <v>63</v>
      </c>
      <c r="BC469" s="30" t="s">
        <v>1180</v>
      </c>
      <c r="BD469" s="78">
        <v>1201</v>
      </c>
      <c r="BE469" s="79">
        <v>75.6496027</v>
      </c>
      <c r="BF469" s="79">
        <v>1.960564908</v>
      </c>
      <c r="BG469" s="79">
        <v>4.2837</v>
      </c>
      <c r="BH469" s="79">
        <v>12.480695299999999</v>
      </c>
      <c r="BI469" s="79">
        <v>4.726842</v>
      </c>
      <c r="BJ469" s="79">
        <v>0.898592254</v>
      </c>
      <c r="BK469" s="79">
        <v>100</v>
      </c>
      <c r="BL469" s="81">
        <v>211.89252165295025</v>
      </c>
      <c r="BM469" s="81">
        <v>472.4337101639913</v>
      </c>
      <c r="BN469" s="81">
        <v>1380.905454403979</v>
      </c>
      <c r="BO469" s="81">
        <v>124.59409078217742</v>
      </c>
      <c r="BP469" s="81">
        <v>2189.825777003098</v>
      </c>
      <c r="BQ469" s="96">
        <v>62.63557141640808</v>
      </c>
      <c r="BR469" s="96">
        <v>143.15935341463108</v>
      </c>
      <c r="BS469" s="96">
        <v>29.60038538463261</v>
      </c>
      <c r="BT469" s="96">
        <v>235.39531021567177</v>
      </c>
    </row>
    <row r="470" spans="1:72" s="29" customFormat="1" ht="12.75" customHeight="1">
      <c r="A470" s="17">
        <v>1991</v>
      </c>
      <c r="B470" s="18" t="s">
        <v>761</v>
      </c>
      <c r="C470" s="19" t="s">
        <v>770</v>
      </c>
      <c r="D470" s="20" t="s">
        <v>472</v>
      </c>
      <c r="E470" s="141" t="s">
        <v>1178</v>
      </c>
      <c r="F470" s="82">
        <v>1832.92493</v>
      </c>
      <c r="G470" s="74">
        <v>42.66642</v>
      </c>
      <c r="H470" s="22" t="s">
        <v>169</v>
      </c>
      <c r="I470" s="23">
        <v>1379.623287671233</v>
      </c>
      <c r="J470" s="24" t="s">
        <v>177</v>
      </c>
      <c r="K470" s="87">
        <v>469547.84058266535</v>
      </c>
      <c r="L470" s="92">
        <v>256.1740706874806</v>
      </c>
      <c r="M470" s="88"/>
      <c r="N470" s="89">
        <v>0.3811253815726951</v>
      </c>
      <c r="O470" s="88"/>
      <c r="P470" s="89">
        <v>0.2763277906583103</v>
      </c>
      <c r="Q470" s="77">
        <v>96</v>
      </c>
      <c r="R470" s="77">
        <v>95</v>
      </c>
      <c r="S470" s="24" t="s">
        <v>177</v>
      </c>
      <c r="T470" s="25">
        <v>2270980.026506692</v>
      </c>
      <c r="U470" s="28">
        <v>1238.9923827958912</v>
      </c>
      <c r="V470" s="88"/>
      <c r="W470" s="89">
        <v>1.8433225634097095</v>
      </c>
      <c r="X470" s="88"/>
      <c r="Y470" s="89">
        <v>1.8768956240821841</v>
      </c>
      <c r="Z470" s="77">
        <v>73</v>
      </c>
      <c r="AA470" s="77">
        <v>73</v>
      </c>
      <c r="AB470" s="24" t="s">
        <v>177</v>
      </c>
      <c r="AC470" s="87">
        <v>3001215.0819289302</v>
      </c>
      <c r="AD470" s="87">
        <v>1637.3911625114567</v>
      </c>
      <c r="AE470" s="88"/>
      <c r="AF470" s="89">
        <v>2.4360440926796563</v>
      </c>
      <c r="AG470" s="88"/>
      <c r="AH470" s="89">
        <v>2.5063774366725506</v>
      </c>
      <c r="AI470" s="77">
        <v>69</v>
      </c>
      <c r="AJ470" s="77">
        <v>74</v>
      </c>
      <c r="AK470" s="24" t="s">
        <v>177</v>
      </c>
      <c r="AL470" s="25">
        <v>73602.19727714076</v>
      </c>
      <c r="AM470" s="83">
        <v>40.155598340375434</v>
      </c>
      <c r="AN470" s="88"/>
      <c r="AO470" s="89">
        <v>0.05974186887331765</v>
      </c>
      <c r="AP470" s="88"/>
      <c r="AQ470" s="89">
        <v>0.05621576857628704</v>
      </c>
      <c r="AR470" s="77">
        <v>63</v>
      </c>
      <c r="AS470" s="77">
        <v>66</v>
      </c>
      <c r="AT470" s="24" t="s">
        <v>177</v>
      </c>
      <c r="AU470" s="25">
        <v>150709.4100130289</v>
      </c>
      <c r="AV470" s="83">
        <v>82.2234492784322</v>
      </c>
      <c r="AW470" s="88"/>
      <c r="AX470" s="89">
        <v>0.12232870952304817</v>
      </c>
      <c r="AY470" s="88"/>
      <c r="AZ470" s="89">
        <v>0.11537919123211687</v>
      </c>
      <c r="BA470" s="77">
        <v>50</v>
      </c>
      <c r="BB470" s="77">
        <v>60</v>
      </c>
      <c r="BC470" s="19" t="s">
        <v>1178</v>
      </c>
      <c r="BD470" s="78">
        <v>196</v>
      </c>
      <c r="BE470" s="79">
        <v>13.22276001</v>
      </c>
      <c r="BF470" s="79">
        <v>16.6638631</v>
      </c>
      <c r="BG470" s="79">
        <v>21.37275</v>
      </c>
      <c r="BH470" s="79">
        <v>45.00451596</v>
      </c>
      <c r="BI470" s="79">
        <v>1.5249963000000002</v>
      </c>
      <c r="BJ470" s="79">
        <v>2.2111148970000003</v>
      </c>
      <c r="BK470" s="79">
        <v>100</v>
      </c>
      <c r="BL470" s="81">
        <v>184.71060168659864</v>
      </c>
      <c r="BM470" s="81">
        <v>2914.0475127551094</v>
      </c>
      <c r="BN470" s="81">
        <v>224.80771575662223</v>
      </c>
      <c r="BO470" s="81">
        <v>630.3444189610101</v>
      </c>
      <c r="BP470" s="81">
        <v>3953.9102491593403</v>
      </c>
      <c r="BQ470" s="96">
        <v>386.35006544794317</v>
      </c>
      <c r="BR470" s="96">
        <v>23.258272048635764</v>
      </c>
      <c r="BS470" s="96">
        <v>150.30457357574377</v>
      </c>
      <c r="BT470" s="96">
        <v>559.9129110723227</v>
      </c>
    </row>
    <row r="471" spans="1:72" s="29" customFormat="1" ht="12.75" customHeight="1">
      <c r="A471" s="17">
        <v>1991</v>
      </c>
      <c r="B471" s="18" t="s">
        <v>761</v>
      </c>
      <c r="C471" s="19" t="s">
        <v>771</v>
      </c>
      <c r="D471" s="20" t="s">
        <v>772</v>
      </c>
      <c r="E471" s="141" t="s">
        <v>208</v>
      </c>
      <c r="F471" s="82">
        <v>28936.874</v>
      </c>
      <c r="G471" s="74">
        <v>50.47514</v>
      </c>
      <c r="H471" s="22" t="s">
        <v>169</v>
      </c>
      <c r="I471" s="23">
        <v>29133.739726027397</v>
      </c>
      <c r="J471" s="24" t="s">
        <v>177</v>
      </c>
      <c r="K471" s="87">
        <v>1719051.6911094247</v>
      </c>
      <c r="L471" s="92">
        <v>59.40695913143295</v>
      </c>
      <c r="M471" s="88"/>
      <c r="N471" s="89">
        <v>0.06607561910565493</v>
      </c>
      <c r="O471" s="88"/>
      <c r="P471" s="89">
        <v>0.07638831261279289</v>
      </c>
      <c r="Q471" s="77">
        <v>64</v>
      </c>
      <c r="R471" s="77">
        <v>72</v>
      </c>
      <c r="S471" s="24" t="s">
        <v>177</v>
      </c>
      <c r="T471" s="25">
        <v>19109171.206994794</v>
      </c>
      <c r="U471" s="28">
        <v>660.3744138705098</v>
      </c>
      <c r="V471" s="88"/>
      <c r="W471" s="89">
        <v>0.7345039853241758</v>
      </c>
      <c r="X471" s="88"/>
      <c r="Y471" s="89">
        <v>0.5433399928443097</v>
      </c>
      <c r="Z471" s="77">
        <v>52</v>
      </c>
      <c r="AA471" s="77">
        <v>46</v>
      </c>
      <c r="AB471" s="24" t="s">
        <v>177</v>
      </c>
      <c r="AC471" s="87">
        <v>27247613.6154674</v>
      </c>
      <c r="AD471" s="87">
        <v>941.6225683350385</v>
      </c>
      <c r="AE471" s="88"/>
      <c r="AF471" s="89">
        <v>1.047323328382147</v>
      </c>
      <c r="AG471" s="88"/>
      <c r="AH471" s="89">
        <v>0.7755041148747733</v>
      </c>
      <c r="AI471" s="77">
        <v>41</v>
      </c>
      <c r="AJ471" s="77">
        <v>34</v>
      </c>
      <c r="AK471" s="24" t="s">
        <v>177</v>
      </c>
      <c r="AL471" s="25">
        <v>1004923.2726670686</v>
      </c>
      <c r="AM471" s="83">
        <v>34.7281213812891</v>
      </c>
      <c r="AN471" s="88"/>
      <c r="AO471" s="89">
        <v>0.03862648676509795</v>
      </c>
      <c r="AP471" s="88"/>
      <c r="AQ471" s="89">
        <v>0.04691168132977204</v>
      </c>
      <c r="AR471" s="77">
        <v>54</v>
      </c>
      <c r="AS471" s="77">
        <v>63</v>
      </c>
      <c r="AT471" s="24" t="s">
        <v>177</v>
      </c>
      <c r="AU471" s="25">
        <v>2675024.9798030113</v>
      </c>
      <c r="AV471" s="83">
        <v>92.44346779831889</v>
      </c>
      <c r="AW471" s="88"/>
      <c r="AX471" s="89">
        <v>0.10282060311374601</v>
      </c>
      <c r="AY471" s="88"/>
      <c r="AZ471" s="89">
        <v>0.08156752686669116</v>
      </c>
      <c r="BA471" s="77">
        <v>44</v>
      </c>
      <c r="BB471" s="77">
        <v>50</v>
      </c>
      <c r="BC471" s="19" t="s">
        <v>1179</v>
      </c>
      <c r="BD471" s="78">
        <v>56</v>
      </c>
      <c r="BE471" s="79">
        <v>4.86123436</v>
      </c>
      <c r="BF471" s="79">
        <v>6.87160689</v>
      </c>
      <c r="BG471" s="79">
        <v>16.61028</v>
      </c>
      <c r="BH471" s="79">
        <v>64.59349259</v>
      </c>
      <c r="BI471" s="79">
        <v>3.697318</v>
      </c>
      <c r="BJ471" s="79">
        <v>3.366069395</v>
      </c>
      <c r="BK471" s="79">
        <v>100</v>
      </c>
      <c r="BL471" s="81">
        <v>132.99805638991967</v>
      </c>
      <c r="BM471" s="81">
        <v>2140.8236770841245</v>
      </c>
      <c r="BN471" s="81">
        <v>44.86508574952959</v>
      </c>
      <c r="BO471" s="81">
        <v>499.2313613419335</v>
      </c>
      <c r="BP471" s="81">
        <v>2817.918180565507</v>
      </c>
      <c r="BQ471" s="96">
        <v>283.85399657659406</v>
      </c>
      <c r="BR471" s="96">
        <v>4.654614731363173</v>
      </c>
      <c r="BS471" s="96">
        <v>125.42063112967904</v>
      </c>
      <c r="BT471" s="96">
        <v>413.9292424376363</v>
      </c>
    </row>
    <row r="472" spans="1:72" s="29" customFormat="1" ht="12.75" customHeight="1">
      <c r="A472" s="17">
        <v>1997</v>
      </c>
      <c r="B472" s="18" t="s">
        <v>1014</v>
      </c>
      <c r="C472" s="19" t="s">
        <v>1015</v>
      </c>
      <c r="D472" s="20" t="s">
        <v>473</v>
      </c>
      <c r="E472" s="139" t="s">
        <v>1183</v>
      </c>
      <c r="F472" s="21">
        <v>338.6140896140896</v>
      </c>
      <c r="G472" s="74"/>
      <c r="H472" s="22" t="s">
        <v>172</v>
      </c>
      <c r="I472" s="23">
        <v>111.40218878248974</v>
      </c>
      <c r="J472" s="24" t="s">
        <v>177</v>
      </c>
      <c r="K472" s="87">
        <v>3998.2335454568497</v>
      </c>
      <c r="L472" s="92">
        <v>11.807640816167872</v>
      </c>
      <c r="M472" s="88"/>
      <c r="N472" s="89">
        <v>0.04019045990937554</v>
      </c>
      <c r="O472" s="88"/>
      <c r="P472" s="89">
        <v>0.05063932395478572</v>
      </c>
      <c r="Q472" s="77">
        <v>48</v>
      </c>
      <c r="R472" s="77">
        <v>60</v>
      </c>
      <c r="S472" s="24" t="s">
        <v>177</v>
      </c>
      <c r="T472" s="25">
        <v>6971.145912603283</v>
      </c>
      <c r="U472" s="28">
        <v>20.58728838055183</v>
      </c>
      <c r="V472" s="88"/>
      <c r="W472" s="89">
        <v>0.07007433586295819</v>
      </c>
      <c r="X472" s="88"/>
      <c r="Y472" s="89">
        <v>0.08903098563670758</v>
      </c>
      <c r="Z472" s="77">
        <v>9</v>
      </c>
      <c r="AA472" s="77">
        <v>12</v>
      </c>
      <c r="AB472" s="24" t="s">
        <v>177</v>
      </c>
      <c r="AC472" s="87">
        <v>46475.018386510186</v>
      </c>
      <c r="AD472" s="87">
        <v>137.2506927856329</v>
      </c>
      <c r="AE472" s="88"/>
      <c r="AF472" s="89">
        <v>0.4671693991895369</v>
      </c>
      <c r="AG472" s="88"/>
      <c r="AH472" s="89">
        <v>0.4297176017130099</v>
      </c>
      <c r="AI472" s="77">
        <v>17</v>
      </c>
      <c r="AJ472" s="77">
        <v>17</v>
      </c>
      <c r="AK472" s="24" t="s">
        <v>177</v>
      </c>
      <c r="AL472" s="25">
        <v>5407.156588390422</v>
      </c>
      <c r="AM472" s="83">
        <v>15.968492612202963</v>
      </c>
      <c r="AN472" s="88"/>
      <c r="AO472" s="89">
        <v>0.05435303056179774</v>
      </c>
      <c r="AP472" s="88"/>
      <c r="AQ472" s="89">
        <v>0.06347342590904963</v>
      </c>
      <c r="AR472" s="77">
        <v>61</v>
      </c>
      <c r="AS472" s="77">
        <v>69</v>
      </c>
      <c r="AT472" s="24" t="s">
        <v>177</v>
      </c>
      <c r="AU472" s="25">
        <v>13491.860495444316</v>
      </c>
      <c r="AV472" s="83">
        <v>39.844356479143165</v>
      </c>
      <c r="AW472" s="88"/>
      <c r="AX472" s="89">
        <v>0.1356209116301344</v>
      </c>
      <c r="AY472" s="88"/>
      <c r="AZ472" s="89">
        <v>0.11683994603418055</v>
      </c>
      <c r="BA472" s="77">
        <v>52</v>
      </c>
      <c r="BB472" s="77">
        <v>61</v>
      </c>
      <c r="BC472" s="19" t="s">
        <v>1183</v>
      </c>
      <c r="BD472" s="78"/>
      <c r="BE472" s="76"/>
      <c r="BF472" s="76"/>
      <c r="BG472" s="76"/>
      <c r="BH472" s="76"/>
      <c r="BI472" s="76"/>
      <c r="BJ472" s="79"/>
      <c r="BK472" s="76"/>
      <c r="BL472" s="81"/>
      <c r="BM472" s="81"/>
      <c r="BN472" s="81"/>
      <c r="BO472" s="81"/>
      <c r="BP472" s="81"/>
      <c r="BQ472" s="96"/>
      <c r="BR472" s="96"/>
      <c r="BS472" s="96"/>
      <c r="BT472" s="96"/>
    </row>
    <row r="473" spans="1:72" s="29" customFormat="1" ht="12.75" customHeight="1">
      <c r="A473" s="17">
        <v>1997</v>
      </c>
      <c r="B473" s="18" t="s">
        <v>1014</v>
      </c>
      <c r="C473" s="19" t="s">
        <v>1016</v>
      </c>
      <c r="D473" s="20" t="s">
        <v>474</v>
      </c>
      <c r="E473" s="139" t="s">
        <v>1183</v>
      </c>
      <c r="F473" s="21">
        <v>3124.853664853665</v>
      </c>
      <c r="G473" s="74"/>
      <c r="H473" s="22" t="s">
        <v>172</v>
      </c>
      <c r="I473" s="23">
        <v>5313.503419972641</v>
      </c>
      <c r="J473" s="24" t="s">
        <v>177</v>
      </c>
      <c r="K473" s="87">
        <v>42685.71862997399</v>
      </c>
      <c r="L473" s="92">
        <v>13.660069625043686</v>
      </c>
      <c r="M473" s="31" t="s">
        <v>498</v>
      </c>
      <c r="N473" s="27">
        <v>0.02</v>
      </c>
      <c r="O473" s="31" t="s">
        <v>498</v>
      </c>
      <c r="P473" s="27">
        <v>0.02</v>
      </c>
      <c r="Q473" s="77">
        <v>11</v>
      </c>
      <c r="R473" s="77">
        <v>11</v>
      </c>
      <c r="S473" s="24" t="s">
        <v>177</v>
      </c>
      <c r="T473" s="25">
        <v>755781.4503813075</v>
      </c>
      <c r="U473" s="28">
        <v>241.8613898250177</v>
      </c>
      <c r="V473" s="88"/>
      <c r="W473" s="89">
        <v>0.15928093823675626</v>
      </c>
      <c r="X473" s="88"/>
      <c r="Y473" s="89">
        <v>0.16259293282036713</v>
      </c>
      <c r="Z473" s="77">
        <v>20</v>
      </c>
      <c r="AA473" s="77">
        <v>21</v>
      </c>
      <c r="AB473" s="24" t="s">
        <v>177</v>
      </c>
      <c r="AC473" s="87">
        <v>1028302.86067264</v>
      </c>
      <c r="AD473" s="87">
        <v>329.07232496623</v>
      </c>
      <c r="AE473" s="88"/>
      <c r="AF473" s="89">
        <v>0.2167148245790414</v>
      </c>
      <c r="AG473" s="88"/>
      <c r="AH473" s="89">
        <v>0.21762476517825963</v>
      </c>
      <c r="AI473" s="77">
        <v>5</v>
      </c>
      <c r="AJ473" s="77">
        <v>7</v>
      </c>
      <c r="AK473" s="24" t="s">
        <v>177</v>
      </c>
      <c r="AL473" s="25">
        <v>3535.09392394785</v>
      </c>
      <c r="AM473" s="83">
        <v>1.1312830305330142</v>
      </c>
      <c r="AN473" s="31" t="s">
        <v>498</v>
      </c>
      <c r="AO473" s="27">
        <v>0.01</v>
      </c>
      <c r="AP473" s="31" t="s">
        <v>498</v>
      </c>
      <c r="AQ473" s="27">
        <v>0.01</v>
      </c>
      <c r="AR473" s="77">
        <v>12</v>
      </c>
      <c r="AS473" s="77">
        <v>12</v>
      </c>
      <c r="AT473" s="24" t="s">
        <v>177</v>
      </c>
      <c r="AU473" s="25">
        <v>21999.975573543383</v>
      </c>
      <c r="AV473" s="83">
        <v>7.040321862423477</v>
      </c>
      <c r="AW473" s="31" t="s">
        <v>498</v>
      </c>
      <c r="AX473" s="27">
        <v>0.01</v>
      </c>
      <c r="AY473" s="31" t="s">
        <v>498</v>
      </c>
      <c r="AZ473" s="27">
        <v>0.01</v>
      </c>
      <c r="BA473" s="77">
        <v>3</v>
      </c>
      <c r="BB473" s="77">
        <v>3</v>
      </c>
      <c r="BC473" s="19" t="s">
        <v>1179</v>
      </c>
      <c r="BD473" s="78"/>
      <c r="BE473" s="76"/>
      <c r="BF473" s="76"/>
      <c r="BG473" s="76"/>
      <c r="BH473" s="76"/>
      <c r="BI473" s="76"/>
      <c r="BJ473" s="79"/>
      <c r="BK473" s="76"/>
      <c r="BL473" s="81"/>
      <c r="BM473" s="81"/>
      <c r="BN473" s="81"/>
      <c r="BO473" s="81"/>
      <c r="BP473" s="81"/>
      <c r="BQ473" s="96"/>
      <c r="BR473" s="96"/>
      <c r="BS473" s="96"/>
      <c r="BT473" s="96"/>
    </row>
    <row r="474" spans="1:72" s="29" customFormat="1" ht="12.75" customHeight="1">
      <c r="A474" s="17">
        <v>1997</v>
      </c>
      <c r="B474" s="18" t="s">
        <v>1014</v>
      </c>
      <c r="C474" s="19" t="s">
        <v>1017</v>
      </c>
      <c r="D474" s="20" t="s">
        <v>475</v>
      </c>
      <c r="E474" s="139" t="s">
        <v>1183</v>
      </c>
      <c r="F474" s="21">
        <v>5054.017094017094</v>
      </c>
      <c r="G474" s="74"/>
      <c r="H474" s="22" t="s">
        <v>172</v>
      </c>
      <c r="I474" s="23">
        <v>6144.0082079343365</v>
      </c>
      <c r="J474" s="24" t="s">
        <v>177</v>
      </c>
      <c r="K474" s="87">
        <v>53396.38624575846</v>
      </c>
      <c r="L474" s="92">
        <v>10.56513764248417</v>
      </c>
      <c r="M474" s="31" t="s">
        <v>498</v>
      </c>
      <c r="N474" s="27">
        <v>0.02</v>
      </c>
      <c r="O474" s="31" t="s">
        <v>498</v>
      </c>
      <c r="P474" s="27">
        <v>0.02</v>
      </c>
      <c r="Q474" s="77">
        <v>11</v>
      </c>
      <c r="R474" s="77">
        <v>11</v>
      </c>
      <c r="S474" s="24" t="s">
        <v>177</v>
      </c>
      <c r="T474" s="25">
        <v>837424.7145360988</v>
      </c>
      <c r="U474" s="28">
        <v>165.69487181344036</v>
      </c>
      <c r="V474" s="88"/>
      <c r="W474" s="89">
        <v>0.15263092203675135</v>
      </c>
      <c r="X474" s="88"/>
      <c r="Y474" s="89">
        <v>0.15318332606287774</v>
      </c>
      <c r="Z474" s="77">
        <v>20</v>
      </c>
      <c r="AA474" s="77">
        <v>20</v>
      </c>
      <c r="AB474" s="24" t="s">
        <v>177</v>
      </c>
      <c r="AC474" s="87">
        <v>1301955.5930350758</v>
      </c>
      <c r="AD474" s="87">
        <v>257.60807073175926</v>
      </c>
      <c r="AE474" s="88"/>
      <c r="AF474" s="89">
        <v>0.23729737033845674</v>
      </c>
      <c r="AG474" s="88"/>
      <c r="AH474" s="89">
        <v>0.24555386768792503</v>
      </c>
      <c r="AI474" s="77">
        <v>6</v>
      </c>
      <c r="AJ474" s="77">
        <v>9</v>
      </c>
      <c r="AK474" s="24" t="s">
        <v>177</v>
      </c>
      <c r="AL474" s="25">
        <v>12377.445790217072</v>
      </c>
      <c r="AM474" s="83">
        <v>2.4490312478106566</v>
      </c>
      <c r="AN474" s="31" t="s">
        <v>498</v>
      </c>
      <c r="AO474" s="27">
        <v>0.01</v>
      </c>
      <c r="AP474" s="31" t="s">
        <v>498</v>
      </c>
      <c r="AQ474" s="27">
        <v>0.01</v>
      </c>
      <c r="AR474" s="77">
        <v>12</v>
      </c>
      <c r="AS474" s="77">
        <v>12</v>
      </c>
      <c r="AT474" s="24" t="s">
        <v>177</v>
      </c>
      <c r="AU474" s="25">
        <v>101406.67514318165</v>
      </c>
      <c r="AV474" s="83">
        <v>20.064569085693456</v>
      </c>
      <c r="AW474" s="88"/>
      <c r="AX474" s="89">
        <v>0.018482609910025448</v>
      </c>
      <c r="AY474" s="88"/>
      <c r="AZ474" s="89">
        <v>0.01778691068779241</v>
      </c>
      <c r="BA474" s="77">
        <v>9</v>
      </c>
      <c r="BB474" s="77">
        <v>11</v>
      </c>
      <c r="BC474" s="19" t="s">
        <v>1179</v>
      </c>
      <c r="BD474" s="78"/>
      <c r="BE474" s="76"/>
      <c r="BF474" s="76"/>
      <c r="BG474" s="76"/>
      <c r="BH474" s="76"/>
      <c r="BI474" s="76"/>
      <c r="BJ474" s="79"/>
      <c r="BK474" s="76"/>
      <c r="BL474" s="81"/>
      <c r="BM474" s="81"/>
      <c r="BN474" s="81"/>
      <c r="BO474" s="81"/>
      <c r="BP474" s="81"/>
      <c r="BQ474" s="96"/>
      <c r="BR474" s="96"/>
      <c r="BS474" s="96"/>
      <c r="BT474" s="96"/>
    </row>
    <row r="475" spans="1:72" s="29" customFormat="1" ht="12.75" customHeight="1">
      <c r="A475" s="17">
        <v>1997</v>
      </c>
      <c r="B475" s="18" t="s">
        <v>1014</v>
      </c>
      <c r="C475" s="19" t="s">
        <v>1018</v>
      </c>
      <c r="D475" s="20" t="s">
        <v>476</v>
      </c>
      <c r="E475" s="139" t="s">
        <v>1183</v>
      </c>
      <c r="F475" s="21">
        <v>70.20704480704481</v>
      </c>
      <c r="G475" s="74"/>
      <c r="H475" s="22" t="s">
        <v>172</v>
      </c>
      <c r="I475" s="23">
        <v>39.356087551299574</v>
      </c>
      <c r="J475" s="24" t="s">
        <v>177</v>
      </c>
      <c r="K475" s="87">
        <v>185.4034956599344</v>
      </c>
      <c r="L475" s="92">
        <v>2.6408104225080615</v>
      </c>
      <c r="M475" s="31" t="s">
        <v>498</v>
      </c>
      <c r="N475" s="27">
        <v>0.02</v>
      </c>
      <c r="O475" s="31" t="s">
        <v>498</v>
      </c>
      <c r="P475" s="27">
        <v>0.02</v>
      </c>
      <c r="Q475" s="77">
        <v>11</v>
      </c>
      <c r="R475" s="77">
        <v>11</v>
      </c>
      <c r="S475" s="24" t="s">
        <v>177</v>
      </c>
      <c r="T475" s="25">
        <v>7098.796837514613</v>
      </c>
      <c r="U475" s="28">
        <v>101.11231511060976</v>
      </c>
      <c r="V475" s="88"/>
      <c r="W475" s="89">
        <v>0.20198604718432514</v>
      </c>
      <c r="X475" s="88"/>
      <c r="Y475" s="89">
        <v>0.3260985716432258</v>
      </c>
      <c r="Z475" s="77">
        <v>25</v>
      </c>
      <c r="AA475" s="77">
        <v>33</v>
      </c>
      <c r="AB475" s="24" t="s">
        <v>177</v>
      </c>
      <c r="AC475" s="87">
        <v>10269.037355146378</v>
      </c>
      <c r="AD475" s="87">
        <v>146.26790492848016</v>
      </c>
      <c r="AE475" s="88"/>
      <c r="AF475" s="89">
        <v>0.29219067839676344</v>
      </c>
      <c r="AG475" s="88"/>
      <c r="AH475" s="89">
        <v>0.3993092721219043</v>
      </c>
      <c r="AI475" s="77">
        <v>9</v>
      </c>
      <c r="AJ475" s="77">
        <v>15</v>
      </c>
      <c r="AK475" s="24" t="s">
        <v>177</v>
      </c>
      <c r="AL475" s="25">
        <v>78.62464851219953</v>
      </c>
      <c r="AM475" s="83">
        <v>1.1198968526347952</v>
      </c>
      <c r="AN475" s="31" t="s">
        <v>498</v>
      </c>
      <c r="AO475" s="27">
        <v>0.01</v>
      </c>
      <c r="AP475" s="31" t="s">
        <v>498</v>
      </c>
      <c r="AQ475" s="27">
        <v>0.01</v>
      </c>
      <c r="AR475" s="77">
        <v>12</v>
      </c>
      <c r="AS475" s="77">
        <v>12</v>
      </c>
      <c r="AT475" s="24" t="s">
        <v>177</v>
      </c>
      <c r="AU475" s="25">
        <v>362.91137303445146</v>
      </c>
      <c r="AV475" s="83">
        <v>5.169158935999478</v>
      </c>
      <c r="AW475" s="88"/>
      <c r="AX475" s="89">
        <v>0.010326120805441917</v>
      </c>
      <c r="AY475" s="31" t="s">
        <v>498</v>
      </c>
      <c r="AZ475" s="27">
        <v>0.01</v>
      </c>
      <c r="BA475" s="77">
        <v>5</v>
      </c>
      <c r="BB475" s="77">
        <v>3</v>
      </c>
      <c r="BC475" s="19" t="s">
        <v>1183</v>
      </c>
      <c r="BD475" s="78"/>
      <c r="BE475" s="76"/>
      <c r="BF475" s="76"/>
      <c r="BG475" s="76"/>
      <c r="BH475" s="76"/>
      <c r="BI475" s="76"/>
      <c r="BJ475" s="79"/>
      <c r="BK475" s="76"/>
      <c r="BL475" s="81"/>
      <c r="BM475" s="81"/>
      <c r="BN475" s="81"/>
      <c r="BO475" s="81"/>
      <c r="BP475" s="81"/>
      <c r="BQ475" s="96"/>
      <c r="BR475" s="96"/>
      <c r="BS475" s="96"/>
      <c r="BT475" s="96"/>
    </row>
    <row r="476" spans="1:72" s="29" customFormat="1" ht="12.75" customHeight="1">
      <c r="A476" s="17">
        <v>1997</v>
      </c>
      <c r="B476" s="18" t="s">
        <v>1014</v>
      </c>
      <c r="C476" s="114" t="s">
        <v>1019</v>
      </c>
      <c r="D476" s="117" t="s">
        <v>477</v>
      </c>
      <c r="E476" s="140" t="s">
        <v>1180</v>
      </c>
      <c r="F476" s="21">
        <v>72.47909867909867</v>
      </c>
      <c r="G476" s="74"/>
      <c r="H476" s="22" t="s">
        <v>172</v>
      </c>
      <c r="I476" s="23">
        <v>23.14090287277702</v>
      </c>
      <c r="J476" s="24" t="s">
        <v>177</v>
      </c>
      <c r="K476" s="87">
        <v>1064.9224471083605</v>
      </c>
      <c r="L476" s="92">
        <v>14.692821330785396</v>
      </c>
      <c r="M476" s="88"/>
      <c r="N476" s="89">
        <v>0.051533094613620205</v>
      </c>
      <c r="O476" s="88"/>
      <c r="P476" s="89">
        <v>0.052932418740177255</v>
      </c>
      <c r="Q476" s="77">
        <v>57</v>
      </c>
      <c r="R476" s="77">
        <v>61</v>
      </c>
      <c r="S476" s="24" t="s">
        <v>177</v>
      </c>
      <c r="T476" s="25">
        <v>13326.745154843225</v>
      </c>
      <c r="U476" s="28">
        <v>183.87018323513394</v>
      </c>
      <c r="V476" s="88"/>
      <c r="W476" s="89">
        <v>0.6448999369117993</v>
      </c>
      <c r="X476" s="88"/>
      <c r="Y476" s="89">
        <v>0.7020277499974086</v>
      </c>
      <c r="Z476" s="77">
        <v>49</v>
      </c>
      <c r="AA476" s="77">
        <v>54</v>
      </c>
      <c r="AB476" s="24" t="s">
        <v>177</v>
      </c>
      <c r="AC476" s="87">
        <v>20547.20713030425</v>
      </c>
      <c r="AD476" s="87">
        <v>283.49148243795145</v>
      </c>
      <c r="AE476" s="88"/>
      <c r="AF476" s="89">
        <v>0.9943082446677706</v>
      </c>
      <c r="AG476" s="88"/>
      <c r="AH476" s="89">
        <v>0.9964115594626829</v>
      </c>
      <c r="AI476" s="77">
        <v>39</v>
      </c>
      <c r="AJ476" s="77">
        <v>45</v>
      </c>
      <c r="AK476" s="24" t="s">
        <v>177</v>
      </c>
      <c r="AL476" s="25">
        <v>107.28434183796445</v>
      </c>
      <c r="AM476" s="83">
        <v>1.480210761352953</v>
      </c>
      <c r="AN476" s="31" t="s">
        <v>498</v>
      </c>
      <c r="AO476" s="27">
        <v>0.01</v>
      </c>
      <c r="AP476" s="31" t="s">
        <v>498</v>
      </c>
      <c r="AQ476" s="27">
        <v>0.01</v>
      </c>
      <c r="AR476" s="77">
        <v>12</v>
      </c>
      <c r="AS476" s="77">
        <v>12</v>
      </c>
      <c r="AT476" s="24" t="s">
        <v>177</v>
      </c>
      <c r="AU476" s="25">
        <v>1368.3709035381664</v>
      </c>
      <c r="AV476" s="83">
        <v>18.8795242832231</v>
      </c>
      <c r="AW476" s="88"/>
      <c r="AX476" s="89">
        <v>0.06621739210215179</v>
      </c>
      <c r="AY476" s="88"/>
      <c r="AZ476" s="89">
        <v>0.056740644628934044</v>
      </c>
      <c r="BA476" s="77">
        <v>33</v>
      </c>
      <c r="BB476" s="77">
        <v>38</v>
      </c>
      <c r="BC476" s="30" t="s">
        <v>1180</v>
      </c>
      <c r="BD476" s="78"/>
      <c r="BE476" s="76"/>
      <c r="BF476" s="76"/>
      <c r="BG476" s="76"/>
      <c r="BH476" s="76"/>
      <c r="BI476" s="76"/>
      <c r="BJ476" s="79"/>
      <c r="BK476" s="76"/>
      <c r="BL476" s="81"/>
      <c r="BM476" s="81"/>
      <c r="BN476" s="81"/>
      <c r="BO476" s="81"/>
      <c r="BP476" s="81"/>
      <c r="BQ476" s="96"/>
      <c r="BR476" s="96"/>
      <c r="BS476" s="96"/>
      <c r="BT476" s="96"/>
    </row>
    <row r="477" spans="1:72" s="29" customFormat="1" ht="12.75" customHeight="1">
      <c r="A477" s="17">
        <v>1997</v>
      </c>
      <c r="B477" s="18" t="s">
        <v>1014</v>
      </c>
      <c r="C477" s="19" t="s">
        <v>1020</v>
      </c>
      <c r="D477" s="20" t="s">
        <v>478</v>
      </c>
      <c r="E477" s="139" t="s">
        <v>1183</v>
      </c>
      <c r="F477" s="21">
        <v>1531.4633514633515</v>
      </c>
      <c r="G477" s="74"/>
      <c r="H477" s="22" t="s">
        <v>172</v>
      </c>
      <c r="I477" s="23">
        <v>849.1025991792065</v>
      </c>
      <c r="J477" s="24" t="s">
        <v>177</v>
      </c>
      <c r="K477" s="87">
        <v>11843.124614635577</v>
      </c>
      <c r="L477" s="92">
        <v>7.733207982626013</v>
      </c>
      <c r="M477" s="31" t="s">
        <v>498</v>
      </c>
      <c r="N477" s="27">
        <v>0.02</v>
      </c>
      <c r="O477" s="31" t="s">
        <v>498</v>
      </c>
      <c r="P477" s="27">
        <v>0.02</v>
      </c>
      <c r="Q477" s="77">
        <v>11</v>
      </c>
      <c r="R477" s="77">
        <v>11</v>
      </c>
      <c r="S477" s="24" t="s">
        <v>177</v>
      </c>
      <c r="T477" s="25">
        <v>112337.98711787774</v>
      </c>
      <c r="U477" s="28">
        <v>73.35336298484452</v>
      </c>
      <c r="V477" s="88"/>
      <c r="W477" s="89">
        <v>0.14815455511121428</v>
      </c>
      <c r="X477" s="88"/>
      <c r="Y477" s="89">
        <v>0.1914938276983629</v>
      </c>
      <c r="Z477" s="77">
        <v>19</v>
      </c>
      <c r="AA477" s="77">
        <v>23</v>
      </c>
      <c r="AB477" s="24" t="s">
        <v>177</v>
      </c>
      <c r="AC477" s="87">
        <v>359073.0772851298</v>
      </c>
      <c r="AD477" s="87">
        <v>234.46403529149197</v>
      </c>
      <c r="AE477" s="88"/>
      <c r="AF477" s="89">
        <v>0.47355585926398497</v>
      </c>
      <c r="AG477" s="88"/>
      <c r="AH477" s="89">
        <v>0.41133368176321433</v>
      </c>
      <c r="AI477" s="77">
        <v>18</v>
      </c>
      <c r="AJ477" s="77">
        <v>16</v>
      </c>
      <c r="AK477" s="24" t="s">
        <v>177</v>
      </c>
      <c r="AL477" s="25">
        <v>6124.72726143677</v>
      </c>
      <c r="AM477" s="83">
        <v>3.999264661204227</v>
      </c>
      <c r="AN477" s="31" t="s">
        <v>498</v>
      </c>
      <c r="AO477" s="27">
        <v>0.01</v>
      </c>
      <c r="AP477" s="88"/>
      <c r="AQ477" s="89">
        <v>0.0125015188581572</v>
      </c>
      <c r="AR477" s="77">
        <v>12</v>
      </c>
      <c r="AS477" s="77">
        <v>30</v>
      </c>
      <c r="AT477" s="24" t="s">
        <v>177</v>
      </c>
      <c r="AU477" s="25">
        <v>39630.263925715735</v>
      </c>
      <c r="AV477" s="83">
        <v>25.877383149814214</v>
      </c>
      <c r="AW477" s="88"/>
      <c r="AX477" s="89">
        <v>0.05226552719600964</v>
      </c>
      <c r="AY477" s="88"/>
      <c r="AZ477" s="89">
        <v>0.03625992690373581</v>
      </c>
      <c r="BA477" s="77">
        <v>27</v>
      </c>
      <c r="BB477" s="77">
        <v>25</v>
      </c>
      <c r="BC477" s="19" t="s">
        <v>1183</v>
      </c>
      <c r="BD477" s="78"/>
      <c r="BE477" s="76"/>
      <c r="BF477" s="76"/>
      <c r="BG477" s="76"/>
      <c r="BH477" s="76"/>
      <c r="BI477" s="76"/>
      <c r="BJ477" s="79"/>
      <c r="BK477" s="76"/>
      <c r="BL477" s="81"/>
      <c r="BM477" s="81"/>
      <c r="BN477" s="81"/>
      <c r="BO477" s="81"/>
      <c r="BP477" s="81"/>
      <c r="BQ477" s="96"/>
      <c r="BR477" s="96"/>
      <c r="BS477" s="96"/>
      <c r="BT477" s="96"/>
    </row>
    <row r="478" spans="1:72" s="29" customFormat="1" ht="12.75" customHeight="1">
      <c r="A478" s="17">
        <v>1997</v>
      </c>
      <c r="B478" s="18" t="s">
        <v>1123</v>
      </c>
      <c r="C478" s="114" t="s">
        <v>1124</v>
      </c>
      <c r="D478" s="117" t="s">
        <v>479</v>
      </c>
      <c r="E478" s="140" t="s">
        <v>1178</v>
      </c>
      <c r="F478" s="21">
        <v>119.7027713027713</v>
      </c>
      <c r="G478" s="74"/>
      <c r="H478" s="22" t="s">
        <v>172</v>
      </c>
      <c r="I478" s="23">
        <v>27.43187414500684</v>
      </c>
      <c r="J478" s="24" t="s">
        <v>177</v>
      </c>
      <c r="K478" s="87">
        <v>441.05460268052803</v>
      </c>
      <c r="L478" s="92">
        <v>3.684581383374513</v>
      </c>
      <c r="M478" s="31" t="s">
        <v>498</v>
      </c>
      <c r="N478" s="27">
        <v>0.02</v>
      </c>
      <c r="O478" s="31" t="s">
        <v>498</v>
      </c>
      <c r="P478" s="27">
        <v>0.02</v>
      </c>
      <c r="Q478" s="77">
        <v>11</v>
      </c>
      <c r="R478" s="77">
        <v>11</v>
      </c>
      <c r="S478" s="24" t="s">
        <v>177</v>
      </c>
      <c r="T478" s="25">
        <v>26226.01505093024</v>
      </c>
      <c r="U478" s="28">
        <v>219.0927976478943</v>
      </c>
      <c r="V478" s="88"/>
      <c r="W478" s="89">
        <v>1.0705953866561613</v>
      </c>
      <c r="X478" s="88"/>
      <c r="Y478" s="89">
        <v>1.4664272655669401</v>
      </c>
      <c r="Z478" s="77">
        <v>62</v>
      </c>
      <c r="AA478" s="77">
        <v>70</v>
      </c>
      <c r="AB478" s="24" t="s">
        <v>177</v>
      </c>
      <c r="AC478" s="87">
        <v>40619.30193273317</v>
      </c>
      <c r="AD478" s="87">
        <v>339.3346828202696</v>
      </c>
      <c r="AE478" s="88"/>
      <c r="AF478" s="89">
        <v>1.6581564974292708</v>
      </c>
      <c r="AG478" s="88"/>
      <c r="AH478" s="89">
        <v>1.6353104229018405</v>
      </c>
      <c r="AI478" s="77">
        <v>57</v>
      </c>
      <c r="AJ478" s="77">
        <v>63</v>
      </c>
      <c r="AK478" s="24" t="s">
        <v>177</v>
      </c>
      <c r="AL478" s="25">
        <v>2789.2076981995897</v>
      </c>
      <c r="AM478" s="83">
        <v>23.3011121450537</v>
      </c>
      <c r="AN478" s="88"/>
      <c r="AO478" s="89">
        <v>0.11386071762406061</v>
      </c>
      <c r="AP478" s="88"/>
      <c r="AQ478" s="89">
        <v>0.14808876773022123</v>
      </c>
      <c r="AR478" s="77">
        <v>77</v>
      </c>
      <c r="AS478" s="77">
        <v>86</v>
      </c>
      <c r="AT478" s="24" t="s">
        <v>177</v>
      </c>
      <c r="AU478" s="25">
        <v>7927.4818745680095</v>
      </c>
      <c r="AV478" s="83">
        <v>66.22638547370437</v>
      </c>
      <c r="AW478" s="88"/>
      <c r="AX478" s="89">
        <v>0.32361475833179654</v>
      </c>
      <c r="AY478" s="88"/>
      <c r="AZ478" s="89">
        <v>0.19636407001573675</v>
      </c>
      <c r="BA478" s="77">
        <v>79</v>
      </c>
      <c r="BB478" s="77">
        <v>75</v>
      </c>
      <c r="BC478" s="19" t="s">
        <v>1178</v>
      </c>
      <c r="BD478" s="78"/>
      <c r="BE478" s="76"/>
      <c r="BF478" s="76"/>
      <c r="BG478" s="76"/>
      <c r="BH478" s="76"/>
      <c r="BI478" s="76"/>
      <c r="BJ478" s="79"/>
      <c r="BK478" s="76"/>
      <c r="BL478" s="81"/>
      <c r="BM478" s="81"/>
      <c r="BN478" s="81"/>
      <c r="BO478" s="81"/>
      <c r="BP478" s="81"/>
      <c r="BQ478" s="96"/>
      <c r="BR478" s="96"/>
      <c r="BS478" s="96"/>
      <c r="BT478" s="96"/>
    </row>
    <row r="479" spans="1:72" s="29" customFormat="1" ht="12.75" customHeight="1">
      <c r="A479" s="17">
        <v>1997</v>
      </c>
      <c r="B479" s="18" t="s">
        <v>1123</v>
      </c>
      <c r="C479" s="114" t="s">
        <v>1125</v>
      </c>
      <c r="D479" s="117" t="s">
        <v>480</v>
      </c>
      <c r="E479" s="140" t="s">
        <v>1180</v>
      </c>
      <c r="F479" s="21">
        <v>15.507526547526547</v>
      </c>
      <c r="G479" s="74"/>
      <c r="H479" s="22" t="s">
        <v>172</v>
      </c>
      <c r="I479" s="23">
        <v>9.402462380300957</v>
      </c>
      <c r="J479" s="24" t="s">
        <v>177</v>
      </c>
      <c r="K479" s="87">
        <v>151.2759283569112</v>
      </c>
      <c r="L479" s="92">
        <v>9.755000444028886</v>
      </c>
      <c r="M479" s="31" t="s">
        <v>498</v>
      </c>
      <c r="N479" s="27">
        <v>0.02</v>
      </c>
      <c r="O479" s="31" t="s">
        <v>498</v>
      </c>
      <c r="P479" s="27">
        <v>0.02</v>
      </c>
      <c r="Q479" s="77">
        <v>11</v>
      </c>
      <c r="R479" s="77">
        <v>11</v>
      </c>
      <c r="S479" s="24" t="s">
        <v>177</v>
      </c>
      <c r="T479" s="25">
        <v>1356.1282696343653</v>
      </c>
      <c r="U479" s="28">
        <v>87.44968228673889</v>
      </c>
      <c r="V479" s="88"/>
      <c r="W479" s="89">
        <v>0.16151308255834274</v>
      </c>
      <c r="X479" s="88"/>
      <c r="Y479" s="89">
        <v>0.14193215151164307</v>
      </c>
      <c r="Z479" s="77">
        <v>21</v>
      </c>
      <c r="AA479" s="77">
        <v>19</v>
      </c>
      <c r="AB479" s="24" t="s">
        <v>177</v>
      </c>
      <c r="AC479" s="87">
        <v>11889.583451638518</v>
      </c>
      <c r="AD479" s="87">
        <v>766.6976042375313</v>
      </c>
      <c r="AE479" s="88"/>
      <c r="AF479" s="89">
        <v>1.4160336574404933</v>
      </c>
      <c r="AG479" s="88"/>
      <c r="AH479" s="89">
        <v>0.6753884019447484</v>
      </c>
      <c r="AI479" s="77">
        <v>52</v>
      </c>
      <c r="AJ479" s="77">
        <v>30</v>
      </c>
      <c r="AK479" s="24" t="s">
        <v>177</v>
      </c>
      <c r="AL479" s="25">
        <v>155.70082728791658</v>
      </c>
      <c r="AM479" s="83">
        <v>10.040339238545485</v>
      </c>
      <c r="AN479" s="88"/>
      <c r="AO479" s="89">
        <v>0.01854376251513124</v>
      </c>
      <c r="AP479" s="88"/>
      <c r="AQ479" s="89">
        <v>0.01565114385125456</v>
      </c>
      <c r="AR479" s="77">
        <v>39</v>
      </c>
      <c r="AS479" s="77">
        <v>37</v>
      </c>
      <c r="AT479" s="24" t="s">
        <v>177</v>
      </c>
      <c r="AU479" s="25">
        <v>3085.030783228604</v>
      </c>
      <c r="AV479" s="83">
        <v>198.93764320014444</v>
      </c>
      <c r="AW479" s="88"/>
      <c r="AX479" s="89">
        <v>0.3674230843377175</v>
      </c>
      <c r="AY479" s="88"/>
      <c r="AZ479" s="89">
        <v>0.1435319776719536</v>
      </c>
      <c r="BA479" s="77">
        <v>82</v>
      </c>
      <c r="BB479" s="77">
        <v>66</v>
      </c>
      <c r="BC479" s="30" t="s">
        <v>1180</v>
      </c>
      <c r="BD479" s="78"/>
      <c r="BE479" s="76"/>
      <c r="BF479" s="76"/>
      <c r="BG479" s="76"/>
      <c r="BH479" s="76"/>
      <c r="BI479" s="76"/>
      <c r="BJ479" s="79"/>
      <c r="BK479" s="76"/>
      <c r="BL479" s="81"/>
      <c r="BM479" s="81"/>
      <c r="BN479" s="81"/>
      <c r="BO479" s="81"/>
      <c r="BP479" s="81"/>
      <c r="BQ479" s="96"/>
      <c r="BR479" s="96"/>
      <c r="BS479" s="96"/>
      <c r="BT479" s="96"/>
    </row>
    <row r="480" spans="1:72" s="29" customFormat="1" ht="12.75" customHeight="1">
      <c r="A480" s="17">
        <v>1997</v>
      </c>
      <c r="B480" s="18" t="s">
        <v>1123</v>
      </c>
      <c r="C480" s="19" t="s">
        <v>1126</v>
      </c>
      <c r="D480" s="20" t="s">
        <v>481</v>
      </c>
      <c r="E480" s="139" t="s">
        <v>1183</v>
      </c>
      <c r="F480" s="21">
        <v>2.3116511266511264</v>
      </c>
      <c r="G480" s="74"/>
      <c r="H480" s="22" t="s">
        <v>172</v>
      </c>
      <c r="I480" s="23">
        <v>4.32161422708618</v>
      </c>
      <c r="J480" s="24" t="s">
        <v>179</v>
      </c>
      <c r="K480" s="77"/>
      <c r="L480" s="93"/>
      <c r="M480" s="90" t="s">
        <v>498</v>
      </c>
      <c r="N480" s="89">
        <v>0.02</v>
      </c>
      <c r="O480" s="90" t="s">
        <v>498</v>
      </c>
      <c r="P480" s="89">
        <v>0.02</v>
      </c>
      <c r="Q480" s="77">
        <v>11</v>
      </c>
      <c r="R480" s="77">
        <v>11</v>
      </c>
      <c r="S480" s="24" t="s">
        <v>177</v>
      </c>
      <c r="T480" s="25">
        <v>419.7572517939808</v>
      </c>
      <c r="U480" s="28">
        <v>181.5833050907125</v>
      </c>
      <c r="V480" s="88"/>
      <c r="W480" s="89">
        <v>0.1087679021873319</v>
      </c>
      <c r="X480" s="88"/>
      <c r="Y480" s="89">
        <v>0.11096689751658942</v>
      </c>
      <c r="Z480" s="77">
        <v>14</v>
      </c>
      <c r="AA480" s="77">
        <v>14</v>
      </c>
      <c r="AB480" s="24" t="s">
        <v>177</v>
      </c>
      <c r="AC480" s="87">
        <v>1095.5522558733276</v>
      </c>
      <c r="AD480" s="87">
        <v>473.92629590281075</v>
      </c>
      <c r="AE480" s="88"/>
      <c r="AF480" s="89">
        <v>0.2838805526257489</v>
      </c>
      <c r="AG480" s="88"/>
      <c r="AH480" s="89">
        <v>0.23574585944121715</v>
      </c>
      <c r="AI480" s="77">
        <v>8</v>
      </c>
      <c r="AJ480" s="77">
        <v>9</v>
      </c>
      <c r="AK480" s="24" t="s">
        <v>177</v>
      </c>
      <c r="AL480" s="25">
        <v>118.91593798012806</v>
      </c>
      <c r="AM480" s="83">
        <v>51.441991660913295</v>
      </c>
      <c r="AN480" s="88"/>
      <c r="AO480" s="89">
        <v>0.030813612047101906</v>
      </c>
      <c r="AP480" s="88"/>
      <c r="AQ480" s="89">
        <v>0.03132639927253596</v>
      </c>
      <c r="AR480" s="77">
        <v>50</v>
      </c>
      <c r="AS480" s="77">
        <v>54</v>
      </c>
      <c r="AT480" s="24" t="s">
        <v>177</v>
      </c>
      <c r="AU480" s="25">
        <v>240.34647813941436</v>
      </c>
      <c r="AV480" s="83">
        <v>103.97177816689091</v>
      </c>
      <c r="AW480" s="88"/>
      <c r="AX480" s="89">
        <v>0.0622788102256972</v>
      </c>
      <c r="AY480" s="88"/>
      <c r="AZ480" s="89">
        <v>0.05084811473574206</v>
      </c>
      <c r="BA480" s="77">
        <v>31</v>
      </c>
      <c r="BB480" s="77">
        <v>35</v>
      </c>
      <c r="BC480" s="19" t="s">
        <v>1183</v>
      </c>
      <c r="BD480" s="78"/>
      <c r="BE480" s="76"/>
      <c r="BF480" s="76"/>
      <c r="BG480" s="76"/>
      <c r="BH480" s="76"/>
      <c r="BI480" s="76"/>
      <c r="BJ480" s="79"/>
      <c r="BK480" s="76"/>
      <c r="BL480" s="81"/>
      <c r="BM480" s="81"/>
      <c r="BN480" s="81"/>
      <c r="BO480" s="81"/>
      <c r="BP480" s="81"/>
      <c r="BQ480" s="96"/>
      <c r="BR480" s="96"/>
      <c r="BS480" s="96"/>
      <c r="BT480" s="96"/>
    </row>
    <row r="481" spans="1:72" s="29" customFormat="1" ht="12.75" customHeight="1">
      <c r="A481" s="17">
        <v>1994</v>
      </c>
      <c r="B481" s="18" t="s">
        <v>917</v>
      </c>
      <c r="C481" s="19" t="s">
        <v>921</v>
      </c>
      <c r="D481" s="20" t="s">
        <v>30</v>
      </c>
      <c r="E481" s="141" t="s">
        <v>1180</v>
      </c>
      <c r="F481" s="82">
        <v>36.66974</v>
      </c>
      <c r="G481" s="74">
        <v>24.57694</v>
      </c>
      <c r="H481" s="22" t="s">
        <v>171</v>
      </c>
      <c r="I481" s="23">
        <v>26.400957592339264</v>
      </c>
      <c r="J481" s="24" t="s">
        <v>177</v>
      </c>
      <c r="K481" s="87">
        <v>1944.3736426227943</v>
      </c>
      <c r="L481" s="92">
        <v>53.02392770231789</v>
      </c>
      <c r="M481" s="88"/>
      <c r="N481" s="89">
        <v>0.08247239124207878</v>
      </c>
      <c r="O481" s="88"/>
      <c r="P481" s="89">
        <v>0.049675862590526226</v>
      </c>
      <c r="Q481" s="77">
        <v>71</v>
      </c>
      <c r="R481" s="77">
        <v>60</v>
      </c>
      <c r="S481" s="24" t="s">
        <v>177</v>
      </c>
      <c r="T481" s="25">
        <v>14083.58432798988</v>
      </c>
      <c r="U481" s="28">
        <v>384.0655627225577</v>
      </c>
      <c r="V481" s="88"/>
      <c r="W481" s="89">
        <v>0.5973681453642916</v>
      </c>
      <c r="X481" s="88"/>
      <c r="Y481" s="89">
        <v>0.6641848650976209</v>
      </c>
      <c r="Z481" s="77">
        <v>47</v>
      </c>
      <c r="AA481" s="77">
        <v>53</v>
      </c>
      <c r="AB481" s="24" t="s">
        <v>177</v>
      </c>
      <c r="AC481" s="87">
        <v>25350.481143133</v>
      </c>
      <c r="AD481" s="87">
        <v>691.3188133630891</v>
      </c>
      <c r="AE481" s="88"/>
      <c r="AF481" s="89">
        <v>1.0752639066795873</v>
      </c>
      <c r="AG481" s="88"/>
      <c r="AH481" s="89">
        <v>0.8915498802923796</v>
      </c>
      <c r="AI481" s="77">
        <v>43</v>
      </c>
      <c r="AJ481" s="77">
        <v>40</v>
      </c>
      <c r="AK481" s="24" t="s">
        <v>179</v>
      </c>
      <c r="AL481" s="26"/>
      <c r="AM481" s="83"/>
      <c r="AN481" s="90" t="s">
        <v>498</v>
      </c>
      <c r="AO481" s="89">
        <v>0.01</v>
      </c>
      <c r="AP481" s="90" t="s">
        <v>498</v>
      </c>
      <c r="AQ481" s="89">
        <v>0.01</v>
      </c>
      <c r="AR481" s="77">
        <v>12</v>
      </c>
      <c r="AS481" s="77">
        <v>12</v>
      </c>
      <c r="AT481" s="24" t="s">
        <v>177</v>
      </c>
      <c r="AU481" s="25">
        <v>2330.3304426889285</v>
      </c>
      <c r="AV481" s="83">
        <v>63.54914004541425</v>
      </c>
      <c r="AW481" s="88"/>
      <c r="AX481" s="89">
        <v>0.09884310287889052</v>
      </c>
      <c r="AY481" s="88"/>
      <c r="AZ481" s="89">
        <v>0.04148345483286654</v>
      </c>
      <c r="BA481" s="77">
        <v>43</v>
      </c>
      <c r="BB481" s="77">
        <v>30</v>
      </c>
      <c r="BC481" s="30" t="s">
        <v>1180</v>
      </c>
      <c r="BD481" s="78">
        <v>847</v>
      </c>
      <c r="BE481" s="79">
        <v>83.9560353</v>
      </c>
      <c r="BF481" s="79">
        <v>2.620023</v>
      </c>
      <c r="BG481" s="79">
        <v>1.800653</v>
      </c>
      <c r="BH481" s="79">
        <v>10.534063</v>
      </c>
      <c r="BI481" s="79">
        <v>0</v>
      </c>
      <c r="BJ481" s="79">
        <v>1.08922301</v>
      </c>
      <c r="BK481" s="79">
        <v>100</v>
      </c>
      <c r="BL481" s="81">
        <v>506.25756641125173</v>
      </c>
      <c r="BM481" s="81">
        <v>115.3266971622924</v>
      </c>
      <c r="BN481" s="81">
        <v>1164.9205402965317</v>
      </c>
      <c r="BO481" s="81">
        <v>86.63819268966729</v>
      </c>
      <c r="BP481" s="81">
        <v>1873.142996559743</v>
      </c>
      <c r="BQ481" s="96">
        <v>21.961795565862573</v>
      </c>
      <c r="BR481" s="96">
        <v>172.59462434148702</v>
      </c>
      <c r="BS481" s="96">
        <v>25.334240166415142</v>
      </c>
      <c r="BT481" s="96">
        <v>219.89066007376476</v>
      </c>
    </row>
    <row r="482" spans="1:72" s="29" customFormat="1" ht="12.75" customHeight="1">
      <c r="A482" s="17">
        <v>1994</v>
      </c>
      <c r="B482" s="18" t="s">
        <v>917</v>
      </c>
      <c r="C482" s="19" t="s">
        <v>922</v>
      </c>
      <c r="D482" s="20" t="s">
        <v>31</v>
      </c>
      <c r="E482" s="139" t="s">
        <v>208</v>
      </c>
      <c r="F482" s="82">
        <v>162.488048</v>
      </c>
      <c r="G482" s="74">
        <v>14.21738</v>
      </c>
      <c r="H482" s="22" t="s">
        <v>170</v>
      </c>
      <c r="I482" s="23">
        <v>68.9754794520548</v>
      </c>
      <c r="J482" s="24" t="s">
        <v>177</v>
      </c>
      <c r="K482" s="87">
        <v>1299.4185191729428</v>
      </c>
      <c r="L482" s="92">
        <v>7.997009842674354</v>
      </c>
      <c r="M482" s="88"/>
      <c r="N482" s="89">
        <v>0.021096133502594733</v>
      </c>
      <c r="O482" s="88"/>
      <c r="P482" s="89">
        <v>0.024469952255923827</v>
      </c>
      <c r="Q482" s="77">
        <v>24</v>
      </c>
      <c r="R482" s="77">
        <v>34</v>
      </c>
      <c r="S482" s="24" t="s">
        <v>177</v>
      </c>
      <c r="T482" s="25">
        <v>4394.415057369482</v>
      </c>
      <c r="U482" s="28">
        <v>27.044543346163422</v>
      </c>
      <c r="V482" s="88"/>
      <c r="W482" s="89">
        <v>0.07134357818378971</v>
      </c>
      <c r="X482" s="88"/>
      <c r="Y482" s="89">
        <v>0.07385410333727294</v>
      </c>
      <c r="Z482" s="77">
        <v>9</v>
      </c>
      <c r="AA482" s="77">
        <v>9</v>
      </c>
      <c r="AB482" s="24" t="s">
        <v>178</v>
      </c>
      <c r="AC482" s="87">
        <v>24844.996378754615</v>
      </c>
      <c r="AD482" s="87">
        <v>152.90353158008654</v>
      </c>
      <c r="AE482" s="88"/>
      <c r="AF482" s="89">
        <v>0.403359928109453</v>
      </c>
      <c r="AG482" s="88"/>
      <c r="AH482" s="89">
        <v>0.24808498293442918</v>
      </c>
      <c r="AI482" s="77">
        <v>13</v>
      </c>
      <c r="AJ482" s="77">
        <v>10</v>
      </c>
      <c r="AK482" s="24" t="s">
        <v>177</v>
      </c>
      <c r="AL482" s="25">
        <v>833.6173434651624</v>
      </c>
      <c r="AM482" s="83">
        <v>5.130330222596818</v>
      </c>
      <c r="AN482" s="88"/>
      <c r="AO482" s="89">
        <v>0.013533824944262517</v>
      </c>
      <c r="AP482" s="88"/>
      <c r="AQ482" s="89">
        <v>0.013432496146053822</v>
      </c>
      <c r="AR482" s="77">
        <v>32</v>
      </c>
      <c r="AS482" s="77">
        <v>32</v>
      </c>
      <c r="AT482" s="24" t="s">
        <v>177</v>
      </c>
      <c r="AU482" s="25">
        <v>5979.504759219939</v>
      </c>
      <c r="AV482" s="83">
        <v>36.79965900765784</v>
      </c>
      <c r="AW482" s="88"/>
      <c r="AX482" s="89">
        <v>0.09707759957137839</v>
      </c>
      <c r="AY482" s="88"/>
      <c r="AZ482" s="89">
        <v>0.039306785999516085</v>
      </c>
      <c r="BA482" s="77">
        <v>43</v>
      </c>
      <c r="BB482" s="77">
        <v>27</v>
      </c>
      <c r="BC482" s="19" t="s">
        <v>1183</v>
      </c>
      <c r="BD482" s="78">
        <v>8</v>
      </c>
      <c r="BE482" s="79">
        <v>1.47825263</v>
      </c>
      <c r="BF482" s="79">
        <v>3.248944</v>
      </c>
      <c r="BG482" s="79">
        <v>3.761264</v>
      </c>
      <c r="BH482" s="79">
        <v>86.4176815</v>
      </c>
      <c r="BI482" s="79">
        <v>0</v>
      </c>
      <c r="BJ482" s="79">
        <v>5.093851801</v>
      </c>
      <c r="BK482" s="79">
        <v>100</v>
      </c>
      <c r="BL482" s="81">
        <v>436.84238650381644</v>
      </c>
      <c r="BM482" s="81">
        <v>210.68421393471763</v>
      </c>
      <c r="BN482" s="81">
        <v>10.072535714544783</v>
      </c>
      <c r="BO482" s="81">
        <v>349.55186365461174</v>
      </c>
      <c r="BP482" s="81">
        <v>1007.1509998076906</v>
      </c>
      <c r="BQ482" s="96">
        <v>40.48502898707561</v>
      </c>
      <c r="BR482" s="96">
        <v>1.489340311356316</v>
      </c>
      <c r="BS482" s="96">
        <v>104.74001140071546</v>
      </c>
      <c r="BT482" s="96">
        <v>146.7143806991474</v>
      </c>
    </row>
    <row r="483" spans="1:72" s="29" customFormat="1" ht="12.75" customHeight="1">
      <c r="A483" s="17">
        <v>1997</v>
      </c>
      <c r="B483" s="18" t="s">
        <v>1052</v>
      </c>
      <c r="C483" s="19" t="s">
        <v>1060</v>
      </c>
      <c r="D483" s="20" t="s">
        <v>1061</v>
      </c>
      <c r="E483" s="139" t="s">
        <v>1178</v>
      </c>
      <c r="F483" s="82">
        <v>204.078656</v>
      </c>
      <c r="G483" s="74">
        <v>25.48362</v>
      </c>
      <c r="H483" s="22" t="s">
        <v>172</v>
      </c>
      <c r="I483" s="23">
        <v>102.99031463748288</v>
      </c>
      <c r="J483" s="24" t="s">
        <v>177</v>
      </c>
      <c r="K483" s="87">
        <v>3955.205613109226</v>
      </c>
      <c r="L483" s="92">
        <v>19.380790184688525</v>
      </c>
      <c r="M483" s="88"/>
      <c r="N483" s="89">
        <v>0.0430052247418809</v>
      </c>
      <c r="O483" s="88"/>
      <c r="P483" s="89">
        <v>0.02914823775322907</v>
      </c>
      <c r="Q483" s="77">
        <v>51</v>
      </c>
      <c r="R483" s="77">
        <v>39</v>
      </c>
      <c r="S483" s="24" t="s">
        <v>177</v>
      </c>
      <c r="T483" s="25">
        <v>131253.75290880378</v>
      </c>
      <c r="U483" s="28">
        <v>643.152770022181</v>
      </c>
      <c r="V483" s="88"/>
      <c r="W483" s="89">
        <v>1.427131151753483</v>
      </c>
      <c r="X483" s="88"/>
      <c r="Y483" s="89">
        <v>0.742567189712043</v>
      </c>
      <c r="Z483" s="77">
        <v>68</v>
      </c>
      <c r="AA483" s="77">
        <v>56</v>
      </c>
      <c r="AB483" s="24" t="s">
        <v>177</v>
      </c>
      <c r="AC483" s="87">
        <v>208044.79255488762</v>
      </c>
      <c r="AD483" s="87">
        <v>1019.4343525806423</v>
      </c>
      <c r="AE483" s="88"/>
      <c r="AF483" s="89">
        <v>2.2620854477316534</v>
      </c>
      <c r="AG483" s="88"/>
      <c r="AH483" s="89">
        <v>1.221991242515584</v>
      </c>
      <c r="AI483" s="77">
        <v>67</v>
      </c>
      <c r="AJ483" s="77">
        <v>53</v>
      </c>
      <c r="AK483" s="24" t="s">
        <v>177</v>
      </c>
      <c r="AL483" s="25">
        <v>25063.019456716647</v>
      </c>
      <c r="AM483" s="83">
        <v>122.81058660400355</v>
      </c>
      <c r="AN483" s="88"/>
      <c r="AO483" s="89">
        <v>0.2725119475138821</v>
      </c>
      <c r="AP483" s="88"/>
      <c r="AQ483" s="89">
        <v>0.21630311619801165</v>
      </c>
      <c r="AR483" s="77">
        <v>93</v>
      </c>
      <c r="AS483" s="77">
        <v>91</v>
      </c>
      <c r="AT483" s="24" t="s">
        <v>177</v>
      </c>
      <c r="AU483" s="25">
        <v>66566.0021323219</v>
      </c>
      <c r="AV483" s="83">
        <v>326.1781679526638</v>
      </c>
      <c r="AW483" s="88"/>
      <c r="AX483" s="89">
        <v>0.7237767544576882</v>
      </c>
      <c r="AY483" s="88"/>
      <c r="AZ483" s="89">
        <v>0.3505434401433571</v>
      </c>
      <c r="BA483" s="77">
        <v>93</v>
      </c>
      <c r="BB483" s="77">
        <v>89</v>
      </c>
      <c r="BC483" s="32" t="s">
        <v>1184</v>
      </c>
      <c r="BD483" s="78">
        <v>9</v>
      </c>
      <c r="BE483" s="79">
        <v>1.65480255</v>
      </c>
      <c r="BF483" s="79">
        <v>7.994831</v>
      </c>
      <c r="BG483" s="79">
        <v>33.85377</v>
      </c>
      <c r="BH483" s="79">
        <v>56.47983860000001</v>
      </c>
      <c r="BI483" s="79">
        <v>0</v>
      </c>
      <c r="BJ483" s="79">
        <v>0.016759727000000002</v>
      </c>
      <c r="BK483" s="79">
        <v>100</v>
      </c>
      <c r="BL483" s="81">
        <v>455.50737718173394</v>
      </c>
      <c r="BM483" s="81">
        <v>1395.6252893655537</v>
      </c>
      <c r="BN483" s="81">
        <v>6.966268273869201</v>
      </c>
      <c r="BO483" s="81">
        <v>2164.194966082097</v>
      </c>
      <c r="BP483" s="81">
        <v>4022.293900903254</v>
      </c>
      <c r="BQ483" s="96">
        <v>350.5870468557639</v>
      </c>
      <c r="BR483" s="96">
        <v>1.3540530830099806</v>
      </c>
      <c r="BS483" s="96">
        <v>634.2162504245421</v>
      </c>
      <c r="BT483" s="96">
        <v>986.157350363316</v>
      </c>
    </row>
    <row r="484" spans="1:72" s="29" customFormat="1" ht="12.75" customHeight="1">
      <c r="A484" s="17">
        <v>1991</v>
      </c>
      <c r="B484" s="18" t="s">
        <v>773</v>
      </c>
      <c r="C484" s="19" t="s">
        <v>784</v>
      </c>
      <c r="D484" s="20" t="s">
        <v>140</v>
      </c>
      <c r="E484" s="142" t="s">
        <v>1182</v>
      </c>
      <c r="F484" s="82">
        <v>129.892232</v>
      </c>
      <c r="G484" s="74">
        <v>7.761456</v>
      </c>
      <c r="H484" s="22" t="s">
        <v>169</v>
      </c>
      <c r="I484" s="23">
        <v>30.88410958904109</v>
      </c>
      <c r="J484" s="24" t="s">
        <v>177</v>
      </c>
      <c r="K484" s="87">
        <v>2524.2114461348224</v>
      </c>
      <c r="L484" s="92">
        <v>19.433120882354398</v>
      </c>
      <c r="M484" s="88"/>
      <c r="N484" s="89">
        <v>0.09152488418657469</v>
      </c>
      <c r="O484" s="88"/>
      <c r="P484" s="89">
        <v>0.09282015020656148</v>
      </c>
      <c r="Q484" s="77">
        <v>73</v>
      </c>
      <c r="R484" s="77">
        <v>79</v>
      </c>
      <c r="S484" s="24" t="s">
        <v>177</v>
      </c>
      <c r="T484" s="25">
        <v>49149.393891085456</v>
      </c>
      <c r="U484" s="28">
        <v>378.3859368209598</v>
      </c>
      <c r="V484" s="88"/>
      <c r="W484" s="89">
        <v>1.7820981640068478</v>
      </c>
      <c r="X484" s="88"/>
      <c r="Y484" s="89">
        <v>2.0361595746462706</v>
      </c>
      <c r="Z484" s="77">
        <v>72</v>
      </c>
      <c r="AA484" s="77">
        <v>75</v>
      </c>
      <c r="AB484" s="24" t="s">
        <v>177</v>
      </c>
      <c r="AC484" s="87">
        <v>69640.45676248925</v>
      </c>
      <c r="AD484" s="87">
        <v>536.1402732881613</v>
      </c>
      <c r="AE484" s="88"/>
      <c r="AF484" s="89">
        <v>2.52507956480701</v>
      </c>
      <c r="AG484" s="88"/>
      <c r="AH484" s="89">
        <v>2.7323917313361723</v>
      </c>
      <c r="AI484" s="77">
        <v>70</v>
      </c>
      <c r="AJ484" s="77">
        <v>76</v>
      </c>
      <c r="AK484" s="24" t="s">
        <v>177</v>
      </c>
      <c r="AL484" s="25">
        <v>1916.9651305452317</v>
      </c>
      <c r="AM484" s="83">
        <v>14.758119873906175</v>
      </c>
      <c r="AN484" s="88"/>
      <c r="AO484" s="89">
        <v>0.06950685998651607</v>
      </c>
      <c r="AP484" s="88"/>
      <c r="AQ484" s="89">
        <v>0.08275135579526036</v>
      </c>
      <c r="AR484" s="77">
        <v>67</v>
      </c>
      <c r="AS484" s="77">
        <v>76</v>
      </c>
      <c r="AT484" s="24" t="s">
        <v>177</v>
      </c>
      <c r="AU484" s="25">
        <v>3048.6538458924656</v>
      </c>
      <c r="AV484" s="83">
        <v>23.47064022960561</v>
      </c>
      <c r="AW484" s="88"/>
      <c r="AX484" s="89">
        <v>0.11054053755976831</v>
      </c>
      <c r="AY484" s="88"/>
      <c r="AZ484" s="89">
        <v>0.1256894104615924</v>
      </c>
      <c r="BA484" s="77">
        <v>46</v>
      </c>
      <c r="BB484" s="77">
        <v>63</v>
      </c>
      <c r="BC484" s="32" t="s">
        <v>1184</v>
      </c>
      <c r="BD484" s="78">
        <v>22</v>
      </c>
      <c r="BE484" s="79">
        <v>0.8496759</v>
      </c>
      <c r="BF484" s="79">
        <v>41.6225855</v>
      </c>
      <c r="BG484" s="79">
        <v>36.99582</v>
      </c>
      <c r="BH484" s="79">
        <v>18.825098500000003</v>
      </c>
      <c r="BI484" s="79">
        <v>0.8374698</v>
      </c>
      <c r="BJ484" s="79">
        <v>0.86934114</v>
      </c>
      <c r="BK484" s="79">
        <v>100</v>
      </c>
      <c r="BL484" s="81">
        <v>602.833072676227</v>
      </c>
      <c r="BM484" s="81">
        <v>2591.4790655071656</v>
      </c>
      <c r="BN484" s="81">
        <v>30.078781000545128</v>
      </c>
      <c r="BO484" s="81">
        <v>2858.0385007165014</v>
      </c>
      <c r="BP484" s="81">
        <v>6082.429419900439</v>
      </c>
      <c r="BQ484" s="96">
        <v>586.3809725999113</v>
      </c>
      <c r="BR484" s="96">
        <v>4.7808863581618954</v>
      </c>
      <c r="BS484" s="96">
        <v>560.8418523441802</v>
      </c>
      <c r="BT484" s="96">
        <v>1152.0037113022534</v>
      </c>
    </row>
    <row r="485" spans="1:72" s="29" customFormat="1" ht="12.75" customHeight="1">
      <c r="A485" s="17">
        <v>1991</v>
      </c>
      <c r="B485" s="18" t="s">
        <v>773</v>
      </c>
      <c r="C485" s="19" t="s">
        <v>785</v>
      </c>
      <c r="D485" s="20" t="s">
        <v>786</v>
      </c>
      <c r="E485" s="141" t="s">
        <v>1180</v>
      </c>
      <c r="F485" s="82">
        <v>25.964712</v>
      </c>
      <c r="G485" s="74">
        <v>8.097507</v>
      </c>
      <c r="H485" s="17">
        <v>1994</v>
      </c>
      <c r="I485" s="23">
        <v>8.476438356164383</v>
      </c>
      <c r="J485" s="24" t="s">
        <v>177</v>
      </c>
      <c r="K485" s="87">
        <v>1238.0679359449598</v>
      </c>
      <c r="L485" s="92">
        <v>47.682713982922664</v>
      </c>
      <c r="M485" s="88"/>
      <c r="N485" s="89">
        <v>0.16356094431668772</v>
      </c>
      <c r="O485" s="88"/>
      <c r="P485" s="89">
        <v>0.10505939023622304</v>
      </c>
      <c r="Q485" s="77">
        <v>86</v>
      </c>
      <c r="R485" s="77">
        <v>82</v>
      </c>
      <c r="S485" s="24" t="s">
        <v>177</v>
      </c>
      <c r="T485" s="25">
        <v>7062.794478873725</v>
      </c>
      <c r="U485" s="28">
        <v>272.01512879764374</v>
      </c>
      <c r="V485" s="88"/>
      <c r="W485" s="89">
        <v>0.9330645766199949</v>
      </c>
      <c r="X485" s="88"/>
      <c r="Y485" s="89">
        <v>0.621769952645332</v>
      </c>
      <c r="Z485" s="77">
        <v>60</v>
      </c>
      <c r="AA485" s="77">
        <v>50</v>
      </c>
      <c r="AB485" s="24" t="s">
        <v>177</v>
      </c>
      <c r="AC485" s="87">
        <v>13811.40442255964</v>
      </c>
      <c r="AD485" s="87">
        <v>531.929813916659</v>
      </c>
      <c r="AE485" s="88"/>
      <c r="AF485" s="89">
        <v>1.8246222877659273</v>
      </c>
      <c r="AG485" s="88"/>
      <c r="AH485" s="89">
        <v>1.2258134873955333</v>
      </c>
      <c r="AI485" s="77">
        <v>60</v>
      </c>
      <c r="AJ485" s="77">
        <v>54</v>
      </c>
      <c r="AK485" s="24" t="s">
        <v>178</v>
      </c>
      <c r="AL485" s="25">
        <v>302.4651563470404</v>
      </c>
      <c r="AM485" s="83">
        <v>11.649085741719007</v>
      </c>
      <c r="AN485" s="88"/>
      <c r="AO485" s="89">
        <v>0.0399586203298749</v>
      </c>
      <c r="AP485" s="88"/>
      <c r="AQ485" s="89">
        <v>0.025189391620544465</v>
      </c>
      <c r="AR485" s="77">
        <v>54</v>
      </c>
      <c r="AS485" s="77">
        <v>49</v>
      </c>
      <c r="AT485" s="24" t="s">
        <v>177</v>
      </c>
      <c r="AU485" s="25">
        <v>1032.577208580182</v>
      </c>
      <c r="AV485" s="83">
        <v>39.76848303113018</v>
      </c>
      <c r="AW485" s="88"/>
      <c r="AX485" s="89">
        <v>0.1364135992960343</v>
      </c>
      <c r="AY485" s="88"/>
      <c r="AZ485" s="89">
        <v>0.07404247575919312</v>
      </c>
      <c r="BA485" s="77">
        <v>52</v>
      </c>
      <c r="BB485" s="77">
        <v>47</v>
      </c>
      <c r="BC485" s="30" t="s">
        <v>1180</v>
      </c>
      <c r="BD485" s="78">
        <v>2174</v>
      </c>
      <c r="BE485" s="79">
        <v>91.7090591</v>
      </c>
      <c r="BF485" s="79">
        <v>0.006920654</v>
      </c>
      <c r="BG485" s="79">
        <v>0.003460327</v>
      </c>
      <c r="BH485" s="79">
        <v>3.9343918400000004</v>
      </c>
      <c r="BI485" s="79">
        <v>3.505311</v>
      </c>
      <c r="BJ485" s="79">
        <v>0.8408595</v>
      </c>
      <c r="BK485" s="79">
        <v>100</v>
      </c>
      <c r="BL485" s="81">
        <v>631.9474421027021</v>
      </c>
      <c r="BM485" s="81">
        <v>0.07702762118062392</v>
      </c>
      <c r="BN485" s="81">
        <v>1416.191329216361</v>
      </c>
      <c r="BO485" s="81">
        <v>1.2709557494802948</v>
      </c>
      <c r="BP485" s="81">
        <v>2049.4867546897244</v>
      </c>
      <c r="BQ485" s="96">
        <v>0</v>
      </c>
      <c r="BR485" s="96">
        <v>225.24160226900779</v>
      </c>
      <c r="BS485" s="96">
        <v>0.34662429531280764</v>
      </c>
      <c r="BT485" s="96">
        <v>225.5882265643206</v>
      </c>
    </row>
    <row r="486" spans="1:72" s="29" customFormat="1" ht="12.75" customHeight="1">
      <c r="A486" s="17">
        <v>1997</v>
      </c>
      <c r="B486" s="18" t="s">
        <v>1003</v>
      </c>
      <c r="C486" s="19" t="s">
        <v>1006</v>
      </c>
      <c r="D486" s="20" t="s">
        <v>337</v>
      </c>
      <c r="E486" s="140" t="s">
        <v>1178</v>
      </c>
      <c r="F486" s="82">
        <v>3170.58125</v>
      </c>
      <c r="G486" s="74">
        <v>21.07635</v>
      </c>
      <c r="H486" s="17">
        <v>2000</v>
      </c>
      <c r="I486" s="23">
        <v>2767.0551912568303</v>
      </c>
      <c r="J486" s="24" t="s">
        <v>177</v>
      </c>
      <c r="K486" s="87">
        <v>50383.357050301485</v>
      </c>
      <c r="L486" s="92">
        <v>15.890889738372572</v>
      </c>
      <c r="M486" s="88"/>
      <c r="N486" s="89">
        <v>0.020390027933446447</v>
      </c>
      <c r="O486" s="88"/>
      <c r="P486" s="89">
        <v>0.02976150584525587</v>
      </c>
      <c r="Q486" s="77">
        <v>22</v>
      </c>
      <c r="R486" s="77">
        <v>40</v>
      </c>
      <c r="S486" s="24" t="s">
        <v>177</v>
      </c>
      <c r="T486" s="25">
        <v>542055.6404261903</v>
      </c>
      <c r="U486" s="28">
        <v>170.96412224925328</v>
      </c>
      <c r="V486" s="88"/>
      <c r="W486" s="89">
        <v>0.21936866252754167</v>
      </c>
      <c r="X486" s="88"/>
      <c r="Y486" s="89">
        <v>0.32060290884024356</v>
      </c>
      <c r="Z486" s="77">
        <v>27</v>
      </c>
      <c r="AA486" s="77">
        <v>33</v>
      </c>
      <c r="AB486" s="24" t="s">
        <v>177</v>
      </c>
      <c r="AC486" s="87">
        <v>2837237.395751004</v>
      </c>
      <c r="AD486" s="87">
        <v>894.8634878071659</v>
      </c>
      <c r="AE486" s="88"/>
      <c r="AF486" s="89">
        <v>1.1482234043163198</v>
      </c>
      <c r="AG486" s="88"/>
      <c r="AH486" s="89">
        <v>1.19325633838454</v>
      </c>
      <c r="AI486" s="77">
        <v>45</v>
      </c>
      <c r="AJ486" s="77">
        <v>53</v>
      </c>
      <c r="AK486" s="24" t="s">
        <v>177</v>
      </c>
      <c r="AL486" s="25">
        <v>66857.8717275178</v>
      </c>
      <c r="AM486" s="83">
        <v>21.086944776298605</v>
      </c>
      <c r="AN486" s="88"/>
      <c r="AO486" s="89">
        <v>0.02705722587587502</v>
      </c>
      <c r="AP486" s="88"/>
      <c r="AQ486" s="89">
        <v>0.03118260958038511</v>
      </c>
      <c r="AR486" s="77">
        <v>48</v>
      </c>
      <c r="AS486" s="77">
        <v>54</v>
      </c>
      <c r="AT486" s="24" t="s">
        <v>177</v>
      </c>
      <c r="AU486" s="25">
        <v>408214.0411703453</v>
      </c>
      <c r="AV486" s="83">
        <v>128.7505378297261</v>
      </c>
      <c r="AW486" s="88"/>
      <c r="AX486" s="89">
        <v>0.16520327722462852</v>
      </c>
      <c r="AY486" s="88"/>
      <c r="AZ486" s="89">
        <v>0.15786820763429016</v>
      </c>
      <c r="BA486" s="77">
        <v>58</v>
      </c>
      <c r="BB486" s="77">
        <v>70</v>
      </c>
      <c r="BC486" s="19" t="s">
        <v>1185</v>
      </c>
      <c r="BD486" s="78">
        <v>34</v>
      </c>
      <c r="BE486" s="79">
        <v>4.6492746</v>
      </c>
      <c r="BF486" s="79">
        <v>23.73256876</v>
      </c>
      <c r="BG486" s="79">
        <v>12.5524</v>
      </c>
      <c r="BH486" s="79">
        <v>25.930118380000003</v>
      </c>
      <c r="BI486" s="79">
        <v>0.05549449</v>
      </c>
      <c r="BJ486" s="79">
        <v>33.0801411434</v>
      </c>
      <c r="BK486" s="79">
        <v>100</v>
      </c>
      <c r="BL486" s="81">
        <v>371.52977339197133</v>
      </c>
      <c r="BM486" s="81">
        <v>2453.334489798466</v>
      </c>
      <c r="BN486" s="81">
        <v>20.256012468796797</v>
      </c>
      <c r="BO486" s="81">
        <v>376.63598748652157</v>
      </c>
      <c r="BP486" s="81">
        <v>3221.756263145756</v>
      </c>
      <c r="BQ486" s="96">
        <v>270.5201136226993</v>
      </c>
      <c r="BR486" s="96">
        <v>2.3296464436397373</v>
      </c>
      <c r="BS486" s="96">
        <v>115.15806447161698</v>
      </c>
      <c r="BT486" s="96">
        <v>388.00782453795597</v>
      </c>
    </row>
    <row r="487" spans="1:72" s="29" customFormat="1" ht="12.75" customHeight="1">
      <c r="A487" s="17">
        <v>1991</v>
      </c>
      <c r="B487" s="18" t="s">
        <v>609</v>
      </c>
      <c r="C487" s="113" t="s">
        <v>610</v>
      </c>
      <c r="D487" s="116" t="s">
        <v>611</v>
      </c>
      <c r="E487" s="142" t="s">
        <v>1180</v>
      </c>
      <c r="F487" s="82">
        <v>2645.629037851</v>
      </c>
      <c r="G487" s="74">
        <v>0.9748982</v>
      </c>
      <c r="H487" s="22" t="s">
        <v>169</v>
      </c>
      <c r="I487" s="23">
        <v>15.276438356164368</v>
      </c>
      <c r="J487" s="24" t="s">
        <v>177</v>
      </c>
      <c r="K487" s="87">
        <v>1976.0516359463754</v>
      </c>
      <c r="L487" s="92">
        <v>0.7469118336981548</v>
      </c>
      <c r="M487" s="88"/>
      <c r="N487" s="89">
        <v>0.14485207408061487</v>
      </c>
      <c r="O487" s="88"/>
      <c r="P487" s="89">
        <v>0.0692107849629605</v>
      </c>
      <c r="Q487" s="77">
        <v>83</v>
      </c>
      <c r="R487" s="77">
        <v>70</v>
      </c>
      <c r="S487" s="24" t="s">
        <v>177</v>
      </c>
      <c r="T487" s="25">
        <v>43947.67178685204</v>
      </c>
      <c r="U487" s="28">
        <v>16.61142630281606</v>
      </c>
      <c r="V487" s="88"/>
      <c r="W487" s="89">
        <v>3.2215309020965246</v>
      </c>
      <c r="X487" s="88"/>
      <c r="Y487" s="89">
        <v>4.460009418577156</v>
      </c>
      <c r="Z487" s="77">
        <v>82</v>
      </c>
      <c r="AA487" s="77">
        <v>88</v>
      </c>
      <c r="AB487" s="24" t="s">
        <v>177</v>
      </c>
      <c r="AC487" s="87">
        <v>59357.65024484388</v>
      </c>
      <c r="AD487" s="87">
        <v>22.436119877584616</v>
      </c>
      <c r="AE487" s="88"/>
      <c r="AF487" s="89">
        <v>4.35114072634015</v>
      </c>
      <c r="AG487" s="88"/>
      <c r="AH487" s="89">
        <v>4.821374637062869</v>
      </c>
      <c r="AI487" s="77">
        <v>83</v>
      </c>
      <c r="AJ487" s="77">
        <v>85</v>
      </c>
      <c r="AK487" s="24" t="s">
        <v>177</v>
      </c>
      <c r="AL487" s="25">
        <v>984.0070559771182</v>
      </c>
      <c r="AM487" s="83">
        <v>0.3719368973877043</v>
      </c>
      <c r="AN487" s="88"/>
      <c r="AO487" s="89">
        <v>0.07213144655502984</v>
      </c>
      <c r="AP487" s="88"/>
      <c r="AQ487" s="89">
        <v>0.0158236634214638</v>
      </c>
      <c r="AR487" s="77">
        <v>68</v>
      </c>
      <c r="AS487" s="77">
        <v>37</v>
      </c>
      <c r="AT487" s="24" t="s">
        <v>177</v>
      </c>
      <c r="AU487" s="25">
        <v>6458.593859576778</v>
      </c>
      <c r="AV487" s="83">
        <v>2.4412318458762403</v>
      </c>
      <c r="AW487" s="88"/>
      <c r="AX487" s="89">
        <v>0.4734394077490634</v>
      </c>
      <c r="AY487" s="88"/>
      <c r="AZ487" s="89">
        <v>0.11906807102993283</v>
      </c>
      <c r="BA487" s="77">
        <v>89</v>
      </c>
      <c r="BB487" s="77">
        <v>62</v>
      </c>
      <c r="BC487" s="30" t="s">
        <v>1180</v>
      </c>
      <c r="BD487" s="78">
        <v>176</v>
      </c>
      <c r="BE487" s="79">
        <v>8.856143800000002</v>
      </c>
      <c r="BF487" s="79">
        <v>0.023319453</v>
      </c>
      <c r="BG487" s="79">
        <v>0.1269615</v>
      </c>
      <c r="BH487" s="79">
        <v>8.9056452783</v>
      </c>
      <c r="BI487" s="79">
        <v>73.91176300000001</v>
      </c>
      <c r="BJ487" s="79">
        <v>8.176162611500002</v>
      </c>
      <c r="BK487" s="79">
        <v>100</v>
      </c>
      <c r="BL487" s="81">
        <v>100.47402572203346</v>
      </c>
      <c r="BM487" s="81">
        <v>1.6005015339462751</v>
      </c>
      <c r="BN487" s="81">
        <v>98.91434623776038</v>
      </c>
      <c r="BO487" s="81">
        <v>23.788293483171415</v>
      </c>
      <c r="BP487" s="81">
        <v>224.77716697691153</v>
      </c>
      <c r="BQ487" s="96">
        <v>0.4539563116435826</v>
      </c>
      <c r="BR487" s="96">
        <v>20.58136869819664</v>
      </c>
      <c r="BS487" s="96">
        <v>5.040767170756717</v>
      </c>
      <c r="BT487" s="96">
        <v>26.07609218059694</v>
      </c>
    </row>
    <row r="488" spans="1:72" s="29" customFormat="1" ht="12.75" customHeight="1">
      <c r="A488" s="17">
        <v>1991</v>
      </c>
      <c r="B488" s="18" t="s">
        <v>509</v>
      </c>
      <c r="C488" s="19" t="s">
        <v>518</v>
      </c>
      <c r="D488" s="20" t="s">
        <v>24</v>
      </c>
      <c r="E488" s="141" t="s">
        <v>1178</v>
      </c>
      <c r="F488" s="82">
        <v>152.16144</v>
      </c>
      <c r="G488" s="74">
        <v>15.02333</v>
      </c>
      <c r="H488" s="22" t="s">
        <v>169</v>
      </c>
      <c r="I488" s="23">
        <v>46.22657534246576</v>
      </c>
      <c r="J488" s="24" t="s">
        <v>177</v>
      </c>
      <c r="K488" s="87">
        <v>6617.698852547832</v>
      </c>
      <c r="L488" s="92">
        <v>43.49130011222181</v>
      </c>
      <c r="M488" s="88"/>
      <c r="N488" s="89">
        <v>0.1603111837299305</v>
      </c>
      <c r="O488" s="88"/>
      <c r="P488" s="89">
        <v>0.10806724288385873</v>
      </c>
      <c r="Q488" s="77">
        <v>85</v>
      </c>
      <c r="R488" s="77">
        <v>83</v>
      </c>
      <c r="S488" s="24" t="s">
        <v>177</v>
      </c>
      <c r="T488" s="25">
        <v>103389.91887275515</v>
      </c>
      <c r="U488" s="28">
        <v>679.4751605449787</v>
      </c>
      <c r="V488" s="88"/>
      <c r="W488" s="89">
        <v>2.5045806177553107</v>
      </c>
      <c r="X488" s="88"/>
      <c r="Y488" s="89">
        <v>2.1769829311596984</v>
      </c>
      <c r="Z488" s="77">
        <v>79</v>
      </c>
      <c r="AA488" s="77">
        <v>77</v>
      </c>
      <c r="AB488" s="24" t="s">
        <v>177</v>
      </c>
      <c r="AC488" s="87">
        <v>134666.01643275612</v>
      </c>
      <c r="AD488" s="87">
        <v>885.0206493363636</v>
      </c>
      <c r="AE488" s="88"/>
      <c r="AF488" s="89">
        <v>3.2622319303964376</v>
      </c>
      <c r="AG488" s="88"/>
      <c r="AH488" s="89">
        <v>2.6294623255309464</v>
      </c>
      <c r="AI488" s="77">
        <v>76</v>
      </c>
      <c r="AJ488" s="77">
        <v>75</v>
      </c>
      <c r="AK488" s="24" t="s">
        <v>177</v>
      </c>
      <c r="AL488" s="25">
        <v>3265.700476435323</v>
      </c>
      <c r="AM488" s="83">
        <v>21.462076571011178</v>
      </c>
      <c r="AN488" s="88"/>
      <c r="AO488" s="89">
        <v>0.07911032531847302</v>
      </c>
      <c r="AP488" s="88"/>
      <c r="AQ488" s="89">
        <v>0.0387228806971483</v>
      </c>
      <c r="AR488" s="77">
        <v>70</v>
      </c>
      <c r="AS488" s="77">
        <v>58</v>
      </c>
      <c r="AT488" s="24" t="s">
        <v>177</v>
      </c>
      <c r="AU488" s="25">
        <v>10294.4841412458</v>
      </c>
      <c r="AV488" s="83">
        <v>67.65501260533418</v>
      </c>
      <c r="AW488" s="88"/>
      <c r="AX488" s="89">
        <v>0.24937987891920066</v>
      </c>
      <c r="AY488" s="88"/>
      <c r="AZ488" s="89">
        <v>0.11260971416923021</v>
      </c>
      <c r="BA488" s="77">
        <v>71</v>
      </c>
      <c r="BB488" s="77">
        <v>59</v>
      </c>
      <c r="BC488" s="19" t="s">
        <v>1178</v>
      </c>
      <c r="BD488" s="78">
        <v>59</v>
      </c>
      <c r="BE488" s="79">
        <v>5.8259548</v>
      </c>
      <c r="BF488" s="79">
        <v>47.28309</v>
      </c>
      <c r="BG488" s="79">
        <v>8.584559</v>
      </c>
      <c r="BH488" s="79">
        <v>37.359457</v>
      </c>
      <c r="BI488" s="79">
        <v>0</v>
      </c>
      <c r="BJ488" s="79">
        <v>0.94693942</v>
      </c>
      <c r="BK488" s="79">
        <v>100</v>
      </c>
      <c r="BL488" s="81">
        <v>465.09155013254343</v>
      </c>
      <c r="BM488" s="81">
        <v>5494.52826769603</v>
      </c>
      <c r="BN488" s="81">
        <v>71.83598332577995</v>
      </c>
      <c r="BO488" s="81">
        <v>4076.216681440449</v>
      </c>
      <c r="BP488" s="81">
        <v>10107.672482594802</v>
      </c>
      <c r="BQ488" s="96">
        <v>1157.744038174192</v>
      </c>
      <c r="BR488" s="96">
        <v>16.333529265583536</v>
      </c>
      <c r="BS488" s="96">
        <v>1600.458039829276</v>
      </c>
      <c r="BT488" s="96">
        <v>2774.5356072690515</v>
      </c>
    </row>
    <row r="489" spans="1:72" s="29" customFormat="1" ht="12.75" customHeight="1">
      <c r="A489" s="17">
        <v>1997</v>
      </c>
      <c r="B489" s="18" t="s">
        <v>1078</v>
      </c>
      <c r="C489" s="19" t="s">
        <v>1082</v>
      </c>
      <c r="D489" s="20" t="s">
        <v>1083</v>
      </c>
      <c r="E489" s="140" t="s">
        <v>1178</v>
      </c>
      <c r="F489" s="82">
        <v>66.07358</v>
      </c>
      <c r="G489" s="74">
        <v>24.42706</v>
      </c>
      <c r="H489" s="22" t="s">
        <v>172</v>
      </c>
      <c r="I489" s="23">
        <v>33.480574555403585</v>
      </c>
      <c r="J489" s="24" t="s">
        <v>177</v>
      </c>
      <c r="K489" s="87">
        <v>831.1080726910338</v>
      </c>
      <c r="L489" s="92">
        <v>12.578523408161534</v>
      </c>
      <c r="M489" s="88"/>
      <c r="N489" s="89">
        <v>0.027797973691668365</v>
      </c>
      <c r="O489" s="31" t="s">
        <v>498</v>
      </c>
      <c r="P489" s="27">
        <v>0.02</v>
      </c>
      <c r="Q489" s="77">
        <v>37</v>
      </c>
      <c r="R489" s="77">
        <v>11</v>
      </c>
      <c r="S489" s="24" t="s">
        <v>177</v>
      </c>
      <c r="T489" s="25">
        <v>27666.357269678254</v>
      </c>
      <c r="U489" s="28">
        <v>418.72042153124215</v>
      </c>
      <c r="V489" s="88"/>
      <c r="W489" s="89">
        <v>0.9253533888037649</v>
      </c>
      <c r="X489" s="88"/>
      <c r="Y489" s="89">
        <v>1.7924619265951127</v>
      </c>
      <c r="Z489" s="77">
        <v>59</v>
      </c>
      <c r="AA489" s="77">
        <v>72</v>
      </c>
      <c r="AB489" s="24" t="s">
        <v>177</v>
      </c>
      <c r="AC489" s="87">
        <v>39572.71622629907</v>
      </c>
      <c r="AD489" s="87">
        <v>598.9189056548634</v>
      </c>
      <c r="AE489" s="88"/>
      <c r="AF489" s="89">
        <v>1.3235839726652037</v>
      </c>
      <c r="AG489" s="88"/>
      <c r="AH489" s="89">
        <v>1.9797521325115157</v>
      </c>
      <c r="AI489" s="77">
        <v>50</v>
      </c>
      <c r="AJ489" s="77">
        <v>68</v>
      </c>
      <c r="AK489" s="24" t="s">
        <v>177</v>
      </c>
      <c r="AL489" s="25">
        <v>1930.135180179151</v>
      </c>
      <c r="AM489" s="83">
        <v>29.211905578283343</v>
      </c>
      <c r="AN489" s="88"/>
      <c r="AO489" s="89">
        <v>0.06455700374351862</v>
      </c>
      <c r="AP489" s="88"/>
      <c r="AQ489" s="89">
        <v>0.14964898563797022</v>
      </c>
      <c r="AR489" s="77">
        <v>65</v>
      </c>
      <c r="AS489" s="77">
        <v>86</v>
      </c>
      <c r="AT489" s="24" t="s">
        <v>177</v>
      </c>
      <c r="AU489" s="25">
        <v>4165.132496018576</v>
      </c>
      <c r="AV489" s="83">
        <v>63.037790536226055</v>
      </c>
      <c r="AW489" s="88"/>
      <c r="AX489" s="89">
        <v>0.13931069538495466</v>
      </c>
      <c r="AY489" s="88"/>
      <c r="AZ489" s="89">
        <v>0.1875918188357497</v>
      </c>
      <c r="BA489" s="77">
        <v>54</v>
      </c>
      <c r="BB489" s="77">
        <v>74</v>
      </c>
      <c r="BC489" s="30" t="s">
        <v>1180</v>
      </c>
      <c r="BD489" s="78">
        <v>216</v>
      </c>
      <c r="BE489" s="79">
        <v>11.715574199999999</v>
      </c>
      <c r="BF489" s="79">
        <v>3.021545</v>
      </c>
      <c r="BG489" s="79">
        <v>6.990348</v>
      </c>
      <c r="BH489" s="79">
        <v>76.9035073</v>
      </c>
      <c r="BI489" s="79">
        <v>0</v>
      </c>
      <c r="BJ489" s="79">
        <v>1.36902947</v>
      </c>
      <c r="BK489" s="79">
        <v>100</v>
      </c>
      <c r="BL489" s="81">
        <v>352.1932165120562</v>
      </c>
      <c r="BM489" s="81">
        <v>290.19163181410784</v>
      </c>
      <c r="BN489" s="81">
        <v>298.6670315124441</v>
      </c>
      <c r="BO489" s="81">
        <v>133.38160275256766</v>
      </c>
      <c r="BP489" s="81">
        <v>1074.4334825911758</v>
      </c>
      <c r="BQ489" s="96">
        <v>59.92309381954683</v>
      </c>
      <c r="BR489" s="96">
        <v>60.14002369277805</v>
      </c>
      <c r="BS489" s="96">
        <v>31.192497818341305</v>
      </c>
      <c r="BT489" s="96">
        <v>151.2556153306662</v>
      </c>
    </row>
    <row r="490" spans="1:72" s="29" customFormat="1" ht="12.75" customHeight="1">
      <c r="A490" s="17">
        <v>1997</v>
      </c>
      <c r="B490" s="18" t="s">
        <v>1052</v>
      </c>
      <c r="C490" s="19" t="s">
        <v>1056</v>
      </c>
      <c r="D490" s="20" t="s">
        <v>1057</v>
      </c>
      <c r="E490" s="140" t="s">
        <v>1182</v>
      </c>
      <c r="F490" s="82">
        <v>75.956528</v>
      </c>
      <c r="G490" s="74">
        <v>25.85591</v>
      </c>
      <c r="H490" s="22" t="s">
        <v>172</v>
      </c>
      <c r="I490" s="23">
        <v>31.869493844049234</v>
      </c>
      <c r="J490" s="24" t="s">
        <v>177</v>
      </c>
      <c r="K490" s="87">
        <v>3097.4821444102286</v>
      </c>
      <c r="L490" s="92">
        <v>40.77966997662437</v>
      </c>
      <c r="M490" s="88"/>
      <c r="N490" s="89">
        <v>0.10883840950563607</v>
      </c>
      <c r="O490" s="88"/>
      <c r="P490" s="89">
        <v>0.03768693005967535</v>
      </c>
      <c r="Q490" s="77">
        <v>77</v>
      </c>
      <c r="R490" s="77">
        <v>50</v>
      </c>
      <c r="S490" s="24" t="s">
        <v>177</v>
      </c>
      <c r="T490" s="25">
        <v>27433.33717028971</v>
      </c>
      <c r="U490" s="28">
        <v>361.1715528952259</v>
      </c>
      <c r="V490" s="88"/>
      <c r="W490" s="89">
        <v>0.9639444703287178</v>
      </c>
      <c r="X490" s="88"/>
      <c r="Y490" s="89">
        <v>1.0385006895299065</v>
      </c>
      <c r="Z490" s="77">
        <v>61</v>
      </c>
      <c r="AA490" s="77">
        <v>64</v>
      </c>
      <c r="AB490" s="24" t="s">
        <v>177</v>
      </c>
      <c r="AC490" s="87">
        <v>53364.68414203667</v>
      </c>
      <c r="AD490" s="87">
        <v>702.5687659398632</v>
      </c>
      <c r="AE490" s="88"/>
      <c r="AF490" s="89">
        <v>1.8751124542465434</v>
      </c>
      <c r="AG490" s="88"/>
      <c r="AH490" s="89">
        <v>1.4035337872997777</v>
      </c>
      <c r="AI490" s="77">
        <v>62</v>
      </c>
      <c r="AJ490" s="77">
        <v>58</v>
      </c>
      <c r="AK490" s="24" t="s">
        <v>177</v>
      </c>
      <c r="AL490" s="25">
        <v>3399.2404907163063</v>
      </c>
      <c r="AM490" s="83">
        <v>44.75244696171876</v>
      </c>
      <c r="AN490" s="88"/>
      <c r="AO490" s="89">
        <v>0.11944150483784752</v>
      </c>
      <c r="AP490" s="88"/>
      <c r="AQ490" s="89">
        <v>0.038175430492588036</v>
      </c>
      <c r="AR490" s="77">
        <v>79</v>
      </c>
      <c r="AS490" s="77">
        <v>58</v>
      </c>
      <c r="AT490" s="24" t="s">
        <v>177</v>
      </c>
      <c r="AU490" s="25">
        <v>7329.560290144053</v>
      </c>
      <c r="AV490" s="83">
        <v>96.49677892259706</v>
      </c>
      <c r="AW490" s="88"/>
      <c r="AX490" s="89">
        <v>0.2575439170148434</v>
      </c>
      <c r="AY490" s="88"/>
      <c r="AZ490" s="89">
        <v>0.07374373297427912</v>
      </c>
      <c r="BA490" s="77">
        <v>71</v>
      </c>
      <c r="BB490" s="77">
        <v>46</v>
      </c>
      <c r="BC490" s="32" t="s">
        <v>1184</v>
      </c>
      <c r="BD490" s="78">
        <v>21</v>
      </c>
      <c r="BE490" s="79">
        <v>3.02717944</v>
      </c>
      <c r="BF490" s="79">
        <v>36.09275</v>
      </c>
      <c r="BG490" s="79">
        <v>29.75877</v>
      </c>
      <c r="BH490" s="79">
        <v>30.745717</v>
      </c>
      <c r="BI490" s="79">
        <v>0</v>
      </c>
      <c r="BJ490" s="79">
        <v>0.37558358999999997</v>
      </c>
      <c r="BK490" s="79">
        <v>100</v>
      </c>
      <c r="BL490" s="81">
        <v>468.42583431406973</v>
      </c>
      <c r="BM490" s="81">
        <v>2650.9330003428627</v>
      </c>
      <c r="BN490" s="81">
        <v>10.361189758436561</v>
      </c>
      <c r="BO490" s="81">
        <v>2583.411922145783</v>
      </c>
      <c r="BP490" s="81">
        <v>5713.131946561152</v>
      </c>
      <c r="BQ490" s="96">
        <v>617.4101761646258</v>
      </c>
      <c r="BR490" s="96">
        <v>2.0143100801026605</v>
      </c>
      <c r="BS490" s="96">
        <v>782.500221705763</v>
      </c>
      <c r="BT490" s="96">
        <v>1401.9247079504914</v>
      </c>
    </row>
    <row r="491" spans="1:72" s="29" customFormat="1" ht="12.75" customHeight="1">
      <c r="A491" s="17">
        <v>1994</v>
      </c>
      <c r="B491" s="18" t="s">
        <v>947</v>
      </c>
      <c r="C491" s="19" t="s">
        <v>956</v>
      </c>
      <c r="D491" s="20" t="s">
        <v>957</v>
      </c>
      <c r="E491" s="142" t="s">
        <v>1178</v>
      </c>
      <c r="F491" s="82">
        <v>132.191576</v>
      </c>
      <c r="G491" s="74">
        <v>7.202138</v>
      </c>
      <c r="H491" s="17">
        <v>1997</v>
      </c>
      <c r="I491" s="23">
        <v>170.0904109589041</v>
      </c>
      <c r="J491" s="24" t="s">
        <v>177</v>
      </c>
      <c r="K491" s="87">
        <v>17305.365231977936</v>
      </c>
      <c r="L491" s="92">
        <v>130.91125588802979</v>
      </c>
      <c r="M491" s="88"/>
      <c r="N491" s="89">
        <v>0.1139329861408116</v>
      </c>
      <c r="O491" s="88"/>
      <c r="P491" s="89">
        <v>0.1595359787056984</v>
      </c>
      <c r="Q491" s="77">
        <v>79</v>
      </c>
      <c r="R491" s="77">
        <v>90</v>
      </c>
      <c r="S491" s="24" t="s">
        <v>177</v>
      </c>
      <c r="T491" s="25">
        <v>16006.510377252791</v>
      </c>
      <c r="U491" s="28">
        <v>121.08570652983812</v>
      </c>
      <c r="V491" s="88"/>
      <c r="W491" s="89">
        <v>0.1053817414731247</v>
      </c>
      <c r="X491" s="88"/>
      <c r="Y491" s="89">
        <v>0.06551450564912821</v>
      </c>
      <c r="Z491" s="77">
        <v>13</v>
      </c>
      <c r="AA491" s="77">
        <v>8</v>
      </c>
      <c r="AB491" s="24" t="s">
        <v>177</v>
      </c>
      <c r="AC491" s="87">
        <v>111390.77478387451</v>
      </c>
      <c r="AD491" s="87">
        <v>842.6465449195833</v>
      </c>
      <c r="AE491" s="88"/>
      <c r="AF491" s="89">
        <v>0.7333612107887827</v>
      </c>
      <c r="AG491" s="88"/>
      <c r="AH491" s="89">
        <v>0.7833423802465871</v>
      </c>
      <c r="AI491" s="77">
        <v>29</v>
      </c>
      <c r="AJ491" s="77">
        <v>35</v>
      </c>
      <c r="AK491" s="24" t="s">
        <v>177</v>
      </c>
      <c r="AL491" s="25">
        <v>566.4649326716406</v>
      </c>
      <c r="AM491" s="83">
        <v>4.285181777934477</v>
      </c>
      <c r="AN491" s="31" t="s">
        <v>498</v>
      </c>
      <c r="AO491" s="27">
        <v>0.01</v>
      </c>
      <c r="AP491" s="31" t="s">
        <v>498</v>
      </c>
      <c r="AQ491" s="27">
        <v>0.01</v>
      </c>
      <c r="AR491" s="77">
        <v>12</v>
      </c>
      <c r="AS491" s="77">
        <v>12</v>
      </c>
      <c r="AT491" s="24" t="s">
        <v>177</v>
      </c>
      <c r="AU491" s="25">
        <v>1437.0079104626307</v>
      </c>
      <c r="AV491" s="83">
        <v>10.870646632298495</v>
      </c>
      <c r="AW491" s="31" t="s">
        <v>498</v>
      </c>
      <c r="AX491" s="27">
        <v>0.01</v>
      </c>
      <c r="AY491" s="31" t="s">
        <v>498</v>
      </c>
      <c r="AZ491" s="27">
        <v>0.01</v>
      </c>
      <c r="BA491" s="77">
        <v>3</v>
      </c>
      <c r="BB491" s="77">
        <v>3</v>
      </c>
      <c r="BC491" s="32" t="s">
        <v>1184</v>
      </c>
      <c r="BD491" s="78">
        <v>82</v>
      </c>
      <c r="BE491" s="79">
        <v>15.487156118</v>
      </c>
      <c r="BF491" s="79">
        <v>71.98723</v>
      </c>
      <c r="BG491" s="79">
        <v>0.00340407</v>
      </c>
      <c r="BH491" s="79">
        <v>1.958701582</v>
      </c>
      <c r="BI491" s="79">
        <v>8.9220667</v>
      </c>
      <c r="BJ491" s="79">
        <v>1.6414426</v>
      </c>
      <c r="BK491" s="79">
        <v>100</v>
      </c>
      <c r="BL491" s="81">
        <v>342.3264026042527</v>
      </c>
      <c r="BM491" s="81">
        <v>18299.3531549494</v>
      </c>
      <c r="BN491" s="81">
        <v>1262.5993656358255</v>
      </c>
      <c r="BO491" s="81">
        <v>172.3786090575091</v>
      </c>
      <c r="BP491" s="81">
        <v>20076.657532246987</v>
      </c>
      <c r="BQ491" s="96">
        <v>3091.477881565867</v>
      </c>
      <c r="BR491" s="96">
        <v>183.70308256253787</v>
      </c>
      <c r="BS491" s="96">
        <v>50.441943441237136</v>
      </c>
      <c r="BT491" s="96">
        <v>3325.622907569642</v>
      </c>
    </row>
    <row r="492" spans="1:72" s="29" customFormat="1" ht="12.75" customHeight="1">
      <c r="A492" s="17">
        <v>1991</v>
      </c>
      <c r="B492" s="30" t="s">
        <v>669</v>
      </c>
      <c r="C492" s="19" t="s">
        <v>482</v>
      </c>
      <c r="D492" s="19" t="s">
        <v>483</v>
      </c>
      <c r="E492" s="140" t="s">
        <v>1183</v>
      </c>
      <c r="F492" s="82">
        <v>694.619968</v>
      </c>
      <c r="G492" s="74">
        <v>5.13065</v>
      </c>
      <c r="H492" s="41"/>
      <c r="I492" s="23"/>
      <c r="J492" s="24" t="s">
        <v>175</v>
      </c>
      <c r="K492" s="77"/>
      <c r="L492" s="93"/>
      <c r="M492" s="88"/>
      <c r="N492" s="89"/>
      <c r="O492" s="88"/>
      <c r="P492" s="89"/>
      <c r="Q492" s="80"/>
      <c r="R492" s="80"/>
      <c r="S492" s="24" t="s">
        <v>175</v>
      </c>
      <c r="T492" s="26"/>
      <c r="U492" s="28"/>
      <c r="V492" s="88"/>
      <c r="W492" s="89"/>
      <c r="X492" s="88"/>
      <c r="Y492" s="89"/>
      <c r="Z492" s="80"/>
      <c r="AA492" s="80"/>
      <c r="AB492" s="24" t="s">
        <v>175</v>
      </c>
      <c r="AC492" s="77"/>
      <c r="AD492" s="77"/>
      <c r="AE492" s="88"/>
      <c r="AF492" s="89"/>
      <c r="AG492" s="88"/>
      <c r="AH492" s="89"/>
      <c r="AI492" s="80"/>
      <c r="AJ492" s="80"/>
      <c r="AK492" s="24" t="s">
        <v>175</v>
      </c>
      <c r="AL492" s="26"/>
      <c r="AM492" s="83"/>
      <c r="AN492" s="88"/>
      <c r="AO492" s="89"/>
      <c r="AP492" s="88"/>
      <c r="AQ492" s="89"/>
      <c r="AR492" s="80"/>
      <c r="AS492" s="80"/>
      <c r="AT492" s="24" t="s">
        <v>175</v>
      </c>
      <c r="AU492" s="26"/>
      <c r="AV492" s="83"/>
      <c r="AW492" s="88"/>
      <c r="AX492" s="89"/>
      <c r="AY492" s="88"/>
      <c r="AZ492" s="89"/>
      <c r="BA492" s="80"/>
      <c r="BB492" s="80"/>
      <c r="BC492" s="19" t="s">
        <v>1183</v>
      </c>
      <c r="BD492" s="78">
        <v>1</v>
      </c>
      <c r="BE492" s="79">
        <v>0.195902152</v>
      </c>
      <c r="BF492" s="79">
        <v>4.259446</v>
      </c>
      <c r="BG492" s="79">
        <v>8.663746</v>
      </c>
      <c r="BH492" s="79">
        <v>22.074494</v>
      </c>
      <c r="BI492" s="79">
        <v>63.354910000000004</v>
      </c>
      <c r="BJ492" s="79">
        <v>1.451515506</v>
      </c>
      <c r="BK492" s="79">
        <v>100</v>
      </c>
      <c r="BL492" s="81">
        <v>154.99842354085624</v>
      </c>
      <c r="BM492" s="81">
        <v>477.11940619977497</v>
      </c>
      <c r="BN492" s="81">
        <v>0.3479120638620436</v>
      </c>
      <c r="BO492" s="81">
        <v>617.2670233401641</v>
      </c>
      <c r="BP492" s="81">
        <v>1249.7327651446574</v>
      </c>
      <c r="BQ492" s="96">
        <v>62.916897507520744</v>
      </c>
      <c r="BR492" s="96">
        <v>0.04894762829507372</v>
      </c>
      <c r="BS492" s="96">
        <v>189.80162689478</v>
      </c>
      <c r="BT492" s="96">
        <v>252.7674720305958</v>
      </c>
    </row>
    <row r="493" spans="1:72" s="29" customFormat="1" ht="12.75" customHeight="1">
      <c r="A493" s="17">
        <v>1991</v>
      </c>
      <c r="B493" s="30" t="s">
        <v>669</v>
      </c>
      <c r="C493" s="19" t="s">
        <v>484</v>
      </c>
      <c r="D493" s="19" t="s">
        <v>485</v>
      </c>
      <c r="E493" s="139" t="s">
        <v>208</v>
      </c>
      <c r="F493" s="82">
        <v>39.678532</v>
      </c>
      <c r="G493" s="74">
        <v>9.389606</v>
      </c>
      <c r="H493" s="41"/>
      <c r="I493" s="23"/>
      <c r="J493" s="24" t="s">
        <v>175</v>
      </c>
      <c r="K493" s="77"/>
      <c r="L493" s="93"/>
      <c r="M493" s="88"/>
      <c r="N493" s="89"/>
      <c r="O493" s="88"/>
      <c r="P493" s="89"/>
      <c r="Q493" s="80"/>
      <c r="R493" s="80"/>
      <c r="S493" s="24" t="s">
        <v>175</v>
      </c>
      <c r="T493" s="26"/>
      <c r="U493" s="28"/>
      <c r="V493" s="88"/>
      <c r="W493" s="89"/>
      <c r="X493" s="88"/>
      <c r="Y493" s="89"/>
      <c r="Z493" s="80"/>
      <c r="AA493" s="80"/>
      <c r="AB493" s="24" t="s">
        <v>175</v>
      </c>
      <c r="AC493" s="77"/>
      <c r="AD493" s="77"/>
      <c r="AE493" s="88"/>
      <c r="AF493" s="89"/>
      <c r="AG493" s="88"/>
      <c r="AH493" s="89"/>
      <c r="AI493" s="80"/>
      <c r="AJ493" s="80"/>
      <c r="AK493" s="24" t="s">
        <v>175</v>
      </c>
      <c r="AL493" s="26"/>
      <c r="AM493" s="83"/>
      <c r="AN493" s="88"/>
      <c r="AO493" s="89"/>
      <c r="AP493" s="88"/>
      <c r="AQ493" s="89"/>
      <c r="AR493" s="80"/>
      <c r="AS493" s="80"/>
      <c r="AT493" s="24" t="s">
        <v>175</v>
      </c>
      <c r="AU493" s="26"/>
      <c r="AV493" s="83"/>
      <c r="AW493" s="88"/>
      <c r="AX493" s="89"/>
      <c r="AY493" s="88"/>
      <c r="AZ493" s="89"/>
      <c r="BA493" s="80"/>
      <c r="BB493" s="80"/>
      <c r="BC493" s="19" t="s">
        <v>1183</v>
      </c>
      <c r="BD493" s="78">
        <v>0</v>
      </c>
      <c r="BE493" s="79">
        <v>0</v>
      </c>
      <c r="BF493" s="79">
        <v>0.006805499</v>
      </c>
      <c r="BG493" s="79">
        <v>0.08847149</v>
      </c>
      <c r="BH493" s="79">
        <v>67.254214</v>
      </c>
      <c r="BI493" s="79">
        <v>22.419579999999996</v>
      </c>
      <c r="BJ493" s="79">
        <v>10.230932799</v>
      </c>
      <c r="BK493" s="79">
        <v>100</v>
      </c>
      <c r="BL493" s="81">
        <v>109.37064573524714</v>
      </c>
      <c r="BM493" s="81">
        <v>12.114023438837574</v>
      </c>
      <c r="BN493" s="81">
        <v>0</v>
      </c>
      <c r="BO493" s="81">
        <v>19.128731879495948</v>
      </c>
      <c r="BP493" s="81">
        <v>140.61340105358067</v>
      </c>
      <c r="BQ493" s="96">
        <v>1.587760353634051</v>
      </c>
      <c r="BR493" s="96">
        <v>0</v>
      </c>
      <c r="BS493" s="96">
        <v>5.821787963324853</v>
      </c>
      <c r="BT493" s="96">
        <v>7.4095483169589045</v>
      </c>
    </row>
    <row r="494" spans="1:72" s="29" customFormat="1" ht="12.75" customHeight="1">
      <c r="A494" s="17">
        <v>1994</v>
      </c>
      <c r="B494" s="18" t="s">
        <v>958</v>
      </c>
      <c r="C494" s="19" t="s">
        <v>974</v>
      </c>
      <c r="D494" s="20" t="s">
        <v>486</v>
      </c>
      <c r="E494" s="141" t="s">
        <v>208</v>
      </c>
      <c r="F494" s="82">
        <v>5525.066256897</v>
      </c>
      <c r="G494" s="74">
        <v>7.490621</v>
      </c>
      <c r="H494" s="22" t="s">
        <v>170</v>
      </c>
      <c r="I494" s="23">
        <v>1053.6246575342466</v>
      </c>
      <c r="J494" s="24" t="s">
        <v>177</v>
      </c>
      <c r="K494" s="87">
        <v>13508.736996378102</v>
      </c>
      <c r="L494" s="92">
        <v>2.4449909500207347</v>
      </c>
      <c r="M494" s="31" t="s">
        <v>498</v>
      </c>
      <c r="N494" s="27">
        <v>0.02</v>
      </c>
      <c r="O494" s="31" t="s">
        <v>498</v>
      </c>
      <c r="P494" s="27">
        <v>0.02</v>
      </c>
      <c r="Q494" s="77">
        <v>11</v>
      </c>
      <c r="R494" s="77">
        <v>11</v>
      </c>
      <c r="S494" s="24" t="s">
        <v>177</v>
      </c>
      <c r="T494" s="25">
        <v>69058.99052261752</v>
      </c>
      <c r="U494" s="28">
        <v>12.499214907406845</v>
      </c>
      <c r="V494" s="88"/>
      <c r="W494" s="89">
        <v>0.0733977659320857</v>
      </c>
      <c r="X494" s="88"/>
      <c r="Y494" s="89">
        <v>0.0795037713079645</v>
      </c>
      <c r="Z494" s="77">
        <v>10</v>
      </c>
      <c r="AA494" s="77">
        <v>10</v>
      </c>
      <c r="AB494" s="24" t="s">
        <v>177</v>
      </c>
      <c r="AC494" s="87">
        <v>297659.9951745782</v>
      </c>
      <c r="AD494" s="87">
        <v>53.874466175497176</v>
      </c>
      <c r="AE494" s="88"/>
      <c r="AF494" s="89">
        <v>0.31636110646613275</v>
      </c>
      <c r="AG494" s="88"/>
      <c r="AH494" s="89">
        <v>0.2567639407532393</v>
      </c>
      <c r="AI494" s="77">
        <v>9</v>
      </c>
      <c r="AJ494" s="77">
        <v>10</v>
      </c>
      <c r="AK494" s="24" t="s">
        <v>177</v>
      </c>
      <c r="AL494" s="25">
        <v>12242.340615498892</v>
      </c>
      <c r="AM494" s="83">
        <v>2.2157816841049907</v>
      </c>
      <c r="AN494" s="88"/>
      <c r="AO494" s="89">
        <v>0.013011491250555798</v>
      </c>
      <c r="AP494" s="88"/>
      <c r="AQ494" s="89">
        <v>0.015613875351141365</v>
      </c>
      <c r="AR494" s="77">
        <v>30</v>
      </c>
      <c r="AS494" s="77">
        <v>37</v>
      </c>
      <c r="AT494" s="24" t="s">
        <v>177</v>
      </c>
      <c r="AU494" s="25">
        <v>51514.76947581131</v>
      </c>
      <c r="AV494" s="83">
        <v>9.323828363416432</v>
      </c>
      <c r="AW494" s="88"/>
      <c r="AX494" s="89">
        <v>0.054751292531457045</v>
      </c>
      <c r="AY494" s="88"/>
      <c r="AZ494" s="89">
        <v>0.03608659458770514</v>
      </c>
      <c r="BA494" s="77">
        <v>28</v>
      </c>
      <c r="BB494" s="77">
        <v>25</v>
      </c>
      <c r="BC494" s="19" t="s">
        <v>1183</v>
      </c>
      <c r="BD494" s="78">
        <v>2</v>
      </c>
      <c r="BE494" s="79">
        <v>0.204139776</v>
      </c>
      <c r="BF494" s="79">
        <v>0.11321184799999999</v>
      </c>
      <c r="BG494" s="79">
        <v>2.640167</v>
      </c>
      <c r="BH494" s="79">
        <v>54.6548265</v>
      </c>
      <c r="BI494" s="79">
        <v>34.918444</v>
      </c>
      <c r="BJ494" s="79">
        <v>7.469214973</v>
      </c>
      <c r="BK494" s="79">
        <v>100</v>
      </c>
      <c r="BL494" s="81">
        <v>189.76092193607371</v>
      </c>
      <c r="BM494" s="81">
        <v>97.18658715866755</v>
      </c>
      <c r="BN494" s="81">
        <v>0.1076306851387235</v>
      </c>
      <c r="BO494" s="81">
        <v>228.84630540342334</v>
      </c>
      <c r="BP494" s="81">
        <v>515.9014451833033</v>
      </c>
      <c r="BQ494" s="96">
        <v>12.267303868448469</v>
      </c>
      <c r="BR494" s="96">
        <v>0.02545972484783706</v>
      </c>
      <c r="BS494" s="96">
        <v>58.75567548077131</v>
      </c>
      <c r="BT494" s="96">
        <v>71.04843907406762</v>
      </c>
    </row>
    <row r="495" spans="1:72" s="29" customFormat="1" ht="12.75" customHeight="1">
      <c r="A495" s="17">
        <v>1991</v>
      </c>
      <c r="B495" s="18" t="s">
        <v>746</v>
      </c>
      <c r="C495" s="19" t="s">
        <v>756</v>
      </c>
      <c r="D495" s="20" t="s">
        <v>487</v>
      </c>
      <c r="E495" s="142" t="s">
        <v>1178</v>
      </c>
      <c r="F495" s="82">
        <v>12434.5147566</v>
      </c>
      <c r="G495" s="74">
        <v>13.26791</v>
      </c>
      <c r="H495" s="22" t="s">
        <v>169</v>
      </c>
      <c r="I495" s="23">
        <v>5189.3410958904105</v>
      </c>
      <c r="J495" s="24" t="s">
        <v>177</v>
      </c>
      <c r="K495" s="87">
        <v>406562.2092930005</v>
      </c>
      <c r="L495" s="92">
        <v>32.69626658146874</v>
      </c>
      <c r="M495" s="88"/>
      <c r="N495" s="89">
        <v>0.0877330708663358</v>
      </c>
      <c r="O495" s="88"/>
      <c r="P495" s="89">
        <v>0.04897335643735936</v>
      </c>
      <c r="Q495" s="77">
        <v>72</v>
      </c>
      <c r="R495" s="77">
        <v>60</v>
      </c>
      <c r="S495" s="24" t="s">
        <v>177</v>
      </c>
      <c r="T495" s="25">
        <v>11535084.883560376</v>
      </c>
      <c r="U495" s="28">
        <v>927.666668893354</v>
      </c>
      <c r="V495" s="88"/>
      <c r="W495" s="89">
        <v>2.489184671881958</v>
      </c>
      <c r="X495" s="88"/>
      <c r="Y495" s="89">
        <v>1.8773490170165634</v>
      </c>
      <c r="Z495" s="77">
        <v>78</v>
      </c>
      <c r="AA495" s="77">
        <v>74</v>
      </c>
      <c r="AB495" s="24" t="s">
        <v>177</v>
      </c>
      <c r="AC495" s="87">
        <v>10931280.157049673</v>
      </c>
      <c r="AD495" s="87">
        <v>879.1079001492649</v>
      </c>
      <c r="AE495" s="88"/>
      <c r="AF495" s="89">
        <v>2.3588881473906342</v>
      </c>
      <c r="AG495" s="88"/>
      <c r="AH495" s="89">
        <v>2.3894883928503696</v>
      </c>
      <c r="AI495" s="77">
        <v>68</v>
      </c>
      <c r="AJ495" s="77">
        <v>72</v>
      </c>
      <c r="AK495" s="24" t="s">
        <v>177</v>
      </c>
      <c r="AL495" s="25">
        <v>669892.9469348764</v>
      </c>
      <c r="AM495" s="83">
        <v>53.8736701871949</v>
      </c>
      <c r="AN495" s="88"/>
      <c r="AO495" s="89">
        <v>0.14455786603604495</v>
      </c>
      <c r="AP495" s="88"/>
      <c r="AQ495" s="89">
        <v>0.13673879307748174</v>
      </c>
      <c r="AR495" s="77">
        <v>83</v>
      </c>
      <c r="AS495" s="77">
        <v>84</v>
      </c>
      <c r="AT495" s="24" t="s">
        <v>177</v>
      </c>
      <c r="AU495" s="25">
        <v>953528.4657058193</v>
      </c>
      <c r="AV495" s="83">
        <v>76.68401094620157</v>
      </c>
      <c r="AW495" s="88"/>
      <c r="AX495" s="89">
        <v>0.2057642804536908</v>
      </c>
      <c r="AY495" s="88"/>
      <c r="AZ495" s="89">
        <v>0.24720389987664435</v>
      </c>
      <c r="BA495" s="77">
        <v>65</v>
      </c>
      <c r="BB495" s="77">
        <v>81</v>
      </c>
      <c r="BC495" s="19" t="s">
        <v>1179</v>
      </c>
      <c r="BD495" s="78">
        <v>119</v>
      </c>
      <c r="BE495" s="79">
        <v>9.4002951</v>
      </c>
      <c r="BF495" s="79">
        <v>52.3082874215</v>
      </c>
      <c r="BG495" s="79">
        <v>17.52051</v>
      </c>
      <c r="BH495" s="79">
        <v>19.515996230000002</v>
      </c>
      <c r="BI495" s="79">
        <v>0.00301823</v>
      </c>
      <c r="BJ495" s="79">
        <v>1.25189236</v>
      </c>
      <c r="BK495" s="79">
        <v>100</v>
      </c>
      <c r="BL495" s="81">
        <v>609.6086429623842</v>
      </c>
      <c r="BM495" s="81">
        <v>4386.109663377496</v>
      </c>
      <c r="BN495" s="81">
        <v>208.82948664764413</v>
      </c>
      <c r="BO495" s="81">
        <v>755.5456874594482</v>
      </c>
      <c r="BP495" s="81">
        <v>5960.093480446973</v>
      </c>
      <c r="BQ495" s="96">
        <v>786.5360671305807</v>
      </c>
      <c r="BR495" s="96">
        <v>36.628905557003414</v>
      </c>
      <c r="BS495" s="96">
        <v>261.8824347987987</v>
      </c>
      <c r="BT495" s="96">
        <v>1085.0474074863828</v>
      </c>
    </row>
    <row r="496" spans="1:72" s="29" customFormat="1" ht="12.75" customHeight="1">
      <c r="A496" s="17">
        <v>1991</v>
      </c>
      <c r="B496" s="18" t="s">
        <v>746</v>
      </c>
      <c r="C496" s="19" t="s">
        <v>757</v>
      </c>
      <c r="D496" s="20" t="s">
        <v>488</v>
      </c>
      <c r="E496" s="142" t="s">
        <v>1182</v>
      </c>
      <c r="F496" s="82">
        <v>227.6208940998</v>
      </c>
      <c r="G496" s="74">
        <v>14.02158</v>
      </c>
      <c r="H496" s="22" t="s">
        <v>169</v>
      </c>
      <c r="I496" s="23">
        <v>118.41735616438358</v>
      </c>
      <c r="J496" s="24" t="s">
        <v>177</v>
      </c>
      <c r="K496" s="87">
        <v>16399.458460545462</v>
      </c>
      <c r="L496" s="92">
        <v>72.04724559844294</v>
      </c>
      <c r="M496" s="88"/>
      <c r="N496" s="89">
        <v>0.15508246221518263</v>
      </c>
      <c r="O496" s="88"/>
      <c r="P496" s="89">
        <v>0.05663611157637233</v>
      </c>
      <c r="Q496" s="77">
        <v>84</v>
      </c>
      <c r="R496" s="77">
        <v>62</v>
      </c>
      <c r="S496" s="24" t="s">
        <v>177</v>
      </c>
      <c r="T496" s="25">
        <v>836566.2974021666</v>
      </c>
      <c r="U496" s="28">
        <v>3675.2614504509215</v>
      </c>
      <c r="V496" s="88"/>
      <c r="W496" s="89">
        <v>7.911039350445209</v>
      </c>
      <c r="X496" s="88"/>
      <c r="Y496" s="89">
        <v>6.396267195695332</v>
      </c>
      <c r="Z496" s="77">
        <v>95</v>
      </c>
      <c r="AA496" s="77">
        <v>93</v>
      </c>
      <c r="AB496" s="24" t="s">
        <v>177</v>
      </c>
      <c r="AC496" s="87">
        <v>875578.0312692594</v>
      </c>
      <c r="AD496" s="87">
        <v>3846.6505227123994</v>
      </c>
      <c r="AE496" s="88"/>
      <c r="AF496" s="89">
        <v>8.27995615083515</v>
      </c>
      <c r="AG496" s="88"/>
      <c r="AH496" s="89">
        <v>6.090000858538922</v>
      </c>
      <c r="AI496" s="77">
        <v>93</v>
      </c>
      <c r="AJ496" s="77">
        <v>89</v>
      </c>
      <c r="AK496" s="24" t="s">
        <v>177</v>
      </c>
      <c r="AL496" s="25">
        <v>39795.74252829325</v>
      </c>
      <c r="AM496" s="83">
        <v>174.83343383602067</v>
      </c>
      <c r="AN496" s="88"/>
      <c r="AO496" s="89">
        <v>0.37633082530238016</v>
      </c>
      <c r="AP496" s="88"/>
      <c r="AQ496" s="89">
        <v>0.10309785858637252</v>
      </c>
      <c r="AR496" s="77">
        <v>96</v>
      </c>
      <c r="AS496" s="77">
        <v>79</v>
      </c>
      <c r="AT496" s="24" t="s">
        <v>177</v>
      </c>
      <c r="AU496" s="25">
        <v>101080.83262895196</v>
      </c>
      <c r="AV496" s="83">
        <v>444.07536939308056</v>
      </c>
      <c r="AW496" s="88"/>
      <c r="AX496" s="89">
        <v>0.955876954386776</v>
      </c>
      <c r="AY496" s="88"/>
      <c r="AZ496" s="89">
        <v>0.16680249822271456</v>
      </c>
      <c r="BA496" s="77">
        <v>95</v>
      </c>
      <c r="BB496" s="77">
        <v>72</v>
      </c>
      <c r="BC496" s="32" t="s">
        <v>1184</v>
      </c>
      <c r="BD496" s="78">
        <v>11</v>
      </c>
      <c r="BE496" s="79">
        <v>0.5579479326</v>
      </c>
      <c r="BF496" s="79">
        <v>75.77177</v>
      </c>
      <c r="BG496" s="79">
        <v>18.98763</v>
      </c>
      <c r="BH496" s="79">
        <v>4.5972376839999995</v>
      </c>
      <c r="BI496" s="79">
        <v>0</v>
      </c>
      <c r="BJ496" s="79">
        <v>0.085412289</v>
      </c>
      <c r="BK496" s="79">
        <v>100</v>
      </c>
      <c r="BL496" s="81">
        <v>557.2233039865654</v>
      </c>
      <c r="BM496" s="81">
        <v>8549.500728816045</v>
      </c>
      <c r="BN496" s="81">
        <v>6.25894504237394</v>
      </c>
      <c r="BO496" s="81">
        <v>2365.903192366351</v>
      </c>
      <c r="BP496" s="81">
        <v>11478.886170211337</v>
      </c>
      <c r="BQ496" s="96">
        <v>1533.1135045698481</v>
      </c>
      <c r="BR496" s="96">
        <v>1.0968530268455967</v>
      </c>
      <c r="BS496" s="96">
        <v>884.6068406695399</v>
      </c>
      <c r="BT496" s="96">
        <v>2418.8171982662334</v>
      </c>
    </row>
    <row r="497" spans="1:72" s="29" customFormat="1" ht="12.75" customHeight="1">
      <c r="A497" s="17">
        <v>1991</v>
      </c>
      <c r="B497" s="18" t="s">
        <v>746</v>
      </c>
      <c r="C497" s="19" t="s">
        <v>758</v>
      </c>
      <c r="D497" s="20" t="s">
        <v>489</v>
      </c>
      <c r="E497" s="142" t="s">
        <v>1182</v>
      </c>
      <c r="F497" s="82">
        <v>824.824892658</v>
      </c>
      <c r="G497" s="74">
        <v>12.68127</v>
      </c>
      <c r="H497" s="22" t="s">
        <v>169</v>
      </c>
      <c r="I497" s="23">
        <v>285.7479452054794</v>
      </c>
      <c r="J497" s="24" t="s">
        <v>177</v>
      </c>
      <c r="K497" s="87">
        <v>24137.382719483434</v>
      </c>
      <c r="L497" s="92">
        <v>29.263644846727004</v>
      </c>
      <c r="M497" s="88"/>
      <c r="N497" s="89">
        <v>0.09459225997008544</v>
      </c>
      <c r="O497" s="88"/>
      <c r="P497" s="89">
        <v>0.061703331283468985</v>
      </c>
      <c r="Q497" s="77">
        <v>74</v>
      </c>
      <c r="R497" s="77">
        <v>67</v>
      </c>
      <c r="S497" s="24" t="s">
        <v>177</v>
      </c>
      <c r="T497" s="25">
        <v>652771.4095866327</v>
      </c>
      <c r="U497" s="28">
        <v>791.4060492076997</v>
      </c>
      <c r="V497" s="88"/>
      <c r="W497" s="89">
        <v>2.558153201374906</v>
      </c>
      <c r="X497" s="88"/>
      <c r="Y497" s="89">
        <v>1.958851489165132</v>
      </c>
      <c r="Z497" s="77">
        <v>79</v>
      </c>
      <c r="AA497" s="77">
        <v>74</v>
      </c>
      <c r="AB497" s="24" t="s">
        <v>177</v>
      </c>
      <c r="AC497" s="87">
        <v>828206.8075103649</v>
      </c>
      <c r="AD497" s="87">
        <v>1004.1001609947376</v>
      </c>
      <c r="AE497" s="88"/>
      <c r="AF497" s="89">
        <v>3.245668950750744</v>
      </c>
      <c r="AG497" s="88"/>
      <c r="AH497" s="89">
        <v>2.5191421349533547</v>
      </c>
      <c r="AI497" s="77">
        <v>76</v>
      </c>
      <c r="AJ497" s="77">
        <v>74</v>
      </c>
      <c r="AK497" s="24" t="s">
        <v>177</v>
      </c>
      <c r="AL497" s="25">
        <v>16985.182701697377</v>
      </c>
      <c r="AM497" s="83">
        <v>20.592471023713397</v>
      </c>
      <c r="AN497" s="88"/>
      <c r="AO497" s="89">
        <v>0.06656342306995333</v>
      </c>
      <c r="AP497" s="88"/>
      <c r="AQ497" s="89">
        <v>0.038391265562546864</v>
      </c>
      <c r="AR497" s="77">
        <v>65</v>
      </c>
      <c r="AS497" s="77">
        <v>58</v>
      </c>
      <c r="AT497" s="24" t="s">
        <v>177</v>
      </c>
      <c r="AU497" s="25">
        <v>40852.476449276895</v>
      </c>
      <c r="AV497" s="83">
        <v>49.528665796724084</v>
      </c>
      <c r="AW497" s="88"/>
      <c r="AX497" s="89">
        <v>0.16009722833754253</v>
      </c>
      <c r="AY497" s="88"/>
      <c r="AZ497" s="89">
        <v>0.08408777863900217</v>
      </c>
      <c r="BA497" s="77">
        <v>56</v>
      </c>
      <c r="BB497" s="77">
        <v>50</v>
      </c>
      <c r="BC497" s="32" t="s">
        <v>1184</v>
      </c>
      <c r="BD497" s="78">
        <v>24</v>
      </c>
      <c r="BE497" s="79">
        <v>1.4946887599999998</v>
      </c>
      <c r="BF497" s="79">
        <v>64.83335</v>
      </c>
      <c r="BG497" s="79">
        <v>17.49488</v>
      </c>
      <c r="BH497" s="79">
        <v>15.696960697999998</v>
      </c>
      <c r="BI497" s="79">
        <v>0</v>
      </c>
      <c r="BJ497" s="79">
        <v>0.480116127</v>
      </c>
      <c r="BK497" s="79">
        <v>100</v>
      </c>
      <c r="BL497" s="81">
        <v>613.9626376148203</v>
      </c>
      <c r="BM497" s="81">
        <v>5052.715273787649</v>
      </c>
      <c r="BN497" s="81">
        <v>22.123887743649494</v>
      </c>
      <c r="BO497" s="81">
        <v>961.0755046995023</v>
      </c>
      <c r="BP497" s="81">
        <v>6649.87730384562</v>
      </c>
      <c r="BQ497" s="96">
        <v>906.0573623795061</v>
      </c>
      <c r="BR497" s="96">
        <v>3.877994826706741</v>
      </c>
      <c r="BS497" s="96">
        <v>346.8542263292534</v>
      </c>
      <c r="BT497" s="96">
        <v>1256.7895835354661</v>
      </c>
    </row>
    <row r="498" spans="1:72" s="29" customFormat="1" ht="12.75" customHeight="1">
      <c r="A498" s="17">
        <v>1997</v>
      </c>
      <c r="B498" s="18" t="s">
        <v>1067</v>
      </c>
      <c r="C498" s="19" t="s">
        <v>1074</v>
      </c>
      <c r="D498" s="20" t="s">
        <v>1075</v>
      </c>
      <c r="E498" s="140" t="s">
        <v>1178</v>
      </c>
      <c r="F498" s="82">
        <v>51.92819727814</v>
      </c>
      <c r="G498" s="74">
        <v>13.45725</v>
      </c>
      <c r="H498" s="22" t="s">
        <v>172</v>
      </c>
      <c r="I498" s="23">
        <v>16.971067031463758</v>
      </c>
      <c r="J498" s="24" t="s">
        <v>177</v>
      </c>
      <c r="K498" s="87">
        <v>692.4885114037561</v>
      </c>
      <c r="L498" s="92">
        <v>13.335500704840955</v>
      </c>
      <c r="M498" s="88"/>
      <c r="N498" s="89">
        <v>0.04569324116422005</v>
      </c>
      <c r="O498" s="31" t="s">
        <v>498</v>
      </c>
      <c r="P498" s="27">
        <v>0.02</v>
      </c>
      <c r="Q498" s="77">
        <v>54</v>
      </c>
      <c r="R498" s="77">
        <v>11</v>
      </c>
      <c r="S498" s="24" t="s">
        <v>177</v>
      </c>
      <c r="T498" s="25">
        <v>12493.21947314971</v>
      </c>
      <c r="U498" s="28">
        <v>240.58642756714625</v>
      </c>
      <c r="V498" s="88"/>
      <c r="W498" s="89">
        <v>0.8243540230681486</v>
      </c>
      <c r="X498" s="88"/>
      <c r="Y498" s="89">
        <v>0.8357326196573927</v>
      </c>
      <c r="Z498" s="77">
        <v>56</v>
      </c>
      <c r="AA498" s="77">
        <v>60</v>
      </c>
      <c r="AB498" s="24" t="s">
        <v>177</v>
      </c>
      <c r="AC498" s="87">
        <v>30151.507179135646</v>
      </c>
      <c r="AD498" s="87">
        <v>580.6384345991614</v>
      </c>
      <c r="AE498" s="88"/>
      <c r="AF498" s="89">
        <v>1.9895204993482936</v>
      </c>
      <c r="AG498" s="88"/>
      <c r="AH498" s="89">
        <v>1.2992611788555977</v>
      </c>
      <c r="AI498" s="77">
        <v>64</v>
      </c>
      <c r="AJ498" s="77">
        <v>56</v>
      </c>
      <c r="AK498" s="24" t="s">
        <v>177</v>
      </c>
      <c r="AL498" s="25">
        <v>191.95523707467845</v>
      </c>
      <c r="AM498" s="83">
        <v>3.6965511443911625</v>
      </c>
      <c r="AN498" s="88"/>
      <c r="AO498" s="89">
        <v>0.012665996324774179</v>
      </c>
      <c r="AP498" s="31" t="s">
        <v>498</v>
      </c>
      <c r="AQ498" s="27">
        <v>0.01</v>
      </c>
      <c r="AR498" s="77">
        <v>29</v>
      </c>
      <c r="AS498" s="77">
        <v>12</v>
      </c>
      <c r="AT498" s="24" t="s">
        <v>177</v>
      </c>
      <c r="AU498" s="25">
        <v>3318.6941089545244</v>
      </c>
      <c r="AV498" s="83">
        <v>63.90928788031665</v>
      </c>
      <c r="AW498" s="88"/>
      <c r="AX498" s="89">
        <v>0.21898109177773853</v>
      </c>
      <c r="AY498" s="88"/>
      <c r="AZ498" s="89">
        <v>0.0651815699249618</v>
      </c>
      <c r="BA498" s="77">
        <v>67</v>
      </c>
      <c r="BB498" s="77">
        <v>44</v>
      </c>
      <c r="BC498" s="19" t="s">
        <v>1178</v>
      </c>
      <c r="BD498" s="78">
        <v>573</v>
      </c>
      <c r="BE498" s="79">
        <v>65.39661199999999</v>
      </c>
      <c r="BF498" s="79">
        <v>16.93593</v>
      </c>
      <c r="BG498" s="79">
        <v>10.50998</v>
      </c>
      <c r="BH498" s="79">
        <v>6.66169767</v>
      </c>
      <c r="BI498" s="79">
        <v>0</v>
      </c>
      <c r="BJ498" s="79">
        <v>0.4957703</v>
      </c>
      <c r="BK498" s="79">
        <v>100</v>
      </c>
      <c r="BL498" s="81">
        <v>571.8087966920381</v>
      </c>
      <c r="BM498" s="81">
        <v>1626.8682095940326</v>
      </c>
      <c r="BN498" s="81">
        <v>1359.7878808525152</v>
      </c>
      <c r="BO498" s="81">
        <v>112.57852778303489</v>
      </c>
      <c r="BP498" s="81">
        <v>3671.0434149216208</v>
      </c>
      <c r="BQ498" s="96">
        <v>275.2326112300825</v>
      </c>
      <c r="BR498" s="96">
        <v>200.00052401277327</v>
      </c>
      <c r="BS498" s="96">
        <v>31.659100183939334</v>
      </c>
      <c r="BT498" s="96">
        <v>506.89223542679514</v>
      </c>
    </row>
    <row r="499" spans="1:72" s="29" customFormat="1" ht="12.75" customHeight="1">
      <c r="A499" s="17">
        <v>1991</v>
      </c>
      <c r="B499" s="18" t="s">
        <v>746</v>
      </c>
      <c r="C499" s="19" t="s">
        <v>759</v>
      </c>
      <c r="D499" s="20" t="s">
        <v>760</v>
      </c>
      <c r="E499" s="142" t="s">
        <v>1182</v>
      </c>
      <c r="F499" s="82">
        <v>246.2431320175</v>
      </c>
      <c r="G499" s="74">
        <v>13.20506</v>
      </c>
      <c r="H499" s="22" t="s">
        <v>169</v>
      </c>
      <c r="I499" s="23">
        <v>98.99438356164387</v>
      </c>
      <c r="J499" s="24" t="s">
        <v>177</v>
      </c>
      <c r="K499" s="87">
        <v>5488.39494048891</v>
      </c>
      <c r="L499" s="92">
        <v>22.28851986864292</v>
      </c>
      <c r="M499" s="88"/>
      <c r="N499" s="89">
        <v>0.06208452186062857</v>
      </c>
      <c r="O499" s="88"/>
      <c r="P499" s="89">
        <v>0.040820535890227855</v>
      </c>
      <c r="Q499" s="77">
        <v>63</v>
      </c>
      <c r="R499" s="77">
        <v>54</v>
      </c>
      <c r="S499" s="24" t="s">
        <v>178</v>
      </c>
      <c r="T499" s="25">
        <v>300680.04196338385</v>
      </c>
      <c r="U499" s="28">
        <v>1221.0697593872999</v>
      </c>
      <c r="V499" s="88"/>
      <c r="W499" s="89">
        <v>3.4012815842781716</v>
      </c>
      <c r="X499" s="88"/>
      <c r="Y499" s="89">
        <v>1.9359063847719693</v>
      </c>
      <c r="Z499" s="77">
        <v>83</v>
      </c>
      <c r="AA499" s="77">
        <v>74</v>
      </c>
      <c r="AB499" s="24" t="s">
        <v>177</v>
      </c>
      <c r="AC499" s="87">
        <v>392573.8416423097</v>
      </c>
      <c r="AD499" s="87">
        <v>1594.252958147114</v>
      </c>
      <c r="AE499" s="88"/>
      <c r="AF499" s="89">
        <v>4.4407808690206565</v>
      </c>
      <c r="AG499" s="88"/>
      <c r="AH499" s="89">
        <v>2.3438533278029423</v>
      </c>
      <c r="AI499" s="77">
        <v>83</v>
      </c>
      <c r="AJ499" s="77">
        <v>72</v>
      </c>
      <c r="AK499" s="24" t="s">
        <v>177</v>
      </c>
      <c r="AL499" s="25">
        <v>6440.746837286452</v>
      </c>
      <c r="AM499" s="83">
        <v>26.15604660530683</v>
      </c>
      <c r="AN499" s="88"/>
      <c r="AO499" s="89">
        <v>0.07285749151693963</v>
      </c>
      <c r="AP499" s="88"/>
      <c r="AQ499" s="89">
        <v>0.028287908990226547</v>
      </c>
      <c r="AR499" s="77">
        <v>68</v>
      </c>
      <c r="AS499" s="77">
        <v>52</v>
      </c>
      <c r="AT499" s="24" t="s">
        <v>177</v>
      </c>
      <c r="AU499" s="25">
        <v>19312.994581937517</v>
      </c>
      <c r="AV499" s="83">
        <v>78.43059184515644</v>
      </c>
      <c r="AW499" s="88"/>
      <c r="AX499" s="89">
        <v>0.21846788493134386</v>
      </c>
      <c r="AY499" s="88"/>
      <c r="AZ499" s="89">
        <v>0.0674094660169573</v>
      </c>
      <c r="BA499" s="77">
        <v>67</v>
      </c>
      <c r="BB499" s="77">
        <v>45</v>
      </c>
      <c r="BC499" s="32" t="s">
        <v>1184</v>
      </c>
      <c r="BD499" s="78">
        <v>34</v>
      </c>
      <c r="BE499" s="79">
        <v>3.49956303</v>
      </c>
      <c r="BF499" s="79">
        <v>76.03819</v>
      </c>
      <c r="BG499" s="79">
        <v>14.97823</v>
      </c>
      <c r="BH499" s="79">
        <v>5.234358123000001</v>
      </c>
      <c r="BI499" s="79">
        <v>0</v>
      </c>
      <c r="BJ499" s="79">
        <v>0.2496555</v>
      </c>
      <c r="BK499" s="79">
        <v>100</v>
      </c>
      <c r="BL499" s="81">
        <v>596.6623263610796</v>
      </c>
      <c r="BM499" s="81">
        <v>6532.899632515806</v>
      </c>
      <c r="BN499" s="81">
        <v>45.74205410068526</v>
      </c>
      <c r="BO499" s="81">
        <v>976.1531135126942</v>
      </c>
      <c r="BP499" s="81">
        <v>8151.457126490265</v>
      </c>
      <c r="BQ499" s="96">
        <v>1171.4763276301212</v>
      </c>
      <c r="BR499" s="96">
        <v>8.019174587684871</v>
      </c>
      <c r="BS499" s="96">
        <v>374.4632357642645</v>
      </c>
      <c r="BT499" s="96">
        <v>1553.9587379820705</v>
      </c>
    </row>
    <row r="500" spans="1:72" s="29" customFormat="1" ht="12.75" customHeight="1">
      <c r="A500" s="17">
        <v>1997</v>
      </c>
      <c r="B500" s="18" t="s">
        <v>1067</v>
      </c>
      <c r="C500" s="19" t="s">
        <v>1076</v>
      </c>
      <c r="D500" s="20" t="s">
        <v>490</v>
      </c>
      <c r="E500" s="139" t="s">
        <v>1182</v>
      </c>
      <c r="F500" s="82">
        <v>1672.348468539</v>
      </c>
      <c r="G500" s="74">
        <v>12.29172</v>
      </c>
      <c r="H500" s="22" t="s">
        <v>172</v>
      </c>
      <c r="I500" s="23">
        <v>417.65526675786595</v>
      </c>
      <c r="J500" s="24" t="s">
        <v>177</v>
      </c>
      <c r="K500" s="87">
        <v>22779.1084783011</v>
      </c>
      <c r="L500" s="92">
        <v>13.621029891097653</v>
      </c>
      <c r="M500" s="88"/>
      <c r="N500" s="89">
        <v>0.061075538039999155</v>
      </c>
      <c r="O500" s="88"/>
      <c r="P500" s="89">
        <v>0.0863421492863188</v>
      </c>
      <c r="Q500" s="77">
        <v>62</v>
      </c>
      <c r="R500" s="77">
        <v>76</v>
      </c>
      <c r="S500" s="24" t="s">
        <v>177</v>
      </c>
      <c r="T500" s="25">
        <v>2548982.0179556864</v>
      </c>
      <c r="U500" s="28">
        <v>1524.1931128041351</v>
      </c>
      <c r="V500" s="88"/>
      <c r="W500" s="89">
        <v>6.8343521147556885</v>
      </c>
      <c r="X500" s="88"/>
      <c r="Y500" s="89">
        <v>3.634492001507716</v>
      </c>
      <c r="Z500" s="77">
        <v>93</v>
      </c>
      <c r="AA500" s="77">
        <v>82</v>
      </c>
      <c r="AB500" s="24" t="s">
        <v>177</v>
      </c>
      <c r="AC500" s="87">
        <v>3039856.6953084124</v>
      </c>
      <c r="AD500" s="87">
        <v>1817.7172715469387</v>
      </c>
      <c r="AE500" s="88"/>
      <c r="AF500" s="89">
        <v>8.150489445507128</v>
      </c>
      <c r="AG500" s="88"/>
      <c r="AH500" s="89">
        <v>4.493568129139034</v>
      </c>
      <c r="AI500" s="77">
        <v>93</v>
      </c>
      <c r="AJ500" s="77">
        <v>83</v>
      </c>
      <c r="AK500" s="24" t="s">
        <v>177</v>
      </c>
      <c r="AL500" s="25">
        <v>32228.127218831763</v>
      </c>
      <c r="AM500" s="83">
        <v>19.271179317661563</v>
      </c>
      <c r="AN500" s="88"/>
      <c r="AO500" s="89">
        <v>0.08641032689170872</v>
      </c>
      <c r="AP500" s="88"/>
      <c r="AQ500" s="89">
        <v>0.09534135103323314</v>
      </c>
      <c r="AR500" s="77">
        <v>73</v>
      </c>
      <c r="AS500" s="77">
        <v>78</v>
      </c>
      <c r="AT500" s="24" t="s">
        <v>177</v>
      </c>
      <c r="AU500" s="25">
        <v>103482.12958875182</v>
      </c>
      <c r="AV500" s="83">
        <v>61.878329508177245</v>
      </c>
      <c r="AW500" s="88"/>
      <c r="AX500" s="89">
        <v>0.2774571598435667</v>
      </c>
      <c r="AY500" s="88"/>
      <c r="AZ500" s="89">
        <v>0.1856179920121178</v>
      </c>
      <c r="BA500" s="77">
        <v>74</v>
      </c>
      <c r="BB500" s="77">
        <v>74</v>
      </c>
      <c r="BC500" s="32" t="s">
        <v>1184</v>
      </c>
      <c r="BD500" s="78">
        <v>49</v>
      </c>
      <c r="BE500" s="79">
        <v>2.8366557</v>
      </c>
      <c r="BF500" s="79">
        <v>81.461345872</v>
      </c>
      <c r="BG500" s="79">
        <v>9.134731</v>
      </c>
      <c r="BH500" s="79">
        <v>6.294901065</v>
      </c>
      <c r="BI500" s="79">
        <v>0</v>
      </c>
      <c r="BJ500" s="79">
        <v>0.272369294</v>
      </c>
      <c r="BK500" s="79">
        <v>100</v>
      </c>
      <c r="BL500" s="81">
        <v>590.0082141345431</v>
      </c>
      <c r="BM500" s="81">
        <v>7620.7799429509</v>
      </c>
      <c r="BN500" s="81">
        <v>42.25853721846603</v>
      </c>
      <c r="BO500" s="81">
        <v>3843.15357768399</v>
      </c>
      <c r="BP500" s="81">
        <v>12096.200271987898</v>
      </c>
      <c r="BQ500" s="96">
        <v>1285.4220918112048</v>
      </c>
      <c r="BR500" s="96">
        <v>6.211624069638538</v>
      </c>
      <c r="BS500" s="96">
        <v>1375.1547857780508</v>
      </c>
      <c r="BT500" s="96">
        <v>2666.7885016588943</v>
      </c>
    </row>
    <row r="501" spans="1:72" s="29" customFormat="1" ht="12.75" customHeight="1">
      <c r="A501" s="17">
        <v>1997</v>
      </c>
      <c r="B501" s="18" t="s">
        <v>1067</v>
      </c>
      <c r="C501" s="19" t="s">
        <v>1077</v>
      </c>
      <c r="D501" s="20" t="s">
        <v>491</v>
      </c>
      <c r="E501" s="139" t="s">
        <v>1182</v>
      </c>
      <c r="F501" s="82">
        <v>2958.196118146</v>
      </c>
      <c r="G501" s="74">
        <v>11.72253</v>
      </c>
      <c r="H501" s="22" t="s">
        <v>172</v>
      </c>
      <c r="I501" s="23">
        <v>764.8632010943912</v>
      </c>
      <c r="J501" s="24" t="s">
        <v>177</v>
      </c>
      <c r="K501" s="87">
        <v>29791.96267990627</v>
      </c>
      <c r="L501" s="92">
        <v>10.070989714697443</v>
      </c>
      <c r="M501" s="88"/>
      <c r="N501" s="89">
        <v>0.04361781333983167</v>
      </c>
      <c r="O501" s="88"/>
      <c r="P501" s="89">
        <v>0.034061704489206715</v>
      </c>
      <c r="Q501" s="77">
        <v>51</v>
      </c>
      <c r="R501" s="77">
        <v>48</v>
      </c>
      <c r="S501" s="24" t="s">
        <v>177</v>
      </c>
      <c r="T501" s="25">
        <v>3866841.691676887</v>
      </c>
      <c r="U501" s="28">
        <v>1307.1620464772855</v>
      </c>
      <c r="V501" s="88"/>
      <c r="W501" s="89">
        <v>5.66136514517049</v>
      </c>
      <c r="X501" s="88"/>
      <c r="Y501" s="89">
        <v>4.195907462297443</v>
      </c>
      <c r="Z501" s="77">
        <v>91</v>
      </c>
      <c r="AA501" s="77">
        <v>86</v>
      </c>
      <c r="AB501" s="24" t="s">
        <v>177</v>
      </c>
      <c r="AC501" s="87">
        <v>4695127.4112758245</v>
      </c>
      <c r="AD501" s="87">
        <v>1587.1589386772696</v>
      </c>
      <c r="AE501" s="88"/>
      <c r="AF501" s="89">
        <v>6.874041607533334</v>
      </c>
      <c r="AG501" s="88"/>
      <c r="AH501" s="89">
        <v>4.982851536771424</v>
      </c>
      <c r="AI501" s="77">
        <v>90</v>
      </c>
      <c r="AJ501" s="77">
        <v>86</v>
      </c>
      <c r="AK501" s="24" t="s">
        <v>177</v>
      </c>
      <c r="AL501" s="25">
        <v>103244.45882225173</v>
      </c>
      <c r="AM501" s="83">
        <v>34.901154182758674</v>
      </c>
      <c r="AN501" s="88"/>
      <c r="AO501" s="89">
        <v>0.1511581355570858</v>
      </c>
      <c r="AP501" s="88"/>
      <c r="AQ501" s="89">
        <v>0.20745274231352412</v>
      </c>
      <c r="AR501" s="77">
        <v>84</v>
      </c>
      <c r="AS501" s="77">
        <v>90</v>
      </c>
      <c r="AT501" s="24" t="s">
        <v>177</v>
      </c>
      <c r="AU501" s="25">
        <v>205278.82782796177</v>
      </c>
      <c r="AV501" s="83">
        <v>69.39324494706484</v>
      </c>
      <c r="AW501" s="88"/>
      <c r="AX501" s="89">
        <v>0.300544602952881</v>
      </c>
      <c r="AY501" s="88"/>
      <c r="AZ501" s="89">
        <v>0.30913535488977656</v>
      </c>
      <c r="BA501" s="77">
        <v>77</v>
      </c>
      <c r="BB501" s="77">
        <v>87</v>
      </c>
      <c r="BC501" s="32" t="s">
        <v>1184</v>
      </c>
      <c r="BD501" s="78">
        <v>57</v>
      </c>
      <c r="BE501" s="79">
        <v>4.3087013</v>
      </c>
      <c r="BF501" s="79">
        <v>74.1785512</v>
      </c>
      <c r="BG501" s="79">
        <v>11.36926</v>
      </c>
      <c r="BH501" s="79">
        <v>8.889634520000001</v>
      </c>
      <c r="BI501" s="79">
        <v>0</v>
      </c>
      <c r="BJ501" s="79">
        <v>1.2538536100000002</v>
      </c>
      <c r="BK501" s="79">
        <v>100</v>
      </c>
      <c r="BL501" s="81">
        <v>598.4003750826706</v>
      </c>
      <c r="BM501" s="81">
        <v>7178.035245786232</v>
      </c>
      <c r="BN501" s="81">
        <v>49.4806048981872</v>
      </c>
      <c r="BO501" s="81">
        <v>1314.3361172540444</v>
      </c>
      <c r="BP501" s="81">
        <v>9140.252343021133</v>
      </c>
      <c r="BQ501" s="96">
        <v>1215.1191209457395</v>
      </c>
      <c r="BR501" s="96">
        <v>7.283042031766787</v>
      </c>
      <c r="BS501" s="96">
        <v>394.73312564950396</v>
      </c>
      <c r="BT501" s="96">
        <v>1617.1352886270104</v>
      </c>
    </row>
    <row r="502" spans="1:72" s="29" customFormat="1" ht="12.75" customHeight="1">
      <c r="A502" s="17">
        <v>1991</v>
      </c>
      <c r="B502" s="34" t="s">
        <v>700</v>
      </c>
      <c r="C502" s="19" t="s">
        <v>492</v>
      </c>
      <c r="D502" s="32" t="s">
        <v>493</v>
      </c>
      <c r="E502" s="139" t="s">
        <v>208</v>
      </c>
      <c r="F502" s="82">
        <v>102.761296</v>
      </c>
      <c r="G502" s="74">
        <v>21.66888</v>
      </c>
      <c r="I502" s="21"/>
      <c r="J502" s="24" t="s">
        <v>175</v>
      </c>
      <c r="K502" s="77"/>
      <c r="L502" s="93"/>
      <c r="M502" s="88"/>
      <c r="N502" s="89"/>
      <c r="O502" s="88"/>
      <c r="P502" s="89"/>
      <c r="Q502" s="80"/>
      <c r="R502" s="80"/>
      <c r="S502" s="24" t="s">
        <v>175</v>
      </c>
      <c r="T502" s="35"/>
      <c r="U502" s="36"/>
      <c r="V502" s="88"/>
      <c r="W502" s="89"/>
      <c r="X502" s="88"/>
      <c r="Y502" s="89"/>
      <c r="Z502" s="80"/>
      <c r="AA502" s="80"/>
      <c r="AB502" s="24" t="s">
        <v>175</v>
      </c>
      <c r="AC502" s="77"/>
      <c r="AD502" s="77"/>
      <c r="AE502" s="88"/>
      <c r="AF502" s="89"/>
      <c r="AG502" s="88"/>
      <c r="AH502" s="89"/>
      <c r="AI502" s="80"/>
      <c r="AJ502" s="80"/>
      <c r="AK502" s="24" t="s">
        <v>175</v>
      </c>
      <c r="AL502" s="35"/>
      <c r="AM502" s="84"/>
      <c r="AN502" s="88"/>
      <c r="AO502" s="89"/>
      <c r="AP502" s="88"/>
      <c r="AQ502" s="89"/>
      <c r="AR502" s="80"/>
      <c r="AS502" s="80"/>
      <c r="AT502" s="24" t="s">
        <v>175</v>
      </c>
      <c r="AU502" s="35"/>
      <c r="AV502" s="84"/>
      <c r="AW502" s="88"/>
      <c r="AX502" s="89"/>
      <c r="AY502" s="88"/>
      <c r="AZ502" s="89"/>
      <c r="BA502" s="80"/>
      <c r="BB502" s="80"/>
      <c r="BC502" s="19" t="s">
        <v>1183</v>
      </c>
      <c r="BD502" s="78">
        <v>0</v>
      </c>
      <c r="BE502" s="79">
        <v>0.06378888</v>
      </c>
      <c r="BF502" s="79">
        <v>0</v>
      </c>
      <c r="BG502" s="79">
        <v>2.162443</v>
      </c>
      <c r="BH502" s="79">
        <v>45.122427</v>
      </c>
      <c r="BI502" s="79">
        <v>4.8178825000000005</v>
      </c>
      <c r="BJ502" s="79">
        <v>47.833453229999996</v>
      </c>
      <c r="BK502" s="79">
        <v>100</v>
      </c>
      <c r="BL502" s="81">
        <v>269.6605409362166</v>
      </c>
      <c r="BM502" s="81">
        <v>115.52014680702354</v>
      </c>
      <c r="BN502" s="81">
        <v>0</v>
      </c>
      <c r="BO502" s="81">
        <v>85.82024889993602</v>
      </c>
      <c r="BP502" s="81">
        <v>471.00093664317615</v>
      </c>
      <c r="BQ502" s="96">
        <v>15.248931854654694</v>
      </c>
      <c r="BR502" s="96">
        <v>0</v>
      </c>
      <c r="BS502" s="96">
        <v>19.929682475004984</v>
      </c>
      <c r="BT502" s="96">
        <v>35.17861432965968</v>
      </c>
    </row>
    <row r="503" spans="1:72" s="29" customFormat="1" ht="12.75" customHeight="1">
      <c r="A503" s="98"/>
      <c r="B503" s="99"/>
      <c r="C503" s="98"/>
      <c r="D503" s="98"/>
      <c r="E503" s="19"/>
      <c r="F503" s="100"/>
      <c r="G503" s="101"/>
      <c r="H503" s="99"/>
      <c r="I503" s="100"/>
      <c r="J503" s="99"/>
      <c r="K503" s="102"/>
      <c r="L503" s="103"/>
      <c r="M503" s="104"/>
      <c r="N503" s="102"/>
      <c r="O503" s="104"/>
      <c r="P503" s="105"/>
      <c r="Q503" s="106"/>
      <c r="R503" s="106"/>
      <c r="S503" s="99"/>
      <c r="T503" s="102"/>
      <c r="U503" s="107"/>
      <c r="V503" s="104"/>
      <c r="W503" s="102"/>
      <c r="X503" s="104"/>
      <c r="Y503" s="105"/>
      <c r="Z503" s="106"/>
      <c r="AA503" s="106"/>
      <c r="AB503" s="99"/>
      <c r="AC503" s="102"/>
      <c r="AD503" s="106"/>
      <c r="AE503" s="104"/>
      <c r="AF503" s="102"/>
      <c r="AG503" s="104"/>
      <c r="AH503" s="105"/>
      <c r="AI503" s="106"/>
      <c r="AJ503" s="106"/>
      <c r="AK503" s="99"/>
      <c r="AL503" s="102"/>
      <c r="AM503" s="103"/>
      <c r="AN503" s="104"/>
      <c r="AO503" s="102"/>
      <c r="AP503" s="104"/>
      <c r="AQ503" s="105"/>
      <c r="AR503" s="106"/>
      <c r="AS503" s="106"/>
      <c r="AT503" s="99"/>
      <c r="AU503" s="102"/>
      <c r="AV503" s="103"/>
      <c r="AW503" s="104"/>
      <c r="AX503" s="102"/>
      <c r="AY503" s="104"/>
      <c r="AZ503" s="105"/>
      <c r="BA503" s="106"/>
      <c r="BB503" s="106"/>
      <c r="BC503" s="108"/>
      <c r="BD503" s="71"/>
      <c r="BE503" s="109"/>
      <c r="BF503" s="109"/>
      <c r="BG503" s="109"/>
      <c r="BH503" s="109"/>
      <c r="BI503" s="109"/>
      <c r="BJ503" s="109"/>
      <c r="BK503" s="109"/>
      <c r="BL503" s="110"/>
      <c r="BM503" s="110"/>
      <c r="BN503" s="110"/>
      <c r="BO503" s="110"/>
      <c r="BP503" s="110"/>
      <c r="BQ503" s="111"/>
      <c r="BR503" s="111"/>
      <c r="BS503" s="111"/>
      <c r="BT503" s="111"/>
    </row>
  </sheetData>
  <sheetProtection/>
  <mergeCells count="56">
    <mergeCell ref="AB2:AB3"/>
    <mergeCell ref="AC2:AC3"/>
    <mergeCell ref="AD2:AD3"/>
    <mergeCell ref="AI2:AJ2"/>
    <mergeCell ref="AE3:AF3"/>
    <mergeCell ref="AG3:AH3"/>
    <mergeCell ref="G1:G3"/>
    <mergeCell ref="AB1:AJ1"/>
    <mergeCell ref="A1:A3"/>
    <mergeCell ref="B1:B3"/>
    <mergeCell ref="C1:C3"/>
    <mergeCell ref="D1:D3"/>
    <mergeCell ref="V2:Y2"/>
    <mergeCell ref="AE2:AH2"/>
    <mergeCell ref="X3:Y3"/>
    <mergeCell ref="L2:L3"/>
    <mergeCell ref="AT1:BB1"/>
    <mergeCell ref="F1:F3"/>
    <mergeCell ref="H1:H3"/>
    <mergeCell ref="I1:I3"/>
    <mergeCell ref="AT2:AT3"/>
    <mergeCell ref="AU2:AU3"/>
    <mergeCell ref="AK1:AS1"/>
    <mergeCell ref="AK2:AK3"/>
    <mergeCell ref="AY3:AZ3"/>
    <mergeCell ref="AV2:AV3"/>
    <mergeCell ref="J1:R1"/>
    <mergeCell ref="J2:J3"/>
    <mergeCell ref="S1:AA1"/>
    <mergeCell ref="S2:S3"/>
    <mergeCell ref="T2:T3"/>
    <mergeCell ref="U2:U3"/>
    <mergeCell ref="Z2:AA2"/>
    <mergeCell ref="V3:W3"/>
    <mergeCell ref="M2:P2"/>
    <mergeCell ref="O3:P3"/>
    <mergeCell ref="BA2:BB2"/>
    <mergeCell ref="Q2:R2"/>
    <mergeCell ref="AL2:AL3"/>
    <mergeCell ref="AM2:AM3"/>
    <mergeCell ref="AR2:AS2"/>
    <mergeCell ref="AN3:AO3"/>
    <mergeCell ref="AP3:AQ3"/>
    <mergeCell ref="AW3:AX3"/>
    <mergeCell ref="AN2:AQ2"/>
    <mergeCell ref="AW2:AZ2"/>
    <mergeCell ref="E1:E3"/>
    <mergeCell ref="BL2:BP2"/>
    <mergeCell ref="BQ2:BT2"/>
    <mergeCell ref="BL1:BT1"/>
    <mergeCell ref="BC2:BC3"/>
    <mergeCell ref="BC1:BK1"/>
    <mergeCell ref="BE2:BK2"/>
    <mergeCell ref="BD2:BD3"/>
    <mergeCell ref="K2:K3"/>
    <mergeCell ref="M3:N3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134"/>
  <sheetViews>
    <sheetView zoomScalePageLayoutView="0" workbookViewId="0" topLeftCell="B1">
      <selection activeCell="D19" sqref="D19"/>
    </sheetView>
  </sheetViews>
  <sheetFormatPr defaultColWidth="9.140625" defaultRowHeight="12.75"/>
  <cols>
    <col min="5" max="5" width="9.140625" style="143" customWidth="1"/>
    <col min="20" max="20" width="12.00390625" style="0" customWidth="1"/>
    <col min="21" max="21" width="9.8515625" style="0" bestFit="1" customWidth="1"/>
    <col min="22" max="22" width="12.00390625" style="0" bestFit="1" customWidth="1"/>
    <col min="23" max="23" width="9.00390625" style="0" customWidth="1"/>
  </cols>
  <sheetData>
    <row r="1" spans="1:36" s="50" customFormat="1" ht="14.25" customHeight="1" thickBot="1">
      <c r="A1" s="155" t="s">
        <v>133</v>
      </c>
      <c r="B1" s="204" t="s">
        <v>168</v>
      </c>
      <c r="C1" s="155" t="s">
        <v>132</v>
      </c>
      <c r="D1" s="155" t="s">
        <v>264</v>
      </c>
      <c r="E1" s="155" t="s">
        <v>1181</v>
      </c>
      <c r="F1" s="202" t="s">
        <v>118</v>
      </c>
      <c r="G1" s="215" t="s">
        <v>134</v>
      </c>
      <c r="H1" s="204" t="s">
        <v>164</v>
      </c>
      <c r="I1" s="202" t="s">
        <v>102</v>
      </c>
      <c r="J1" s="194" t="s">
        <v>202</v>
      </c>
      <c r="K1" s="182"/>
      <c r="L1" s="182"/>
      <c r="M1" s="182"/>
      <c r="N1" s="182"/>
      <c r="O1" s="182"/>
      <c r="P1" s="182"/>
      <c r="Q1" s="182"/>
      <c r="R1" s="183"/>
      <c r="S1" s="224" t="s">
        <v>1139</v>
      </c>
      <c r="T1" s="225"/>
      <c r="U1" s="225"/>
      <c r="V1" s="225"/>
      <c r="W1" s="225"/>
      <c r="Z1" s="228" t="s">
        <v>400</v>
      </c>
      <c r="AA1" s="225"/>
      <c r="AB1" s="225"/>
      <c r="AC1" s="225"/>
      <c r="AD1" s="225"/>
      <c r="AF1" s="129"/>
      <c r="AG1" s="222"/>
      <c r="AH1" s="222"/>
      <c r="AI1" s="222"/>
      <c r="AJ1" s="222"/>
    </row>
    <row r="2" spans="1:36" s="50" customFormat="1" ht="25.5" customHeight="1" thickBot="1" thickTop="1">
      <c r="A2" s="155"/>
      <c r="B2" s="216"/>
      <c r="C2" s="155"/>
      <c r="D2" s="155"/>
      <c r="E2" s="155"/>
      <c r="F2" s="202"/>
      <c r="G2" s="215"/>
      <c r="H2" s="204"/>
      <c r="I2" s="206"/>
      <c r="J2" s="195" t="s">
        <v>163</v>
      </c>
      <c r="K2" s="178" t="s">
        <v>162</v>
      </c>
      <c r="L2" s="197" t="s">
        <v>117</v>
      </c>
      <c r="M2" s="187" t="s">
        <v>199</v>
      </c>
      <c r="N2" s="187"/>
      <c r="O2" s="187"/>
      <c r="P2" s="187"/>
      <c r="Q2" s="182" t="s">
        <v>159</v>
      </c>
      <c r="R2" s="183"/>
      <c r="S2" s="226"/>
      <c r="T2" s="227"/>
      <c r="U2" s="227"/>
      <c r="V2" s="227"/>
      <c r="W2" s="227"/>
      <c r="Z2" s="228" t="s">
        <v>1140</v>
      </c>
      <c r="AA2" s="225"/>
      <c r="AB2" s="225"/>
      <c r="AC2" s="225"/>
      <c r="AD2" s="225"/>
      <c r="AF2" s="129"/>
      <c r="AG2" s="222"/>
      <c r="AH2" s="223"/>
      <c r="AI2" s="223"/>
      <c r="AJ2" s="223"/>
    </row>
    <row r="3" spans="1:36" s="50" customFormat="1" ht="24" customHeight="1" thickBot="1" thickTop="1">
      <c r="A3" s="156"/>
      <c r="B3" s="217"/>
      <c r="C3" s="156"/>
      <c r="D3" s="156"/>
      <c r="E3" s="156"/>
      <c r="F3" s="203"/>
      <c r="G3" s="215"/>
      <c r="H3" s="205"/>
      <c r="I3" s="207"/>
      <c r="J3" s="196"/>
      <c r="K3" s="179"/>
      <c r="L3" s="198"/>
      <c r="M3" s="184" t="s">
        <v>160</v>
      </c>
      <c r="N3" s="184"/>
      <c r="O3" s="185" t="s">
        <v>161</v>
      </c>
      <c r="P3" s="185"/>
      <c r="Q3" s="9" t="s">
        <v>160</v>
      </c>
      <c r="R3" s="10" t="s">
        <v>161</v>
      </c>
      <c r="S3" s="118" t="s">
        <v>404</v>
      </c>
      <c r="T3" s="134" t="s">
        <v>405</v>
      </c>
      <c r="U3" s="134" t="s">
        <v>406</v>
      </c>
      <c r="V3" s="134" t="s">
        <v>407</v>
      </c>
      <c r="W3" s="133" t="s">
        <v>408</v>
      </c>
      <c r="Z3" s="118" t="s">
        <v>404</v>
      </c>
      <c r="AA3" s="134" t="s">
        <v>405</v>
      </c>
      <c r="AB3" s="134" t="s">
        <v>406</v>
      </c>
      <c r="AC3" s="134" t="s">
        <v>407</v>
      </c>
      <c r="AD3" s="133" t="s">
        <v>408</v>
      </c>
      <c r="AF3" s="129"/>
      <c r="AG3" s="130"/>
      <c r="AH3" s="130"/>
      <c r="AI3" s="130"/>
      <c r="AJ3" s="130"/>
    </row>
    <row r="4" spans="1:36" s="29" customFormat="1" ht="12.75" customHeight="1" thickTop="1">
      <c r="A4" s="17">
        <v>1991</v>
      </c>
      <c r="B4" s="18" t="s">
        <v>582</v>
      </c>
      <c r="C4" s="19" t="s">
        <v>586</v>
      </c>
      <c r="D4" s="20" t="s">
        <v>587</v>
      </c>
      <c r="E4" s="142" t="s">
        <v>1182</v>
      </c>
      <c r="F4" s="82">
        <v>154.824208</v>
      </c>
      <c r="G4" s="74">
        <v>18.77696</v>
      </c>
      <c r="H4" s="22" t="s">
        <v>169</v>
      </c>
      <c r="I4" s="23">
        <v>63.27295890410958</v>
      </c>
      <c r="J4" s="24" t="s">
        <v>178</v>
      </c>
      <c r="K4" s="25">
        <v>91029.54530670562</v>
      </c>
      <c r="L4" s="28">
        <v>587.9542126041789</v>
      </c>
      <c r="M4" s="88"/>
      <c r="N4" s="89">
        <v>1.6110639145714447</v>
      </c>
      <c r="O4" s="88"/>
      <c r="P4" s="89">
        <v>0.7844511104620914</v>
      </c>
      <c r="Q4" s="77">
        <v>70</v>
      </c>
      <c r="R4" s="77">
        <v>57</v>
      </c>
      <c r="S4" s="77">
        <f>IF(N4&lt;1,1,0)</f>
        <v>0</v>
      </c>
      <c r="T4" s="29">
        <f>IF(AND(N4&gt;=1,N4&lt;2),1,0)</f>
        <v>1</v>
      </c>
      <c r="U4" s="29">
        <f>IF(AND(N4&gt;=2,N4&lt;6),1,0)</f>
        <v>0</v>
      </c>
      <c r="V4" s="29">
        <f>IF(AND(N4&gt;=6,N4&lt;10),1,0)</f>
        <v>0</v>
      </c>
      <c r="W4" s="29">
        <f>IF(N4&gt;=10,1,0)</f>
        <v>0</v>
      </c>
      <c r="Y4" t="s">
        <v>1136</v>
      </c>
      <c r="Z4">
        <f>SUM(S4:S133)</f>
        <v>29</v>
      </c>
      <c r="AA4">
        <f>SUM(T4:T133)</f>
        <v>23</v>
      </c>
      <c r="AB4">
        <f>SUM(U4:U133)</f>
        <v>47</v>
      </c>
      <c r="AC4">
        <f>SUM(V4:V133)</f>
        <v>14</v>
      </c>
      <c r="AD4">
        <f>SUM(W4:W133)</f>
        <v>17</v>
      </c>
      <c r="AF4" s="131"/>
      <c r="AG4" s="129"/>
      <c r="AH4" s="129"/>
      <c r="AI4" s="129"/>
      <c r="AJ4" s="129"/>
    </row>
    <row r="5" spans="1:36" s="29" customFormat="1" ht="12.75" customHeight="1">
      <c r="A5" s="17">
        <v>1997</v>
      </c>
      <c r="B5" s="18" t="s">
        <v>1021</v>
      </c>
      <c r="C5" s="19" t="s">
        <v>1023</v>
      </c>
      <c r="D5" s="20" t="s">
        <v>1211</v>
      </c>
      <c r="E5" s="139" t="s">
        <v>1182</v>
      </c>
      <c r="F5" s="82">
        <v>135.8448</v>
      </c>
      <c r="G5" s="74">
        <v>24.29156</v>
      </c>
      <c r="H5" s="22" t="s">
        <v>172</v>
      </c>
      <c r="I5" s="23">
        <v>79.12653898768808</v>
      </c>
      <c r="J5" s="24" t="s">
        <v>177</v>
      </c>
      <c r="K5" s="25">
        <v>283032.54918359284</v>
      </c>
      <c r="L5" s="28">
        <v>2083.4993255803156</v>
      </c>
      <c r="M5" s="88"/>
      <c r="N5" s="89">
        <v>4.005555504151867</v>
      </c>
      <c r="O5" s="88"/>
      <c r="P5" s="89">
        <v>3.756521116820593</v>
      </c>
      <c r="Q5" s="77">
        <v>86</v>
      </c>
      <c r="R5" s="77">
        <v>83</v>
      </c>
      <c r="S5" s="77">
        <f aca="true" t="shared" si="0" ref="S5:S68">IF(N5&lt;1,1,0)</f>
        <v>0</v>
      </c>
      <c r="T5" s="29">
        <f aca="true" t="shared" si="1" ref="T5:T68">IF(AND(N5&gt;=1,N5&lt;2),1,0)</f>
        <v>0</v>
      </c>
      <c r="U5" s="29">
        <f aca="true" t="shared" si="2" ref="U5:U68">IF(AND(N5&gt;=2,N5&lt;6),1,0)</f>
        <v>1</v>
      </c>
      <c r="V5" s="29">
        <f aca="true" t="shared" si="3" ref="V5:V68">IF(AND(N5&gt;=6,N5&lt;10),1,0)</f>
        <v>0</v>
      </c>
      <c r="W5" s="29">
        <f aca="true" t="shared" si="4" ref="W5:W68">IF(N5&gt;=10,1,0)</f>
        <v>0</v>
      </c>
      <c r="Y5" s="29" t="s">
        <v>1137</v>
      </c>
      <c r="Z5" s="119">
        <f>(Z4/130)*100</f>
        <v>22.30769230769231</v>
      </c>
      <c r="AA5" s="119">
        <f>(AA4/130)*100</f>
        <v>17.692307692307693</v>
      </c>
      <c r="AB5" s="119">
        <f>(AB4/130)*100</f>
        <v>36.15384615384615</v>
      </c>
      <c r="AC5" s="119">
        <f>(AC4/130)*100</f>
        <v>10.76923076923077</v>
      </c>
      <c r="AD5" s="119">
        <f>(AD4/130)*100</f>
        <v>13.076923076923078</v>
      </c>
      <c r="AF5" s="131"/>
      <c r="AG5" s="132"/>
      <c r="AH5" s="132"/>
      <c r="AI5" s="132"/>
      <c r="AJ5" s="132"/>
    </row>
    <row r="6" spans="1:36" s="29" customFormat="1" ht="12.75" customHeight="1">
      <c r="A6" s="17">
        <v>1997</v>
      </c>
      <c r="B6" s="18" t="s">
        <v>1021</v>
      </c>
      <c r="C6" s="19" t="s">
        <v>1030</v>
      </c>
      <c r="D6" s="20" t="s">
        <v>1214</v>
      </c>
      <c r="E6" s="140" t="s">
        <v>1182</v>
      </c>
      <c r="F6" s="82">
        <v>179.159552</v>
      </c>
      <c r="G6" s="74">
        <v>20.37417</v>
      </c>
      <c r="H6" s="22" t="s">
        <v>172</v>
      </c>
      <c r="I6" s="23">
        <v>90.08071135430916</v>
      </c>
      <c r="J6" s="24" t="s">
        <v>177</v>
      </c>
      <c r="K6" s="25">
        <v>658472.4938185869</v>
      </c>
      <c r="L6" s="28">
        <v>3675.3412612830543</v>
      </c>
      <c r="M6" s="88"/>
      <c r="N6" s="89">
        <v>8.185672632872196</v>
      </c>
      <c r="O6" s="88"/>
      <c r="P6" s="89">
        <v>8.522615661788636</v>
      </c>
      <c r="Q6" s="77">
        <v>95</v>
      </c>
      <c r="R6" s="77">
        <v>97</v>
      </c>
      <c r="S6" s="77">
        <f t="shared" si="0"/>
        <v>0</v>
      </c>
      <c r="T6" s="29">
        <f t="shared" si="1"/>
        <v>0</v>
      </c>
      <c r="U6" s="29">
        <f t="shared" si="2"/>
        <v>0</v>
      </c>
      <c r="V6" s="29">
        <f t="shared" si="3"/>
        <v>1</v>
      </c>
      <c r="W6" s="29">
        <f t="shared" si="4"/>
        <v>0</v>
      </c>
      <c r="AF6" s="129"/>
      <c r="AG6" s="129"/>
      <c r="AH6" s="129"/>
      <c r="AI6" s="129"/>
      <c r="AJ6" s="129"/>
    </row>
    <row r="7" spans="1:36" s="29" customFormat="1" ht="12.75" customHeight="1">
      <c r="A7" s="17">
        <v>1997</v>
      </c>
      <c r="B7" s="18" t="s">
        <v>1035</v>
      </c>
      <c r="C7" s="33" t="s">
        <v>1036</v>
      </c>
      <c r="D7" s="20" t="s">
        <v>1217</v>
      </c>
      <c r="E7" s="139" t="s">
        <v>1182</v>
      </c>
      <c r="F7" s="82">
        <v>137.94544</v>
      </c>
      <c r="G7" s="76">
        <v>17.545771</v>
      </c>
      <c r="H7" s="22" t="s">
        <v>172</v>
      </c>
      <c r="I7" s="23">
        <v>70.703146374829</v>
      </c>
      <c r="J7" s="24" t="s">
        <v>177</v>
      </c>
      <c r="K7" s="25">
        <v>174710.66187888343</v>
      </c>
      <c r="L7" s="28">
        <v>1266.5200232706745</v>
      </c>
      <c r="M7" s="88"/>
      <c r="N7" s="89">
        <v>2.7671277473995817</v>
      </c>
      <c r="O7" s="88"/>
      <c r="P7" s="89">
        <v>2.1746121591030105</v>
      </c>
      <c r="Q7" s="77">
        <v>80</v>
      </c>
      <c r="R7" s="77">
        <v>77</v>
      </c>
      <c r="S7" s="77">
        <f t="shared" si="0"/>
        <v>0</v>
      </c>
      <c r="T7" s="29">
        <f t="shared" si="1"/>
        <v>0</v>
      </c>
      <c r="U7" s="29">
        <f t="shared" si="2"/>
        <v>1</v>
      </c>
      <c r="V7" s="29">
        <f t="shared" si="3"/>
        <v>0</v>
      </c>
      <c r="W7" s="29">
        <f t="shared" si="4"/>
        <v>0</v>
      </c>
      <c r="AF7" s="129"/>
      <c r="AG7" s="129"/>
      <c r="AH7" s="129"/>
      <c r="AI7" s="129"/>
      <c r="AJ7" s="129"/>
    </row>
    <row r="8" spans="1:36" s="29" customFormat="1" ht="12.75" customHeight="1">
      <c r="A8" s="17">
        <v>1997</v>
      </c>
      <c r="B8" s="18" t="s">
        <v>1035</v>
      </c>
      <c r="C8" s="33" t="s">
        <v>1037</v>
      </c>
      <c r="D8" s="20" t="s">
        <v>1218</v>
      </c>
      <c r="E8" s="140" t="s">
        <v>1182</v>
      </c>
      <c r="F8" s="82">
        <v>17.156114</v>
      </c>
      <c r="G8" s="76">
        <v>16.027781</v>
      </c>
      <c r="H8" s="22" t="s">
        <v>172</v>
      </c>
      <c r="I8" s="23">
        <v>7.455403556771552</v>
      </c>
      <c r="J8" s="24" t="s">
        <v>177</v>
      </c>
      <c r="K8" s="25">
        <v>33714.55370992281</v>
      </c>
      <c r="L8" s="28">
        <v>1965.1626067489883</v>
      </c>
      <c r="M8" s="88"/>
      <c r="N8" s="89">
        <v>5.064012858070781</v>
      </c>
      <c r="O8" s="88"/>
      <c r="P8" s="89">
        <v>5.629833072272611</v>
      </c>
      <c r="Q8" s="77">
        <v>90</v>
      </c>
      <c r="R8" s="77">
        <v>92</v>
      </c>
      <c r="S8" s="77">
        <f t="shared" si="0"/>
        <v>0</v>
      </c>
      <c r="T8" s="29">
        <f t="shared" si="1"/>
        <v>0</v>
      </c>
      <c r="U8" s="29">
        <f t="shared" si="2"/>
        <v>1</v>
      </c>
      <c r="V8" s="29">
        <f t="shared" si="3"/>
        <v>0</v>
      </c>
      <c r="W8" s="29">
        <f t="shared" si="4"/>
        <v>0</v>
      </c>
      <c r="AF8" s="129"/>
      <c r="AG8" s="129"/>
      <c r="AH8" s="129"/>
      <c r="AI8" s="129"/>
      <c r="AJ8" s="129"/>
    </row>
    <row r="9" spans="1:36" s="29" customFormat="1" ht="12.75" customHeight="1">
      <c r="A9" s="17">
        <v>1991</v>
      </c>
      <c r="B9" s="18" t="s">
        <v>599</v>
      </c>
      <c r="C9" s="19" t="s">
        <v>600</v>
      </c>
      <c r="D9" s="20" t="s">
        <v>1219</v>
      </c>
      <c r="E9" s="142" t="s">
        <v>1182</v>
      </c>
      <c r="F9" s="82">
        <v>115.8909211004</v>
      </c>
      <c r="G9" s="74">
        <v>21.2366</v>
      </c>
      <c r="H9" s="17">
        <v>1994</v>
      </c>
      <c r="I9" s="23">
        <v>93.6241095890411</v>
      </c>
      <c r="J9" s="24" t="s">
        <v>177</v>
      </c>
      <c r="K9" s="25">
        <v>485571.1870752908</v>
      </c>
      <c r="L9" s="28">
        <v>4189.898418829764</v>
      </c>
      <c r="M9" s="88"/>
      <c r="N9" s="89">
        <v>5.807828042097814</v>
      </c>
      <c r="O9" s="88"/>
      <c r="P9" s="89">
        <v>5.5276191765312275</v>
      </c>
      <c r="Q9" s="77">
        <v>92</v>
      </c>
      <c r="R9" s="77">
        <v>91</v>
      </c>
      <c r="S9" s="77">
        <f t="shared" si="0"/>
        <v>0</v>
      </c>
      <c r="T9" s="29">
        <f t="shared" si="1"/>
        <v>0</v>
      </c>
      <c r="U9" s="29">
        <f t="shared" si="2"/>
        <v>1</v>
      </c>
      <c r="V9" s="29">
        <f t="shared" si="3"/>
        <v>0</v>
      </c>
      <c r="W9" s="29">
        <f t="shared" si="4"/>
        <v>0</v>
      </c>
      <c r="AF9" s="129"/>
      <c r="AG9" s="129"/>
      <c r="AH9" s="129"/>
      <c r="AI9" s="129"/>
      <c r="AJ9" s="129"/>
    </row>
    <row r="10" spans="1:36" s="29" customFormat="1" ht="12.75" customHeight="1">
      <c r="A10" s="17">
        <v>1991</v>
      </c>
      <c r="B10" s="18" t="s">
        <v>599</v>
      </c>
      <c r="C10" s="19" t="s">
        <v>602</v>
      </c>
      <c r="D10" s="20" t="s">
        <v>1221</v>
      </c>
      <c r="E10" s="141" t="s">
        <v>1182</v>
      </c>
      <c r="F10" s="82">
        <v>148.6462792839</v>
      </c>
      <c r="G10" s="74">
        <v>18.67448</v>
      </c>
      <c r="H10" s="17">
        <v>1994</v>
      </c>
      <c r="I10" s="23">
        <v>100.69041095890411</v>
      </c>
      <c r="J10" s="24" t="s">
        <v>177</v>
      </c>
      <c r="K10" s="25">
        <v>554538.1740029756</v>
      </c>
      <c r="L10" s="28">
        <v>3730.588997413527</v>
      </c>
      <c r="M10" s="88"/>
      <c r="N10" s="89">
        <v>6.167254573955161</v>
      </c>
      <c r="O10" s="88"/>
      <c r="P10" s="89">
        <v>6.413780284833791</v>
      </c>
      <c r="Q10" s="77">
        <v>93</v>
      </c>
      <c r="R10" s="77">
        <v>94</v>
      </c>
      <c r="S10" s="77">
        <f t="shared" si="0"/>
        <v>0</v>
      </c>
      <c r="T10" s="29">
        <f t="shared" si="1"/>
        <v>0</v>
      </c>
      <c r="U10" s="29">
        <f t="shared" si="2"/>
        <v>0</v>
      </c>
      <c r="V10" s="29">
        <f t="shared" si="3"/>
        <v>1</v>
      </c>
      <c r="W10" s="29">
        <f t="shared" si="4"/>
        <v>0</v>
      </c>
      <c r="AF10" s="129"/>
      <c r="AG10" s="222"/>
      <c r="AH10" s="223"/>
      <c r="AI10" s="223"/>
      <c r="AJ10" s="223"/>
    </row>
    <row r="11" spans="1:36" s="29" customFormat="1" ht="12.75" customHeight="1">
      <c r="A11" s="17">
        <v>1991</v>
      </c>
      <c r="B11" s="18" t="s">
        <v>599</v>
      </c>
      <c r="C11" s="19" t="s">
        <v>604</v>
      </c>
      <c r="D11" s="20" t="s">
        <v>1</v>
      </c>
      <c r="E11" s="142" t="s">
        <v>1182</v>
      </c>
      <c r="F11" s="82">
        <v>19.98655219159</v>
      </c>
      <c r="G11" s="74">
        <v>18.89731</v>
      </c>
      <c r="H11" s="17">
        <v>1994</v>
      </c>
      <c r="I11" s="23">
        <v>15.831780821917812</v>
      </c>
      <c r="J11" s="24" t="s">
        <v>177</v>
      </c>
      <c r="K11" s="25">
        <v>157727.9463823726</v>
      </c>
      <c r="L11" s="28">
        <v>7891.70362503753</v>
      </c>
      <c r="M11" s="88"/>
      <c r="N11" s="89">
        <v>11.156485906967083</v>
      </c>
      <c r="O11" s="88"/>
      <c r="P11" s="89">
        <v>11.283206233655601</v>
      </c>
      <c r="Q11" s="77">
        <v>97</v>
      </c>
      <c r="R11" s="77">
        <v>99</v>
      </c>
      <c r="S11" s="77">
        <f t="shared" si="0"/>
        <v>0</v>
      </c>
      <c r="T11" s="29">
        <f t="shared" si="1"/>
        <v>0</v>
      </c>
      <c r="U11" s="29">
        <f t="shared" si="2"/>
        <v>0</v>
      </c>
      <c r="V11" s="29">
        <f t="shared" si="3"/>
        <v>0</v>
      </c>
      <c r="W11" s="29">
        <f t="shared" si="4"/>
        <v>1</v>
      </c>
      <c r="AF11" s="129"/>
      <c r="AG11" s="130"/>
      <c r="AH11" s="130"/>
      <c r="AI11" s="130"/>
      <c r="AJ11" s="130"/>
    </row>
    <row r="12" spans="1:36" s="29" customFormat="1" ht="12.75" customHeight="1">
      <c r="A12" s="17">
        <v>1991</v>
      </c>
      <c r="B12" s="18" t="s">
        <v>599</v>
      </c>
      <c r="C12" s="19" t="s">
        <v>606</v>
      </c>
      <c r="D12" s="20" t="s">
        <v>3</v>
      </c>
      <c r="E12" s="141" t="s">
        <v>1182</v>
      </c>
      <c r="F12" s="82">
        <v>186.2096438282</v>
      </c>
      <c r="G12" s="74">
        <v>16.71846</v>
      </c>
      <c r="H12" s="17">
        <v>1994</v>
      </c>
      <c r="I12" s="23">
        <v>148.12328767123287</v>
      </c>
      <c r="J12" s="24" t="s">
        <v>177</v>
      </c>
      <c r="K12" s="25">
        <v>589036.7234211287</v>
      </c>
      <c r="L12" s="28">
        <v>3163.2986955529727</v>
      </c>
      <c r="M12" s="88"/>
      <c r="N12" s="89">
        <v>4.453152519818737</v>
      </c>
      <c r="O12" s="88"/>
      <c r="P12" s="89">
        <v>4.934016720288164</v>
      </c>
      <c r="Q12" s="77">
        <v>87</v>
      </c>
      <c r="R12" s="77">
        <v>89</v>
      </c>
      <c r="S12" s="77">
        <f t="shared" si="0"/>
        <v>0</v>
      </c>
      <c r="T12" s="29">
        <f t="shared" si="1"/>
        <v>0</v>
      </c>
      <c r="U12" s="29">
        <f t="shared" si="2"/>
        <v>1</v>
      </c>
      <c r="V12" s="29">
        <f t="shared" si="3"/>
        <v>0</v>
      </c>
      <c r="W12" s="29">
        <f t="shared" si="4"/>
        <v>0</v>
      </c>
      <c r="AF12" s="129"/>
      <c r="AG12" s="132"/>
      <c r="AH12" s="132"/>
      <c r="AI12" s="132"/>
      <c r="AJ12" s="132"/>
    </row>
    <row r="13" spans="1:36" s="29" customFormat="1" ht="12.75" customHeight="1">
      <c r="A13" s="17">
        <v>1991</v>
      </c>
      <c r="B13" s="18" t="s">
        <v>639</v>
      </c>
      <c r="C13" s="19" t="s">
        <v>642</v>
      </c>
      <c r="D13" s="20" t="s">
        <v>8</v>
      </c>
      <c r="E13" s="141" t="s">
        <v>1182</v>
      </c>
      <c r="F13" s="82">
        <v>1309.47968</v>
      </c>
      <c r="G13" s="74">
        <v>15.78825</v>
      </c>
      <c r="H13" s="22" t="s">
        <v>169</v>
      </c>
      <c r="I13" s="23">
        <v>713.1821917808219</v>
      </c>
      <c r="J13" s="24" t="s">
        <v>177</v>
      </c>
      <c r="K13" s="25">
        <v>2344431.626229454</v>
      </c>
      <c r="L13" s="28">
        <v>1790.3535748103047</v>
      </c>
      <c r="M13" s="88"/>
      <c r="N13" s="89">
        <v>3.6811678652306976</v>
      </c>
      <c r="O13" s="88"/>
      <c r="P13" s="89">
        <v>4.100169360531647</v>
      </c>
      <c r="Q13" s="77">
        <v>85</v>
      </c>
      <c r="R13" s="77">
        <v>85</v>
      </c>
      <c r="S13" s="77">
        <f t="shared" si="0"/>
        <v>0</v>
      </c>
      <c r="T13" s="29">
        <f t="shared" si="1"/>
        <v>0</v>
      </c>
      <c r="U13" s="29">
        <f t="shared" si="2"/>
        <v>1</v>
      </c>
      <c r="V13" s="29">
        <f t="shared" si="3"/>
        <v>0</v>
      </c>
      <c r="W13" s="29">
        <f t="shared" si="4"/>
        <v>0</v>
      </c>
      <c r="AF13" s="129"/>
      <c r="AG13" s="132"/>
      <c r="AH13" s="132"/>
      <c r="AI13" s="132"/>
      <c r="AJ13" s="132"/>
    </row>
    <row r="14" spans="1:23" s="29" customFormat="1" ht="12.75" customHeight="1">
      <c r="A14" s="17">
        <v>1991</v>
      </c>
      <c r="B14" s="18" t="s">
        <v>639</v>
      </c>
      <c r="C14" s="19" t="s">
        <v>643</v>
      </c>
      <c r="D14" s="20" t="s">
        <v>644</v>
      </c>
      <c r="E14" s="142" t="s">
        <v>1182</v>
      </c>
      <c r="F14" s="82">
        <v>37.19126</v>
      </c>
      <c r="G14" s="74">
        <v>12.21058</v>
      </c>
      <c r="H14" s="22" t="s">
        <v>169</v>
      </c>
      <c r="I14" s="23">
        <v>9.988904109589045</v>
      </c>
      <c r="J14" s="24" t="s">
        <v>177</v>
      </c>
      <c r="K14" s="25">
        <v>40176.03037991425</v>
      </c>
      <c r="L14" s="28">
        <v>1080.2546184214852</v>
      </c>
      <c r="M14" s="88"/>
      <c r="N14" s="89">
        <v>4.503993144694797</v>
      </c>
      <c r="O14" s="88"/>
      <c r="P14" s="89">
        <v>4.214072903129012</v>
      </c>
      <c r="Q14" s="77">
        <v>88</v>
      </c>
      <c r="R14" s="77">
        <v>87</v>
      </c>
      <c r="S14" s="77">
        <f t="shared" si="0"/>
        <v>0</v>
      </c>
      <c r="T14" s="29">
        <f t="shared" si="1"/>
        <v>0</v>
      </c>
      <c r="U14" s="29">
        <f t="shared" si="2"/>
        <v>1</v>
      </c>
      <c r="V14" s="29">
        <f t="shared" si="3"/>
        <v>0</v>
      </c>
      <c r="W14" s="29">
        <f t="shared" si="4"/>
        <v>0</v>
      </c>
    </row>
    <row r="15" spans="1:23" s="29" customFormat="1" ht="12.75" customHeight="1">
      <c r="A15" s="17">
        <v>1991</v>
      </c>
      <c r="B15" s="18" t="s">
        <v>639</v>
      </c>
      <c r="C15" s="19" t="s">
        <v>646</v>
      </c>
      <c r="D15" s="20" t="s">
        <v>10</v>
      </c>
      <c r="E15" s="141" t="s">
        <v>1182</v>
      </c>
      <c r="F15" s="82">
        <v>231.995136</v>
      </c>
      <c r="G15" s="74">
        <v>14.90745</v>
      </c>
      <c r="H15" s="22" t="s">
        <v>169</v>
      </c>
      <c r="I15" s="23">
        <v>89.74424657534249</v>
      </c>
      <c r="J15" s="24" t="s">
        <v>177</v>
      </c>
      <c r="K15" s="25">
        <v>98632.33310977042</v>
      </c>
      <c r="L15" s="28">
        <v>425.14828030605963</v>
      </c>
      <c r="M15" s="88"/>
      <c r="N15" s="89">
        <v>1.230725592015055</v>
      </c>
      <c r="O15" s="88"/>
      <c r="P15" s="89">
        <v>0.815117121651194</v>
      </c>
      <c r="Q15" s="77">
        <v>65</v>
      </c>
      <c r="R15" s="77">
        <v>59</v>
      </c>
      <c r="S15" s="77">
        <f t="shared" si="0"/>
        <v>0</v>
      </c>
      <c r="T15" s="29">
        <f t="shared" si="1"/>
        <v>1</v>
      </c>
      <c r="U15" s="29">
        <f t="shared" si="2"/>
        <v>0</v>
      </c>
      <c r="V15" s="29">
        <f t="shared" si="3"/>
        <v>0</v>
      </c>
      <c r="W15" s="29">
        <f t="shared" si="4"/>
        <v>0</v>
      </c>
    </row>
    <row r="16" spans="1:23" s="29" customFormat="1" ht="12.75" customHeight="1">
      <c r="A16" s="17">
        <v>1991</v>
      </c>
      <c r="B16" s="18" t="s">
        <v>639</v>
      </c>
      <c r="C16" s="19" t="s">
        <v>647</v>
      </c>
      <c r="D16" s="20" t="s">
        <v>11</v>
      </c>
      <c r="E16" s="142" t="s">
        <v>1182</v>
      </c>
      <c r="F16" s="82">
        <v>448.604288</v>
      </c>
      <c r="G16" s="74">
        <v>15.79796</v>
      </c>
      <c r="H16" s="22" t="s">
        <v>169</v>
      </c>
      <c r="I16" s="23">
        <v>256.0897260273972</v>
      </c>
      <c r="J16" s="24" t="s">
        <v>177</v>
      </c>
      <c r="K16" s="25">
        <v>271997.05575653847</v>
      </c>
      <c r="L16" s="28">
        <v>606.3184482011426</v>
      </c>
      <c r="M16" s="88"/>
      <c r="N16" s="89">
        <v>1.1893798829703843</v>
      </c>
      <c r="O16" s="88"/>
      <c r="P16" s="89">
        <v>1.0009092934527863</v>
      </c>
      <c r="Q16" s="77">
        <v>64</v>
      </c>
      <c r="R16" s="77">
        <v>64</v>
      </c>
      <c r="S16" s="77">
        <f t="shared" si="0"/>
        <v>0</v>
      </c>
      <c r="T16" s="29">
        <f t="shared" si="1"/>
        <v>1</v>
      </c>
      <c r="U16" s="29">
        <f t="shared" si="2"/>
        <v>0</v>
      </c>
      <c r="V16" s="29">
        <f t="shared" si="3"/>
        <v>0</v>
      </c>
      <c r="W16" s="29">
        <f t="shared" si="4"/>
        <v>0</v>
      </c>
    </row>
    <row r="17" spans="1:23" s="29" customFormat="1" ht="12.75" customHeight="1">
      <c r="A17" s="17">
        <v>1991</v>
      </c>
      <c r="B17" s="18" t="s">
        <v>639</v>
      </c>
      <c r="C17" s="19" t="s">
        <v>648</v>
      </c>
      <c r="D17" s="20" t="s">
        <v>12</v>
      </c>
      <c r="E17" s="141" t="s">
        <v>1182</v>
      </c>
      <c r="F17" s="82">
        <v>2113.3673</v>
      </c>
      <c r="G17" s="74">
        <v>15.5023</v>
      </c>
      <c r="H17" s="22" t="s">
        <v>169</v>
      </c>
      <c r="I17" s="23">
        <v>1036.2520547945205</v>
      </c>
      <c r="J17" s="24" t="s">
        <v>177</v>
      </c>
      <c r="K17" s="25">
        <v>2107049.6551773716</v>
      </c>
      <c r="L17" s="28">
        <v>997.0106262065149</v>
      </c>
      <c r="M17" s="88"/>
      <c r="N17" s="89">
        <v>2.276973136011762</v>
      </c>
      <c r="O17" s="88"/>
      <c r="P17" s="89">
        <v>2.922662977370189</v>
      </c>
      <c r="Q17" s="77">
        <v>76</v>
      </c>
      <c r="R17" s="77">
        <v>80</v>
      </c>
      <c r="S17" s="77">
        <f t="shared" si="0"/>
        <v>0</v>
      </c>
      <c r="T17" s="29">
        <f t="shared" si="1"/>
        <v>0</v>
      </c>
      <c r="U17" s="29">
        <f t="shared" si="2"/>
        <v>1</v>
      </c>
      <c r="V17" s="29">
        <f t="shared" si="3"/>
        <v>0</v>
      </c>
      <c r="W17" s="29">
        <f t="shared" si="4"/>
        <v>0</v>
      </c>
    </row>
    <row r="18" spans="1:23" s="29" customFormat="1" ht="12.75" customHeight="1">
      <c r="A18" s="17">
        <v>1991</v>
      </c>
      <c r="B18" s="18" t="s">
        <v>509</v>
      </c>
      <c r="C18" s="19" t="s">
        <v>514</v>
      </c>
      <c r="D18" s="20" t="s">
        <v>18</v>
      </c>
      <c r="E18" s="142" t="s">
        <v>1182</v>
      </c>
      <c r="F18" s="82">
        <v>44.86144584929</v>
      </c>
      <c r="G18" s="74">
        <v>14.73018</v>
      </c>
      <c r="H18" s="22" t="s">
        <v>169</v>
      </c>
      <c r="I18" s="23">
        <v>10.401630136986293</v>
      </c>
      <c r="J18" s="24" t="s">
        <v>177</v>
      </c>
      <c r="K18" s="25">
        <v>24507.387429014965</v>
      </c>
      <c r="L18" s="28">
        <v>546.2906280672813</v>
      </c>
      <c r="M18" s="88"/>
      <c r="N18" s="89">
        <v>2.6384213375985612</v>
      </c>
      <c r="O18" s="88"/>
      <c r="P18" s="89">
        <v>2.758176820291885</v>
      </c>
      <c r="Q18" s="77">
        <v>79</v>
      </c>
      <c r="R18" s="77">
        <v>79</v>
      </c>
      <c r="S18" s="77">
        <f t="shared" si="0"/>
        <v>0</v>
      </c>
      <c r="T18" s="29">
        <f t="shared" si="1"/>
        <v>0</v>
      </c>
      <c r="U18" s="29">
        <f t="shared" si="2"/>
        <v>1</v>
      </c>
      <c r="V18" s="29">
        <f t="shared" si="3"/>
        <v>0</v>
      </c>
      <c r="W18" s="29">
        <f t="shared" si="4"/>
        <v>0</v>
      </c>
    </row>
    <row r="19" spans="1:23" s="29" customFormat="1" ht="12.75" customHeight="1">
      <c r="A19" s="17">
        <v>1991</v>
      </c>
      <c r="B19" s="18" t="s">
        <v>570</v>
      </c>
      <c r="C19" s="19" t="s">
        <v>571</v>
      </c>
      <c r="D19" s="20" t="s">
        <v>35</v>
      </c>
      <c r="E19" s="142" t="s">
        <v>1182</v>
      </c>
      <c r="F19" s="82">
        <v>420.292256</v>
      </c>
      <c r="G19" s="74">
        <v>12.26294</v>
      </c>
      <c r="H19" s="22" t="s">
        <v>169</v>
      </c>
      <c r="I19" s="23">
        <v>216.97465753424657</v>
      </c>
      <c r="J19" s="24" t="s">
        <v>177</v>
      </c>
      <c r="K19" s="25">
        <v>50708.64964146391</v>
      </c>
      <c r="L19" s="28">
        <v>120.65092543952062</v>
      </c>
      <c r="M19" s="88"/>
      <c r="N19" s="89">
        <v>0.26171075787109815</v>
      </c>
      <c r="O19" s="88"/>
      <c r="P19" s="89">
        <v>0.28011292049109393</v>
      </c>
      <c r="Q19" s="77">
        <v>30</v>
      </c>
      <c r="R19" s="77">
        <v>30</v>
      </c>
      <c r="S19" s="77">
        <f t="shared" si="0"/>
        <v>1</v>
      </c>
      <c r="T19" s="29">
        <f t="shared" si="1"/>
        <v>0</v>
      </c>
      <c r="U19" s="29">
        <f t="shared" si="2"/>
        <v>0</v>
      </c>
      <c r="V19" s="29">
        <f t="shared" si="3"/>
        <v>0</v>
      </c>
      <c r="W19" s="29">
        <f t="shared" si="4"/>
        <v>0</v>
      </c>
    </row>
    <row r="20" spans="1:23" s="29" customFormat="1" ht="12.75" customHeight="1">
      <c r="A20" s="17">
        <v>1994</v>
      </c>
      <c r="B20" s="18" t="s">
        <v>947</v>
      </c>
      <c r="C20" s="19" t="s">
        <v>949</v>
      </c>
      <c r="D20" s="20" t="s">
        <v>950</v>
      </c>
      <c r="E20" s="142" t="s">
        <v>1182</v>
      </c>
      <c r="F20" s="82">
        <v>806.369088</v>
      </c>
      <c r="G20" s="74">
        <v>9.437552</v>
      </c>
      <c r="H20" s="22" t="s">
        <v>170</v>
      </c>
      <c r="I20" s="23">
        <v>471.53720547945204</v>
      </c>
      <c r="J20" s="24" t="s">
        <v>177</v>
      </c>
      <c r="K20" s="25">
        <v>307380.37084155803</v>
      </c>
      <c r="L20" s="28">
        <v>381.1906674199768</v>
      </c>
      <c r="M20" s="88"/>
      <c r="N20" s="89">
        <v>0.7299762088590692</v>
      </c>
      <c r="O20" s="88"/>
      <c r="P20" s="89">
        <v>0.44329862243354956</v>
      </c>
      <c r="Q20" s="77">
        <v>52</v>
      </c>
      <c r="R20" s="77">
        <v>41</v>
      </c>
      <c r="S20" s="77">
        <f t="shared" si="0"/>
        <v>1</v>
      </c>
      <c r="T20" s="29">
        <f t="shared" si="1"/>
        <v>0</v>
      </c>
      <c r="U20" s="29">
        <f t="shared" si="2"/>
        <v>0</v>
      </c>
      <c r="V20" s="29">
        <f t="shared" si="3"/>
        <v>0</v>
      </c>
      <c r="W20" s="29">
        <f t="shared" si="4"/>
        <v>0</v>
      </c>
    </row>
    <row r="21" spans="1:23" s="29" customFormat="1" ht="12.75" customHeight="1">
      <c r="A21" s="17">
        <v>1994</v>
      </c>
      <c r="B21" s="18" t="s">
        <v>947</v>
      </c>
      <c r="C21" s="19" t="s">
        <v>952</v>
      </c>
      <c r="D21" s="20" t="s">
        <v>41</v>
      </c>
      <c r="E21" s="142" t="s">
        <v>1182</v>
      </c>
      <c r="F21" s="82">
        <v>72.8472</v>
      </c>
      <c r="G21" s="74">
        <v>8.464289</v>
      </c>
      <c r="H21" s="22" t="s">
        <v>170</v>
      </c>
      <c r="I21" s="23">
        <v>50.51780821917808</v>
      </c>
      <c r="J21" s="24" t="s">
        <v>177</v>
      </c>
      <c r="K21" s="25">
        <v>505.1591698346231</v>
      </c>
      <c r="L21" s="28">
        <v>6.9345035888081235</v>
      </c>
      <c r="M21" s="31" t="s">
        <v>498</v>
      </c>
      <c r="N21" s="27">
        <v>0.05</v>
      </c>
      <c r="O21" s="31" t="s">
        <v>498</v>
      </c>
      <c r="P21" s="27">
        <v>0.05</v>
      </c>
      <c r="Q21" s="77">
        <v>3</v>
      </c>
      <c r="R21" s="77">
        <v>3</v>
      </c>
      <c r="S21" s="77">
        <f t="shared" si="0"/>
        <v>1</v>
      </c>
      <c r="T21" s="29">
        <f t="shared" si="1"/>
        <v>0</v>
      </c>
      <c r="U21" s="29">
        <f t="shared" si="2"/>
        <v>0</v>
      </c>
      <c r="V21" s="29">
        <f t="shared" si="3"/>
        <v>0</v>
      </c>
      <c r="W21" s="29">
        <f t="shared" si="4"/>
        <v>0</v>
      </c>
    </row>
    <row r="22" spans="1:23" s="29" customFormat="1" ht="12.75" customHeight="1">
      <c r="A22" s="17">
        <v>1991</v>
      </c>
      <c r="B22" s="18" t="s">
        <v>570</v>
      </c>
      <c r="C22" s="19" t="s">
        <v>576</v>
      </c>
      <c r="D22" s="20" t="s">
        <v>577</v>
      </c>
      <c r="E22" s="142" t="s">
        <v>1182</v>
      </c>
      <c r="F22" s="82">
        <v>334.810592</v>
      </c>
      <c r="G22" s="74">
        <v>12.00148</v>
      </c>
      <c r="H22" s="22" t="s">
        <v>169</v>
      </c>
      <c r="I22" s="23">
        <v>146.85636986301378</v>
      </c>
      <c r="J22" s="24" t="s">
        <v>177</v>
      </c>
      <c r="K22" s="25">
        <v>23685.676086018506</v>
      </c>
      <c r="L22" s="28">
        <v>70.74350887327515</v>
      </c>
      <c r="M22" s="88"/>
      <c r="N22" s="89">
        <v>0.18060989419072693</v>
      </c>
      <c r="O22" s="88"/>
      <c r="P22" s="89">
        <v>0.13512427163635032</v>
      </c>
      <c r="Q22" s="77">
        <v>22</v>
      </c>
      <c r="R22" s="77">
        <v>19</v>
      </c>
      <c r="S22" s="77">
        <f t="shared" si="0"/>
        <v>1</v>
      </c>
      <c r="T22" s="29">
        <f t="shared" si="1"/>
        <v>0</v>
      </c>
      <c r="U22" s="29">
        <f t="shared" si="2"/>
        <v>0</v>
      </c>
      <c r="V22" s="29">
        <f t="shared" si="3"/>
        <v>0</v>
      </c>
      <c r="W22" s="29">
        <f t="shared" si="4"/>
        <v>0</v>
      </c>
    </row>
    <row r="23" spans="1:23" s="29" customFormat="1" ht="12.75" customHeight="1">
      <c r="A23" s="17">
        <v>1991</v>
      </c>
      <c r="B23" s="18" t="s">
        <v>495</v>
      </c>
      <c r="C23" s="19" t="s">
        <v>505</v>
      </c>
      <c r="D23" s="20" t="s">
        <v>506</v>
      </c>
      <c r="E23" s="142" t="s">
        <v>1182</v>
      </c>
      <c r="F23" s="82">
        <v>161.508672</v>
      </c>
      <c r="G23" s="74">
        <v>14.66267</v>
      </c>
      <c r="H23" s="22" t="s">
        <v>169</v>
      </c>
      <c r="I23" s="23">
        <v>89.81082191780821</v>
      </c>
      <c r="J23" s="24" t="s">
        <v>177</v>
      </c>
      <c r="K23" s="25">
        <v>33217.76248424906</v>
      </c>
      <c r="L23" s="28">
        <v>205.67169597090776</v>
      </c>
      <c r="M23" s="88"/>
      <c r="N23" s="89">
        <v>0.4141810699119465</v>
      </c>
      <c r="O23" s="88"/>
      <c r="P23" s="89">
        <v>0.3919761085913225</v>
      </c>
      <c r="Q23" s="77">
        <v>39</v>
      </c>
      <c r="R23" s="77">
        <v>37</v>
      </c>
      <c r="S23" s="77">
        <f t="shared" si="0"/>
        <v>1</v>
      </c>
      <c r="T23" s="29">
        <f t="shared" si="1"/>
        <v>0</v>
      </c>
      <c r="U23" s="29">
        <f t="shared" si="2"/>
        <v>0</v>
      </c>
      <c r="V23" s="29">
        <f t="shared" si="3"/>
        <v>0</v>
      </c>
      <c r="W23" s="29">
        <f t="shared" si="4"/>
        <v>0</v>
      </c>
    </row>
    <row r="24" spans="1:23" s="29" customFormat="1" ht="12.75" customHeight="1">
      <c r="A24" s="17">
        <v>1997</v>
      </c>
      <c r="B24" s="18" t="s">
        <v>1067</v>
      </c>
      <c r="C24" s="19" t="s">
        <v>1070</v>
      </c>
      <c r="D24" s="20" t="s">
        <v>1071</v>
      </c>
      <c r="E24" s="140" t="s">
        <v>1182</v>
      </c>
      <c r="F24" s="82">
        <v>802.4327624058</v>
      </c>
      <c r="G24" s="74">
        <v>11.75119</v>
      </c>
      <c r="H24" s="22" t="s">
        <v>172</v>
      </c>
      <c r="I24" s="23">
        <v>243.45554035567716</v>
      </c>
      <c r="J24" s="24" t="s">
        <v>177</v>
      </c>
      <c r="K24" s="25">
        <v>898231.2397372384</v>
      </c>
      <c r="L24" s="28">
        <v>1119.3850523303931</v>
      </c>
      <c r="M24" s="88"/>
      <c r="N24" s="89">
        <v>4.131588255284725</v>
      </c>
      <c r="O24" s="88"/>
      <c r="P24" s="89">
        <v>3.942546454529456</v>
      </c>
      <c r="Q24" s="77">
        <v>87</v>
      </c>
      <c r="R24" s="77">
        <v>84</v>
      </c>
      <c r="S24" s="77">
        <f t="shared" si="0"/>
        <v>0</v>
      </c>
      <c r="T24" s="29">
        <f t="shared" si="1"/>
        <v>0</v>
      </c>
      <c r="U24" s="29">
        <f t="shared" si="2"/>
        <v>1</v>
      </c>
      <c r="V24" s="29">
        <f t="shared" si="3"/>
        <v>0</v>
      </c>
      <c r="W24" s="29">
        <f t="shared" si="4"/>
        <v>0</v>
      </c>
    </row>
    <row r="25" spans="1:23" s="29" customFormat="1" ht="12.75" customHeight="1">
      <c r="A25" s="17">
        <v>1997</v>
      </c>
      <c r="B25" s="18" t="s">
        <v>1067</v>
      </c>
      <c r="C25" s="19" t="s">
        <v>1073</v>
      </c>
      <c r="D25" s="20" t="s">
        <v>85</v>
      </c>
      <c r="E25" s="139" t="s">
        <v>1182</v>
      </c>
      <c r="F25" s="82">
        <v>1368.838736692</v>
      </c>
      <c r="G25" s="74">
        <v>13.02941</v>
      </c>
      <c r="H25" s="22" t="s">
        <v>172</v>
      </c>
      <c r="I25" s="23">
        <v>424.1080711354309</v>
      </c>
      <c r="J25" s="24" t="s">
        <v>177</v>
      </c>
      <c r="K25" s="25">
        <v>1865185.9331489878</v>
      </c>
      <c r="L25" s="28">
        <v>1362.6045809139532</v>
      </c>
      <c r="M25" s="88"/>
      <c r="N25" s="89">
        <v>4.924862787180306</v>
      </c>
      <c r="O25" s="88"/>
      <c r="P25" s="89">
        <v>3.768354544655659</v>
      </c>
      <c r="Q25" s="77">
        <v>89</v>
      </c>
      <c r="R25" s="77">
        <v>83</v>
      </c>
      <c r="S25" s="77">
        <f t="shared" si="0"/>
        <v>0</v>
      </c>
      <c r="T25" s="29">
        <f t="shared" si="1"/>
        <v>0</v>
      </c>
      <c r="U25" s="29">
        <f t="shared" si="2"/>
        <v>1</v>
      </c>
      <c r="V25" s="29">
        <f t="shared" si="3"/>
        <v>0</v>
      </c>
      <c r="W25" s="29">
        <f t="shared" si="4"/>
        <v>0</v>
      </c>
    </row>
    <row r="26" spans="1:23" s="29" customFormat="1" ht="12.75" customHeight="1">
      <c r="A26" s="17">
        <v>1991</v>
      </c>
      <c r="B26" s="18" t="s">
        <v>746</v>
      </c>
      <c r="C26" s="19" t="s">
        <v>750</v>
      </c>
      <c r="D26" s="20" t="s">
        <v>87</v>
      </c>
      <c r="E26" s="142" t="s">
        <v>1182</v>
      </c>
      <c r="F26" s="82">
        <v>145.5575520031</v>
      </c>
      <c r="G26" s="74">
        <v>14.24724</v>
      </c>
      <c r="H26" s="22" t="s">
        <v>169</v>
      </c>
      <c r="I26" s="23">
        <v>69.76763013698627</v>
      </c>
      <c r="J26" s="24" t="s">
        <v>177</v>
      </c>
      <c r="K26" s="25">
        <v>167274.13498633454</v>
      </c>
      <c r="L26" s="28">
        <v>1149.195851980061</v>
      </c>
      <c r="M26" s="88"/>
      <c r="N26" s="89">
        <v>2.6848706210492095</v>
      </c>
      <c r="O26" s="88"/>
      <c r="P26" s="89">
        <v>3.9983599076473877</v>
      </c>
      <c r="Q26" s="77">
        <v>80</v>
      </c>
      <c r="R26" s="77">
        <v>84</v>
      </c>
      <c r="S26" s="77">
        <f t="shared" si="0"/>
        <v>0</v>
      </c>
      <c r="T26" s="29">
        <f t="shared" si="1"/>
        <v>0</v>
      </c>
      <c r="U26" s="29">
        <f t="shared" si="2"/>
        <v>1</v>
      </c>
      <c r="V26" s="29">
        <f t="shared" si="3"/>
        <v>0</v>
      </c>
      <c r="W26" s="29">
        <f t="shared" si="4"/>
        <v>0</v>
      </c>
    </row>
    <row r="27" spans="1:23" s="29" customFormat="1" ht="12.75" customHeight="1">
      <c r="A27" s="17">
        <v>1991</v>
      </c>
      <c r="B27" s="18" t="s">
        <v>746</v>
      </c>
      <c r="C27" s="19" t="s">
        <v>751</v>
      </c>
      <c r="D27" s="20" t="s">
        <v>88</v>
      </c>
      <c r="E27" s="142" t="s">
        <v>1182</v>
      </c>
      <c r="F27" s="82">
        <v>755.2151764707</v>
      </c>
      <c r="G27" s="74">
        <v>15.24443</v>
      </c>
      <c r="H27" s="22" t="s">
        <v>169</v>
      </c>
      <c r="I27" s="23">
        <v>380.80438356164376</v>
      </c>
      <c r="J27" s="24" t="s">
        <v>177</v>
      </c>
      <c r="K27" s="25">
        <v>280992.477459812</v>
      </c>
      <c r="L27" s="28">
        <v>372.0694263229145</v>
      </c>
      <c r="M27" s="88"/>
      <c r="N27" s="89">
        <v>0.8263067405247437</v>
      </c>
      <c r="O27" s="88"/>
      <c r="P27" s="89">
        <v>0.6965383319213566</v>
      </c>
      <c r="Q27" s="77">
        <v>56</v>
      </c>
      <c r="R27" s="77">
        <v>54</v>
      </c>
      <c r="S27" s="77">
        <f t="shared" si="0"/>
        <v>1</v>
      </c>
      <c r="T27" s="29">
        <f t="shared" si="1"/>
        <v>0</v>
      </c>
      <c r="U27" s="29">
        <f t="shared" si="2"/>
        <v>0</v>
      </c>
      <c r="V27" s="29">
        <f t="shared" si="3"/>
        <v>0</v>
      </c>
      <c r="W27" s="29">
        <f t="shared" si="4"/>
        <v>0</v>
      </c>
    </row>
    <row r="28" spans="1:23" s="29" customFormat="1" ht="12.75" customHeight="1">
      <c r="A28" s="17">
        <v>1991</v>
      </c>
      <c r="B28" s="18" t="s">
        <v>746</v>
      </c>
      <c r="C28" s="19" t="s">
        <v>752</v>
      </c>
      <c r="D28" s="20" t="s">
        <v>89</v>
      </c>
      <c r="E28" s="142" t="s">
        <v>1182</v>
      </c>
      <c r="F28" s="82">
        <v>12751.2688584</v>
      </c>
      <c r="G28" s="74">
        <v>14.51768</v>
      </c>
      <c r="H28" s="22" t="s">
        <v>169</v>
      </c>
      <c r="I28" s="23">
        <v>6567.502739726027</v>
      </c>
      <c r="J28" s="24" t="s">
        <v>177</v>
      </c>
      <c r="K28" s="25">
        <v>11560117.983455349</v>
      </c>
      <c r="L28" s="28">
        <v>906.585698398166</v>
      </c>
      <c r="M28" s="88"/>
      <c r="N28" s="89">
        <v>1.9711085648159263</v>
      </c>
      <c r="O28" s="88"/>
      <c r="P28" s="89">
        <v>1.896314295284068</v>
      </c>
      <c r="Q28" s="77">
        <v>74</v>
      </c>
      <c r="R28" s="77">
        <v>74</v>
      </c>
      <c r="S28" s="77">
        <f t="shared" si="0"/>
        <v>0</v>
      </c>
      <c r="T28" s="29">
        <f t="shared" si="1"/>
        <v>1</v>
      </c>
      <c r="U28" s="29">
        <f t="shared" si="2"/>
        <v>0</v>
      </c>
      <c r="V28" s="29">
        <f t="shared" si="3"/>
        <v>0</v>
      </c>
      <c r="W28" s="29">
        <f t="shared" si="4"/>
        <v>0</v>
      </c>
    </row>
    <row r="29" spans="1:23" s="29" customFormat="1" ht="12.75" customHeight="1">
      <c r="A29" s="17">
        <v>1991</v>
      </c>
      <c r="B29" s="18" t="s">
        <v>746</v>
      </c>
      <c r="C29" s="19" t="s">
        <v>753</v>
      </c>
      <c r="D29" s="20" t="s">
        <v>90</v>
      </c>
      <c r="E29" s="142" t="s">
        <v>1182</v>
      </c>
      <c r="F29" s="82">
        <v>90.06539848363</v>
      </c>
      <c r="G29" s="74">
        <v>16.03915</v>
      </c>
      <c r="H29" s="22" t="s">
        <v>169</v>
      </c>
      <c r="I29" s="23">
        <v>52.48712328767123</v>
      </c>
      <c r="J29" s="24" t="s">
        <v>177</v>
      </c>
      <c r="K29" s="25">
        <v>233861.12689446492</v>
      </c>
      <c r="L29" s="28">
        <v>2596.5701682535805</v>
      </c>
      <c r="M29" s="88"/>
      <c r="N29" s="89">
        <v>4.989463024611386</v>
      </c>
      <c r="O29" s="88"/>
      <c r="P29" s="89">
        <v>6.619888642176707</v>
      </c>
      <c r="Q29" s="77">
        <v>90</v>
      </c>
      <c r="R29" s="77">
        <v>94</v>
      </c>
      <c r="S29" s="77">
        <f t="shared" si="0"/>
        <v>0</v>
      </c>
      <c r="T29" s="29">
        <f t="shared" si="1"/>
        <v>0</v>
      </c>
      <c r="U29" s="29">
        <f t="shared" si="2"/>
        <v>1</v>
      </c>
      <c r="V29" s="29">
        <f t="shared" si="3"/>
        <v>0</v>
      </c>
      <c r="W29" s="29">
        <f t="shared" si="4"/>
        <v>0</v>
      </c>
    </row>
    <row r="30" spans="1:23" s="29" customFormat="1" ht="12.75" customHeight="1">
      <c r="A30" s="17">
        <v>1994</v>
      </c>
      <c r="B30" s="18" t="s">
        <v>990</v>
      </c>
      <c r="C30" s="19" t="s">
        <v>993</v>
      </c>
      <c r="D30" s="20" t="s">
        <v>994</v>
      </c>
      <c r="E30" s="142" t="s">
        <v>1182</v>
      </c>
      <c r="F30" s="82">
        <v>204.9601636426</v>
      </c>
      <c r="G30" s="74">
        <v>22.16418</v>
      </c>
      <c r="H30" s="22" t="s">
        <v>170</v>
      </c>
      <c r="I30" s="23">
        <v>93.61917808219178</v>
      </c>
      <c r="J30" s="24" t="s">
        <v>177</v>
      </c>
      <c r="K30" s="25">
        <v>156683.97692045753</v>
      </c>
      <c r="L30" s="28">
        <v>764.4606353538815</v>
      </c>
      <c r="M30" s="88"/>
      <c r="N30" s="89">
        <v>1.8741670720493986</v>
      </c>
      <c r="O30" s="88"/>
      <c r="P30" s="89">
        <v>1.7958711865862065</v>
      </c>
      <c r="Q30" s="77">
        <v>73</v>
      </c>
      <c r="R30" s="77">
        <v>73</v>
      </c>
      <c r="S30" s="77">
        <f t="shared" si="0"/>
        <v>0</v>
      </c>
      <c r="T30" s="29">
        <f t="shared" si="1"/>
        <v>1</v>
      </c>
      <c r="U30" s="29">
        <f t="shared" si="2"/>
        <v>0</v>
      </c>
      <c r="V30" s="29">
        <f t="shared" si="3"/>
        <v>0</v>
      </c>
      <c r="W30" s="29">
        <f t="shared" si="4"/>
        <v>0</v>
      </c>
    </row>
    <row r="31" spans="1:23" s="29" customFormat="1" ht="12.75" customHeight="1">
      <c r="A31" s="17">
        <v>1997</v>
      </c>
      <c r="B31" s="18" t="s">
        <v>1052</v>
      </c>
      <c r="C31" s="19" t="s">
        <v>1054</v>
      </c>
      <c r="D31" s="20" t="s">
        <v>1055</v>
      </c>
      <c r="E31" s="139" t="s">
        <v>1182</v>
      </c>
      <c r="F31" s="82">
        <v>141.087136</v>
      </c>
      <c r="G31" s="74">
        <v>24.79199</v>
      </c>
      <c r="H31" s="22" t="s">
        <v>172</v>
      </c>
      <c r="I31" s="23">
        <v>60.8642681258549</v>
      </c>
      <c r="J31" s="24" t="s">
        <v>177</v>
      </c>
      <c r="K31" s="25">
        <v>167852.57778105396</v>
      </c>
      <c r="L31" s="28">
        <v>1189.7085910160795</v>
      </c>
      <c r="M31" s="88"/>
      <c r="N31" s="89">
        <v>3.088262104065202</v>
      </c>
      <c r="O31" s="88"/>
      <c r="P31" s="89">
        <v>1.4903234857415963</v>
      </c>
      <c r="Q31" s="77">
        <v>82</v>
      </c>
      <c r="R31" s="77">
        <v>70</v>
      </c>
      <c r="S31" s="77">
        <f t="shared" si="0"/>
        <v>0</v>
      </c>
      <c r="T31" s="29">
        <f t="shared" si="1"/>
        <v>0</v>
      </c>
      <c r="U31" s="29">
        <f t="shared" si="2"/>
        <v>1</v>
      </c>
      <c r="V31" s="29">
        <f t="shared" si="3"/>
        <v>0</v>
      </c>
      <c r="W31" s="29">
        <f t="shared" si="4"/>
        <v>0</v>
      </c>
    </row>
    <row r="32" spans="1:23" s="29" customFormat="1" ht="12.75" customHeight="1">
      <c r="A32" s="17">
        <v>1997</v>
      </c>
      <c r="B32" s="18" t="s">
        <v>1052</v>
      </c>
      <c r="C32" s="19" t="s">
        <v>1058</v>
      </c>
      <c r="D32" s="20" t="s">
        <v>1059</v>
      </c>
      <c r="E32" s="140" t="s">
        <v>1182</v>
      </c>
      <c r="F32" s="82">
        <v>968.57888</v>
      </c>
      <c r="G32" s="74">
        <v>25.92039</v>
      </c>
      <c r="H32" s="22" t="s">
        <v>172</v>
      </c>
      <c r="I32" s="23">
        <v>589.6292749658003</v>
      </c>
      <c r="J32" s="24" t="s">
        <v>177</v>
      </c>
      <c r="K32" s="25">
        <v>563231.0195757458</v>
      </c>
      <c r="L32" s="28">
        <v>581.50247874055</v>
      </c>
      <c r="M32" s="88"/>
      <c r="N32" s="89">
        <v>1.0696854003883824</v>
      </c>
      <c r="O32" s="88"/>
      <c r="P32" s="89">
        <v>1.4280642406589819</v>
      </c>
      <c r="Q32" s="77">
        <v>61</v>
      </c>
      <c r="R32" s="77">
        <v>69</v>
      </c>
      <c r="S32" s="77">
        <f t="shared" si="0"/>
        <v>0</v>
      </c>
      <c r="T32" s="29">
        <f t="shared" si="1"/>
        <v>1</v>
      </c>
      <c r="U32" s="29">
        <f t="shared" si="2"/>
        <v>0</v>
      </c>
      <c r="V32" s="29">
        <f t="shared" si="3"/>
        <v>0</v>
      </c>
      <c r="W32" s="29">
        <f t="shared" si="4"/>
        <v>0</v>
      </c>
    </row>
    <row r="33" spans="1:23" s="29" customFormat="1" ht="12.75" customHeight="1">
      <c r="A33" s="17">
        <v>1997</v>
      </c>
      <c r="B33" s="18" t="s">
        <v>1052</v>
      </c>
      <c r="C33" s="19" t="s">
        <v>1064</v>
      </c>
      <c r="D33" s="20" t="s">
        <v>119</v>
      </c>
      <c r="E33" s="139" t="s">
        <v>1182</v>
      </c>
      <c r="F33" s="82">
        <v>191.818848</v>
      </c>
      <c r="G33" s="74">
        <v>24.70117</v>
      </c>
      <c r="H33" s="22" t="s">
        <v>172</v>
      </c>
      <c r="I33" s="23">
        <v>75.6559097127222</v>
      </c>
      <c r="J33" s="24" t="s">
        <v>177</v>
      </c>
      <c r="K33" s="25">
        <v>102518.4448588629</v>
      </c>
      <c r="L33" s="28">
        <v>534.4544914525965</v>
      </c>
      <c r="M33" s="88"/>
      <c r="N33" s="89">
        <v>1.5174266004000128</v>
      </c>
      <c r="O33" s="88"/>
      <c r="P33" s="89">
        <v>0.9020837712072558</v>
      </c>
      <c r="Q33" s="77">
        <v>69</v>
      </c>
      <c r="R33" s="77">
        <v>62</v>
      </c>
      <c r="S33" s="77">
        <f t="shared" si="0"/>
        <v>0</v>
      </c>
      <c r="T33" s="29">
        <f t="shared" si="1"/>
        <v>1</v>
      </c>
      <c r="U33" s="29">
        <f t="shared" si="2"/>
        <v>0</v>
      </c>
      <c r="V33" s="29">
        <f t="shared" si="3"/>
        <v>0</v>
      </c>
      <c r="W33" s="29">
        <f t="shared" si="4"/>
        <v>0</v>
      </c>
    </row>
    <row r="34" spans="1:23" s="29" customFormat="1" ht="12.75" customHeight="1">
      <c r="A34" s="17">
        <v>1991</v>
      </c>
      <c r="B34" s="18" t="s">
        <v>773</v>
      </c>
      <c r="C34" s="19" t="s">
        <v>778</v>
      </c>
      <c r="D34" s="20" t="s">
        <v>122</v>
      </c>
      <c r="E34" s="141" t="s">
        <v>1182</v>
      </c>
      <c r="F34" s="82">
        <v>86.768488</v>
      </c>
      <c r="G34" s="74">
        <v>10.31329</v>
      </c>
      <c r="H34" s="22" t="s">
        <v>169</v>
      </c>
      <c r="I34" s="23">
        <v>10.329246575342474</v>
      </c>
      <c r="J34" s="24" t="s">
        <v>177</v>
      </c>
      <c r="K34" s="25">
        <v>17869.894309965144</v>
      </c>
      <c r="L34" s="28">
        <v>205.94912648431932</v>
      </c>
      <c r="M34" s="88"/>
      <c r="N34" s="89">
        <v>1.9373223117893068</v>
      </c>
      <c r="O34" s="88"/>
      <c r="P34" s="89">
        <v>1.4240175244848905</v>
      </c>
      <c r="Q34" s="77">
        <v>73</v>
      </c>
      <c r="R34" s="77">
        <v>69</v>
      </c>
      <c r="S34" s="77">
        <f t="shared" si="0"/>
        <v>0</v>
      </c>
      <c r="T34" s="29">
        <f t="shared" si="1"/>
        <v>1</v>
      </c>
      <c r="U34" s="29">
        <f t="shared" si="2"/>
        <v>0</v>
      </c>
      <c r="V34" s="29">
        <f t="shared" si="3"/>
        <v>0</v>
      </c>
      <c r="W34" s="29">
        <f t="shared" si="4"/>
        <v>0</v>
      </c>
    </row>
    <row r="35" spans="1:23" s="29" customFormat="1" ht="12.75" customHeight="1">
      <c r="A35" s="17">
        <v>1991</v>
      </c>
      <c r="B35" s="18" t="s">
        <v>773</v>
      </c>
      <c r="C35" s="19" t="s">
        <v>779</v>
      </c>
      <c r="D35" s="20" t="s">
        <v>780</v>
      </c>
      <c r="E35" s="142" t="s">
        <v>1182</v>
      </c>
      <c r="F35" s="82">
        <v>247.164752</v>
      </c>
      <c r="G35" s="74">
        <v>9.407904</v>
      </c>
      <c r="H35" s="22" t="s">
        <v>169</v>
      </c>
      <c r="I35" s="23">
        <v>35.010561643835594</v>
      </c>
      <c r="J35" s="24" t="s">
        <v>177</v>
      </c>
      <c r="K35" s="25">
        <v>139802.56293759614</v>
      </c>
      <c r="L35" s="28">
        <v>565.6250003544039</v>
      </c>
      <c r="M35" s="88"/>
      <c r="N35" s="89">
        <v>4.47161697864884</v>
      </c>
      <c r="O35" s="88"/>
      <c r="P35" s="89">
        <v>2.1147112696996797</v>
      </c>
      <c r="Q35" s="77">
        <v>88</v>
      </c>
      <c r="R35" s="77">
        <v>76</v>
      </c>
      <c r="S35" s="77">
        <f t="shared" si="0"/>
        <v>0</v>
      </c>
      <c r="T35" s="29">
        <f t="shared" si="1"/>
        <v>0</v>
      </c>
      <c r="U35" s="29">
        <f t="shared" si="2"/>
        <v>1</v>
      </c>
      <c r="V35" s="29">
        <f t="shared" si="3"/>
        <v>0</v>
      </c>
      <c r="W35" s="29">
        <f t="shared" si="4"/>
        <v>0</v>
      </c>
    </row>
    <row r="36" spans="1:23" s="29" customFormat="1" ht="12.75" customHeight="1">
      <c r="A36" s="17">
        <v>1991</v>
      </c>
      <c r="B36" s="18" t="s">
        <v>773</v>
      </c>
      <c r="C36" s="19" t="s">
        <v>781</v>
      </c>
      <c r="D36" s="20" t="s">
        <v>127</v>
      </c>
      <c r="E36" s="141" t="s">
        <v>1182</v>
      </c>
      <c r="F36" s="82">
        <v>114.017776</v>
      </c>
      <c r="G36" s="74">
        <v>10.70162</v>
      </c>
      <c r="H36" s="22" t="s">
        <v>169</v>
      </c>
      <c r="I36" s="23">
        <v>29.008219178082193</v>
      </c>
      <c r="J36" s="24" t="s">
        <v>177</v>
      </c>
      <c r="K36" s="25">
        <v>50822.82131190409</v>
      </c>
      <c r="L36" s="28">
        <v>445.7447171387038</v>
      </c>
      <c r="M36" s="88"/>
      <c r="N36" s="89">
        <v>1.9619423559690206</v>
      </c>
      <c r="O36" s="88"/>
      <c r="P36" s="89">
        <v>2.1688054979462437</v>
      </c>
      <c r="Q36" s="77">
        <v>74</v>
      </c>
      <c r="R36" s="77">
        <v>76</v>
      </c>
      <c r="S36" s="77">
        <f t="shared" si="0"/>
        <v>0</v>
      </c>
      <c r="T36" s="29">
        <f t="shared" si="1"/>
        <v>1</v>
      </c>
      <c r="U36" s="29">
        <f t="shared" si="2"/>
        <v>0</v>
      </c>
      <c r="V36" s="29">
        <f t="shared" si="3"/>
        <v>0</v>
      </c>
      <c r="W36" s="29">
        <f t="shared" si="4"/>
        <v>0</v>
      </c>
    </row>
    <row r="37" spans="1:23" s="29" customFormat="1" ht="12.75" customHeight="1">
      <c r="A37" s="17">
        <v>1991</v>
      </c>
      <c r="B37" s="18" t="s">
        <v>773</v>
      </c>
      <c r="C37" s="19" t="s">
        <v>782</v>
      </c>
      <c r="D37" s="20" t="s">
        <v>128</v>
      </c>
      <c r="E37" s="141" t="s">
        <v>1182</v>
      </c>
      <c r="F37" s="82">
        <v>122.217656</v>
      </c>
      <c r="G37" s="74">
        <v>8.09</v>
      </c>
      <c r="H37" s="22" t="s">
        <v>169</v>
      </c>
      <c r="I37" s="23">
        <v>11.171178082191794</v>
      </c>
      <c r="J37" s="24" t="s">
        <v>177</v>
      </c>
      <c r="K37" s="25">
        <v>43111.02239082568</v>
      </c>
      <c r="L37" s="28">
        <v>352.7397251901614</v>
      </c>
      <c r="M37" s="88"/>
      <c r="N37" s="89">
        <v>4.321533544913457</v>
      </c>
      <c r="O37" s="88"/>
      <c r="P37" s="89">
        <v>1.289912217736173</v>
      </c>
      <c r="Q37" s="77">
        <v>87</v>
      </c>
      <c r="R37" s="77">
        <v>67</v>
      </c>
      <c r="S37" s="77">
        <f t="shared" si="0"/>
        <v>0</v>
      </c>
      <c r="T37" s="29">
        <f t="shared" si="1"/>
        <v>0</v>
      </c>
      <c r="U37" s="29">
        <f t="shared" si="2"/>
        <v>1</v>
      </c>
      <c r="V37" s="29">
        <f t="shared" si="3"/>
        <v>0</v>
      </c>
      <c r="W37" s="29">
        <f t="shared" si="4"/>
        <v>0</v>
      </c>
    </row>
    <row r="38" spans="1:23" s="29" customFormat="1" ht="12.75" customHeight="1">
      <c r="A38" s="17">
        <v>1991</v>
      </c>
      <c r="B38" s="18" t="s">
        <v>773</v>
      </c>
      <c r="C38" s="19" t="s">
        <v>783</v>
      </c>
      <c r="D38" s="20" t="s">
        <v>129</v>
      </c>
      <c r="E38" s="141" t="s">
        <v>1182</v>
      </c>
      <c r="F38" s="82">
        <v>16428.2931</v>
      </c>
      <c r="G38" s="74">
        <v>10.11328</v>
      </c>
      <c r="H38" s="22" t="s">
        <v>169</v>
      </c>
      <c r="I38" s="23">
        <v>4398.997260273973</v>
      </c>
      <c r="J38" s="24" t="s">
        <v>177</v>
      </c>
      <c r="K38" s="25">
        <v>2427091.518142828</v>
      </c>
      <c r="L38" s="28">
        <v>147.73850839944095</v>
      </c>
      <c r="M38" s="88"/>
      <c r="N38" s="89">
        <v>0.6178470852080226</v>
      </c>
      <c r="O38" s="88"/>
      <c r="P38" s="89">
        <v>0.5640170187746063</v>
      </c>
      <c r="Q38" s="77">
        <v>48</v>
      </c>
      <c r="R38" s="77">
        <v>47</v>
      </c>
      <c r="S38" s="77">
        <f t="shared" si="0"/>
        <v>1</v>
      </c>
      <c r="T38" s="29">
        <f t="shared" si="1"/>
        <v>0</v>
      </c>
      <c r="U38" s="29">
        <f t="shared" si="2"/>
        <v>0</v>
      </c>
      <c r="V38" s="29">
        <f t="shared" si="3"/>
        <v>0</v>
      </c>
      <c r="W38" s="29">
        <f t="shared" si="4"/>
        <v>0</v>
      </c>
    </row>
    <row r="39" spans="1:23" s="29" customFormat="1" ht="12.75" customHeight="1">
      <c r="A39" s="17">
        <v>1994</v>
      </c>
      <c r="B39" s="18" t="s">
        <v>838</v>
      </c>
      <c r="C39" s="19" t="s">
        <v>839</v>
      </c>
      <c r="D39" s="20" t="s">
        <v>141</v>
      </c>
      <c r="E39" s="142" t="s">
        <v>1182</v>
      </c>
      <c r="F39" s="82">
        <v>1197.786719228</v>
      </c>
      <c r="G39" s="74">
        <v>7.765117</v>
      </c>
      <c r="H39" s="22" t="s">
        <v>170</v>
      </c>
      <c r="I39" s="23">
        <v>431.213698630137</v>
      </c>
      <c r="J39" s="24" t="s">
        <v>177</v>
      </c>
      <c r="K39" s="25">
        <v>2235753.2061655293</v>
      </c>
      <c r="L39" s="28">
        <v>1866.5703754058331</v>
      </c>
      <c r="M39" s="88"/>
      <c r="N39" s="89">
        <v>5.806037739472529</v>
      </c>
      <c r="O39" s="88"/>
      <c r="P39" s="89">
        <v>3.4889362949708396</v>
      </c>
      <c r="Q39" s="77">
        <v>92</v>
      </c>
      <c r="R39" s="77">
        <v>82</v>
      </c>
      <c r="S39" s="77">
        <f t="shared" si="0"/>
        <v>0</v>
      </c>
      <c r="T39" s="29">
        <f t="shared" si="1"/>
        <v>0</v>
      </c>
      <c r="U39" s="29">
        <f t="shared" si="2"/>
        <v>1</v>
      </c>
      <c r="V39" s="29">
        <f t="shared" si="3"/>
        <v>0</v>
      </c>
      <c r="W39" s="29">
        <f t="shared" si="4"/>
        <v>0</v>
      </c>
    </row>
    <row r="40" spans="1:23" s="29" customFormat="1" ht="12.75" customHeight="1">
      <c r="A40" s="17">
        <v>1994</v>
      </c>
      <c r="B40" s="18" t="s">
        <v>838</v>
      </c>
      <c r="C40" s="19" t="s">
        <v>842</v>
      </c>
      <c r="D40" s="20" t="s">
        <v>843</v>
      </c>
      <c r="E40" s="142" t="s">
        <v>1182</v>
      </c>
      <c r="F40" s="82">
        <v>330.7972040045</v>
      </c>
      <c r="G40" s="74">
        <v>8.904989</v>
      </c>
      <c r="H40" s="22" t="s">
        <v>170</v>
      </c>
      <c r="I40" s="23">
        <v>121.91643835616438</v>
      </c>
      <c r="J40" s="24" t="s">
        <v>177</v>
      </c>
      <c r="K40" s="25">
        <v>44740.50629791812</v>
      </c>
      <c r="L40" s="28">
        <v>135.25055761145276</v>
      </c>
      <c r="M40" s="88"/>
      <c r="N40" s="89">
        <v>0.4109482815694562</v>
      </c>
      <c r="O40" s="88"/>
      <c r="P40" s="89">
        <v>0.4190099619590537</v>
      </c>
      <c r="Q40" s="77">
        <v>39</v>
      </c>
      <c r="R40" s="77">
        <v>40</v>
      </c>
      <c r="S40" s="77">
        <f t="shared" si="0"/>
        <v>1</v>
      </c>
      <c r="T40" s="29">
        <f t="shared" si="1"/>
        <v>0</v>
      </c>
      <c r="U40" s="29">
        <f t="shared" si="2"/>
        <v>0</v>
      </c>
      <c r="V40" s="29">
        <f t="shared" si="3"/>
        <v>0</v>
      </c>
      <c r="W40" s="29">
        <f t="shared" si="4"/>
        <v>0</v>
      </c>
    </row>
    <row r="41" spans="1:23" s="29" customFormat="1" ht="12.75" customHeight="1">
      <c r="A41" s="17">
        <v>1994</v>
      </c>
      <c r="B41" s="18" t="s">
        <v>838</v>
      </c>
      <c r="C41" s="19" t="s">
        <v>844</v>
      </c>
      <c r="D41" s="20" t="s">
        <v>845</v>
      </c>
      <c r="E41" s="142" t="s">
        <v>1182</v>
      </c>
      <c r="F41" s="82">
        <v>1600.183122415</v>
      </c>
      <c r="G41" s="74">
        <v>10.70647</v>
      </c>
      <c r="H41" s="22" t="s">
        <v>170</v>
      </c>
      <c r="I41" s="23">
        <v>721.8876712328768</v>
      </c>
      <c r="J41" s="24" t="s">
        <v>177</v>
      </c>
      <c r="K41" s="25">
        <v>1503570.5979055718</v>
      </c>
      <c r="L41" s="28">
        <v>939.6240822965184</v>
      </c>
      <c r="M41" s="88"/>
      <c r="N41" s="89">
        <v>2.3323984326135054</v>
      </c>
      <c r="O41" s="88"/>
      <c r="P41" s="89">
        <v>1.7969706895642132</v>
      </c>
      <c r="Q41" s="77">
        <v>77</v>
      </c>
      <c r="R41" s="77">
        <v>73</v>
      </c>
      <c r="S41" s="77">
        <f t="shared" si="0"/>
        <v>0</v>
      </c>
      <c r="T41" s="29">
        <f t="shared" si="1"/>
        <v>0</v>
      </c>
      <c r="U41" s="29">
        <f t="shared" si="2"/>
        <v>1</v>
      </c>
      <c r="V41" s="29">
        <f t="shared" si="3"/>
        <v>0</v>
      </c>
      <c r="W41" s="29">
        <f t="shared" si="4"/>
        <v>0</v>
      </c>
    </row>
    <row r="42" spans="1:23" s="29" customFormat="1" ht="12.75" customHeight="1">
      <c r="A42" s="17">
        <v>1994</v>
      </c>
      <c r="B42" s="18" t="s">
        <v>838</v>
      </c>
      <c r="C42" s="19" t="s">
        <v>846</v>
      </c>
      <c r="D42" s="20" t="s">
        <v>142</v>
      </c>
      <c r="E42" s="141" t="s">
        <v>1182</v>
      </c>
      <c r="F42" s="82">
        <v>5039.879586998</v>
      </c>
      <c r="G42" s="74">
        <v>11.1776</v>
      </c>
      <c r="H42" s="22" t="s">
        <v>170</v>
      </c>
      <c r="I42" s="23">
        <v>2578.778082191781</v>
      </c>
      <c r="J42" s="24" t="s">
        <v>177</v>
      </c>
      <c r="K42" s="25">
        <v>8533548.343342364</v>
      </c>
      <c r="L42" s="28">
        <v>1693.204806987336</v>
      </c>
      <c r="M42" s="88"/>
      <c r="N42" s="89">
        <v>3.7056485175308715</v>
      </c>
      <c r="O42" s="88"/>
      <c r="P42" s="89">
        <v>3.4729811735583915</v>
      </c>
      <c r="Q42" s="77">
        <v>85</v>
      </c>
      <c r="R42" s="77">
        <v>81</v>
      </c>
      <c r="S42" s="77">
        <f t="shared" si="0"/>
        <v>0</v>
      </c>
      <c r="T42" s="29">
        <f t="shared" si="1"/>
        <v>0</v>
      </c>
      <c r="U42" s="29">
        <f t="shared" si="2"/>
        <v>1</v>
      </c>
      <c r="V42" s="29">
        <f t="shared" si="3"/>
        <v>0</v>
      </c>
      <c r="W42" s="29">
        <f t="shared" si="4"/>
        <v>0</v>
      </c>
    </row>
    <row r="43" spans="1:23" s="29" customFormat="1" ht="12.75" customHeight="1">
      <c r="A43" s="17">
        <v>1994</v>
      </c>
      <c r="B43" s="18" t="s">
        <v>838</v>
      </c>
      <c r="C43" s="19" t="s">
        <v>847</v>
      </c>
      <c r="D43" s="20" t="s">
        <v>848</v>
      </c>
      <c r="E43" s="142" t="s">
        <v>1182</v>
      </c>
      <c r="F43" s="82">
        <v>858.4164911052</v>
      </c>
      <c r="G43" s="74">
        <v>11.01361</v>
      </c>
      <c r="H43" s="22" t="s">
        <v>170</v>
      </c>
      <c r="I43" s="23">
        <v>361.75479452054793</v>
      </c>
      <c r="J43" s="24" t="s">
        <v>177</v>
      </c>
      <c r="K43" s="25">
        <v>2339464.6626861026</v>
      </c>
      <c r="L43" s="28">
        <v>2725.325860962984</v>
      </c>
      <c r="M43" s="88"/>
      <c r="N43" s="89">
        <v>7.241870175292111</v>
      </c>
      <c r="O43" s="88"/>
      <c r="P43" s="89">
        <v>4.253211158945507</v>
      </c>
      <c r="Q43" s="77">
        <v>94</v>
      </c>
      <c r="R43" s="77">
        <v>87</v>
      </c>
      <c r="S43" s="77">
        <f t="shared" si="0"/>
        <v>0</v>
      </c>
      <c r="T43" s="29">
        <f t="shared" si="1"/>
        <v>0</v>
      </c>
      <c r="U43" s="29">
        <f t="shared" si="2"/>
        <v>0</v>
      </c>
      <c r="V43" s="29">
        <f t="shared" si="3"/>
        <v>1</v>
      </c>
      <c r="W43" s="29">
        <f t="shared" si="4"/>
        <v>0</v>
      </c>
    </row>
    <row r="44" spans="1:23" s="29" customFormat="1" ht="12.75" customHeight="1">
      <c r="A44" s="17">
        <v>1994</v>
      </c>
      <c r="B44" s="18" t="s">
        <v>838</v>
      </c>
      <c r="C44" s="19" t="s">
        <v>849</v>
      </c>
      <c r="D44" s="20" t="s">
        <v>850</v>
      </c>
      <c r="E44" s="142" t="s">
        <v>1182</v>
      </c>
      <c r="F44" s="82">
        <v>16409.35226432</v>
      </c>
      <c r="G44" s="74">
        <v>10.62777</v>
      </c>
      <c r="H44" s="22" t="s">
        <v>170</v>
      </c>
      <c r="I44" s="23">
        <v>7511.450684931507</v>
      </c>
      <c r="J44" s="24" t="s">
        <v>177</v>
      </c>
      <c r="K44" s="25">
        <v>47916583.33109167</v>
      </c>
      <c r="L44" s="28">
        <v>2920.077682485983</v>
      </c>
      <c r="M44" s="88"/>
      <c r="N44" s="89">
        <v>7.1434920235016515</v>
      </c>
      <c r="O44" s="88"/>
      <c r="P44" s="89">
        <v>5.249996947163138</v>
      </c>
      <c r="Q44" s="77">
        <v>93</v>
      </c>
      <c r="R44" s="77">
        <v>90</v>
      </c>
      <c r="S44" s="77">
        <f t="shared" si="0"/>
        <v>0</v>
      </c>
      <c r="T44" s="29">
        <f t="shared" si="1"/>
        <v>0</v>
      </c>
      <c r="U44" s="29">
        <f t="shared" si="2"/>
        <v>0</v>
      </c>
      <c r="V44" s="29">
        <f t="shared" si="3"/>
        <v>1</v>
      </c>
      <c r="W44" s="29">
        <f t="shared" si="4"/>
        <v>0</v>
      </c>
    </row>
    <row r="45" spans="1:23" s="29" customFormat="1" ht="12.75" customHeight="1">
      <c r="A45" s="17">
        <v>1991</v>
      </c>
      <c r="B45" s="18" t="s">
        <v>653</v>
      </c>
      <c r="C45" s="19" t="s">
        <v>657</v>
      </c>
      <c r="D45" s="20" t="s">
        <v>148</v>
      </c>
      <c r="E45" s="142" t="s">
        <v>1182</v>
      </c>
      <c r="F45" s="82">
        <v>17130.58</v>
      </c>
      <c r="G45" s="74">
        <v>1.717616</v>
      </c>
      <c r="H45" s="22" t="s">
        <v>169</v>
      </c>
      <c r="I45" s="23">
        <v>1619.5191780821917</v>
      </c>
      <c r="J45" s="24" t="s">
        <v>177</v>
      </c>
      <c r="K45" s="25">
        <v>2543297.891934049</v>
      </c>
      <c r="L45" s="28">
        <v>148.46536964504696</v>
      </c>
      <c r="M45" s="88"/>
      <c r="N45" s="89">
        <v>1.7585700690906743</v>
      </c>
      <c r="O45" s="88"/>
      <c r="P45" s="89">
        <v>0.5919665670678963</v>
      </c>
      <c r="Q45" s="77">
        <v>71</v>
      </c>
      <c r="R45" s="77">
        <v>49</v>
      </c>
      <c r="S45" s="77">
        <f t="shared" si="0"/>
        <v>0</v>
      </c>
      <c r="T45" s="29">
        <f t="shared" si="1"/>
        <v>1</v>
      </c>
      <c r="U45" s="29">
        <f t="shared" si="2"/>
        <v>0</v>
      </c>
      <c r="V45" s="29">
        <f t="shared" si="3"/>
        <v>0</v>
      </c>
      <c r="W45" s="29">
        <f t="shared" si="4"/>
        <v>0</v>
      </c>
    </row>
    <row r="46" spans="1:23" s="29" customFormat="1" ht="12.75" customHeight="1">
      <c r="A46" s="17">
        <v>1991</v>
      </c>
      <c r="B46" s="18" t="s">
        <v>653</v>
      </c>
      <c r="C46" s="19" t="s">
        <v>658</v>
      </c>
      <c r="D46" s="20" t="s">
        <v>149</v>
      </c>
      <c r="E46" s="141" t="s">
        <v>1182</v>
      </c>
      <c r="F46" s="82">
        <v>11635.499</v>
      </c>
      <c r="G46" s="74">
        <v>0.940757</v>
      </c>
      <c r="H46" s="22" t="s">
        <v>169</v>
      </c>
      <c r="I46" s="23">
        <v>516.327397260274</v>
      </c>
      <c r="J46" s="24" t="s">
        <v>177</v>
      </c>
      <c r="K46" s="25">
        <v>383248.62389219424</v>
      </c>
      <c r="L46" s="28">
        <v>32.93787605432257</v>
      </c>
      <c r="M46" s="88"/>
      <c r="N46" s="89">
        <v>0.8311970154399221</v>
      </c>
      <c r="O46" s="88"/>
      <c r="P46" s="89">
        <v>0.41231683421770005</v>
      </c>
      <c r="Q46" s="77">
        <v>56</v>
      </c>
      <c r="R46" s="77">
        <v>39</v>
      </c>
      <c r="S46" s="77">
        <f t="shared" si="0"/>
        <v>1</v>
      </c>
      <c r="T46" s="29">
        <f t="shared" si="1"/>
        <v>0</v>
      </c>
      <c r="U46" s="29">
        <f t="shared" si="2"/>
        <v>0</v>
      </c>
      <c r="V46" s="29">
        <f t="shared" si="3"/>
        <v>0</v>
      </c>
      <c r="W46" s="29">
        <f t="shared" si="4"/>
        <v>0</v>
      </c>
    </row>
    <row r="47" spans="1:23" s="29" customFormat="1" ht="12.75" customHeight="1">
      <c r="A47" s="17">
        <v>1991</v>
      </c>
      <c r="B47" s="18" t="s">
        <v>653</v>
      </c>
      <c r="C47" s="19" t="s">
        <v>659</v>
      </c>
      <c r="D47" s="20" t="s">
        <v>150</v>
      </c>
      <c r="E47" s="141" t="s">
        <v>1182</v>
      </c>
      <c r="F47" s="82">
        <v>12965.6822</v>
      </c>
      <c r="G47" s="74">
        <v>0.9375288</v>
      </c>
      <c r="H47" s="22" t="s">
        <v>169</v>
      </c>
      <c r="I47" s="23">
        <v>586.8424657534247</v>
      </c>
      <c r="J47" s="24" t="s">
        <v>177</v>
      </c>
      <c r="K47" s="25">
        <v>602010.2917190861</v>
      </c>
      <c r="L47" s="28">
        <v>46.43105410366191</v>
      </c>
      <c r="M47" s="88"/>
      <c r="N47" s="89">
        <v>1.1487642818651014</v>
      </c>
      <c r="O47" s="88"/>
      <c r="P47" s="89">
        <v>0.6475906091567659</v>
      </c>
      <c r="Q47" s="77">
        <v>63</v>
      </c>
      <c r="R47" s="77">
        <v>52</v>
      </c>
      <c r="S47" s="77">
        <f t="shared" si="0"/>
        <v>0</v>
      </c>
      <c r="T47" s="29">
        <f t="shared" si="1"/>
        <v>1</v>
      </c>
      <c r="U47" s="29">
        <f t="shared" si="2"/>
        <v>0</v>
      </c>
      <c r="V47" s="29">
        <f t="shared" si="3"/>
        <v>0</v>
      </c>
      <c r="W47" s="29">
        <f t="shared" si="4"/>
        <v>0</v>
      </c>
    </row>
    <row r="48" spans="1:23" s="29" customFormat="1" ht="12.75" customHeight="1">
      <c r="A48" s="17">
        <v>1991</v>
      </c>
      <c r="B48" s="18" t="s">
        <v>653</v>
      </c>
      <c r="C48" s="19" t="s">
        <v>661</v>
      </c>
      <c r="D48" s="20" t="s">
        <v>152</v>
      </c>
      <c r="E48" s="141" t="s">
        <v>1182</v>
      </c>
      <c r="F48" s="82">
        <v>44734.8285</v>
      </c>
      <c r="G48" s="74">
        <v>1.462978</v>
      </c>
      <c r="H48" s="22" t="s">
        <v>169</v>
      </c>
      <c r="I48" s="23">
        <v>3411.3712328767124</v>
      </c>
      <c r="J48" s="24" t="s">
        <v>177</v>
      </c>
      <c r="K48" s="25">
        <v>3237164.9898464717</v>
      </c>
      <c r="L48" s="28">
        <v>72.36341567390767</v>
      </c>
      <c r="M48" s="88"/>
      <c r="N48" s="89">
        <v>1.0626356775618693</v>
      </c>
      <c r="O48" s="88"/>
      <c r="P48" s="89">
        <v>0.6534335857160046</v>
      </c>
      <c r="Q48" s="77">
        <v>61</v>
      </c>
      <c r="R48" s="77">
        <v>52</v>
      </c>
      <c r="S48" s="77">
        <f t="shared" si="0"/>
        <v>0</v>
      </c>
      <c r="T48" s="29">
        <f t="shared" si="1"/>
        <v>1</v>
      </c>
      <c r="U48" s="29">
        <f t="shared" si="2"/>
        <v>0</v>
      </c>
      <c r="V48" s="29">
        <f t="shared" si="3"/>
        <v>0</v>
      </c>
      <c r="W48" s="29">
        <f t="shared" si="4"/>
        <v>0</v>
      </c>
    </row>
    <row r="49" spans="1:23" s="29" customFormat="1" ht="12.75" customHeight="1">
      <c r="A49" s="17">
        <v>1991</v>
      </c>
      <c r="B49" s="18" t="s">
        <v>653</v>
      </c>
      <c r="C49" s="19" t="s">
        <v>663</v>
      </c>
      <c r="D49" s="20" t="s">
        <v>154</v>
      </c>
      <c r="E49" s="141" t="s">
        <v>1182</v>
      </c>
      <c r="F49" s="82">
        <v>66501.4313</v>
      </c>
      <c r="G49" s="74">
        <v>2.080337</v>
      </c>
      <c r="H49" s="22" t="s">
        <v>169</v>
      </c>
      <c r="I49" s="23">
        <v>5740.808219178082</v>
      </c>
      <c r="J49" s="24" t="s">
        <v>177</v>
      </c>
      <c r="K49" s="25">
        <v>7315195.643078029</v>
      </c>
      <c r="L49" s="28">
        <v>110.00057442490008</v>
      </c>
      <c r="M49" s="88"/>
      <c r="N49" s="89">
        <v>1.4269259891891504</v>
      </c>
      <c r="O49" s="88"/>
      <c r="P49" s="89">
        <v>0.6615538733612987</v>
      </c>
      <c r="Q49" s="77">
        <v>68</v>
      </c>
      <c r="R49" s="77">
        <v>53</v>
      </c>
      <c r="S49" s="77">
        <f t="shared" si="0"/>
        <v>0</v>
      </c>
      <c r="T49" s="29">
        <f t="shared" si="1"/>
        <v>1</v>
      </c>
      <c r="U49" s="29">
        <f t="shared" si="2"/>
        <v>0</v>
      </c>
      <c r="V49" s="29">
        <f t="shared" si="3"/>
        <v>0</v>
      </c>
      <c r="W49" s="29">
        <f t="shared" si="4"/>
        <v>0</v>
      </c>
    </row>
    <row r="50" spans="1:23" s="29" customFormat="1" ht="12.75" customHeight="1">
      <c r="A50" s="17">
        <v>1991</v>
      </c>
      <c r="B50" s="18" t="s">
        <v>653</v>
      </c>
      <c r="C50" s="19" t="s">
        <v>664</v>
      </c>
      <c r="D50" s="20" t="s">
        <v>155</v>
      </c>
      <c r="E50" s="142" t="s">
        <v>1182</v>
      </c>
      <c r="F50" s="82">
        <v>658.329472</v>
      </c>
      <c r="G50" s="74">
        <v>0.9480537</v>
      </c>
      <c r="H50" s="22" t="s">
        <v>169</v>
      </c>
      <c r="I50" s="23">
        <v>52.32328767123285</v>
      </c>
      <c r="J50" s="24" t="s">
        <v>177</v>
      </c>
      <c r="K50" s="25">
        <v>81603.20688894915</v>
      </c>
      <c r="L50" s="28">
        <v>123.95496534742584</v>
      </c>
      <c r="M50" s="88"/>
      <c r="N50" s="89">
        <v>1.7464684431621127</v>
      </c>
      <c r="O50" s="88"/>
      <c r="P50" s="89">
        <v>0.8657863433350561</v>
      </c>
      <c r="Q50" s="77">
        <v>71</v>
      </c>
      <c r="R50" s="77">
        <v>61</v>
      </c>
      <c r="S50" s="77">
        <f t="shared" si="0"/>
        <v>0</v>
      </c>
      <c r="T50" s="29">
        <f t="shared" si="1"/>
        <v>1</v>
      </c>
      <c r="U50" s="29">
        <f t="shared" si="2"/>
        <v>0</v>
      </c>
      <c r="V50" s="29">
        <f t="shared" si="3"/>
        <v>0</v>
      </c>
      <c r="W50" s="29">
        <f t="shared" si="4"/>
        <v>0</v>
      </c>
    </row>
    <row r="51" spans="1:23" s="29" customFormat="1" ht="12.75" customHeight="1">
      <c r="A51" s="17">
        <v>1991</v>
      </c>
      <c r="B51" s="18" t="s">
        <v>653</v>
      </c>
      <c r="C51" s="19" t="s">
        <v>665</v>
      </c>
      <c r="D51" s="20" t="s">
        <v>156</v>
      </c>
      <c r="E51" s="142" t="s">
        <v>1182</v>
      </c>
      <c r="F51" s="82">
        <v>565.654272</v>
      </c>
      <c r="G51" s="74">
        <v>2.365655</v>
      </c>
      <c r="H51" s="22" t="s">
        <v>169</v>
      </c>
      <c r="I51" s="23">
        <v>56.11660273972602</v>
      </c>
      <c r="J51" s="24" t="s">
        <v>179</v>
      </c>
      <c r="K51" s="25">
        <v>34216.48633678456</v>
      </c>
      <c r="L51" s="28">
        <v>60.49010505269297</v>
      </c>
      <c r="M51" s="88"/>
      <c r="N51" s="89">
        <v>0.682798534</v>
      </c>
      <c r="O51" s="88"/>
      <c r="P51" s="89">
        <v>0.682798534</v>
      </c>
      <c r="Q51" s="77">
        <v>50</v>
      </c>
      <c r="R51" s="77">
        <v>54</v>
      </c>
      <c r="S51" s="77">
        <f t="shared" si="0"/>
        <v>1</v>
      </c>
      <c r="T51" s="29">
        <f t="shared" si="1"/>
        <v>0</v>
      </c>
      <c r="U51" s="29">
        <f t="shared" si="2"/>
        <v>0</v>
      </c>
      <c r="V51" s="29">
        <f t="shared" si="3"/>
        <v>0</v>
      </c>
      <c r="W51" s="29">
        <f t="shared" si="4"/>
        <v>0</v>
      </c>
    </row>
    <row r="52" spans="1:23" s="29" customFormat="1" ht="12.75" customHeight="1">
      <c r="A52" s="17">
        <v>1991</v>
      </c>
      <c r="B52" s="18" t="s">
        <v>653</v>
      </c>
      <c r="C52" s="112" t="s">
        <v>666</v>
      </c>
      <c r="D52" s="115" t="s">
        <v>157</v>
      </c>
      <c r="E52" s="141" t="s">
        <v>1182</v>
      </c>
      <c r="F52" s="82">
        <v>8292.96179</v>
      </c>
      <c r="G52" s="74">
        <v>0.9348763</v>
      </c>
      <c r="H52" s="22" t="s">
        <v>169</v>
      </c>
      <c r="I52" s="23">
        <v>708.7602739726027</v>
      </c>
      <c r="J52" s="24" t="s">
        <v>177</v>
      </c>
      <c r="K52" s="25">
        <v>685568.5168721449</v>
      </c>
      <c r="L52" s="28">
        <v>82.66871767078827</v>
      </c>
      <c r="M52" s="88"/>
      <c r="N52" s="89">
        <v>1.0831785201066884</v>
      </c>
      <c r="O52" s="88"/>
      <c r="P52" s="89">
        <v>0.5456377862586603</v>
      </c>
      <c r="Q52" s="77">
        <v>62</v>
      </c>
      <c r="R52" s="77">
        <v>47</v>
      </c>
      <c r="S52" s="77">
        <f t="shared" si="0"/>
        <v>0</v>
      </c>
      <c r="T52" s="29">
        <f t="shared" si="1"/>
        <v>1</v>
      </c>
      <c r="U52" s="29">
        <f t="shared" si="2"/>
        <v>0</v>
      </c>
      <c r="V52" s="29">
        <f t="shared" si="3"/>
        <v>0</v>
      </c>
      <c r="W52" s="29">
        <f t="shared" si="4"/>
        <v>0</v>
      </c>
    </row>
    <row r="53" spans="1:23" s="29" customFormat="1" ht="12.75" customHeight="1">
      <c r="A53" s="17">
        <v>1991</v>
      </c>
      <c r="B53" s="18" t="s">
        <v>653</v>
      </c>
      <c r="C53" s="19" t="s">
        <v>667</v>
      </c>
      <c r="D53" s="20" t="s">
        <v>267</v>
      </c>
      <c r="E53" s="142" t="s">
        <v>1182</v>
      </c>
      <c r="F53" s="82">
        <v>92085.9853</v>
      </c>
      <c r="G53" s="74">
        <v>1.949196</v>
      </c>
      <c r="H53" s="22" t="s">
        <v>169</v>
      </c>
      <c r="I53" s="23">
        <v>7225.082191780822</v>
      </c>
      <c r="J53" s="24" t="s">
        <v>177</v>
      </c>
      <c r="K53" s="25">
        <v>10789572.272224434</v>
      </c>
      <c r="L53" s="28">
        <v>117.168451171738</v>
      </c>
      <c r="M53" s="88"/>
      <c r="N53" s="89">
        <v>1.6722837806044764</v>
      </c>
      <c r="O53" s="88"/>
      <c r="P53" s="89">
        <v>0.8639318245251647</v>
      </c>
      <c r="Q53" s="77">
        <v>70</v>
      </c>
      <c r="R53" s="77">
        <v>61</v>
      </c>
      <c r="S53" s="77">
        <f t="shared" si="0"/>
        <v>0</v>
      </c>
      <c r="T53" s="29">
        <f t="shared" si="1"/>
        <v>1</v>
      </c>
      <c r="U53" s="29">
        <f t="shared" si="2"/>
        <v>0</v>
      </c>
      <c r="V53" s="29">
        <f t="shared" si="3"/>
        <v>0</v>
      </c>
      <c r="W53" s="29">
        <f t="shared" si="4"/>
        <v>0</v>
      </c>
    </row>
    <row r="54" spans="1:23" s="29" customFormat="1" ht="12.75" customHeight="1">
      <c r="A54" s="17">
        <v>1991</v>
      </c>
      <c r="B54" s="18" t="s">
        <v>653</v>
      </c>
      <c r="C54" s="112" t="s">
        <v>668</v>
      </c>
      <c r="D54" s="115" t="s">
        <v>268</v>
      </c>
      <c r="E54" s="141" t="s">
        <v>1182</v>
      </c>
      <c r="F54" s="82">
        <v>4030.56102</v>
      </c>
      <c r="G54" s="74">
        <v>3.36032</v>
      </c>
      <c r="H54" s="22" t="s">
        <v>169</v>
      </c>
      <c r="I54" s="23">
        <v>361.93150684931504</v>
      </c>
      <c r="J54" s="24" t="s">
        <v>179</v>
      </c>
      <c r="K54" s="25">
        <v>58387.813925382</v>
      </c>
      <c r="L54" s="28">
        <v>14.486274649026898</v>
      </c>
      <c r="M54" s="88"/>
      <c r="N54" s="89">
        <v>0.180652662</v>
      </c>
      <c r="O54" s="88"/>
      <c r="P54" s="89">
        <v>0.180652662</v>
      </c>
      <c r="Q54" s="77">
        <v>23</v>
      </c>
      <c r="R54" s="77">
        <v>22</v>
      </c>
      <c r="S54" s="77">
        <f t="shared" si="0"/>
        <v>1</v>
      </c>
      <c r="T54" s="29">
        <f t="shared" si="1"/>
        <v>0</v>
      </c>
      <c r="U54" s="29">
        <f t="shared" si="2"/>
        <v>0</v>
      </c>
      <c r="V54" s="29">
        <f t="shared" si="3"/>
        <v>0</v>
      </c>
      <c r="W54" s="29">
        <f t="shared" si="4"/>
        <v>0</v>
      </c>
    </row>
    <row r="55" spans="1:23" s="29" customFormat="1" ht="12.75" customHeight="1">
      <c r="A55" s="17">
        <v>1994</v>
      </c>
      <c r="B55" s="18" t="s">
        <v>975</v>
      </c>
      <c r="C55" s="19" t="s">
        <v>977</v>
      </c>
      <c r="D55" s="20" t="s">
        <v>270</v>
      </c>
      <c r="E55" s="141" t="s">
        <v>1182</v>
      </c>
      <c r="F55" s="82">
        <v>601.422016</v>
      </c>
      <c r="G55" s="74">
        <v>4.39449</v>
      </c>
      <c r="H55" s="22" t="s">
        <v>170</v>
      </c>
      <c r="I55" s="23">
        <v>105.50835616438357</v>
      </c>
      <c r="J55" s="24" t="s">
        <v>177</v>
      </c>
      <c r="K55" s="25">
        <v>135836.017284452</v>
      </c>
      <c r="L55" s="28">
        <v>225.8580724860794</v>
      </c>
      <c r="M55" s="88"/>
      <c r="N55" s="89">
        <v>1.4417057280407573</v>
      </c>
      <c r="O55" s="88"/>
      <c r="P55" s="89">
        <v>1.3227339929324524</v>
      </c>
      <c r="Q55" s="77">
        <v>68</v>
      </c>
      <c r="R55" s="77">
        <v>67</v>
      </c>
      <c r="S55" s="77">
        <f t="shared" si="0"/>
        <v>0</v>
      </c>
      <c r="T55" s="29">
        <f t="shared" si="1"/>
        <v>1</v>
      </c>
      <c r="U55" s="29">
        <f t="shared" si="2"/>
        <v>0</v>
      </c>
      <c r="V55" s="29">
        <f t="shared" si="3"/>
        <v>0</v>
      </c>
      <c r="W55" s="29">
        <f t="shared" si="4"/>
        <v>0</v>
      </c>
    </row>
    <row r="56" spans="1:23" s="29" customFormat="1" ht="12.75" customHeight="1">
      <c r="A56" s="17">
        <v>1994</v>
      </c>
      <c r="B56" s="18" t="s">
        <v>975</v>
      </c>
      <c r="C56" s="19" t="s">
        <v>980</v>
      </c>
      <c r="D56" s="20" t="s">
        <v>981</v>
      </c>
      <c r="E56" s="142" t="s">
        <v>1182</v>
      </c>
      <c r="F56" s="82">
        <v>335.973152</v>
      </c>
      <c r="G56" s="74">
        <v>5.626093</v>
      </c>
      <c r="H56" s="22" t="s">
        <v>170</v>
      </c>
      <c r="I56" s="23">
        <v>75.43401369863014</v>
      </c>
      <c r="J56" s="24" t="s">
        <v>177</v>
      </c>
      <c r="K56" s="25">
        <v>891576.3341327104</v>
      </c>
      <c r="L56" s="28">
        <v>2653.713038751115</v>
      </c>
      <c r="M56" s="88"/>
      <c r="N56" s="89">
        <v>13.235484900717633</v>
      </c>
      <c r="O56" s="88"/>
      <c r="P56" s="89">
        <v>8.030306581168851</v>
      </c>
      <c r="Q56" s="77">
        <v>99</v>
      </c>
      <c r="R56" s="77">
        <v>96</v>
      </c>
      <c r="S56" s="77">
        <f t="shared" si="0"/>
        <v>0</v>
      </c>
      <c r="T56" s="29">
        <f t="shared" si="1"/>
        <v>0</v>
      </c>
      <c r="U56" s="29">
        <f t="shared" si="2"/>
        <v>0</v>
      </c>
      <c r="V56" s="29">
        <f t="shared" si="3"/>
        <v>0</v>
      </c>
      <c r="W56" s="29">
        <f t="shared" si="4"/>
        <v>1</v>
      </c>
    </row>
    <row r="57" spans="1:23" s="29" customFormat="1" ht="12.75" customHeight="1">
      <c r="A57" s="17">
        <v>1994</v>
      </c>
      <c r="B57" s="18" t="s">
        <v>975</v>
      </c>
      <c r="C57" s="19" t="s">
        <v>982</v>
      </c>
      <c r="D57" s="20" t="s">
        <v>271</v>
      </c>
      <c r="E57" s="142" t="s">
        <v>1182</v>
      </c>
      <c r="F57" s="82">
        <v>42040.7747</v>
      </c>
      <c r="G57" s="74">
        <v>3.238209</v>
      </c>
      <c r="H57" s="22" t="s">
        <v>170</v>
      </c>
      <c r="I57" s="23">
        <v>8080.5698630136985</v>
      </c>
      <c r="J57" s="24" t="s">
        <v>177</v>
      </c>
      <c r="K57" s="25">
        <v>45053157.313001595</v>
      </c>
      <c r="L57" s="28">
        <v>1071.6538321307764</v>
      </c>
      <c r="M57" s="88"/>
      <c r="N57" s="89">
        <v>6.243552721108779</v>
      </c>
      <c r="O57" s="88"/>
      <c r="P57" s="89">
        <v>4.937347809244689</v>
      </c>
      <c r="Q57" s="77">
        <v>93</v>
      </c>
      <c r="R57" s="77">
        <v>89</v>
      </c>
      <c r="S57" s="77">
        <f t="shared" si="0"/>
        <v>0</v>
      </c>
      <c r="T57" s="29">
        <f t="shared" si="1"/>
        <v>0</v>
      </c>
      <c r="U57" s="29">
        <f t="shared" si="2"/>
        <v>0</v>
      </c>
      <c r="V57" s="29">
        <f t="shared" si="3"/>
        <v>1</v>
      </c>
      <c r="W57" s="29">
        <f t="shared" si="4"/>
        <v>0</v>
      </c>
    </row>
    <row r="58" spans="1:23" s="29" customFormat="1" ht="12.75" customHeight="1">
      <c r="A58" s="17">
        <v>1994</v>
      </c>
      <c r="B58" s="18" t="s">
        <v>975</v>
      </c>
      <c r="C58" s="19" t="s">
        <v>984</v>
      </c>
      <c r="D58" s="20" t="s">
        <v>985</v>
      </c>
      <c r="E58" s="142" t="s">
        <v>1182</v>
      </c>
      <c r="F58" s="82">
        <v>95957.0821</v>
      </c>
      <c r="G58" s="74">
        <v>4.687846</v>
      </c>
      <c r="H58" s="22" t="s">
        <v>170</v>
      </c>
      <c r="I58" s="23">
        <v>20058.397260273974</v>
      </c>
      <c r="J58" s="24" t="s">
        <v>177</v>
      </c>
      <c r="K58" s="25">
        <v>51160584.302529044</v>
      </c>
      <c r="L58" s="28">
        <v>533.1611089342309</v>
      </c>
      <c r="M58" s="88"/>
      <c r="N58" s="89">
        <v>2.8561946981792206</v>
      </c>
      <c r="O58" s="88"/>
      <c r="P58" s="89">
        <v>2.3442168075075607</v>
      </c>
      <c r="Q58" s="77">
        <v>81</v>
      </c>
      <c r="R58" s="77">
        <v>77</v>
      </c>
      <c r="S58" s="77">
        <f t="shared" si="0"/>
        <v>0</v>
      </c>
      <c r="T58" s="29">
        <f t="shared" si="1"/>
        <v>0</v>
      </c>
      <c r="U58" s="29">
        <f t="shared" si="2"/>
        <v>1</v>
      </c>
      <c r="V58" s="29">
        <f t="shared" si="3"/>
        <v>0</v>
      </c>
      <c r="W58" s="29">
        <f t="shared" si="4"/>
        <v>0</v>
      </c>
    </row>
    <row r="59" spans="1:23" s="29" customFormat="1" ht="12.75" customHeight="1">
      <c r="A59" s="17">
        <v>1994</v>
      </c>
      <c r="B59" s="18" t="s">
        <v>975</v>
      </c>
      <c r="C59" s="19" t="s">
        <v>989</v>
      </c>
      <c r="D59" s="20" t="s">
        <v>276</v>
      </c>
      <c r="E59" s="141" t="s">
        <v>1182</v>
      </c>
      <c r="F59" s="82">
        <v>121182.462</v>
      </c>
      <c r="G59" s="74">
        <v>5.57376</v>
      </c>
      <c r="H59" s="22" t="s">
        <v>170</v>
      </c>
      <c r="I59" s="23">
        <v>26075.657534246577</v>
      </c>
      <c r="J59" s="24" t="s">
        <v>177</v>
      </c>
      <c r="K59" s="25">
        <v>53456494.29728795</v>
      </c>
      <c r="L59" s="28">
        <v>441.12401592639657</v>
      </c>
      <c r="M59" s="88"/>
      <c r="N59" s="89">
        <v>2.2956926652002627</v>
      </c>
      <c r="O59" s="88"/>
      <c r="P59" s="89">
        <v>2.0493102232971796</v>
      </c>
      <c r="Q59" s="77">
        <v>77</v>
      </c>
      <c r="R59" s="77">
        <v>75</v>
      </c>
      <c r="S59" s="77">
        <f t="shared" si="0"/>
        <v>0</v>
      </c>
      <c r="T59" s="29">
        <f t="shared" si="1"/>
        <v>0</v>
      </c>
      <c r="U59" s="29">
        <f t="shared" si="2"/>
        <v>1</v>
      </c>
      <c r="V59" s="29">
        <f t="shared" si="3"/>
        <v>0</v>
      </c>
      <c r="W59" s="29">
        <f t="shared" si="4"/>
        <v>0</v>
      </c>
    </row>
    <row r="60" spans="1:23" s="29" customFormat="1" ht="12.75" customHeight="1">
      <c r="A60" s="17">
        <v>1994</v>
      </c>
      <c r="B60" s="18" t="s">
        <v>810</v>
      </c>
      <c r="C60" s="19" t="s">
        <v>811</v>
      </c>
      <c r="D60" s="20" t="s">
        <v>812</v>
      </c>
      <c r="E60" s="141" t="s">
        <v>1182</v>
      </c>
      <c r="F60" s="82">
        <v>896.9978675239</v>
      </c>
      <c r="G60" s="74">
        <v>7.320174</v>
      </c>
      <c r="H60" s="22" t="s">
        <v>170</v>
      </c>
      <c r="I60" s="23">
        <v>320.8876712328767</v>
      </c>
      <c r="J60" s="24" t="s">
        <v>177</v>
      </c>
      <c r="K60" s="25">
        <v>2908094.6765167452</v>
      </c>
      <c r="L60" s="28">
        <v>3242.0307581603706</v>
      </c>
      <c r="M60" s="88"/>
      <c r="N60" s="89">
        <v>10.148551292071653</v>
      </c>
      <c r="O60" s="88"/>
      <c r="P60" s="89">
        <v>6.23015802902328</v>
      </c>
      <c r="Q60" s="77">
        <v>96</v>
      </c>
      <c r="R60" s="77">
        <v>93</v>
      </c>
      <c r="S60" s="77">
        <f t="shared" si="0"/>
        <v>0</v>
      </c>
      <c r="T60" s="29">
        <f t="shared" si="1"/>
        <v>0</v>
      </c>
      <c r="U60" s="29">
        <f t="shared" si="2"/>
        <v>0</v>
      </c>
      <c r="V60" s="29">
        <f t="shared" si="3"/>
        <v>0</v>
      </c>
      <c r="W60" s="29">
        <f t="shared" si="4"/>
        <v>1</v>
      </c>
    </row>
    <row r="61" spans="1:23" s="29" customFormat="1" ht="12.75" customHeight="1">
      <c r="A61" s="17">
        <v>1994</v>
      </c>
      <c r="B61" s="18" t="s">
        <v>810</v>
      </c>
      <c r="C61" s="19" t="s">
        <v>813</v>
      </c>
      <c r="D61" s="20" t="s">
        <v>277</v>
      </c>
      <c r="E61" s="142" t="s">
        <v>1182</v>
      </c>
      <c r="F61" s="82">
        <v>6049.042442914</v>
      </c>
      <c r="G61" s="74">
        <v>8.268305</v>
      </c>
      <c r="H61" s="22" t="s">
        <v>170</v>
      </c>
      <c r="I61" s="23">
        <v>2129.194520547945</v>
      </c>
      <c r="J61" s="24" t="s">
        <v>177</v>
      </c>
      <c r="K61" s="25">
        <v>20192419.062545337</v>
      </c>
      <c r="L61" s="28">
        <v>3338.118264684891</v>
      </c>
      <c r="M61" s="88"/>
      <c r="N61" s="89">
        <v>10.619927502725327</v>
      </c>
      <c r="O61" s="88"/>
      <c r="P61" s="89">
        <v>7.14931529300308</v>
      </c>
      <c r="Q61" s="77">
        <v>96</v>
      </c>
      <c r="R61" s="77">
        <v>95</v>
      </c>
      <c r="S61" s="77">
        <f t="shared" si="0"/>
        <v>0</v>
      </c>
      <c r="T61" s="29">
        <f t="shared" si="1"/>
        <v>0</v>
      </c>
      <c r="U61" s="29">
        <f t="shared" si="2"/>
        <v>0</v>
      </c>
      <c r="V61" s="29">
        <f t="shared" si="3"/>
        <v>0</v>
      </c>
      <c r="W61" s="29">
        <f t="shared" si="4"/>
        <v>1</v>
      </c>
    </row>
    <row r="62" spans="1:23" s="29" customFormat="1" ht="12.75" customHeight="1">
      <c r="A62" s="17">
        <v>1994</v>
      </c>
      <c r="B62" s="18" t="s">
        <v>810</v>
      </c>
      <c r="C62" s="19" t="s">
        <v>814</v>
      </c>
      <c r="D62" s="20" t="s">
        <v>815</v>
      </c>
      <c r="E62" s="142" t="s">
        <v>1182</v>
      </c>
      <c r="F62" s="82">
        <v>1083.900748752</v>
      </c>
      <c r="G62" s="74">
        <v>5.978052</v>
      </c>
      <c r="H62" s="22" t="s">
        <v>170</v>
      </c>
      <c r="I62" s="23">
        <v>325.55342465753426</v>
      </c>
      <c r="J62" s="24" t="s">
        <v>177</v>
      </c>
      <c r="K62" s="25">
        <v>2199874.429550071</v>
      </c>
      <c r="L62" s="28">
        <v>2029.5902849804277</v>
      </c>
      <c r="M62" s="88"/>
      <c r="N62" s="89">
        <v>7.567007501931378</v>
      </c>
      <c r="O62" s="88"/>
      <c r="P62" s="89">
        <v>6.172462540710023</v>
      </c>
      <c r="Q62" s="77">
        <v>94</v>
      </c>
      <c r="R62" s="77">
        <v>93</v>
      </c>
      <c r="S62" s="77">
        <f t="shared" si="0"/>
        <v>0</v>
      </c>
      <c r="T62" s="29">
        <f t="shared" si="1"/>
        <v>0</v>
      </c>
      <c r="U62" s="29">
        <f t="shared" si="2"/>
        <v>0</v>
      </c>
      <c r="V62" s="29">
        <f t="shared" si="3"/>
        <v>1</v>
      </c>
      <c r="W62" s="29">
        <f t="shared" si="4"/>
        <v>0</v>
      </c>
    </row>
    <row r="63" spans="1:23" s="29" customFormat="1" ht="12.75" customHeight="1">
      <c r="A63" s="17">
        <v>1994</v>
      </c>
      <c r="B63" s="18" t="s">
        <v>810</v>
      </c>
      <c r="C63" s="19" t="s">
        <v>816</v>
      </c>
      <c r="D63" s="20" t="s">
        <v>817</v>
      </c>
      <c r="E63" s="141" t="s">
        <v>1182</v>
      </c>
      <c r="F63" s="82">
        <v>580.5296047798</v>
      </c>
      <c r="G63" s="74">
        <v>6.373644</v>
      </c>
      <c r="H63" s="22" t="s">
        <v>170</v>
      </c>
      <c r="I63" s="23">
        <v>203.1887671232877</v>
      </c>
      <c r="J63" s="24" t="s">
        <v>177</v>
      </c>
      <c r="K63" s="25">
        <v>2275159.1350285215</v>
      </c>
      <c r="L63" s="28">
        <v>3919.1095790739378</v>
      </c>
      <c r="M63" s="88"/>
      <c r="N63" s="89">
        <v>12.53893423346566</v>
      </c>
      <c r="O63" s="88"/>
      <c r="P63" s="89">
        <v>9.645505564457064</v>
      </c>
      <c r="Q63" s="77">
        <v>98</v>
      </c>
      <c r="R63" s="77">
        <v>98</v>
      </c>
      <c r="S63" s="77">
        <f t="shared" si="0"/>
        <v>0</v>
      </c>
      <c r="T63" s="29">
        <f t="shared" si="1"/>
        <v>0</v>
      </c>
      <c r="U63" s="29">
        <f t="shared" si="2"/>
        <v>0</v>
      </c>
      <c r="V63" s="29">
        <f t="shared" si="3"/>
        <v>0</v>
      </c>
      <c r="W63" s="29">
        <f t="shared" si="4"/>
        <v>1</v>
      </c>
    </row>
    <row r="64" spans="1:23" s="29" customFormat="1" ht="12.75" customHeight="1">
      <c r="A64" s="17">
        <v>1994</v>
      </c>
      <c r="B64" s="18" t="s">
        <v>810</v>
      </c>
      <c r="C64" s="19" t="s">
        <v>818</v>
      </c>
      <c r="D64" s="20" t="s">
        <v>278</v>
      </c>
      <c r="E64" s="142" t="s">
        <v>1182</v>
      </c>
      <c r="F64" s="82">
        <v>7237.921242629</v>
      </c>
      <c r="G64" s="74">
        <v>6.909801</v>
      </c>
      <c r="H64" s="22" t="s">
        <v>170</v>
      </c>
      <c r="I64" s="23">
        <v>2383.094520547945</v>
      </c>
      <c r="J64" s="24" t="s">
        <v>177</v>
      </c>
      <c r="K64" s="25">
        <v>24550218.646847952</v>
      </c>
      <c r="L64" s="28">
        <v>3391.8880606568578</v>
      </c>
      <c r="M64" s="88"/>
      <c r="N64" s="89">
        <v>11.536196299405805</v>
      </c>
      <c r="O64" s="88"/>
      <c r="P64" s="89">
        <v>8.590525807292257</v>
      </c>
      <c r="Q64" s="77">
        <v>98</v>
      </c>
      <c r="R64" s="77">
        <v>97</v>
      </c>
      <c r="S64" s="77">
        <f t="shared" si="0"/>
        <v>0</v>
      </c>
      <c r="T64" s="29">
        <f t="shared" si="1"/>
        <v>0</v>
      </c>
      <c r="U64" s="29">
        <f t="shared" si="2"/>
        <v>0</v>
      </c>
      <c r="V64" s="29">
        <f t="shared" si="3"/>
        <v>0</v>
      </c>
      <c r="W64" s="29">
        <f t="shared" si="4"/>
        <v>1</v>
      </c>
    </row>
    <row r="65" spans="1:23" s="29" customFormat="1" ht="12.75" customHeight="1">
      <c r="A65" s="17">
        <v>1994</v>
      </c>
      <c r="B65" s="18" t="s">
        <v>810</v>
      </c>
      <c r="C65" s="19" t="s">
        <v>819</v>
      </c>
      <c r="D65" s="20" t="s">
        <v>279</v>
      </c>
      <c r="E65" s="142" t="s">
        <v>1182</v>
      </c>
      <c r="F65" s="82">
        <v>521.7516336631</v>
      </c>
      <c r="G65" s="74">
        <v>8.217847</v>
      </c>
      <c r="H65" s="22" t="s">
        <v>170</v>
      </c>
      <c r="I65" s="23">
        <v>122.46424657534246</v>
      </c>
      <c r="J65" s="24" t="s">
        <v>177</v>
      </c>
      <c r="K65" s="25">
        <v>1186505.102637572</v>
      </c>
      <c r="L65" s="28">
        <v>2274.080282810786</v>
      </c>
      <c r="M65" s="88"/>
      <c r="N65" s="89">
        <v>10.84947782238054</v>
      </c>
      <c r="O65" s="88"/>
      <c r="P65" s="89">
        <v>7.241348691492698</v>
      </c>
      <c r="Q65" s="77">
        <v>97</v>
      </c>
      <c r="R65" s="77">
        <v>96</v>
      </c>
      <c r="S65" s="77">
        <f t="shared" si="0"/>
        <v>0</v>
      </c>
      <c r="T65" s="29">
        <f t="shared" si="1"/>
        <v>0</v>
      </c>
      <c r="U65" s="29">
        <f t="shared" si="2"/>
        <v>0</v>
      </c>
      <c r="V65" s="29">
        <f t="shared" si="3"/>
        <v>0</v>
      </c>
      <c r="W65" s="29">
        <f t="shared" si="4"/>
        <v>1</v>
      </c>
    </row>
    <row r="66" spans="1:23" s="29" customFormat="1" ht="12.75" customHeight="1">
      <c r="A66" s="17">
        <v>1994</v>
      </c>
      <c r="B66" s="18" t="s">
        <v>810</v>
      </c>
      <c r="C66" s="19" t="s">
        <v>820</v>
      </c>
      <c r="D66" s="20" t="s">
        <v>280</v>
      </c>
      <c r="E66" s="142" t="s">
        <v>1182</v>
      </c>
      <c r="F66" s="82">
        <v>321.1683440435</v>
      </c>
      <c r="G66" s="74">
        <v>6.952431</v>
      </c>
      <c r="H66" s="22" t="s">
        <v>170</v>
      </c>
      <c r="I66" s="23">
        <v>69.5099315068493</v>
      </c>
      <c r="J66" s="24" t="s">
        <v>177</v>
      </c>
      <c r="K66" s="25">
        <v>664779.4939456253</v>
      </c>
      <c r="L66" s="28">
        <v>2069.8786361571974</v>
      </c>
      <c r="M66" s="88"/>
      <c r="N66" s="89">
        <v>10.709749062519785</v>
      </c>
      <c r="O66" s="88"/>
      <c r="P66" s="89">
        <v>9.887882267159542</v>
      </c>
      <c r="Q66" s="77">
        <v>97</v>
      </c>
      <c r="R66" s="77">
        <v>99</v>
      </c>
      <c r="S66" s="77">
        <f t="shared" si="0"/>
        <v>0</v>
      </c>
      <c r="T66" s="29">
        <f t="shared" si="1"/>
        <v>0</v>
      </c>
      <c r="U66" s="29">
        <f t="shared" si="2"/>
        <v>0</v>
      </c>
      <c r="V66" s="29">
        <f t="shared" si="3"/>
        <v>0</v>
      </c>
      <c r="W66" s="29">
        <f t="shared" si="4"/>
        <v>1</v>
      </c>
    </row>
    <row r="67" spans="1:23" s="29" customFormat="1" ht="12.75" customHeight="1">
      <c r="A67" s="17">
        <v>1994</v>
      </c>
      <c r="B67" s="18" t="s">
        <v>810</v>
      </c>
      <c r="C67" s="19" t="s">
        <v>821</v>
      </c>
      <c r="D67" s="20" t="s">
        <v>283</v>
      </c>
      <c r="E67" s="142" t="s">
        <v>1182</v>
      </c>
      <c r="F67" s="82">
        <v>775.1949995213</v>
      </c>
      <c r="G67" s="74">
        <v>7.37659</v>
      </c>
      <c r="H67" s="22" t="s">
        <v>170</v>
      </c>
      <c r="I67" s="23">
        <v>280.6945205479452</v>
      </c>
      <c r="J67" s="24" t="s">
        <v>177</v>
      </c>
      <c r="K67" s="25">
        <v>2808436.4361914056</v>
      </c>
      <c r="L67" s="28">
        <v>3622.8773894641695</v>
      </c>
      <c r="M67" s="88"/>
      <c r="N67" s="89">
        <v>11.204157498679889</v>
      </c>
      <c r="O67" s="88"/>
      <c r="P67" s="89">
        <v>9.384390557868969</v>
      </c>
      <c r="Q67" s="77">
        <v>97</v>
      </c>
      <c r="R67" s="77">
        <v>98</v>
      </c>
      <c r="S67" s="77">
        <f t="shared" si="0"/>
        <v>0</v>
      </c>
      <c r="T67" s="29">
        <f t="shared" si="1"/>
        <v>0</v>
      </c>
      <c r="U67" s="29">
        <f t="shared" si="2"/>
        <v>0</v>
      </c>
      <c r="V67" s="29">
        <f t="shared" si="3"/>
        <v>0</v>
      </c>
      <c r="W67" s="29">
        <f t="shared" si="4"/>
        <v>1</v>
      </c>
    </row>
    <row r="68" spans="1:23" s="29" customFormat="1" ht="12.75" customHeight="1">
      <c r="A68" s="17">
        <v>1994</v>
      </c>
      <c r="B68" s="18" t="s">
        <v>810</v>
      </c>
      <c r="C68" s="19" t="s">
        <v>822</v>
      </c>
      <c r="D68" s="20" t="s">
        <v>284</v>
      </c>
      <c r="E68" s="141" t="s">
        <v>1182</v>
      </c>
      <c r="F68" s="82">
        <v>20153.82309481</v>
      </c>
      <c r="G68" s="74">
        <v>7.310782</v>
      </c>
      <c r="H68" s="22" t="s">
        <v>170</v>
      </c>
      <c r="I68" s="23">
        <v>6450.945205479452</v>
      </c>
      <c r="J68" s="24" t="s">
        <v>177</v>
      </c>
      <c r="K68" s="25">
        <v>57142824.28083555</v>
      </c>
      <c r="L68" s="28">
        <v>2835.3342198161367</v>
      </c>
      <c r="M68" s="88"/>
      <c r="N68" s="89">
        <v>9.919433943448874</v>
      </c>
      <c r="O68" s="88"/>
      <c r="P68" s="89">
        <v>6.789214657741734</v>
      </c>
      <c r="Q68" s="77">
        <v>96</v>
      </c>
      <c r="R68" s="77">
        <v>94</v>
      </c>
      <c r="S68" s="77">
        <f t="shared" si="0"/>
        <v>0</v>
      </c>
      <c r="T68" s="29">
        <f t="shared" si="1"/>
        <v>0</v>
      </c>
      <c r="U68" s="29">
        <f t="shared" si="2"/>
        <v>0</v>
      </c>
      <c r="V68" s="29">
        <f t="shared" si="3"/>
        <v>1</v>
      </c>
      <c r="W68" s="29">
        <f t="shared" si="4"/>
        <v>0</v>
      </c>
    </row>
    <row r="69" spans="1:23" s="29" customFormat="1" ht="12.75" customHeight="1">
      <c r="A69" s="17">
        <v>1994</v>
      </c>
      <c r="B69" s="18" t="s">
        <v>810</v>
      </c>
      <c r="C69" s="19" t="s">
        <v>823</v>
      </c>
      <c r="D69" s="20" t="s">
        <v>824</v>
      </c>
      <c r="E69" s="142" t="s">
        <v>1182</v>
      </c>
      <c r="F69" s="82">
        <v>32364.75600753</v>
      </c>
      <c r="G69" s="74">
        <v>7.383253</v>
      </c>
      <c r="H69" s="22" t="s">
        <v>170</v>
      </c>
      <c r="I69" s="23">
        <v>10826.219178082192</v>
      </c>
      <c r="J69" s="24" t="s">
        <v>177</v>
      </c>
      <c r="K69" s="25">
        <v>73529314.55140512</v>
      </c>
      <c r="L69" s="28">
        <v>2271.894604559903</v>
      </c>
      <c r="M69" s="88"/>
      <c r="N69" s="89">
        <v>7.605578327750742</v>
      </c>
      <c r="O69" s="88"/>
      <c r="P69" s="89">
        <v>5.763435546398957</v>
      </c>
      <c r="Q69" s="77">
        <v>94</v>
      </c>
      <c r="R69" s="77">
        <v>92</v>
      </c>
      <c r="S69" s="77">
        <f aca="true" t="shared" si="5" ref="S69:S132">IF(N69&lt;1,1,0)</f>
        <v>0</v>
      </c>
      <c r="T69" s="29">
        <f aca="true" t="shared" si="6" ref="T69:T132">IF(AND(N69&gt;=1,N69&lt;2),1,0)</f>
        <v>0</v>
      </c>
      <c r="U69" s="29">
        <f aca="true" t="shared" si="7" ref="U69:U132">IF(AND(N69&gt;=2,N69&lt;6),1,0)</f>
        <v>0</v>
      </c>
      <c r="V69" s="29">
        <f aca="true" t="shared" si="8" ref="V69:V132">IF(AND(N69&gt;=6,N69&lt;10),1,0)</f>
        <v>1</v>
      </c>
      <c r="W69" s="29">
        <f aca="true" t="shared" si="9" ref="W69:W132">IF(N69&gt;=10,1,0)</f>
        <v>0</v>
      </c>
    </row>
    <row r="70" spans="1:23" s="29" customFormat="1" ht="12.75" customHeight="1">
      <c r="A70" s="17">
        <v>1994</v>
      </c>
      <c r="B70" s="18" t="s">
        <v>810</v>
      </c>
      <c r="C70" s="19" t="s">
        <v>825</v>
      </c>
      <c r="D70" s="20" t="s">
        <v>285</v>
      </c>
      <c r="E70" s="141" t="s">
        <v>1182</v>
      </c>
      <c r="F70" s="82">
        <v>11165.37947617</v>
      </c>
      <c r="G70" s="74">
        <v>7.506149</v>
      </c>
      <c r="H70" s="22" t="s">
        <v>170</v>
      </c>
      <c r="I70" s="23">
        <v>3438.9821917808217</v>
      </c>
      <c r="J70" s="24" t="s">
        <v>177</v>
      </c>
      <c r="K70" s="25">
        <v>27404661.277429454</v>
      </c>
      <c r="L70" s="28">
        <v>2454.4316953954467</v>
      </c>
      <c r="M70" s="88"/>
      <c r="N70" s="89">
        <v>8.923660778001695</v>
      </c>
      <c r="O70" s="88"/>
      <c r="P70" s="89">
        <v>7.235035322453243</v>
      </c>
      <c r="Q70" s="77">
        <v>96</v>
      </c>
      <c r="R70" s="77">
        <v>96</v>
      </c>
      <c r="S70" s="77">
        <f t="shared" si="5"/>
        <v>0</v>
      </c>
      <c r="T70" s="29">
        <f t="shared" si="6"/>
        <v>0</v>
      </c>
      <c r="U70" s="29">
        <f t="shared" si="7"/>
        <v>0</v>
      </c>
      <c r="V70" s="29">
        <f t="shared" si="8"/>
        <v>1</v>
      </c>
      <c r="W70" s="29">
        <f t="shared" si="9"/>
        <v>0</v>
      </c>
    </row>
    <row r="71" spans="1:23" s="29" customFormat="1" ht="12.75" customHeight="1">
      <c r="A71" s="17">
        <v>1997</v>
      </c>
      <c r="B71" s="18" t="s">
        <v>1145</v>
      </c>
      <c r="C71" s="19" t="s">
        <v>1146</v>
      </c>
      <c r="D71" s="20" t="s">
        <v>286</v>
      </c>
      <c r="E71" s="139" t="s">
        <v>1182</v>
      </c>
      <c r="F71" s="82">
        <v>5949.12461</v>
      </c>
      <c r="G71" s="74">
        <v>12.73966</v>
      </c>
      <c r="H71" s="22" t="s">
        <v>172</v>
      </c>
      <c r="I71" s="23">
        <v>1679.1012311901504</v>
      </c>
      <c r="J71" s="24" t="s">
        <v>177</v>
      </c>
      <c r="K71" s="25">
        <v>4939605.1079554325</v>
      </c>
      <c r="L71" s="28">
        <v>830.3078909546379</v>
      </c>
      <c r="M71" s="88"/>
      <c r="N71" s="89">
        <v>3.2943056574139487</v>
      </c>
      <c r="O71" s="88"/>
      <c r="P71" s="89">
        <v>2.2151919254792114</v>
      </c>
      <c r="Q71" s="77">
        <v>82</v>
      </c>
      <c r="R71" s="77">
        <v>77</v>
      </c>
      <c r="S71" s="77">
        <f t="shared" si="5"/>
        <v>0</v>
      </c>
      <c r="T71" s="29">
        <f t="shared" si="6"/>
        <v>0</v>
      </c>
      <c r="U71" s="29">
        <f t="shared" si="7"/>
        <v>1</v>
      </c>
      <c r="V71" s="29">
        <f t="shared" si="8"/>
        <v>0</v>
      </c>
      <c r="W71" s="29">
        <f t="shared" si="9"/>
        <v>0</v>
      </c>
    </row>
    <row r="72" spans="1:23" s="29" customFormat="1" ht="12.75" customHeight="1">
      <c r="A72" s="17">
        <v>1997</v>
      </c>
      <c r="B72" s="18" t="s">
        <v>1145</v>
      </c>
      <c r="C72" s="19" t="s">
        <v>1147</v>
      </c>
      <c r="D72" s="20" t="s">
        <v>1148</v>
      </c>
      <c r="E72" s="140" t="s">
        <v>1182</v>
      </c>
      <c r="F72" s="82">
        <v>1158.75904</v>
      </c>
      <c r="G72" s="74">
        <v>10.10995</v>
      </c>
      <c r="H72" s="22" t="s">
        <v>172</v>
      </c>
      <c r="I72" s="23">
        <v>230.3136798905609</v>
      </c>
      <c r="J72" s="24" t="s">
        <v>177</v>
      </c>
      <c r="K72" s="25">
        <v>2535261.8460766557</v>
      </c>
      <c r="L72" s="28">
        <v>2187.911169242447</v>
      </c>
      <c r="M72" s="88"/>
      <c r="N72" s="89">
        <v>12.326836263966058</v>
      </c>
      <c r="O72" s="88"/>
      <c r="P72" s="89">
        <v>7.017075371775618</v>
      </c>
      <c r="Q72" s="77">
        <v>98</v>
      </c>
      <c r="R72" s="77">
        <v>95</v>
      </c>
      <c r="S72" s="77">
        <f t="shared" si="5"/>
        <v>0</v>
      </c>
      <c r="T72" s="29">
        <f t="shared" si="6"/>
        <v>0</v>
      </c>
      <c r="U72" s="29">
        <f t="shared" si="7"/>
        <v>0</v>
      </c>
      <c r="V72" s="29">
        <f t="shared" si="8"/>
        <v>0</v>
      </c>
      <c r="W72" s="29">
        <f t="shared" si="9"/>
        <v>1</v>
      </c>
    </row>
    <row r="73" spans="1:23" s="29" customFormat="1" ht="12.75" customHeight="1">
      <c r="A73" s="17">
        <v>1997</v>
      </c>
      <c r="B73" s="18" t="s">
        <v>1145</v>
      </c>
      <c r="C73" s="19" t="s">
        <v>1149</v>
      </c>
      <c r="D73" s="20" t="s">
        <v>288</v>
      </c>
      <c r="E73" s="139" t="s">
        <v>1182</v>
      </c>
      <c r="F73" s="82">
        <v>5405.6192</v>
      </c>
      <c r="G73" s="74">
        <v>10.72179</v>
      </c>
      <c r="H73" s="22" t="s">
        <v>172</v>
      </c>
      <c r="I73" s="23">
        <v>1149.922024623803</v>
      </c>
      <c r="J73" s="24" t="s">
        <v>177</v>
      </c>
      <c r="K73" s="25">
        <v>12531793.546745664</v>
      </c>
      <c r="L73" s="28">
        <v>2318.290113137393</v>
      </c>
      <c r="M73" s="88"/>
      <c r="N73" s="89">
        <v>12.203752196847159</v>
      </c>
      <c r="O73" s="88"/>
      <c r="P73" s="89">
        <v>6.885565770705653</v>
      </c>
      <c r="Q73" s="77">
        <v>98</v>
      </c>
      <c r="R73" s="77">
        <v>95</v>
      </c>
      <c r="S73" s="77">
        <f t="shared" si="5"/>
        <v>0</v>
      </c>
      <c r="T73" s="29">
        <f t="shared" si="6"/>
        <v>0</v>
      </c>
      <c r="U73" s="29">
        <f t="shared" si="7"/>
        <v>0</v>
      </c>
      <c r="V73" s="29">
        <f t="shared" si="8"/>
        <v>0</v>
      </c>
      <c r="W73" s="29">
        <f t="shared" si="9"/>
        <v>1</v>
      </c>
    </row>
    <row r="74" spans="1:23" s="29" customFormat="1" ht="12.75" customHeight="1">
      <c r="A74" s="17">
        <v>1994</v>
      </c>
      <c r="B74" s="18" t="s">
        <v>864</v>
      </c>
      <c r="C74" s="19" t="s">
        <v>865</v>
      </c>
      <c r="D74" s="20" t="s">
        <v>292</v>
      </c>
      <c r="E74" s="141" t="s">
        <v>1182</v>
      </c>
      <c r="F74" s="82">
        <v>243.3888</v>
      </c>
      <c r="G74" s="74">
        <v>9.066885</v>
      </c>
      <c r="H74" s="22" t="s">
        <v>170</v>
      </c>
      <c r="I74" s="23">
        <v>62.413232876712335</v>
      </c>
      <c r="J74" s="24" t="s">
        <v>177</v>
      </c>
      <c r="K74" s="25">
        <v>765924.3982804725</v>
      </c>
      <c r="L74" s="28">
        <v>3146.917188796167</v>
      </c>
      <c r="M74" s="88"/>
      <c r="N74" s="89">
        <v>13.742247514614059</v>
      </c>
      <c r="O74" s="88"/>
      <c r="P74" s="89">
        <v>10.222958940080717</v>
      </c>
      <c r="Q74" s="77">
        <v>99</v>
      </c>
      <c r="R74" s="77">
        <v>99</v>
      </c>
      <c r="S74" s="77">
        <f t="shared" si="5"/>
        <v>0</v>
      </c>
      <c r="T74" s="29">
        <f t="shared" si="6"/>
        <v>0</v>
      </c>
      <c r="U74" s="29">
        <f t="shared" si="7"/>
        <v>0</v>
      </c>
      <c r="V74" s="29">
        <f t="shared" si="8"/>
        <v>0</v>
      </c>
      <c r="W74" s="29">
        <f t="shared" si="9"/>
        <v>1</v>
      </c>
    </row>
    <row r="75" spans="1:23" s="29" customFormat="1" ht="12.75" customHeight="1">
      <c r="A75" s="17">
        <v>1994</v>
      </c>
      <c r="B75" s="18" t="s">
        <v>864</v>
      </c>
      <c r="C75" s="19" t="s">
        <v>866</v>
      </c>
      <c r="D75" s="20" t="s">
        <v>293</v>
      </c>
      <c r="E75" s="141" t="s">
        <v>1182</v>
      </c>
      <c r="F75" s="82">
        <v>2775.38688</v>
      </c>
      <c r="G75" s="74">
        <v>9.064147</v>
      </c>
      <c r="H75" s="22" t="s">
        <v>170</v>
      </c>
      <c r="I75" s="23">
        <v>780.2835616438356</v>
      </c>
      <c r="J75" s="24" t="s">
        <v>177</v>
      </c>
      <c r="K75" s="25">
        <v>9997513.730778033</v>
      </c>
      <c r="L75" s="28">
        <v>3602.2054448776644</v>
      </c>
      <c r="M75" s="88"/>
      <c r="N75" s="89">
        <v>14.347891793373329</v>
      </c>
      <c r="O75" s="88"/>
      <c r="P75" s="89">
        <v>8.413273811447246</v>
      </c>
      <c r="Q75" s="77">
        <v>99</v>
      </c>
      <c r="R75" s="77">
        <v>97</v>
      </c>
      <c r="S75" s="77">
        <f t="shared" si="5"/>
        <v>0</v>
      </c>
      <c r="T75" s="29">
        <f t="shared" si="6"/>
        <v>0</v>
      </c>
      <c r="U75" s="29">
        <f t="shared" si="7"/>
        <v>0</v>
      </c>
      <c r="V75" s="29">
        <f t="shared" si="8"/>
        <v>0</v>
      </c>
      <c r="W75" s="29">
        <f t="shared" si="9"/>
        <v>1</v>
      </c>
    </row>
    <row r="76" spans="1:23" s="29" customFormat="1" ht="12.75" customHeight="1">
      <c r="A76" s="17">
        <v>1994</v>
      </c>
      <c r="B76" s="18" t="s">
        <v>864</v>
      </c>
      <c r="C76" s="19" t="s">
        <v>867</v>
      </c>
      <c r="D76" s="20" t="s">
        <v>294</v>
      </c>
      <c r="E76" s="141" t="s">
        <v>1182</v>
      </c>
      <c r="F76" s="82">
        <v>163.658496</v>
      </c>
      <c r="G76" s="74">
        <v>8.985137</v>
      </c>
      <c r="H76" s="22" t="s">
        <v>170</v>
      </c>
      <c r="I76" s="23">
        <v>62.75506849315066</v>
      </c>
      <c r="J76" s="24" t="s">
        <v>177</v>
      </c>
      <c r="K76" s="25">
        <v>599629.4548928558</v>
      </c>
      <c r="L76" s="28">
        <v>3663.9066687552586</v>
      </c>
      <c r="M76" s="88"/>
      <c r="N76" s="89">
        <v>10.699973232358035</v>
      </c>
      <c r="O76" s="88"/>
      <c r="P76" s="89">
        <v>8.582973027995488</v>
      </c>
      <c r="Q76" s="77">
        <v>97</v>
      </c>
      <c r="R76" s="77">
        <v>97</v>
      </c>
      <c r="S76" s="77">
        <f t="shared" si="5"/>
        <v>0</v>
      </c>
      <c r="T76" s="29">
        <f t="shared" si="6"/>
        <v>0</v>
      </c>
      <c r="U76" s="29">
        <f t="shared" si="7"/>
        <v>0</v>
      </c>
      <c r="V76" s="29">
        <f t="shared" si="8"/>
        <v>0</v>
      </c>
      <c r="W76" s="29">
        <f t="shared" si="9"/>
        <v>1</v>
      </c>
    </row>
    <row r="77" spans="1:23" s="29" customFormat="1" ht="12.75" customHeight="1">
      <c r="A77" s="17">
        <v>1994</v>
      </c>
      <c r="B77" s="18" t="s">
        <v>864</v>
      </c>
      <c r="C77" s="19" t="s">
        <v>868</v>
      </c>
      <c r="D77" s="20" t="s">
        <v>869</v>
      </c>
      <c r="E77" s="142" t="s">
        <v>1182</v>
      </c>
      <c r="F77" s="82">
        <v>1426.45722</v>
      </c>
      <c r="G77" s="74">
        <v>9.274044</v>
      </c>
      <c r="H77" s="22" t="s">
        <v>170</v>
      </c>
      <c r="I77" s="23">
        <v>525.4591780821918</v>
      </c>
      <c r="J77" s="24" t="s">
        <v>177</v>
      </c>
      <c r="K77" s="25">
        <v>5852965.0115082385</v>
      </c>
      <c r="L77" s="28">
        <v>4103.147945445036</v>
      </c>
      <c r="M77" s="88"/>
      <c r="N77" s="89">
        <v>12.473418302959624</v>
      </c>
      <c r="O77" s="88"/>
      <c r="P77" s="89">
        <v>7.95333587983651</v>
      </c>
      <c r="Q77" s="77">
        <v>98</v>
      </c>
      <c r="R77" s="77">
        <v>96</v>
      </c>
      <c r="S77" s="77">
        <f t="shared" si="5"/>
        <v>0</v>
      </c>
      <c r="T77" s="29">
        <f t="shared" si="6"/>
        <v>0</v>
      </c>
      <c r="U77" s="29">
        <f t="shared" si="7"/>
        <v>0</v>
      </c>
      <c r="V77" s="29">
        <f t="shared" si="8"/>
        <v>0</v>
      </c>
      <c r="W77" s="29">
        <f t="shared" si="9"/>
        <v>1</v>
      </c>
    </row>
    <row r="78" spans="1:23" s="29" customFormat="1" ht="12.75" customHeight="1">
      <c r="A78" s="17">
        <v>1994</v>
      </c>
      <c r="B78" s="18" t="s">
        <v>864</v>
      </c>
      <c r="C78" s="19" t="s">
        <v>870</v>
      </c>
      <c r="D78" s="20" t="s">
        <v>295</v>
      </c>
      <c r="E78" s="141" t="s">
        <v>1182</v>
      </c>
      <c r="F78" s="82">
        <v>13263.8269</v>
      </c>
      <c r="G78" s="74">
        <v>9.032857</v>
      </c>
      <c r="H78" s="22" t="s">
        <v>170</v>
      </c>
      <c r="I78" s="23">
        <v>3968.4068493150685</v>
      </c>
      <c r="J78" s="24" t="s">
        <v>177</v>
      </c>
      <c r="K78" s="25">
        <v>37309486.69859153</v>
      </c>
      <c r="L78" s="28">
        <v>2812.874970389694</v>
      </c>
      <c r="M78" s="88"/>
      <c r="N78" s="89">
        <v>10.528139351232008</v>
      </c>
      <c r="O78" s="88"/>
      <c r="P78" s="89">
        <v>5.471398289121534</v>
      </c>
      <c r="Q78" s="77">
        <v>96</v>
      </c>
      <c r="R78" s="77">
        <v>91</v>
      </c>
      <c r="S78" s="77">
        <f t="shared" si="5"/>
        <v>0</v>
      </c>
      <c r="T78" s="29">
        <f t="shared" si="6"/>
        <v>0</v>
      </c>
      <c r="U78" s="29">
        <f t="shared" si="7"/>
        <v>0</v>
      </c>
      <c r="V78" s="29">
        <f t="shared" si="8"/>
        <v>0</v>
      </c>
      <c r="W78" s="29">
        <f t="shared" si="9"/>
        <v>1</v>
      </c>
    </row>
    <row r="79" spans="1:23" s="29" customFormat="1" ht="12.75" customHeight="1">
      <c r="A79" s="17">
        <v>1994</v>
      </c>
      <c r="B79" s="18" t="s">
        <v>864</v>
      </c>
      <c r="C79" s="19" t="s">
        <v>871</v>
      </c>
      <c r="D79" s="20" t="s">
        <v>296</v>
      </c>
      <c r="E79" s="142" t="s">
        <v>1182</v>
      </c>
      <c r="F79" s="82">
        <v>1695.6713</v>
      </c>
      <c r="G79" s="74">
        <v>8.778109</v>
      </c>
      <c r="H79" s="22" t="s">
        <v>170</v>
      </c>
      <c r="I79" s="23">
        <v>567.9641095890411</v>
      </c>
      <c r="J79" s="24" t="s">
        <v>177</v>
      </c>
      <c r="K79" s="25">
        <v>3642113.7422484127</v>
      </c>
      <c r="L79" s="28">
        <v>2147.8890055215375</v>
      </c>
      <c r="M79" s="88"/>
      <c r="N79" s="89">
        <v>7.1809375981462304</v>
      </c>
      <c r="O79" s="88"/>
      <c r="P79" s="89">
        <v>4.79220939994624</v>
      </c>
      <c r="Q79" s="77">
        <v>93</v>
      </c>
      <c r="R79" s="77">
        <v>89</v>
      </c>
      <c r="S79" s="77">
        <f t="shared" si="5"/>
        <v>0</v>
      </c>
      <c r="T79" s="29">
        <f t="shared" si="6"/>
        <v>0</v>
      </c>
      <c r="U79" s="29">
        <f t="shared" si="7"/>
        <v>0</v>
      </c>
      <c r="V79" s="29">
        <f t="shared" si="8"/>
        <v>1</v>
      </c>
      <c r="W79" s="29">
        <f t="shared" si="9"/>
        <v>0</v>
      </c>
    </row>
    <row r="80" spans="1:23" s="29" customFormat="1" ht="12.75" customHeight="1">
      <c r="A80" s="17">
        <v>1991</v>
      </c>
      <c r="B80" s="18" t="s">
        <v>700</v>
      </c>
      <c r="C80" s="113" t="s">
        <v>709</v>
      </c>
      <c r="D80" s="116" t="s">
        <v>710</v>
      </c>
      <c r="E80" s="142" t="s">
        <v>1182</v>
      </c>
      <c r="F80" s="82">
        <v>1477.8871</v>
      </c>
      <c r="G80" s="74">
        <v>0.9325957</v>
      </c>
      <c r="H80" s="22" t="s">
        <v>169</v>
      </c>
      <c r="I80" s="23">
        <v>13.756712328767122</v>
      </c>
      <c r="J80" s="24" t="s">
        <v>177</v>
      </c>
      <c r="K80" s="25">
        <v>66005.49579675535</v>
      </c>
      <c r="L80" s="28">
        <v>44.662069109849696</v>
      </c>
      <c r="M80" s="88"/>
      <c r="N80" s="89">
        <v>5.372964646877241</v>
      </c>
      <c r="O80" s="88"/>
      <c r="P80" s="89">
        <v>8.261235097408813</v>
      </c>
      <c r="Q80" s="77">
        <v>91</v>
      </c>
      <c r="R80" s="77">
        <v>96</v>
      </c>
      <c r="S80" s="77">
        <f t="shared" si="5"/>
        <v>0</v>
      </c>
      <c r="T80" s="29">
        <f t="shared" si="6"/>
        <v>0</v>
      </c>
      <c r="U80" s="29">
        <f t="shared" si="7"/>
        <v>1</v>
      </c>
      <c r="V80" s="29">
        <f t="shared" si="8"/>
        <v>0</v>
      </c>
      <c r="W80" s="29">
        <f t="shared" si="9"/>
        <v>0</v>
      </c>
    </row>
    <row r="81" spans="1:23" s="29" customFormat="1" ht="12.75" customHeight="1">
      <c r="A81" s="17">
        <v>1991</v>
      </c>
      <c r="B81" s="18" t="s">
        <v>540</v>
      </c>
      <c r="C81" s="19" t="s">
        <v>542</v>
      </c>
      <c r="D81" s="20" t="s">
        <v>313</v>
      </c>
      <c r="E81" s="142" t="s">
        <v>1182</v>
      </c>
      <c r="F81" s="82">
        <v>363.772608</v>
      </c>
      <c r="G81" s="74">
        <v>1.701894</v>
      </c>
      <c r="H81" s="17">
        <v>1994</v>
      </c>
      <c r="I81" s="23">
        <v>6.1665205479452085</v>
      </c>
      <c r="J81" s="24" t="s">
        <v>177</v>
      </c>
      <c r="K81" s="25">
        <v>4201.529685879744</v>
      </c>
      <c r="L81" s="28">
        <v>11.549879219822246</v>
      </c>
      <c r="M81" s="88"/>
      <c r="N81" s="89">
        <v>0.7629846390571691</v>
      </c>
      <c r="O81" s="88"/>
      <c r="P81" s="89">
        <v>0.7469275433436533</v>
      </c>
      <c r="Q81" s="77">
        <v>54</v>
      </c>
      <c r="R81" s="77">
        <v>56</v>
      </c>
      <c r="S81" s="77">
        <f t="shared" si="5"/>
        <v>1</v>
      </c>
      <c r="T81" s="29">
        <f t="shared" si="6"/>
        <v>0</v>
      </c>
      <c r="U81" s="29">
        <f t="shared" si="7"/>
        <v>0</v>
      </c>
      <c r="V81" s="29">
        <f t="shared" si="8"/>
        <v>0</v>
      </c>
      <c r="W81" s="29">
        <f t="shared" si="9"/>
        <v>0</v>
      </c>
    </row>
    <row r="82" spans="1:23" s="29" customFormat="1" ht="12.75" customHeight="1">
      <c r="A82" s="17">
        <v>1991</v>
      </c>
      <c r="B82" s="18" t="s">
        <v>540</v>
      </c>
      <c r="C82" s="19" t="s">
        <v>547</v>
      </c>
      <c r="D82" s="20" t="s">
        <v>315</v>
      </c>
      <c r="E82" s="142" t="s">
        <v>1182</v>
      </c>
      <c r="F82" s="82">
        <v>761.722368</v>
      </c>
      <c r="G82" s="74">
        <v>2.435172</v>
      </c>
      <c r="H82" s="22" t="s">
        <v>169</v>
      </c>
      <c r="I82" s="23">
        <v>64.78493150684932</v>
      </c>
      <c r="J82" s="24" t="s">
        <v>177</v>
      </c>
      <c r="K82" s="25">
        <v>213786.7335046103</v>
      </c>
      <c r="L82" s="28">
        <v>280.66227602838404</v>
      </c>
      <c r="M82" s="88"/>
      <c r="N82" s="89">
        <v>3.6953475368870543</v>
      </c>
      <c r="O82" s="88"/>
      <c r="P82" s="89">
        <v>3.8523930025059805</v>
      </c>
      <c r="Q82" s="77">
        <v>85</v>
      </c>
      <c r="R82" s="77">
        <v>84</v>
      </c>
      <c r="S82" s="77">
        <f t="shared" si="5"/>
        <v>0</v>
      </c>
      <c r="T82" s="29">
        <f t="shared" si="6"/>
        <v>0</v>
      </c>
      <c r="U82" s="29">
        <f t="shared" si="7"/>
        <v>1</v>
      </c>
      <c r="V82" s="29">
        <f t="shared" si="8"/>
        <v>0</v>
      </c>
      <c r="W82" s="29">
        <f t="shared" si="9"/>
        <v>0</v>
      </c>
    </row>
    <row r="83" spans="1:23" s="29" customFormat="1" ht="12.75" customHeight="1">
      <c r="A83" s="17">
        <v>1991</v>
      </c>
      <c r="B83" s="18" t="s">
        <v>540</v>
      </c>
      <c r="C83" s="19" t="s">
        <v>548</v>
      </c>
      <c r="D83" s="20" t="s">
        <v>549</v>
      </c>
      <c r="E83" s="142" t="s">
        <v>1182</v>
      </c>
      <c r="F83" s="82">
        <v>953.904192</v>
      </c>
      <c r="G83" s="74">
        <v>2.99244</v>
      </c>
      <c r="H83" s="22" t="s">
        <v>169</v>
      </c>
      <c r="I83" s="23">
        <v>115.74657534246575</v>
      </c>
      <c r="J83" s="24" t="s">
        <v>177</v>
      </c>
      <c r="K83" s="25">
        <v>511129.55913147173</v>
      </c>
      <c r="L83" s="28">
        <v>535.8290312780927</v>
      </c>
      <c r="M83" s="88"/>
      <c r="N83" s="89">
        <v>4.945057983525658</v>
      </c>
      <c r="O83" s="88"/>
      <c r="P83" s="89">
        <v>5.137063112356623</v>
      </c>
      <c r="Q83" s="77">
        <v>89</v>
      </c>
      <c r="R83" s="77">
        <v>90</v>
      </c>
      <c r="S83" s="77">
        <f t="shared" si="5"/>
        <v>0</v>
      </c>
      <c r="T83" s="29">
        <f t="shared" si="6"/>
        <v>0</v>
      </c>
      <c r="U83" s="29">
        <f t="shared" si="7"/>
        <v>1</v>
      </c>
      <c r="V83" s="29">
        <f t="shared" si="8"/>
        <v>0</v>
      </c>
      <c r="W83" s="29">
        <f t="shared" si="9"/>
        <v>0</v>
      </c>
    </row>
    <row r="84" spans="1:23" s="29" customFormat="1" ht="12.75" customHeight="1">
      <c r="A84" s="17">
        <v>1991</v>
      </c>
      <c r="B84" s="18" t="s">
        <v>540</v>
      </c>
      <c r="C84" s="19" t="s">
        <v>550</v>
      </c>
      <c r="D84" s="20" t="s">
        <v>551</v>
      </c>
      <c r="E84" s="141" t="s">
        <v>1182</v>
      </c>
      <c r="F84" s="82">
        <v>17988.6981</v>
      </c>
      <c r="G84" s="74">
        <v>3.000299</v>
      </c>
      <c r="H84" s="22" t="s">
        <v>169</v>
      </c>
      <c r="I84" s="23">
        <v>2470.230136986301</v>
      </c>
      <c r="J84" s="24" t="s">
        <v>177</v>
      </c>
      <c r="K84" s="25">
        <v>5398176.963366986</v>
      </c>
      <c r="L84" s="28">
        <v>300.08713990074614</v>
      </c>
      <c r="M84" s="88"/>
      <c r="N84" s="89">
        <v>2.447136770740678</v>
      </c>
      <c r="O84" s="88"/>
      <c r="P84" s="89">
        <v>2.3533858227568847</v>
      </c>
      <c r="Q84" s="77">
        <v>78</v>
      </c>
      <c r="R84" s="77">
        <v>78</v>
      </c>
      <c r="S84" s="77">
        <f t="shared" si="5"/>
        <v>0</v>
      </c>
      <c r="T84" s="29">
        <f t="shared" si="6"/>
        <v>0</v>
      </c>
      <c r="U84" s="29">
        <f t="shared" si="7"/>
        <v>1</v>
      </c>
      <c r="V84" s="29">
        <f t="shared" si="8"/>
        <v>0</v>
      </c>
      <c r="W84" s="29">
        <f t="shared" si="9"/>
        <v>0</v>
      </c>
    </row>
    <row r="85" spans="1:23" s="29" customFormat="1" ht="12.75" customHeight="1">
      <c r="A85" s="17">
        <v>1991</v>
      </c>
      <c r="B85" s="18" t="s">
        <v>622</v>
      </c>
      <c r="C85" s="19" t="s">
        <v>623</v>
      </c>
      <c r="D85" s="20" t="s">
        <v>316</v>
      </c>
      <c r="E85" s="142" t="s">
        <v>1182</v>
      </c>
      <c r="F85" s="82">
        <v>105.53604</v>
      </c>
      <c r="G85" s="74">
        <v>11.03376</v>
      </c>
      <c r="H85" s="22" t="s">
        <v>169</v>
      </c>
      <c r="I85" s="23">
        <v>47.04289041095888</v>
      </c>
      <c r="J85" s="24" t="s">
        <v>177</v>
      </c>
      <c r="K85" s="25">
        <v>17130.76277566799</v>
      </c>
      <c r="L85" s="28">
        <v>162.32144749478937</v>
      </c>
      <c r="M85" s="88"/>
      <c r="N85" s="89">
        <v>0.4077849978938483</v>
      </c>
      <c r="O85" s="88"/>
      <c r="P85" s="89">
        <v>0.37656806268533005</v>
      </c>
      <c r="Q85" s="77">
        <v>38</v>
      </c>
      <c r="R85" s="77">
        <v>36</v>
      </c>
      <c r="S85" s="77">
        <f t="shared" si="5"/>
        <v>1</v>
      </c>
      <c r="T85" s="29">
        <f t="shared" si="6"/>
        <v>0</v>
      </c>
      <c r="U85" s="29">
        <f t="shared" si="7"/>
        <v>0</v>
      </c>
      <c r="V85" s="29">
        <f t="shared" si="8"/>
        <v>0</v>
      </c>
      <c r="W85" s="29">
        <f t="shared" si="9"/>
        <v>0</v>
      </c>
    </row>
    <row r="86" spans="1:23" s="29" customFormat="1" ht="12.75" customHeight="1">
      <c r="A86" s="17">
        <v>1991</v>
      </c>
      <c r="B86" s="18" t="s">
        <v>622</v>
      </c>
      <c r="C86" s="19" t="s">
        <v>624</v>
      </c>
      <c r="D86" s="20" t="s">
        <v>317</v>
      </c>
      <c r="E86" s="141" t="s">
        <v>1182</v>
      </c>
      <c r="F86" s="82">
        <v>873.22816</v>
      </c>
      <c r="G86" s="74">
        <v>10.94841</v>
      </c>
      <c r="H86" s="22" t="s">
        <v>169</v>
      </c>
      <c r="I86" s="23">
        <v>487.3164383561644</v>
      </c>
      <c r="J86" s="24" t="s">
        <v>177</v>
      </c>
      <c r="K86" s="25">
        <v>139547.83437800242</v>
      </c>
      <c r="L86" s="28">
        <v>159.80684175141857</v>
      </c>
      <c r="M86" s="88"/>
      <c r="N86" s="89">
        <v>0.32067166061347957</v>
      </c>
      <c r="O86" s="88"/>
      <c r="P86" s="89">
        <v>0.3098392383922367</v>
      </c>
      <c r="Q86" s="77">
        <v>33</v>
      </c>
      <c r="R86" s="77">
        <v>31</v>
      </c>
      <c r="S86" s="77">
        <f t="shared" si="5"/>
        <v>1</v>
      </c>
      <c r="T86" s="29">
        <f t="shared" si="6"/>
        <v>0</v>
      </c>
      <c r="U86" s="29">
        <f t="shared" si="7"/>
        <v>0</v>
      </c>
      <c r="V86" s="29">
        <f t="shared" si="8"/>
        <v>0</v>
      </c>
      <c r="W86" s="29">
        <f t="shared" si="9"/>
        <v>0</v>
      </c>
    </row>
    <row r="87" spans="1:23" s="29" customFormat="1" ht="12.75" customHeight="1">
      <c r="A87" s="17">
        <v>1994</v>
      </c>
      <c r="B87" s="18" t="s">
        <v>874</v>
      </c>
      <c r="C87" s="19" t="s">
        <v>879</v>
      </c>
      <c r="D87" s="20" t="s">
        <v>319</v>
      </c>
      <c r="E87" s="142" t="s">
        <v>1182</v>
      </c>
      <c r="F87" s="82">
        <v>1143.8441</v>
      </c>
      <c r="G87" s="74">
        <v>16.07188</v>
      </c>
      <c r="H87" s="22" t="s">
        <v>170</v>
      </c>
      <c r="I87" s="23">
        <v>667.3342465753425</v>
      </c>
      <c r="J87" s="24" t="s">
        <v>177</v>
      </c>
      <c r="K87" s="25">
        <v>295328.4346486132</v>
      </c>
      <c r="L87" s="28">
        <v>258.1894111694183</v>
      </c>
      <c r="M87" s="88"/>
      <c r="N87" s="89">
        <v>0.4955761436108496</v>
      </c>
      <c r="O87" s="88"/>
      <c r="P87" s="89">
        <v>0.27351948406842075</v>
      </c>
      <c r="Q87" s="77">
        <v>43</v>
      </c>
      <c r="R87" s="77">
        <v>29</v>
      </c>
      <c r="S87" s="77">
        <f t="shared" si="5"/>
        <v>1</v>
      </c>
      <c r="T87" s="29">
        <f t="shared" si="6"/>
        <v>0</v>
      </c>
      <c r="U87" s="29">
        <f t="shared" si="7"/>
        <v>0</v>
      </c>
      <c r="V87" s="29">
        <f t="shared" si="8"/>
        <v>0</v>
      </c>
      <c r="W87" s="29">
        <f t="shared" si="9"/>
        <v>0</v>
      </c>
    </row>
    <row r="88" spans="1:23" s="29" customFormat="1" ht="12.75" customHeight="1">
      <c r="A88" s="17">
        <v>1991</v>
      </c>
      <c r="B88" s="18" t="s">
        <v>622</v>
      </c>
      <c r="C88" s="19" t="s">
        <v>627</v>
      </c>
      <c r="D88" s="20" t="s">
        <v>628</v>
      </c>
      <c r="E88" s="142" t="s">
        <v>1182</v>
      </c>
      <c r="F88" s="82">
        <v>134.046792</v>
      </c>
      <c r="G88" s="74">
        <v>13.51773</v>
      </c>
      <c r="H88" s="22" t="s">
        <v>169</v>
      </c>
      <c r="I88" s="23">
        <v>57.78986301369862</v>
      </c>
      <c r="J88" s="24" t="s">
        <v>177</v>
      </c>
      <c r="K88" s="25">
        <v>147448.12066471964</v>
      </c>
      <c r="L88" s="28">
        <v>1099.975004733568</v>
      </c>
      <c r="M88" s="88"/>
      <c r="N88" s="89">
        <v>2.8571702381277455</v>
      </c>
      <c r="O88" s="88"/>
      <c r="P88" s="89">
        <v>2.7253255092818303</v>
      </c>
      <c r="Q88" s="77">
        <v>81</v>
      </c>
      <c r="R88" s="77">
        <v>78</v>
      </c>
      <c r="S88" s="77">
        <f t="shared" si="5"/>
        <v>0</v>
      </c>
      <c r="T88" s="29">
        <f t="shared" si="6"/>
        <v>0</v>
      </c>
      <c r="U88" s="29">
        <f t="shared" si="7"/>
        <v>1</v>
      </c>
      <c r="V88" s="29">
        <f t="shared" si="8"/>
        <v>0</v>
      </c>
      <c r="W88" s="29">
        <f t="shared" si="9"/>
        <v>0</v>
      </c>
    </row>
    <row r="89" spans="1:23" s="29" customFormat="1" ht="12.75" customHeight="1">
      <c r="A89" s="17">
        <v>1994</v>
      </c>
      <c r="B89" s="18" t="s">
        <v>874</v>
      </c>
      <c r="C89" s="19" t="s">
        <v>880</v>
      </c>
      <c r="D89" s="20" t="s">
        <v>326</v>
      </c>
      <c r="E89" s="141" t="s">
        <v>1182</v>
      </c>
      <c r="F89" s="82">
        <v>1792.3575</v>
      </c>
      <c r="G89" s="74">
        <v>16.24792</v>
      </c>
      <c r="H89" s="22" t="s">
        <v>170</v>
      </c>
      <c r="I89" s="23">
        <v>1064.8674794520548</v>
      </c>
      <c r="J89" s="24" t="s">
        <v>177</v>
      </c>
      <c r="K89" s="25">
        <v>233537.320030941</v>
      </c>
      <c r="L89" s="28">
        <v>130.29617140048288</v>
      </c>
      <c r="M89" s="88"/>
      <c r="N89" s="89">
        <v>0.24558920268312132</v>
      </c>
      <c r="O89" s="88"/>
      <c r="P89" s="89">
        <v>0.3437953571434181</v>
      </c>
      <c r="Q89" s="77">
        <v>29</v>
      </c>
      <c r="R89" s="77">
        <v>34</v>
      </c>
      <c r="S89" s="77">
        <f t="shared" si="5"/>
        <v>1</v>
      </c>
      <c r="T89" s="29">
        <f t="shared" si="6"/>
        <v>0</v>
      </c>
      <c r="U89" s="29">
        <f t="shared" si="7"/>
        <v>0</v>
      </c>
      <c r="V89" s="29">
        <f t="shared" si="8"/>
        <v>0</v>
      </c>
      <c r="W89" s="29">
        <f t="shared" si="9"/>
        <v>0</v>
      </c>
    </row>
    <row r="90" spans="1:23" s="29" customFormat="1" ht="12.75" customHeight="1">
      <c r="A90" s="17">
        <v>1994</v>
      </c>
      <c r="B90" s="18" t="s">
        <v>874</v>
      </c>
      <c r="C90" s="19" t="s">
        <v>881</v>
      </c>
      <c r="D90" s="20" t="s">
        <v>327</v>
      </c>
      <c r="E90" s="141" t="s">
        <v>1182</v>
      </c>
      <c r="F90" s="82">
        <v>2995.5223</v>
      </c>
      <c r="G90" s="74">
        <v>16.4762</v>
      </c>
      <c r="H90" s="22" t="s">
        <v>170</v>
      </c>
      <c r="I90" s="23">
        <v>1711.6561643835616</v>
      </c>
      <c r="J90" s="24" t="s">
        <v>177</v>
      </c>
      <c r="K90" s="25">
        <v>334925.4413980998</v>
      </c>
      <c r="L90" s="28">
        <v>111.80869573165916</v>
      </c>
      <c r="M90" s="88"/>
      <c r="N90" s="89">
        <v>0.21911905739742576</v>
      </c>
      <c r="O90" s="88"/>
      <c r="P90" s="89">
        <v>0.22223967069437175</v>
      </c>
      <c r="Q90" s="77">
        <v>27</v>
      </c>
      <c r="R90" s="77">
        <v>26</v>
      </c>
      <c r="S90" s="77">
        <f t="shared" si="5"/>
        <v>1</v>
      </c>
      <c r="T90" s="29">
        <f t="shared" si="6"/>
        <v>0</v>
      </c>
      <c r="U90" s="29">
        <f t="shared" si="7"/>
        <v>0</v>
      </c>
      <c r="V90" s="29">
        <f t="shared" si="8"/>
        <v>0</v>
      </c>
      <c r="W90" s="29">
        <f t="shared" si="9"/>
        <v>0</v>
      </c>
    </row>
    <row r="91" spans="1:23" s="29" customFormat="1" ht="12.75" customHeight="1">
      <c r="A91" s="17">
        <v>1991</v>
      </c>
      <c r="B91" s="18" t="s">
        <v>622</v>
      </c>
      <c r="C91" s="19" t="s">
        <v>636</v>
      </c>
      <c r="D91" s="20" t="s">
        <v>328</v>
      </c>
      <c r="E91" s="141" t="s">
        <v>1182</v>
      </c>
      <c r="F91" s="82">
        <v>762.669568</v>
      </c>
      <c r="G91" s="74">
        <v>9.954388</v>
      </c>
      <c r="H91" s="22" t="s">
        <v>169</v>
      </c>
      <c r="I91" s="23">
        <v>417.97123287671235</v>
      </c>
      <c r="J91" s="24" t="s">
        <v>177</v>
      </c>
      <c r="K91" s="25">
        <v>857794.9040935893</v>
      </c>
      <c r="L91" s="28">
        <v>1124.726801861313</v>
      </c>
      <c r="M91" s="88"/>
      <c r="N91" s="89">
        <v>2.2981883076439034</v>
      </c>
      <c r="O91" s="88"/>
      <c r="P91" s="89">
        <v>3.2757632068698244</v>
      </c>
      <c r="Q91" s="77">
        <v>77</v>
      </c>
      <c r="R91" s="77">
        <v>81</v>
      </c>
      <c r="S91" s="77">
        <f t="shared" si="5"/>
        <v>0</v>
      </c>
      <c r="T91" s="29">
        <f t="shared" si="6"/>
        <v>0</v>
      </c>
      <c r="U91" s="29">
        <f t="shared" si="7"/>
        <v>1</v>
      </c>
      <c r="V91" s="29">
        <f t="shared" si="8"/>
        <v>0</v>
      </c>
      <c r="W91" s="29">
        <f t="shared" si="9"/>
        <v>0</v>
      </c>
    </row>
    <row r="92" spans="1:23" s="29" customFormat="1" ht="12.75" customHeight="1">
      <c r="A92" s="17">
        <v>1994</v>
      </c>
      <c r="B92" s="18" t="s">
        <v>874</v>
      </c>
      <c r="C92" s="19" t="s">
        <v>882</v>
      </c>
      <c r="D92" s="20" t="s">
        <v>331</v>
      </c>
      <c r="E92" s="141" t="s">
        <v>1182</v>
      </c>
      <c r="F92" s="82">
        <v>668.81984</v>
      </c>
      <c r="G92" s="74">
        <v>21.29358</v>
      </c>
      <c r="H92" s="22" t="s">
        <v>170</v>
      </c>
      <c r="I92" s="23">
        <v>559.7931506849316</v>
      </c>
      <c r="J92" s="24" t="s">
        <v>178</v>
      </c>
      <c r="K92" s="25">
        <v>129760.82557278119</v>
      </c>
      <c r="L92" s="28">
        <v>194.01461770748486</v>
      </c>
      <c r="M92" s="88"/>
      <c r="N92" s="89">
        <v>0.25957601489708776</v>
      </c>
      <c r="O92" s="88"/>
      <c r="P92" s="89">
        <v>0.09928769338067826</v>
      </c>
      <c r="Q92" s="77">
        <v>29</v>
      </c>
      <c r="R92" s="77">
        <v>13</v>
      </c>
      <c r="S92" s="77">
        <f t="shared" si="5"/>
        <v>1</v>
      </c>
      <c r="T92" s="29">
        <f t="shared" si="6"/>
        <v>0</v>
      </c>
      <c r="U92" s="29">
        <f t="shared" si="7"/>
        <v>0</v>
      </c>
      <c r="V92" s="29">
        <f t="shared" si="8"/>
        <v>0</v>
      </c>
      <c r="W92" s="29">
        <f t="shared" si="9"/>
        <v>0</v>
      </c>
    </row>
    <row r="93" spans="1:23" s="29" customFormat="1" ht="12.75" customHeight="1">
      <c r="A93" s="17">
        <v>1994</v>
      </c>
      <c r="B93" s="18" t="s">
        <v>874</v>
      </c>
      <c r="C93" s="19" t="s">
        <v>883</v>
      </c>
      <c r="D93" s="20" t="s">
        <v>884</v>
      </c>
      <c r="E93" s="142" t="s">
        <v>1182</v>
      </c>
      <c r="F93" s="82">
        <v>1301.3376</v>
      </c>
      <c r="G93" s="74">
        <v>18.41483</v>
      </c>
      <c r="H93" s="22" t="s">
        <v>170</v>
      </c>
      <c r="I93" s="23">
        <v>800.9287671232877</v>
      </c>
      <c r="J93" s="24" t="s">
        <v>177</v>
      </c>
      <c r="K93" s="25">
        <v>602057.7409157353</v>
      </c>
      <c r="L93" s="28">
        <v>462.6453127272548</v>
      </c>
      <c r="M93" s="88"/>
      <c r="N93" s="89">
        <v>0.8417687390096076</v>
      </c>
      <c r="O93" s="88"/>
      <c r="P93" s="89">
        <v>0.7142963654064871</v>
      </c>
      <c r="Q93" s="77">
        <v>57</v>
      </c>
      <c r="R93" s="77">
        <v>55</v>
      </c>
      <c r="S93" s="77">
        <f t="shared" si="5"/>
        <v>1</v>
      </c>
      <c r="T93" s="29">
        <f t="shared" si="6"/>
        <v>0</v>
      </c>
      <c r="U93" s="29">
        <f t="shared" si="7"/>
        <v>0</v>
      </c>
      <c r="V93" s="29">
        <f t="shared" si="8"/>
        <v>0</v>
      </c>
      <c r="W93" s="29">
        <f t="shared" si="9"/>
        <v>0</v>
      </c>
    </row>
    <row r="94" spans="1:23" s="29" customFormat="1" ht="12.75" customHeight="1">
      <c r="A94" s="17">
        <v>1994</v>
      </c>
      <c r="B94" s="18" t="s">
        <v>874</v>
      </c>
      <c r="C94" s="19" t="s">
        <v>885</v>
      </c>
      <c r="D94" s="20" t="s">
        <v>886</v>
      </c>
      <c r="E94" s="142" t="s">
        <v>1182</v>
      </c>
      <c r="F94" s="82">
        <v>34849.9804</v>
      </c>
      <c r="G94" s="74">
        <v>19.76697</v>
      </c>
      <c r="H94" s="22" t="s">
        <v>170</v>
      </c>
      <c r="I94" s="23">
        <v>21795.527397260274</v>
      </c>
      <c r="J94" s="24" t="s">
        <v>177</v>
      </c>
      <c r="K94" s="25">
        <v>8075491.804474519</v>
      </c>
      <c r="L94" s="28">
        <v>231.721559432341</v>
      </c>
      <c r="M94" s="88"/>
      <c r="N94" s="89">
        <v>0.4149064053169133</v>
      </c>
      <c r="O94" s="88"/>
      <c r="P94" s="89">
        <v>0.4241883832106967</v>
      </c>
      <c r="Q94" s="77">
        <v>40</v>
      </c>
      <c r="R94" s="77">
        <v>40</v>
      </c>
      <c r="S94" s="77">
        <f t="shared" si="5"/>
        <v>1</v>
      </c>
      <c r="T94" s="29">
        <f t="shared" si="6"/>
        <v>0</v>
      </c>
      <c r="U94" s="29">
        <f t="shared" si="7"/>
        <v>0</v>
      </c>
      <c r="V94" s="29">
        <f t="shared" si="8"/>
        <v>0</v>
      </c>
      <c r="W94" s="29">
        <f t="shared" si="9"/>
        <v>0</v>
      </c>
    </row>
    <row r="95" spans="1:23" s="29" customFormat="1" ht="12.75" customHeight="1">
      <c r="A95" s="17">
        <v>1994</v>
      </c>
      <c r="B95" s="18" t="s">
        <v>874</v>
      </c>
      <c r="C95" s="19" t="s">
        <v>887</v>
      </c>
      <c r="D95" s="20" t="s">
        <v>332</v>
      </c>
      <c r="E95" s="142" t="s">
        <v>1182</v>
      </c>
      <c r="F95" s="82">
        <v>720.964672</v>
      </c>
      <c r="G95" s="74">
        <v>16.98962</v>
      </c>
      <c r="H95" s="22" t="s">
        <v>170</v>
      </c>
      <c r="I95" s="23">
        <v>441.23493150684914</v>
      </c>
      <c r="J95" s="24" t="s">
        <v>177</v>
      </c>
      <c r="K95" s="25">
        <v>771270.218380788</v>
      </c>
      <c r="L95" s="28">
        <v>1069.775327882901</v>
      </c>
      <c r="M95" s="88"/>
      <c r="N95" s="89">
        <v>1.9574253836252857</v>
      </c>
      <c r="O95" s="88"/>
      <c r="P95" s="89">
        <v>1.3856748471508615</v>
      </c>
      <c r="Q95" s="77">
        <v>74</v>
      </c>
      <c r="R95" s="77">
        <v>68</v>
      </c>
      <c r="S95" s="77">
        <f t="shared" si="5"/>
        <v>0</v>
      </c>
      <c r="T95" s="29">
        <f t="shared" si="6"/>
        <v>1</v>
      </c>
      <c r="U95" s="29">
        <f t="shared" si="7"/>
        <v>0</v>
      </c>
      <c r="V95" s="29">
        <f t="shared" si="8"/>
        <v>0</v>
      </c>
      <c r="W95" s="29">
        <f t="shared" si="9"/>
        <v>0</v>
      </c>
    </row>
    <row r="96" spans="1:23" s="29" customFormat="1" ht="12.75" customHeight="1">
      <c r="A96" s="17">
        <v>1997</v>
      </c>
      <c r="B96" s="18" t="s">
        <v>1003</v>
      </c>
      <c r="C96" s="19" t="s">
        <v>1007</v>
      </c>
      <c r="D96" s="20" t="s">
        <v>338</v>
      </c>
      <c r="E96" s="140" t="s">
        <v>1182</v>
      </c>
      <c r="F96" s="82">
        <v>368.831136</v>
      </c>
      <c r="G96" s="74">
        <v>20.02508</v>
      </c>
      <c r="H96" s="22" t="s">
        <v>172</v>
      </c>
      <c r="I96" s="23">
        <v>200.48169630642946</v>
      </c>
      <c r="J96" s="24" t="s">
        <v>177</v>
      </c>
      <c r="K96" s="25">
        <v>49914.95679821043</v>
      </c>
      <c r="L96" s="28">
        <v>135.33281745012553</v>
      </c>
      <c r="M96" s="88"/>
      <c r="N96" s="89">
        <v>0.2788075386155716</v>
      </c>
      <c r="O96" s="88"/>
      <c r="P96" s="89">
        <v>0.3298565801973041</v>
      </c>
      <c r="Q96" s="77">
        <v>30</v>
      </c>
      <c r="R96" s="77">
        <v>33</v>
      </c>
      <c r="S96" s="77">
        <f t="shared" si="5"/>
        <v>1</v>
      </c>
      <c r="T96" s="29">
        <f t="shared" si="6"/>
        <v>0</v>
      </c>
      <c r="U96" s="29">
        <f t="shared" si="7"/>
        <v>0</v>
      </c>
      <c r="V96" s="29">
        <f t="shared" si="8"/>
        <v>0</v>
      </c>
      <c r="W96" s="29">
        <f t="shared" si="9"/>
        <v>0</v>
      </c>
    </row>
    <row r="97" spans="1:23" s="29" customFormat="1" ht="12.75" customHeight="1">
      <c r="A97" s="17">
        <v>1997</v>
      </c>
      <c r="B97" s="18" t="s">
        <v>1003</v>
      </c>
      <c r="C97" s="19" t="s">
        <v>1008</v>
      </c>
      <c r="D97" s="20" t="s">
        <v>1009</v>
      </c>
      <c r="E97" s="140" t="s">
        <v>1182</v>
      </c>
      <c r="F97" s="82">
        <v>3576.31514</v>
      </c>
      <c r="G97" s="74">
        <v>20.10254</v>
      </c>
      <c r="H97" s="17">
        <v>2000</v>
      </c>
      <c r="I97" s="23">
        <v>31.964016393442627</v>
      </c>
      <c r="J97" s="24" t="s">
        <v>177</v>
      </c>
      <c r="K97" s="25">
        <v>14902.092859294367</v>
      </c>
      <c r="L97" s="28">
        <v>4.166884705606332</v>
      </c>
      <c r="M97" s="88"/>
      <c r="N97" s="89">
        <v>0.5220768807388427</v>
      </c>
      <c r="O97" s="88"/>
      <c r="P97" s="89">
        <v>0.2506107435502503</v>
      </c>
      <c r="Q97" s="77">
        <v>44</v>
      </c>
      <c r="R97" s="77">
        <v>28</v>
      </c>
      <c r="S97" s="77">
        <f t="shared" si="5"/>
        <v>1</v>
      </c>
      <c r="T97" s="29">
        <f t="shared" si="6"/>
        <v>0</v>
      </c>
      <c r="U97" s="29">
        <f t="shared" si="7"/>
        <v>0</v>
      </c>
      <c r="V97" s="29">
        <f t="shared" si="8"/>
        <v>0</v>
      </c>
      <c r="W97" s="29">
        <f t="shared" si="9"/>
        <v>0</v>
      </c>
    </row>
    <row r="98" spans="1:23" s="29" customFormat="1" ht="12.75" customHeight="1">
      <c r="A98" s="17">
        <v>1997</v>
      </c>
      <c r="B98" s="18" t="s">
        <v>1003</v>
      </c>
      <c r="C98" s="19" t="s">
        <v>1010</v>
      </c>
      <c r="D98" s="20" t="s">
        <v>1011</v>
      </c>
      <c r="E98" s="140" t="s">
        <v>1182</v>
      </c>
      <c r="F98" s="82">
        <v>766.591488</v>
      </c>
      <c r="G98" s="74">
        <v>19.99556</v>
      </c>
      <c r="H98" s="17">
        <v>2001</v>
      </c>
      <c r="I98" s="23">
        <v>601.9629315068494</v>
      </c>
      <c r="J98" s="24" t="s">
        <v>177</v>
      </c>
      <c r="K98" s="25">
        <v>57935.50602335048</v>
      </c>
      <c r="L98" s="28">
        <v>75.5754621989104</v>
      </c>
      <c r="M98" s="88"/>
      <c r="N98" s="89">
        <v>0.1077763811833587</v>
      </c>
      <c r="O98" s="88"/>
      <c r="P98" s="89">
        <v>0.08471503482877543</v>
      </c>
      <c r="Q98" s="77">
        <v>14</v>
      </c>
      <c r="R98" s="77">
        <v>11</v>
      </c>
      <c r="S98" s="77">
        <f t="shared" si="5"/>
        <v>1</v>
      </c>
      <c r="T98" s="29">
        <f t="shared" si="6"/>
        <v>0</v>
      </c>
      <c r="U98" s="29">
        <f t="shared" si="7"/>
        <v>0</v>
      </c>
      <c r="V98" s="29">
        <f t="shared" si="8"/>
        <v>0</v>
      </c>
      <c r="W98" s="29">
        <f t="shared" si="9"/>
        <v>0</v>
      </c>
    </row>
    <row r="99" spans="1:23" s="29" customFormat="1" ht="12.75" customHeight="1">
      <c r="A99" s="17">
        <v>1991</v>
      </c>
      <c r="B99" s="18" t="s">
        <v>715</v>
      </c>
      <c r="C99" s="19" t="s">
        <v>723</v>
      </c>
      <c r="D99" s="20" t="s">
        <v>724</v>
      </c>
      <c r="E99" s="141" t="s">
        <v>1182</v>
      </c>
      <c r="F99" s="82">
        <v>435.278592</v>
      </c>
      <c r="G99" s="74">
        <v>6.830067</v>
      </c>
      <c r="H99" s="22" t="s">
        <v>169</v>
      </c>
      <c r="I99" s="23">
        <v>228.0266301369864</v>
      </c>
      <c r="J99" s="24" t="s">
        <v>177</v>
      </c>
      <c r="K99" s="25">
        <v>355950.10034905904</v>
      </c>
      <c r="L99" s="28">
        <v>817.752370300488</v>
      </c>
      <c r="M99" s="88"/>
      <c r="N99" s="89">
        <v>1.7480429198014025</v>
      </c>
      <c r="O99" s="88"/>
      <c r="P99" s="89">
        <v>0.8096688031282483</v>
      </c>
      <c r="Q99" s="77">
        <v>71</v>
      </c>
      <c r="R99" s="77">
        <v>58</v>
      </c>
      <c r="S99" s="77">
        <f t="shared" si="5"/>
        <v>0</v>
      </c>
      <c r="T99" s="29">
        <f t="shared" si="6"/>
        <v>1</v>
      </c>
      <c r="U99" s="29">
        <f t="shared" si="7"/>
        <v>0</v>
      </c>
      <c r="V99" s="29">
        <f t="shared" si="8"/>
        <v>0</v>
      </c>
      <c r="W99" s="29">
        <f t="shared" si="9"/>
        <v>0</v>
      </c>
    </row>
    <row r="100" spans="1:23" s="29" customFormat="1" ht="12.75" customHeight="1">
      <c r="A100" s="17">
        <v>1991</v>
      </c>
      <c r="B100" s="18" t="s">
        <v>715</v>
      </c>
      <c r="C100" s="19" t="s">
        <v>725</v>
      </c>
      <c r="D100" s="20" t="s">
        <v>726</v>
      </c>
      <c r="E100" s="142" t="s">
        <v>1182</v>
      </c>
      <c r="F100" s="82">
        <v>2135.63763</v>
      </c>
      <c r="G100" s="74">
        <v>5.763051</v>
      </c>
      <c r="H100" s="22" t="s">
        <v>169</v>
      </c>
      <c r="I100" s="23">
        <v>712.4906575342465</v>
      </c>
      <c r="J100" s="24" t="s">
        <v>177</v>
      </c>
      <c r="K100" s="25">
        <v>1477940.4722401695</v>
      </c>
      <c r="L100" s="28">
        <v>692.0371000581074</v>
      </c>
      <c r="M100" s="88"/>
      <c r="N100" s="89">
        <v>2.3228775098227086</v>
      </c>
      <c r="O100" s="88"/>
      <c r="P100" s="89">
        <v>0.8526424091503292</v>
      </c>
      <c r="Q100" s="77">
        <v>77</v>
      </c>
      <c r="R100" s="77">
        <v>60</v>
      </c>
      <c r="S100" s="77">
        <f t="shared" si="5"/>
        <v>0</v>
      </c>
      <c r="T100" s="29">
        <f t="shared" si="6"/>
        <v>0</v>
      </c>
      <c r="U100" s="29">
        <f t="shared" si="7"/>
        <v>1</v>
      </c>
      <c r="V100" s="29">
        <f t="shared" si="8"/>
        <v>0</v>
      </c>
      <c r="W100" s="29">
        <f t="shared" si="9"/>
        <v>0</v>
      </c>
    </row>
    <row r="101" spans="1:23" s="29" customFormat="1" ht="12.75" customHeight="1">
      <c r="A101" s="17">
        <v>1991</v>
      </c>
      <c r="B101" s="18" t="s">
        <v>715</v>
      </c>
      <c r="C101" s="19" t="s">
        <v>727</v>
      </c>
      <c r="D101" s="20" t="s">
        <v>344</v>
      </c>
      <c r="E101" s="141" t="s">
        <v>1182</v>
      </c>
      <c r="F101" s="82">
        <v>856.063872</v>
      </c>
      <c r="G101" s="74">
        <v>7.237591</v>
      </c>
      <c r="H101" s="22" t="s">
        <v>169</v>
      </c>
      <c r="I101" s="23">
        <v>205.55290410958895</v>
      </c>
      <c r="J101" s="24" t="s">
        <v>177</v>
      </c>
      <c r="K101" s="25">
        <v>28263.999326007506</v>
      </c>
      <c r="L101" s="28">
        <v>33.016227235445704</v>
      </c>
      <c r="M101" s="88"/>
      <c r="N101" s="89">
        <v>0.15397795172881942</v>
      </c>
      <c r="O101" s="88"/>
      <c r="P101" s="89">
        <v>0.3424659437454231</v>
      </c>
      <c r="Q101" s="77">
        <v>20</v>
      </c>
      <c r="R101" s="77">
        <v>34</v>
      </c>
      <c r="S101" s="77">
        <f t="shared" si="5"/>
        <v>1</v>
      </c>
      <c r="T101" s="29">
        <f t="shared" si="6"/>
        <v>0</v>
      </c>
      <c r="U101" s="29">
        <f t="shared" si="7"/>
        <v>0</v>
      </c>
      <c r="V101" s="29">
        <f t="shared" si="8"/>
        <v>0</v>
      </c>
      <c r="W101" s="29">
        <f t="shared" si="9"/>
        <v>0</v>
      </c>
    </row>
    <row r="102" spans="1:23" s="29" customFormat="1" ht="12.75" customHeight="1">
      <c r="A102" s="17">
        <v>1994</v>
      </c>
      <c r="B102" s="18" t="s">
        <v>958</v>
      </c>
      <c r="C102" s="113" t="s">
        <v>969</v>
      </c>
      <c r="D102" s="116" t="s">
        <v>374</v>
      </c>
      <c r="E102" s="142" t="s">
        <v>1182</v>
      </c>
      <c r="F102" s="82">
        <v>447.9548697656</v>
      </c>
      <c r="G102" s="74">
        <v>5.074741</v>
      </c>
      <c r="H102" s="22" t="s">
        <v>170</v>
      </c>
      <c r="I102" s="23">
        <v>80.84383561643835</v>
      </c>
      <c r="J102" s="24" t="s">
        <v>177</v>
      </c>
      <c r="K102" s="25">
        <v>169587.076049359</v>
      </c>
      <c r="L102" s="28">
        <v>378.580717602419</v>
      </c>
      <c r="M102" s="88"/>
      <c r="N102" s="89">
        <v>2.349061478649859</v>
      </c>
      <c r="O102" s="88"/>
      <c r="P102" s="89">
        <v>3.601922967134035</v>
      </c>
      <c r="Q102" s="77">
        <v>77</v>
      </c>
      <c r="R102" s="77">
        <v>82</v>
      </c>
      <c r="S102" s="77">
        <f t="shared" si="5"/>
        <v>0</v>
      </c>
      <c r="T102" s="29">
        <f t="shared" si="6"/>
        <v>0</v>
      </c>
      <c r="U102" s="29">
        <f t="shared" si="7"/>
        <v>1</v>
      </c>
      <c r="V102" s="29">
        <f t="shared" si="8"/>
        <v>0</v>
      </c>
      <c r="W102" s="29">
        <f t="shared" si="9"/>
        <v>0</v>
      </c>
    </row>
    <row r="103" spans="1:23" s="29" customFormat="1" ht="12.75" customHeight="1">
      <c r="A103" s="17">
        <v>1997</v>
      </c>
      <c r="B103" s="18" t="s">
        <v>1038</v>
      </c>
      <c r="C103" s="113" t="s">
        <v>1042</v>
      </c>
      <c r="D103" s="116" t="s">
        <v>386</v>
      </c>
      <c r="E103" s="140" t="s">
        <v>1182</v>
      </c>
      <c r="F103" s="82">
        <v>576.672768</v>
      </c>
      <c r="G103" s="74">
        <v>24.67539</v>
      </c>
      <c r="H103" s="22" t="s">
        <v>173</v>
      </c>
      <c r="I103" s="23">
        <v>128.4183310533516</v>
      </c>
      <c r="J103" s="24" t="s">
        <v>177</v>
      </c>
      <c r="K103" s="25">
        <v>99101.47313554726</v>
      </c>
      <c r="L103" s="28">
        <v>171.8504473156382</v>
      </c>
      <c r="M103" s="88"/>
      <c r="N103" s="89">
        <v>0.864174863966304</v>
      </c>
      <c r="O103" s="88"/>
      <c r="P103" s="89">
        <v>1.3686316706203796</v>
      </c>
      <c r="Q103" s="77">
        <v>58</v>
      </c>
      <c r="R103" s="77">
        <v>68</v>
      </c>
      <c r="S103" s="77">
        <f t="shared" si="5"/>
        <v>1</v>
      </c>
      <c r="T103" s="29">
        <f t="shared" si="6"/>
        <v>0</v>
      </c>
      <c r="U103" s="29">
        <f t="shared" si="7"/>
        <v>0</v>
      </c>
      <c r="V103" s="29">
        <f t="shared" si="8"/>
        <v>0</v>
      </c>
      <c r="W103" s="29">
        <f t="shared" si="9"/>
        <v>0</v>
      </c>
    </row>
    <row r="104" spans="1:23" s="29" customFormat="1" ht="12.75" customHeight="1">
      <c r="A104" s="17">
        <v>1991</v>
      </c>
      <c r="B104" s="18" t="s">
        <v>687</v>
      </c>
      <c r="C104" s="19" t="s">
        <v>688</v>
      </c>
      <c r="D104" s="20" t="s">
        <v>494</v>
      </c>
      <c r="E104" s="142" t="s">
        <v>1182</v>
      </c>
      <c r="F104" s="82">
        <v>1274.05286</v>
      </c>
      <c r="G104" s="74">
        <v>0.9360482</v>
      </c>
      <c r="H104" s="22" t="s">
        <v>169</v>
      </c>
      <c r="I104" s="23">
        <v>308.26778082191777</v>
      </c>
      <c r="J104" s="24" t="s">
        <v>177</v>
      </c>
      <c r="K104" s="25">
        <v>2079833.220008837</v>
      </c>
      <c r="L104" s="28">
        <v>1632.4544179500033</v>
      </c>
      <c r="M104" s="88"/>
      <c r="N104" s="89">
        <v>7.5552513263323045</v>
      </c>
      <c r="O104" s="88"/>
      <c r="P104" s="89">
        <v>6.9920763538525215</v>
      </c>
      <c r="Q104" s="77">
        <v>94</v>
      </c>
      <c r="R104" s="77">
        <v>95</v>
      </c>
      <c r="S104" s="77">
        <f t="shared" si="5"/>
        <v>0</v>
      </c>
      <c r="T104" s="29">
        <f t="shared" si="6"/>
        <v>0</v>
      </c>
      <c r="U104" s="29">
        <f t="shared" si="7"/>
        <v>0</v>
      </c>
      <c r="V104" s="29">
        <f t="shared" si="8"/>
        <v>1</v>
      </c>
      <c r="W104" s="29">
        <f t="shared" si="9"/>
        <v>0</v>
      </c>
    </row>
    <row r="105" spans="1:23" s="29" customFormat="1" ht="12.75" customHeight="1">
      <c r="A105" s="17">
        <v>1991</v>
      </c>
      <c r="B105" s="18" t="s">
        <v>687</v>
      </c>
      <c r="C105" s="113" t="s">
        <v>689</v>
      </c>
      <c r="D105" s="116" t="s">
        <v>690</v>
      </c>
      <c r="E105" s="142" t="s">
        <v>1182</v>
      </c>
      <c r="F105" s="82">
        <v>3621.08902</v>
      </c>
      <c r="G105" s="74">
        <v>18.72928</v>
      </c>
      <c r="H105" s="22" t="s">
        <v>169</v>
      </c>
      <c r="I105" s="23">
        <v>901.1616438356165</v>
      </c>
      <c r="J105" s="24" t="s">
        <v>177</v>
      </c>
      <c r="K105" s="25">
        <v>177765.3293630055</v>
      </c>
      <c r="L105" s="28">
        <v>49.09167611764637</v>
      </c>
      <c r="M105" s="88"/>
      <c r="N105" s="89">
        <v>0.22089856997057072</v>
      </c>
      <c r="O105" s="88"/>
      <c r="P105" s="89">
        <v>0.7843508485027939</v>
      </c>
      <c r="Q105" s="77">
        <v>27</v>
      </c>
      <c r="R105" s="77">
        <v>57</v>
      </c>
      <c r="S105" s="77">
        <f t="shared" si="5"/>
        <v>1</v>
      </c>
      <c r="T105" s="29">
        <f t="shared" si="6"/>
        <v>0</v>
      </c>
      <c r="U105" s="29">
        <f t="shared" si="7"/>
        <v>0</v>
      </c>
      <c r="V105" s="29">
        <f t="shared" si="8"/>
        <v>0</v>
      </c>
      <c r="W105" s="29">
        <f t="shared" si="9"/>
        <v>0</v>
      </c>
    </row>
    <row r="106" spans="1:23" s="29" customFormat="1" ht="12.75" customHeight="1">
      <c r="A106" s="17">
        <v>1991</v>
      </c>
      <c r="B106" s="18" t="s">
        <v>687</v>
      </c>
      <c r="C106" s="19" t="s">
        <v>691</v>
      </c>
      <c r="D106" s="20" t="s">
        <v>692</v>
      </c>
      <c r="E106" s="142" t="s">
        <v>1182</v>
      </c>
      <c r="F106" s="82">
        <v>27.941042</v>
      </c>
      <c r="G106" s="74">
        <v>1.024564</v>
      </c>
      <c r="H106" s="22" t="s">
        <v>169</v>
      </c>
      <c r="I106" s="23">
        <v>36.37026027397261</v>
      </c>
      <c r="J106" s="24" t="s">
        <v>177</v>
      </c>
      <c r="K106" s="25">
        <v>87784.89436294514</v>
      </c>
      <c r="L106" s="28">
        <v>3141.7902869529753</v>
      </c>
      <c r="M106" s="88"/>
      <c r="N106" s="89">
        <v>2.7028498671576098</v>
      </c>
      <c r="O106" s="88"/>
      <c r="P106" s="89">
        <v>4.15734996334687</v>
      </c>
      <c r="Q106" s="77">
        <v>80</v>
      </c>
      <c r="R106" s="77">
        <v>86</v>
      </c>
      <c r="S106" s="77">
        <f t="shared" si="5"/>
        <v>0</v>
      </c>
      <c r="T106" s="29">
        <f t="shared" si="6"/>
        <v>0</v>
      </c>
      <c r="U106" s="29">
        <f t="shared" si="7"/>
        <v>1</v>
      </c>
      <c r="V106" s="29">
        <f t="shared" si="8"/>
        <v>0</v>
      </c>
      <c r="W106" s="29">
        <f t="shared" si="9"/>
        <v>0</v>
      </c>
    </row>
    <row r="107" spans="1:23" s="29" customFormat="1" ht="12.75" customHeight="1">
      <c r="A107" s="17">
        <v>1991</v>
      </c>
      <c r="B107" s="18" t="s">
        <v>687</v>
      </c>
      <c r="C107" s="19" t="s">
        <v>693</v>
      </c>
      <c r="D107" s="20" t="s">
        <v>398</v>
      </c>
      <c r="E107" s="141" t="s">
        <v>1182</v>
      </c>
      <c r="F107" s="82">
        <v>56.195492</v>
      </c>
      <c r="G107" s="74">
        <v>1.01972</v>
      </c>
      <c r="H107" s="17">
        <v>1994</v>
      </c>
      <c r="I107" s="23">
        <v>12.302684931506846</v>
      </c>
      <c r="J107" s="24" t="s">
        <v>177</v>
      </c>
      <c r="K107" s="25">
        <v>48434.17433156207</v>
      </c>
      <c r="L107" s="28">
        <v>861.8871836118468</v>
      </c>
      <c r="M107" s="88"/>
      <c r="N107" s="89">
        <v>4.40859841065187</v>
      </c>
      <c r="O107" s="88"/>
      <c r="P107" s="89">
        <v>5.497188298893274</v>
      </c>
      <c r="Q107" s="77">
        <v>87</v>
      </c>
      <c r="R107" s="77">
        <v>91</v>
      </c>
      <c r="S107" s="77">
        <f t="shared" si="5"/>
        <v>0</v>
      </c>
      <c r="T107" s="29">
        <f t="shared" si="6"/>
        <v>0</v>
      </c>
      <c r="U107" s="29">
        <f t="shared" si="7"/>
        <v>1</v>
      </c>
      <c r="V107" s="29">
        <f t="shared" si="8"/>
        <v>0</v>
      </c>
      <c r="W107" s="29">
        <f t="shared" si="9"/>
        <v>0</v>
      </c>
    </row>
    <row r="108" spans="1:23" s="29" customFormat="1" ht="12.75" customHeight="1">
      <c r="A108" s="17">
        <v>1994</v>
      </c>
      <c r="B108" s="18" t="s">
        <v>903</v>
      </c>
      <c r="C108" s="19" t="s">
        <v>906</v>
      </c>
      <c r="D108" s="20" t="s">
        <v>420</v>
      </c>
      <c r="E108" s="142" t="s">
        <v>1182</v>
      </c>
      <c r="F108" s="82">
        <v>4257.54778</v>
      </c>
      <c r="G108" s="74">
        <v>1.52308</v>
      </c>
      <c r="H108" s="22" t="s">
        <v>170</v>
      </c>
      <c r="I108" s="23">
        <v>1145.8383561643836</v>
      </c>
      <c r="J108" s="24" t="s">
        <v>177</v>
      </c>
      <c r="K108" s="25">
        <v>513264.5177201005</v>
      </c>
      <c r="L108" s="28">
        <v>120.55402411011828</v>
      </c>
      <c r="M108" s="88"/>
      <c r="N108" s="89">
        <v>0.5016102790300089</v>
      </c>
      <c r="O108" s="88"/>
      <c r="P108" s="89">
        <v>0.39691675782351926</v>
      </c>
      <c r="Q108" s="77">
        <v>44</v>
      </c>
      <c r="R108" s="77">
        <v>38</v>
      </c>
      <c r="S108" s="77">
        <f t="shared" si="5"/>
        <v>1</v>
      </c>
      <c r="T108" s="29">
        <f t="shared" si="6"/>
        <v>0</v>
      </c>
      <c r="U108" s="29">
        <f t="shared" si="7"/>
        <v>0</v>
      </c>
      <c r="V108" s="29">
        <f t="shared" si="8"/>
        <v>0</v>
      </c>
      <c r="W108" s="29">
        <f t="shared" si="9"/>
        <v>0</v>
      </c>
    </row>
    <row r="109" spans="1:23" s="29" customFormat="1" ht="12.75" customHeight="1">
      <c r="A109" s="17">
        <v>1994</v>
      </c>
      <c r="B109" s="18" t="s">
        <v>903</v>
      </c>
      <c r="C109" s="19" t="s">
        <v>907</v>
      </c>
      <c r="D109" s="20" t="s">
        <v>908</v>
      </c>
      <c r="E109" s="141" t="s">
        <v>1182</v>
      </c>
      <c r="F109" s="82">
        <v>3399.55533</v>
      </c>
      <c r="G109" s="74">
        <v>4.200387</v>
      </c>
      <c r="H109" s="22" t="s">
        <v>170</v>
      </c>
      <c r="I109" s="23">
        <v>2132.3078082191782</v>
      </c>
      <c r="J109" s="24" t="s">
        <v>177</v>
      </c>
      <c r="K109" s="25">
        <v>271622.7303271825</v>
      </c>
      <c r="L109" s="28">
        <v>79.89948800956344</v>
      </c>
      <c r="M109" s="88"/>
      <c r="N109" s="89">
        <v>0.14264769363383842</v>
      </c>
      <c r="O109" s="88"/>
      <c r="P109" s="89">
        <v>0.1332145944500385</v>
      </c>
      <c r="Q109" s="77">
        <v>19</v>
      </c>
      <c r="R109" s="77">
        <v>18</v>
      </c>
      <c r="S109" s="77">
        <f t="shared" si="5"/>
        <v>1</v>
      </c>
      <c r="T109" s="29">
        <f t="shared" si="6"/>
        <v>0</v>
      </c>
      <c r="U109" s="29">
        <f t="shared" si="7"/>
        <v>0</v>
      </c>
      <c r="V109" s="29">
        <f t="shared" si="8"/>
        <v>0</v>
      </c>
      <c r="W109" s="29">
        <f t="shared" si="9"/>
        <v>0</v>
      </c>
    </row>
    <row r="110" spans="1:23" s="29" customFormat="1" ht="12.75" customHeight="1">
      <c r="A110" s="17">
        <v>1994</v>
      </c>
      <c r="B110" s="18" t="s">
        <v>888</v>
      </c>
      <c r="C110" s="114" t="s">
        <v>901</v>
      </c>
      <c r="D110" s="117" t="s">
        <v>435</v>
      </c>
      <c r="E110" s="142" t="s">
        <v>1182</v>
      </c>
      <c r="F110" s="82">
        <v>98.59124</v>
      </c>
      <c r="G110" s="74">
        <v>21.58547</v>
      </c>
      <c r="H110" s="22" t="s">
        <v>170</v>
      </c>
      <c r="I110" s="23">
        <v>89.65712328767123</v>
      </c>
      <c r="J110" s="24" t="s">
        <v>177</v>
      </c>
      <c r="K110" s="25">
        <v>241983.6702968325</v>
      </c>
      <c r="L110" s="28">
        <v>2454.413498570791</v>
      </c>
      <c r="M110" s="88"/>
      <c r="N110" s="89">
        <v>3.022385107386592</v>
      </c>
      <c r="O110" s="88"/>
      <c r="P110" s="89">
        <v>2.6565054857724246</v>
      </c>
      <c r="Q110" s="77">
        <v>81</v>
      </c>
      <c r="R110" s="77">
        <v>78</v>
      </c>
      <c r="S110" s="77">
        <f t="shared" si="5"/>
        <v>0</v>
      </c>
      <c r="T110" s="29">
        <f t="shared" si="6"/>
        <v>0</v>
      </c>
      <c r="U110" s="29">
        <f t="shared" si="7"/>
        <v>1</v>
      </c>
      <c r="V110" s="29">
        <f t="shared" si="8"/>
        <v>0</v>
      </c>
      <c r="W110" s="29">
        <f t="shared" si="9"/>
        <v>0</v>
      </c>
    </row>
    <row r="111" spans="1:23" s="29" customFormat="1" ht="12.75" customHeight="1">
      <c r="A111" s="17">
        <v>1991</v>
      </c>
      <c r="B111" s="18" t="s">
        <v>523</v>
      </c>
      <c r="C111" s="19" t="s">
        <v>524</v>
      </c>
      <c r="D111" s="20" t="s">
        <v>447</v>
      </c>
      <c r="E111" s="141" t="s">
        <v>1182</v>
      </c>
      <c r="F111" s="82">
        <v>120.721792</v>
      </c>
      <c r="G111" s="74">
        <v>0.9</v>
      </c>
      <c r="H111" s="22" t="s">
        <v>169</v>
      </c>
      <c r="I111" s="23">
        <v>57.40232876712329</v>
      </c>
      <c r="J111" s="24" t="s">
        <v>177</v>
      </c>
      <c r="K111" s="25">
        <v>297417.63025758095</v>
      </c>
      <c r="L111" s="28">
        <v>2463.661492513141</v>
      </c>
      <c r="M111" s="88"/>
      <c r="N111" s="89">
        <v>5.802107063051714</v>
      </c>
      <c r="O111" s="88"/>
      <c r="P111" s="89">
        <v>9.073018412279549</v>
      </c>
      <c r="Q111" s="77">
        <v>92</v>
      </c>
      <c r="R111" s="77">
        <v>98</v>
      </c>
      <c r="S111" s="77">
        <f t="shared" si="5"/>
        <v>0</v>
      </c>
      <c r="T111" s="29">
        <f t="shared" si="6"/>
        <v>0</v>
      </c>
      <c r="U111" s="29">
        <f t="shared" si="7"/>
        <v>1</v>
      </c>
      <c r="V111" s="29">
        <f t="shared" si="8"/>
        <v>0</v>
      </c>
      <c r="W111" s="29">
        <f t="shared" si="9"/>
        <v>0</v>
      </c>
    </row>
    <row r="112" spans="1:23" s="29" customFormat="1" ht="12.75" customHeight="1">
      <c r="A112" s="17">
        <v>1991</v>
      </c>
      <c r="B112" s="18" t="s">
        <v>523</v>
      </c>
      <c r="C112" s="19" t="s">
        <v>525</v>
      </c>
      <c r="D112" s="20" t="s">
        <v>526</v>
      </c>
      <c r="E112" s="142" t="s">
        <v>1182</v>
      </c>
      <c r="F112" s="82">
        <v>1188.17549</v>
      </c>
      <c r="G112" s="74">
        <v>1.735021</v>
      </c>
      <c r="H112" s="22" t="s">
        <v>169</v>
      </c>
      <c r="I112" s="23">
        <v>43.163698630137</v>
      </c>
      <c r="J112" s="24" t="s">
        <v>177</v>
      </c>
      <c r="K112" s="25">
        <v>40728.08846391289</v>
      </c>
      <c r="L112" s="28">
        <v>34.27783926422593</v>
      </c>
      <c r="M112" s="88"/>
      <c r="N112" s="89">
        <v>1.056632383719196</v>
      </c>
      <c r="O112" s="88"/>
      <c r="P112" s="89">
        <v>0.9361556413164965</v>
      </c>
      <c r="Q112" s="77">
        <v>61</v>
      </c>
      <c r="R112" s="77">
        <v>62</v>
      </c>
      <c r="S112" s="77">
        <f t="shared" si="5"/>
        <v>0</v>
      </c>
      <c r="T112" s="29">
        <f t="shared" si="6"/>
        <v>1</v>
      </c>
      <c r="U112" s="29">
        <f t="shared" si="7"/>
        <v>0</v>
      </c>
      <c r="V112" s="29">
        <f t="shared" si="8"/>
        <v>0</v>
      </c>
      <c r="W112" s="29">
        <f t="shared" si="9"/>
        <v>0</v>
      </c>
    </row>
    <row r="113" spans="1:23" s="29" customFormat="1" ht="12.75" customHeight="1">
      <c r="A113" s="17">
        <v>1991</v>
      </c>
      <c r="B113" s="18" t="s">
        <v>523</v>
      </c>
      <c r="C113" s="19" t="s">
        <v>527</v>
      </c>
      <c r="D113" s="20" t="s">
        <v>448</v>
      </c>
      <c r="E113" s="141" t="s">
        <v>1182</v>
      </c>
      <c r="F113" s="82">
        <v>523.41824</v>
      </c>
      <c r="G113" s="74">
        <v>0.9</v>
      </c>
      <c r="H113" s="17">
        <v>1994</v>
      </c>
      <c r="I113" s="23">
        <v>363.2219178082192</v>
      </c>
      <c r="J113" s="24" t="s">
        <v>177</v>
      </c>
      <c r="K113" s="25">
        <v>1093913.9530762197</v>
      </c>
      <c r="L113" s="28">
        <v>2089.9423624905003</v>
      </c>
      <c r="M113" s="88"/>
      <c r="N113" s="89">
        <v>3.372559775072413</v>
      </c>
      <c r="O113" s="88"/>
      <c r="P113" s="89">
        <v>4.131008314633763</v>
      </c>
      <c r="Q113" s="77">
        <v>83</v>
      </c>
      <c r="R113" s="77">
        <v>85</v>
      </c>
      <c r="S113" s="77">
        <f t="shared" si="5"/>
        <v>0</v>
      </c>
      <c r="T113" s="29">
        <f t="shared" si="6"/>
        <v>0</v>
      </c>
      <c r="U113" s="29">
        <f t="shared" si="7"/>
        <v>1</v>
      </c>
      <c r="V113" s="29">
        <f t="shared" si="8"/>
        <v>0</v>
      </c>
      <c r="W113" s="29">
        <f t="shared" si="9"/>
        <v>0</v>
      </c>
    </row>
    <row r="114" spans="1:23" s="29" customFormat="1" ht="12.75" customHeight="1">
      <c r="A114" s="17">
        <v>1991</v>
      </c>
      <c r="B114" s="18" t="s">
        <v>523</v>
      </c>
      <c r="C114" s="19" t="s">
        <v>528</v>
      </c>
      <c r="D114" s="20" t="s">
        <v>449</v>
      </c>
      <c r="E114" s="141" t="s">
        <v>1182</v>
      </c>
      <c r="F114" s="82">
        <v>1840.87488</v>
      </c>
      <c r="G114" s="74">
        <v>0.9228562</v>
      </c>
      <c r="H114" s="22" t="s">
        <v>169</v>
      </c>
      <c r="I114" s="23">
        <v>236.41780821917808</v>
      </c>
      <c r="J114" s="24" t="s">
        <v>177</v>
      </c>
      <c r="K114" s="25">
        <v>423450.61442506866</v>
      </c>
      <c r="L114" s="28">
        <v>230.02683073445417</v>
      </c>
      <c r="M114" s="88"/>
      <c r="N114" s="89">
        <v>2.0057237714749263</v>
      </c>
      <c r="O114" s="88"/>
      <c r="P114" s="89">
        <v>3.029083559133302</v>
      </c>
      <c r="Q114" s="77">
        <v>74</v>
      </c>
      <c r="R114" s="77">
        <v>81</v>
      </c>
      <c r="S114" s="77">
        <f t="shared" si="5"/>
        <v>0</v>
      </c>
      <c r="T114" s="29">
        <f t="shared" si="6"/>
        <v>0</v>
      </c>
      <c r="U114" s="29">
        <f t="shared" si="7"/>
        <v>1</v>
      </c>
      <c r="V114" s="29">
        <f t="shared" si="8"/>
        <v>0</v>
      </c>
      <c r="W114" s="29">
        <f t="shared" si="9"/>
        <v>0</v>
      </c>
    </row>
    <row r="115" spans="1:23" s="29" customFormat="1" ht="12.75" customHeight="1">
      <c r="A115" s="17">
        <v>1991</v>
      </c>
      <c r="B115" s="18" t="s">
        <v>523</v>
      </c>
      <c r="C115" s="19" t="s">
        <v>529</v>
      </c>
      <c r="D115" s="20" t="s">
        <v>450</v>
      </c>
      <c r="E115" s="142" t="s">
        <v>1182</v>
      </c>
      <c r="F115" s="82">
        <v>83.479376</v>
      </c>
      <c r="G115" s="74">
        <v>0.9</v>
      </c>
      <c r="H115" s="22" t="s">
        <v>169</v>
      </c>
      <c r="I115" s="23">
        <v>40.76712328767125</v>
      </c>
      <c r="J115" s="24" t="s">
        <v>177</v>
      </c>
      <c r="K115" s="25">
        <v>120434.0629232218</v>
      </c>
      <c r="L115" s="28">
        <v>1442.6804402948796</v>
      </c>
      <c r="M115" s="88"/>
      <c r="N115" s="89">
        <v>3.3081699483870923</v>
      </c>
      <c r="O115" s="88"/>
      <c r="P115" s="89">
        <v>3.8218660316318713</v>
      </c>
      <c r="Q115" s="77">
        <v>82</v>
      </c>
      <c r="R115" s="77">
        <v>83</v>
      </c>
      <c r="S115" s="77">
        <f t="shared" si="5"/>
        <v>0</v>
      </c>
      <c r="T115" s="29">
        <f t="shared" si="6"/>
        <v>0</v>
      </c>
      <c r="U115" s="29">
        <f t="shared" si="7"/>
        <v>1</v>
      </c>
      <c r="V115" s="29">
        <f t="shared" si="8"/>
        <v>0</v>
      </c>
      <c r="W115" s="29">
        <f t="shared" si="9"/>
        <v>0</v>
      </c>
    </row>
    <row r="116" spans="1:23" s="29" customFormat="1" ht="12.75" customHeight="1">
      <c r="A116" s="17">
        <v>1991</v>
      </c>
      <c r="B116" s="18" t="s">
        <v>523</v>
      </c>
      <c r="C116" s="19" t="s">
        <v>531</v>
      </c>
      <c r="D116" s="20" t="s">
        <v>452</v>
      </c>
      <c r="E116" s="141" t="s">
        <v>1182</v>
      </c>
      <c r="F116" s="82">
        <v>305.316384</v>
      </c>
      <c r="G116" s="74">
        <v>0.9</v>
      </c>
      <c r="H116" s="17">
        <v>1994</v>
      </c>
      <c r="I116" s="23">
        <v>172.0904109589041</v>
      </c>
      <c r="J116" s="24" t="s">
        <v>177</v>
      </c>
      <c r="K116" s="25">
        <v>379907.95994284935</v>
      </c>
      <c r="L116" s="28">
        <v>1244.3091162210585</v>
      </c>
      <c r="M116" s="88"/>
      <c r="N116" s="89">
        <v>2.4721240663556907</v>
      </c>
      <c r="O116" s="88"/>
      <c r="P116" s="89">
        <v>2.7550632255348972</v>
      </c>
      <c r="Q116" s="77">
        <v>78</v>
      </c>
      <c r="R116" s="77">
        <v>79</v>
      </c>
      <c r="S116" s="77">
        <f t="shared" si="5"/>
        <v>0</v>
      </c>
      <c r="T116" s="29">
        <f t="shared" si="6"/>
        <v>0</v>
      </c>
      <c r="U116" s="29">
        <f t="shared" si="7"/>
        <v>1</v>
      </c>
      <c r="V116" s="29">
        <f t="shared" si="8"/>
        <v>0</v>
      </c>
      <c r="W116" s="29">
        <f t="shared" si="9"/>
        <v>0</v>
      </c>
    </row>
    <row r="117" spans="1:23" s="29" customFormat="1" ht="12.75" customHeight="1">
      <c r="A117" s="17">
        <v>1991</v>
      </c>
      <c r="B117" s="18" t="s">
        <v>523</v>
      </c>
      <c r="C117" s="19" t="s">
        <v>532</v>
      </c>
      <c r="D117" s="20" t="s">
        <v>453</v>
      </c>
      <c r="E117" s="142" t="s">
        <v>1182</v>
      </c>
      <c r="F117" s="82">
        <v>377.299232</v>
      </c>
      <c r="G117" s="74">
        <v>0.9</v>
      </c>
      <c r="H117" s="17">
        <v>1994</v>
      </c>
      <c r="I117" s="23">
        <v>133.3178082191781</v>
      </c>
      <c r="J117" s="24" t="s">
        <v>177</v>
      </c>
      <c r="K117" s="25">
        <v>447459.0158446027</v>
      </c>
      <c r="L117" s="28">
        <v>1185.9526282963723</v>
      </c>
      <c r="M117" s="88"/>
      <c r="N117" s="89">
        <v>3.758492077022667</v>
      </c>
      <c r="O117" s="88"/>
      <c r="P117" s="89">
        <v>5.431097682174426</v>
      </c>
      <c r="Q117" s="77">
        <v>86</v>
      </c>
      <c r="R117" s="77">
        <v>91</v>
      </c>
      <c r="S117" s="77">
        <f t="shared" si="5"/>
        <v>0</v>
      </c>
      <c r="T117" s="29">
        <f t="shared" si="6"/>
        <v>0</v>
      </c>
      <c r="U117" s="29">
        <f t="shared" si="7"/>
        <v>1</v>
      </c>
      <c r="V117" s="29">
        <f t="shared" si="8"/>
        <v>0</v>
      </c>
      <c r="W117" s="29">
        <f t="shared" si="9"/>
        <v>0</v>
      </c>
    </row>
    <row r="118" spans="1:23" s="29" customFormat="1" ht="12.75" customHeight="1">
      <c r="A118" s="17">
        <v>1997</v>
      </c>
      <c r="B118" s="18" t="s">
        <v>1159</v>
      </c>
      <c r="C118" s="19" t="s">
        <v>1160</v>
      </c>
      <c r="D118" s="20" t="s">
        <v>1161</v>
      </c>
      <c r="E118" s="140" t="s">
        <v>1182</v>
      </c>
      <c r="F118" s="82">
        <v>159.8608016327</v>
      </c>
      <c r="G118" s="76">
        <v>0.80000001</v>
      </c>
      <c r="H118" s="22" t="s">
        <v>172</v>
      </c>
      <c r="I118" s="23">
        <v>34.0218878248974</v>
      </c>
      <c r="J118" s="24" t="s">
        <v>177</v>
      </c>
      <c r="K118" s="25">
        <v>111513.06994582503</v>
      </c>
      <c r="L118" s="28">
        <v>697.5635603407027</v>
      </c>
      <c r="M118" s="88"/>
      <c r="N118" s="89">
        <v>3.6704212016887863</v>
      </c>
      <c r="O118" s="88"/>
      <c r="P118" s="89">
        <v>4.1426880880520525</v>
      </c>
      <c r="Q118" s="77">
        <v>84</v>
      </c>
      <c r="R118" s="77">
        <v>85</v>
      </c>
      <c r="S118" s="77">
        <f t="shared" si="5"/>
        <v>0</v>
      </c>
      <c r="T118" s="29">
        <f t="shared" si="6"/>
        <v>0</v>
      </c>
      <c r="U118" s="29">
        <f t="shared" si="7"/>
        <v>1</v>
      </c>
      <c r="V118" s="29">
        <f t="shared" si="8"/>
        <v>0</v>
      </c>
      <c r="W118" s="29">
        <f t="shared" si="9"/>
        <v>0</v>
      </c>
    </row>
    <row r="119" spans="1:23" s="29" customFormat="1" ht="12.75" customHeight="1">
      <c r="A119" s="17">
        <v>1991</v>
      </c>
      <c r="B119" s="18" t="s">
        <v>523</v>
      </c>
      <c r="C119" s="19" t="s">
        <v>533</v>
      </c>
      <c r="D119" s="20" t="s">
        <v>456</v>
      </c>
      <c r="E119" s="141" t="s">
        <v>1182</v>
      </c>
      <c r="F119" s="82">
        <v>1229.68064</v>
      </c>
      <c r="G119" s="74">
        <v>0.9047354</v>
      </c>
      <c r="H119" s="17">
        <v>1994</v>
      </c>
      <c r="I119" s="23">
        <v>91.86027397260274</v>
      </c>
      <c r="J119" s="24" t="s">
        <v>177</v>
      </c>
      <c r="K119" s="25">
        <v>303058.7040915615</v>
      </c>
      <c r="L119" s="28">
        <v>246.45317998302508</v>
      </c>
      <c r="M119" s="88"/>
      <c r="N119" s="89">
        <v>3.6944310578901827</v>
      </c>
      <c r="O119" s="88"/>
      <c r="P119" s="89">
        <v>4.176165209735588</v>
      </c>
      <c r="Q119" s="77">
        <v>85</v>
      </c>
      <c r="R119" s="77">
        <v>86</v>
      </c>
      <c r="S119" s="77">
        <f t="shared" si="5"/>
        <v>0</v>
      </c>
      <c r="T119" s="29">
        <f t="shared" si="6"/>
        <v>0</v>
      </c>
      <c r="U119" s="29">
        <f t="shared" si="7"/>
        <v>1</v>
      </c>
      <c r="V119" s="29">
        <f t="shared" si="8"/>
        <v>0</v>
      </c>
      <c r="W119" s="29">
        <f t="shared" si="9"/>
        <v>0</v>
      </c>
    </row>
    <row r="120" spans="1:23" s="29" customFormat="1" ht="12.75" customHeight="1">
      <c r="A120" s="17">
        <v>1991</v>
      </c>
      <c r="B120" s="18" t="s">
        <v>730</v>
      </c>
      <c r="C120" s="113" t="s">
        <v>739</v>
      </c>
      <c r="D120" s="116" t="s">
        <v>740</v>
      </c>
      <c r="E120" s="142" t="s">
        <v>1182</v>
      </c>
      <c r="F120" s="82">
        <v>623.355968</v>
      </c>
      <c r="G120" s="74">
        <v>4.448298</v>
      </c>
      <c r="H120" s="22" t="s">
        <v>169</v>
      </c>
      <c r="I120" s="23">
        <v>110.77534246575343</v>
      </c>
      <c r="J120" s="24" t="s">
        <v>177</v>
      </c>
      <c r="K120" s="25">
        <v>174752.4806108382</v>
      </c>
      <c r="L120" s="28">
        <v>280.34139333184055</v>
      </c>
      <c r="M120" s="88"/>
      <c r="N120" s="89">
        <v>1.7665616128409947</v>
      </c>
      <c r="O120" s="88"/>
      <c r="P120" s="89">
        <v>2.0150239749054446</v>
      </c>
      <c r="Q120" s="77">
        <v>72</v>
      </c>
      <c r="R120" s="77">
        <v>75</v>
      </c>
      <c r="S120" s="77">
        <f t="shared" si="5"/>
        <v>0</v>
      </c>
      <c r="T120" s="29">
        <f t="shared" si="6"/>
        <v>1</v>
      </c>
      <c r="U120" s="29">
        <f t="shared" si="7"/>
        <v>0</v>
      </c>
      <c r="V120" s="29">
        <f t="shared" si="8"/>
        <v>0</v>
      </c>
      <c r="W120" s="29">
        <f t="shared" si="9"/>
        <v>0</v>
      </c>
    </row>
    <row r="121" spans="1:23" s="29" customFormat="1" ht="12.75" customHeight="1">
      <c r="A121" s="17">
        <v>1991</v>
      </c>
      <c r="B121" s="18" t="s">
        <v>523</v>
      </c>
      <c r="C121" s="19" t="s">
        <v>535</v>
      </c>
      <c r="D121" s="20" t="s">
        <v>467</v>
      </c>
      <c r="E121" s="141" t="s">
        <v>1182</v>
      </c>
      <c r="F121" s="82">
        <v>709.22176</v>
      </c>
      <c r="G121" s="74">
        <v>3.340505</v>
      </c>
      <c r="H121" s="22" t="s">
        <v>169</v>
      </c>
      <c r="I121" s="23">
        <v>53.57575342465753</v>
      </c>
      <c r="J121" s="24" t="s">
        <v>177</v>
      </c>
      <c r="K121" s="25">
        <v>376436.40821080224</v>
      </c>
      <c r="L121" s="28">
        <v>530.7739122539081</v>
      </c>
      <c r="M121" s="88"/>
      <c r="N121" s="89">
        <v>7.868136304905353</v>
      </c>
      <c r="O121" s="88"/>
      <c r="P121" s="89">
        <v>6.683373428049509</v>
      </c>
      <c r="Q121" s="77">
        <v>95</v>
      </c>
      <c r="R121" s="77">
        <v>94</v>
      </c>
      <c r="S121" s="77">
        <f t="shared" si="5"/>
        <v>0</v>
      </c>
      <c r="T121" s="29">
        <f t="shared" si="6"/>
        <v>0</v>
      </c>
      <c r="U121" s="29">
        <f t="shared" si="7"/>
        <v>0</v>
      </c>
      <c r="V121" s="29">
        <f t="shared" si="8"/>
        <v>1</v>
      </c>
      <c r="W121" s="29">
        <f t="shared" si="9"/>
        <v>0</v>
      </c>
    </row>
    <row r="122" spans="1:23" s="29" customFormat="1" ht="12.75" customHeight="1">
      <c r="A122" s="17">
        <v>1991</v>
      </c>
      <c r="B122" s="18" t="s">
        <v>523</v>
      </c>
      <c r="C122" s="19" t="s">
        <v>536</v>
      </c>
      <c r="D122" s="20" t="s">
        <v>468</v>
      </c>
      <c r="E122" s="141" t="s">
        <v>1182</v>
      </c>
      <c r="F122" s="82">
        <v>203.644704</v>
      </c>
      <c r="G122" s="74">
        <v>2.428086</v>
      </c>
      <c r="H122" s="22" t="s">
        <v>169</v>
      </c>
      <c r="I122" s="23">
        <v>5.372534246575341</v>
      </c>
      <c r="J122" s="24" t="s">
        <v>177</v>
      </c>
      <c r="K122" s="25">
        <v>21917.79102486842</v>
      </c>
      <c r="L122" s="28">
        <v>107.6276013780767</v>
      </c>
      <c r="M122" s="88"/>
      <c r="N122" s="89">
        <v>4.568421117775587</v>
      </c>
      <c r="O122" s="88"/>
      <c r="P122" s="89">
        <v>4.1836947917358565</v>
      </c>
      <c r="Q122" s="77">
        <v>88</v>
      </c>
      <c r="R122" s="77">
        <v>86</v>
      </c>
      <c r="S122" s="77">
        <f t="shared" si="5"/>
        <v>0</v>
      </c>
      <c r="T122" s="29">
        <f t="shared" si="6"/>
        <v>0</v>
      </c>
      <c r="U122" s="29">
        <f t="shared" si="7"/>
        <v>1</v>
      </c>
      <c r="V122" s="29">
        <f t="shared" si="8"/>
        <v>0</v>
      </c>
      <c r="W122" s="29">
        <f t="shared" si="9"/>
        <v>0</v>
      </c>
    </row>
    <row r="123" spans="1:23" s="29" customFormat="1" ht="12.75" customHeight="1">
      <c r="A123" s="17">
        <v>1991</v>
      </c>
      <c r="B123" s="18" t="s">
        <v>523</v>
      </c>
      <c r="C123" s="19" t="s">
        <v>537</v>
      </c>
      <c r="D123" s="20" t="s">
        <v>469</v>
      </c>
      <c r="E123" s="141" t="s">
        <v>1182</v>
      </c>
      <c r="F123" s="82">
        <v>792.81088</v>
      </c>
      <c r="G123" s="74">
        <v>2.420088</v>
      </c>
      <c r="H123" s="17">
        <v>1994</v>
      </c>
      <c r="I123" s="23">
        <v>7.99342465753426</v>
      </c>
      <c r="J123" s="24" t="s">
        <v>177</v>
      </c>
      <c r="K123" s="25">
        <v>13344.04293197967</v>
      </c>
      <c r="L123" s="28">
        <v>16.831306517866743</v>
      </c>
      <c r="M123" s="88"/>
      <c r="N123" s="89">
        <v>1.8694036478818175</v>
      </c>
      <c r="O123" s="88"/>
      <c r="P123" s="89">
        <v>1.6772326775858177</v>
      </c>
      <c r="Q123" s="77">
        <v>73</v>
      </c>
      <c r="R123" s="77">
        <v>71</v>
      </c>
      <c r="S123" s="77">
        <f t="shared" si="5"/>
        <v>0</v>
      </c>
      <c r="T123" s="29">
        <f t="shared" si="6"/>
        <v>1</v>
      </c>
      <c r="U123" s="29">
        <f t="shared" si="7"/>
        <v>0</v>
      </c>
      <c r="V123" s="29">
        <f t="shared" si="8"/>
        <v>0</v>
      </c>
      <c r="W123" s="29">
        <f t="shared" si="9"/>
        <v>0</v>
      </c>
    </row>
    <row r="124" spans="1:23" s="29" customFormat="1" ht="12.75" customHeight="1">
      <c r="A124" s="17">
        <v>1991</v>
      </c>
      <c r="B124" s="18" t="s">
        <v>523</v>
      </c>
      <c r="C124" s="19" t="s">
        <v>538</v>
      </c>
      <c r="D124" s="20" t="s">
        <v>539</v>
      </c>
      <c r="E124" s="142" t="s">
        <v>1182</v>
      </c>
      <c r="F124" s="82">
        <v>6378.82522</v>
      </c>
      <c r="G124" s="74">
        <v>3.33384</v>
      </c>
      <c r="H124" s="22" t="s">
        <v>169</v>
      </c>
      <c r="I124" s="23">
        <v>378.37632876712325</v>
      </c>
      <c r="J124" s="24" t="s">
        <v>177</v>
      </c>
      <c r="K124" s="25">
        <v>1232514.0990477018</v>
      </c>
      <c r="L124" s="28">
        <v>193.21960651677833</v>
      </c>
      <c r="M124" s="88"/>
      <c r="N124" s="89">
        <v>3.647677866733907</v>
      </c>
      <c r="O124" s="88"/>
      <c r="P124" s="89">
        <v>1.6688847209088897</v>
      </c>
      <c r="Q124" s="77">
        <v>84</v>
      </c>
      <c r="R124" s="77">
        <v>71</v>
      </c>
      <c r="S124" s="77">
        <f t="shared" si="5"/>
        <v>0</v>
      </c>
      <c r="T124" s="29">
        <f t="shared" si="6"/>
        <v>0</v>
      </c>
      <c r="U124" s="29">
        <f t="shared" si="7"/>
        <v>1</v>
      </c>
      <c r="V124" s="29">
        <f t="shared" si="8"/>
        <v>0</v>
      </c>
      <c r="W124" s="29">
        <f t="shared" si="9"/>
        <v>0</v>
      </c>
    </row>
    <row r="125" spans="1:23" s="29" customFormat="1" ht="12.75" customHeight="1">
      <c r="A125" s="17">
        <v>1991</v>
      </c>
      <c r="B125" s="18" t="s">
        <v>761</v>
      </c>
      <c r="C125" s="19" t="s">
        <v>764</v>
      </c>
      <c r="D125" s="20" t="s">
        <v>765</v>
      </c>
      <c r="E125" s="142" t="s">
        <v>1182</v>
      </c>
      <c r="F125" s="82">
        <v>38.851404</v>
      </c>
      <c r="G125" s="74">
        <v>39.0853</v>
      </c>
      <c r="H125" s="22" t="s">
        <v>169</v>
      </c>
      <c r="I125" s="23">
        <v>20.29153424657533</v>
      </c>
      <c r="J125" s="24" t="s">
        <v>177</v>
      </c>
      <c r="K125" s="25">
        <v>271562.3116772487</v>
      </c>
      <c r="L125" s="28">
        <v>6989.768289384051</v>
      </c>
      <c r="M125" s="88"/>
      <c r="N125" s="89">
        <v>14.986601269373166</v>
      </c>
      <c r="O125" s="88"/>
      <c r="P125" s="89">
        <v>8.554241000638324</v>
      </c>
      <c r="Q125" s="77">
        <v>99</v>
      </c>
      <c r="R125" s="77">
        <v>97</v>
      </c>
      <c r="S125" s="77">
        <f t="shared" si="5"/>
        <v>0</v>
      </c>
      <c r="T125" s="29">
        <f t="shared" si="6"/>
        <v>0</v>
      </c>
      <c r="U125" s="29">
        <f t="shared" si="7"/>
        <v>0</v>
      </c>
      <c r="V125" s="29">
        <f t="shared" si="8"/>
        <v>0</v>
      </c>
      <c r="W125" s="29">
        <f t="shared" si="9"/>
        <v>1</v>
      </c>
    </row>
    <row r="126" spans="1:23" s="29" customFormat="1" ht="12.75" customHeight="1">
      <c r="A126" s="17">
        <v>1991</v>
      </c>
      <c r="B126" s="18" t="s">
        <v>761</v>
      </c>
      <c r="C126" s="19" t="s">
        <v>766</v>
      </c>
      <c r="D126" s="20" t="s">
        <v>470</v>
      </c>
      <c r="E126" s="142" t="s">
        <v>1182</v>
      </c>
      <c r="F126" s="82">
        <v>1261.46906</v>
      </c>
      <c r="G126" s="74">
        <v>48.60564</v>
      </c>
      <c r="H126" s="22" t="s">
        <v>169</v>
      </c>
      <c r="I126" s="23">
        <v>1035.8954794520548</v>
      </c>
      <c r="J126" s="24" t="s">
        <v>177</v>
      </c>
      <c r="K126" s="25">
        <v>2406937.0742952903</v>
      </c>
      <c r="L126" s="28">
        <v>1908.0428927010628</v>
      </c>
      <c r="M126" s="88"/>
      <c r="N126" s="89">
        <v>2.6019403719315313</v>
      </c>
      <c r="O126" s="88"/>
      <c r="P126" s="89">
        <v>1.9437121268751425</v>
      </c>
      <c r="Q126" s="77">
        <v>79</v>
      </c>
      <c r="R126" s="77">
        <v>74</v>
      </c>
      <c r="S126" s="77">
        <f t="shared" si="5"/>
        <v>0</v>
      </c>
      <c r="T126" s="29">
        <f t="shared" si="6"/>
        <v>0</v>
      </c>
      <c r="U126" s="29">
        <f t="shared" si="7"/>
        <v>1</v>
      </c>
      <c r="V126" s="29">
        <f t="shared" si="8"/>
        <v>0</v>
      </c>
      <c r="W126" s="29">
        <f t="shared" si="9"/>
        <v>0</v>
      </c>
    </row>
    <row r="127" spans="1:23" s="29" customFormat="1" ht="12.75" customHeight="1">
      <c r="A127" s="17">
        <v>1991</v>
      </c>
      <c r="B127" s="18" t="s">
        <v>773</v>
      </c>
      <c r="C127" s="19" t="s">
        <v>784</v>
      </c>
      <c r="D127" s="20" t="s">
        <v>140</v>
      </c>
      <c r="E127" s="142" t="s">
        <v>1182</v>
      </c>
      <c r="F127" s="82">
        <v>129.892232</v>
      </c>
      <c r="G127" s="74">
        <v>7.761456</v>
      </c>
      <c r="H127" s="22" t="s">
        <v>169</v>
      </c>
      <c r="I127" s="23">
        <v>30.88410958904109</v>
      </c>
      <c r="J127" s="24" t="s">
        <v>177</v>
      </c>
      <c r="K127" s="25">
        <v>49149.393891085456</v>
      </c>
      <c r="L127" s="28">
        <v>378.3859368209598</v>
      </c>
      <c r="M127" s="88"/>
      <c r="N127" s="89">
        <v>1.7820981640068478</v>
      </c>
      <c r="O127" s="88"/>
      <c r="P127" s="89">
        <v>2.0361595746462706</v>
      </c>
      <c r="Q127" s="77">
        <v>72</v>
      </c>
      <c r="R127" s="77">
        <v>75</v>
      </c>
      <c r="S127" s="77">
        <f t="shared" si="5"/>
        <v>0</v>
      </c>
      <c r="T127" s="29">
        <f t="shared" si="6"/>
        <v>1</v>
      </c>
      <c r="U127" s="29">
        <f t="shared" si="7"/>
        <v>0</v>
      </c>
      <c r="V127" s="29">
        <f t="shared" si="8"/>
        <v>0</v>
      </c>
      <c r="W127" s="29">
        <f t="shared" si="9"/>
        <v>0</v>
      </c>
    </row>
    <row r="128" spans="1:23" s="29" customFormat="1" ht="12.75" customHeight="1">
      <c r="A128" s="17">
        <v>1997</v>
      </c>
      <c r="B128" s="18" t="s">
        <v>1052</v>
      </c>
      <c r="C128" s="19" t="s">
        <v>1056</v>
      </c>
      <c r="D128" s="20" t="s">
        <v>1057</v>
      </c>
      <c r="E128" s="140" t="s">
        <v>1182</v>
      </c>
      <c r="F128" s="82">
        <v>75.956528</v>
      </c>
      <c r="G128" s="74">
        <v>25.85591</v>
      </c>
      <c r="H128" s="22" t="s">
        <v>172</v>
      </c>
      <c r="I128" s="23">
        <v>31.869493844049234</v>
      </c>
      <c r="J128" s="24" t="s">
        <v>177</v>
      </c>
      <c r="K128" s="25">
        <v>27433.33717028971</v>
      </c>
      <c r="L128" s="28">
        <v>361.1715528952259</v>
      </c>
      <c r="M128" s="88"/>
      <c r="N128" s="89">
        <v>0.9639444703287178</v>
      </c>
      <c r="O128" s="88"/>
      <c r="P128" s="89">
        <v>1.0385006895299065</v>
      </c>
      <c r="Q128" s="77">
        <v>61</v>
      </c>
      <c r="R128" s="77">
        <v>64</v>
      </c>
      <c r="S128" s="77">
        <f t="shared" si="5"/>
        <v>1</v>
      </c>
      <c r="T128" s="29">
        <f t="shared" si="6"/>
        <v>0</v>
      </c>
      <c r="U128" s="29">
        <f t="shared" si="7"/>
        <v>0</v>
      </c>
      <c r="V128" s="29">
        <f t="shared" si="8"/>
        <v>0</v>
      </c>
      <c r="W128" s="29">
        <f t="shared" si="9"/>
        <v>0</v>
      </c>
    </row>
    <row r="129" spans="1:23" s="29" customFormat="1" ht="12.75" customHeight="1">
      <c r="A129" s="17">
        <v>1991</v>
      </c>
      <c r="B129" s="18" t="s">
        <v>746</v>
      </c>
      <c r="C129" s="19" t="s">
        <v>757</v>
      </c>
      <c r="D129" s="20" t="s">
        <v>488</v>
      </c>
      <c r="E129" s="142" t="s">
        <v>1182</v>
      </c>
      <c r="F129" s="82">
        <v>227.6208940998</v>
      </c>
      <c r="G129" s="74">
        <v>14.02158</v>
      </c>
      <c r="H129" s="22" t="s">
        <v>169</v>
      </c>
      <c r="I129" s="23">
        <v>118.41735616438358</v>
      </c>
      <c r="J129" s="24" t="s">
        <v>177</v>
      </c>
      <c r="K129" s="25">
        <v>836566.2974021666</v>
      </c>
      <c r="L129" s="28">
        <v>3675.2614504509215</v>
      </c>
      <c r="M129" s="88"/>
      <c r="N129" s="89">
        <v>7.911039350445209</v>
      </c>
      <c r="O129" s="88"/>
      <c r="P129" s="89">
        <v>6.396267195695332</v>
      </c>
      <c r="Q129" s="77">
        <v>95</v>
      </c>
      <c r="R129" s="77">
        <v>93</v>
      </c>
      <c r="S129" s="77">
        <f t="shared" si="5"/>
        <v>0</v>
      </c>
      <c r="T129" s="29">
        <f t="shared" si="6"/>
        <v>0</v>
      </c>
      <c r="U129" s="29">
        <f t="shared" si="7"/>
        <v>0</v>
      </c>
      <c r="V129" s="29">
        <f t="shared" si="8"/>
        <v>1</v>
      </c>
      <c r="W129" s="29">
        <f t="shared" si="9"/>
        <v>0</v>
      </c>
    </row>
    <row r="130" spans="1:23" s="29" customFormat="1" ht="12.75" customHeight="1">
      <c r="A130" s="17">
        <v>1991</v>
      </c>
      <c r="B130" s="18" t="s">
        <v>746</v>
      </c>
      <c r="C130" s="19" t="s">
        <v>758</v>
      </c>
      <c r="D130" s="20" t="s">
        <v>489</v>
      </c>
      <c r="E130" s="142" t="s">
        <v>1182</v>
      </c>
      <c r="F130" s="82">
        <v>824.824892658</v>
      </c>
      <c r="G130" s="74">
        <v>12.68127</v>
      </c>
      <c r="H130" s="22" t="s">
        <v>169</v>
      </c>
      <c r="I130" s="23">
        <v>285.7479452054794</v>
      </c>
      <c r="J130" s="24" t="s">
        <v>177</v>
      </c>
      <c r="K130" s="25">
        <v>652771.4095866327</v>
      </c>
      <c r="L130" s="28">
        <v>791.4060492076997</v>
      </c>
      <c r="M130" s="88"/>
      <c r="N130" s="89">
        <v>2.558153201374906</v>
      </c>
      <c r="O130" s="88"/>
      <c r="P130" s="89">
        <v>1.958851489165132</v>
      </c>
      <c r="Q130" s="77">
        <v>79</v>
      </c>
      <c r="R130" s="77">
        <v>74</v>
      </c>
      <c r="S130" s="77">
        <f t="shared" si="5"/>
        <v>0</v>
      </c>
      <c r="T130" s="29">
        <f t="shared" si="6"/>
        <v>0</v>
      </c>
      <c r="U130" s="29">
        <f t="shared" si="7"/>
        <v>1</v>
      </c>
      <c r="V130" s="29">
        <f t="shared" si="8"/>
        <v>0</v>
      </c>
      <c r="W130" s="29">
        <f t="shared" si="9"/>
        <v>0</v>
      </c>
    </row>
    <row r="131" spans="1:23" s="29" customFormat="1" ht="12.75" customHeight="1">
      <c r="A131" s="17">
        <v>1991</v>
      </c>
      <c r="B131" s="18" t="s">
        <v>746</v>
      </c>
      <c r="C131" s="19" t="s">
        <v>759</v>
      </c>
      <c r="D131" s="20" t="s">
        <v>760</v>
      </c>
      <c r="E131" s="142" t="s">
        <v>1182</v>
      </c>
      <c r="F131" s="82">
        <v>246.2431320175</v>
      </c>
      <c r="G131" s="74">
        <v>13.20506</v>
      </c>
      <c r="H131" s="22" t="s">
        <v>169</v>
      </c>
      <c r="I131" s="23">
        <v>98.99438356164387</v>
      </c>
      <c r="J131" s="24" t="s">
        <v>178</v>
      </c>
      <c r="K131" s="25">
        <v>300680.04196338385</v>
      </c>
      <c r="L131" s="28">
        <v>1221.0697593872999</v>
      </c>
      <c r="M131" s="88"/>
      <c r="N131" s="89">
        <v>3.4012815842781716</v>
      </c>
      <c r="O131" s="88"/>
      <c r="P131" s="89">
        <v>1.9359063847719693</v>
      </c>
      <c r="Q131" s="77">
        <v>83</v>
      </c>
      <c r="R131" s="77">
        <v>74</v>
      </c>
      <c r="S131" s="77">
        <f t="shared" si="5"/>
        <v>0</v>
      </c>
      <c r="T131" s="29">
        <f t="shared" si="6"/>
        <v>0</v>
      </c>
      <c r="U131" s="29">
        <f t="shared" si="7"/>
        <v>1</v>
      </c>
      <c r="V131" s="29">
        <f t="shared" si="8"/>
        <v>0</v>
      </c>
      <c r="W131" s="29">
        <f t="shared" si="9"/>
        <v>0</v>
      </c>
    </row>
    <row r="132" spans="1:23" s="29" customFormat="1" ht="12.75" customHeight="1">
      <c r="A132" s="17">
        <v>1997</v>
      </c>
      <c r="B132" s="18" t="s">
        <v>1067</v>
      </c>
      <c r="C132" s="19" t="s">
        <v>1076</v>
      </c>
      <c r="D132" s="20" t="s">
        <v>490</v>
      </c>
      <c r="E132" s="139" t="s">
        <v>1182</v>
      </c>
      <c r="F132" s="82">
        <v>1672.348468539</v>
      </c>
      <c r="G132" s="74">
        <v>12.29172</v>
      </c>
      <c r="H132" s="22" t="s">
        <v>172</v>
      </c>
      <c r="I132" s="23">
        <v>417.65526675786595</v>
      </c>
      <c r="J132" s="24" t="s">
        <v>177</v>
      </c>
      <c r="K132" s="25">
        <v>2548982.0179556864</v>
      </c>
      <c r="L132" s="28">
        <v>1524.1931128041351</v>
      </c>
      <c r="M132" s="88"/>
      <c r="N132" s="89">
        <v>6.8343521147556885</v>
      </c>
      <c r="O132" s="88"/>
      <c r="P132" s="89">
        <v>3.634492001507716</v>
      </c>
      <c r="Q132" s="77">
        <v>93</v>
      </c>
      <c r="R132" s="77">
        <v>82</v>
      </c>
      <c r="S132" s="77">
        <f t="shared" si="5"/>
        <v>0</v>
      </c>
      <c r="T132" s="29">
        <f t="shared" si="6"/>
        <v>0</v>
      </c>
      <c r="U132" s="29">
        <f t="shared" si="7"/>
        <v>0</v>
      </c>
      <c r="V132" s="29">
        <f t="shared" si="8"/>
        <v>1</v>
      </c>
      <c r="W132" s="29">
        <f t="shared" si="9"/>
        <v>0</v>
      </c>
    </row>
    <row r="133" spans="1:23" s="29" customFormat="1" ht="12.75" customHeight="1">
      <c r="A133" s="17">
        <v>1997</v>
      </c>
      <c r="B133" s="18" t="s">
        <v>1067</v>
      </c>
      <c r="C133" s="19" t="s">
        <v>1077</v>
      </c>
      <c r="D133" s="20" t="s">
        <v>491</v>
      </c>
      <c r="E133" s="139" t="s">
        <v>1182</v>
      </c>
      <c r="F133" s="82">
        <v>2958.196118146</v>
      </c>
      <c r="G133" s="74">
        <v>11.72253</v>
      </c>
      <c r="H133" s="22" t="s">
        <v>172</v>
      </c>
      <c r="I133" s="23">
        <v>764.8632010943912</v>
      </c>
      <c r="J133" s="24" t="s">
        <v>177</v>
      </c>
      <c r="K133" s="25">
        <v>3866841.691676887</v>
      </c>
      <c r="L133" s="28">
        <v>1307.1620464772855</v>
      </c>
      <c r="M133" s="88"/>
      <c r="N133" s="89">
        <v>5.66136514517049</v>
      </c>
      <c r="O133" s="88"/>
      <c r="P133" s="89">
        <v>4.195907462297443</v>
      </c>
      <c r="Q133" s="77">
        <v>91</v>
      </c>
      <c r="R133" s="77">
        <v>86</v>
      </c>
      <c r="S133" s="77">
        <f>IF(N133&lt;1,1,0)</f>
        <v>0</v>
      </c>
      <c r="T133" s="29">
        <f>IF(AND(N133&gt;=1,N133&lt;2),1,0)</f>
        <v>0</v>
      </c>
      <c r="U133" s="29">
        <f>IF(AND(N133&gt;=2,N133&lt;6),1,0)</f>
        <v>1</v>
      </c>
      <c r="V133" s="29">
        <f>IF(AND(N133&gt;=6,N133&lt;10),1,0)</f>
        <v>0</v>
      </c>
      <c r="W133" s="29">
        <f>IF(N133&gt;=10,1,0)</f>
        <v>0</v>
      </c>
    </row>
    <row r="134" spans="20:23" ht="12.75">
      <c r="T134" t="s">
        <v>1135</v>
      </c>
      <c r="U134" t="s">
        <v>1135</v>
      </c>
      <c r="V134" t="s">
        <v>1135</v>
      </c>
      <c r="W134" t="s">
        <v>1135</v>
      </c>
    </row>
  </sheetData>
  <sheetProtection/>
  <mergeCells count="23">
    <mergeCell ref="M2:P2"/>
    <mergeCell ref="AG10:AJ10"/>
    <mergeCell ref="AG2:AJ2"/>
    <mergeCell ref="AG1:AJ1"/>
    <mergeCell ref="S1:W2"/>
    <mergeCell ref="Z1:AD1"/>
    <mergeCell ref="Z2:AD2"/>
    <mergeCell ref="G1:G3"/>
    <mergeCell ref="H1:H3"/>
    <mergeCell ref="Q2:R2"/>
    <mergeCell ref="I1:I3"/>
    <mergeCell ref="J1:R1"/>
    <mergeCell ref="J2:J3"/>
    <mergeCell ref="M3:N3"/>
    <mergeCell ref="O3:P3"/>
    <mergeCell ref="K2:K3"/>
    <mergeCell ref="L2:L3"/>
    <mergeCell ref="A1:A3"/>
    <mergeCell ref="B1:B3"/>
    <mergeCell ref="C1:C3"/>
    <mergeCell ref="D1:D3"/>
    <mergeCell ref="E1:E3"/>
    <mergeCell ref="F1:F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37"/>
  <sheetViews>
    <sheetView zoomScalePageLayoutView="0" workbookViewId="0" topLeftCell="D1">
      <selection activeCell="D28" sqref="D28"/>
    </sheetView>
  </sheetViews>
  <sheetFormatPr defaultColWidth="9.140625" defaultRowHeight="12" customHeight="1"/>
  <cols>
    <col min="1" max="1" width="5.28125" style="6" customWidth="1"/>
    <col min="2" max="2" width="6.57421875" style="42" customWidth="1"/>
    <col min="3" max="3" width="15.8515625" style="40" customWidth="1"/>
    <col min="4" max="4" width="52.00390625" style="19" customWidth="1"/>
    <col min="5" max="5" width="15.7109375" style="19" customWidth="1"/>
    <col min="6" max="6" width="7.57421875" style="43" customWidth="1"/>
    <col min="7" max="7" width="11.28125" style="74" bestFit="1" customWidth="1"/>
    <col min="8" max="8" width="10.57421875" style="44" customWidth="1"/>
    <col min="9" max="9" width="6.8515625" style="43" customWidth="1"/>
    <col min="10" max="10" width="9.57421875" style="6" customWidth="1"/>
    <col min="11" max="11" width="10.8515625" style="45" customWidth="1"/>
    <col min="12" max="12" width="9.140625" style="48" customWidth="1"/>
    <col min="13" max="13" width="3.421875" style="46" customWidth="1"/>
    <col min="14" max="14" width="6.7109375" style="46" customWidth="1"/>
    <col min="15" max="15" width="3.421875" style="46" customWidth="1"/>
    <col min="16" max="16" width="6.7109375" style="46" customWidth="1"/>
    <col min="17" max="18" width="9.140625" style="47" customWidth="1"/>
    <col min="19" max="16384" width="9.140625" style="44" customWidth="1"/>
  </cols>
  <sheetData>
    <row r="1" spans="1:30" s="50" customFormat="1" ht="14.25" customHeight="1" thickBot="1">
      <c r="A1" s="155" t="s">
        <v>133</v>
      </c>
      <c r="B1" s="204" t="s">
        <v>168</v>
      </c>
      <c r="C1" s="155" t="s">
        <v>132</v>
      </c>
      <c r="D1" s="155" t="s">
        <v>264</v>
      </c>
      <c r="E1" s="155" t="s">
        <v>1181</v>
      </c>
      <c r="F1" s="202" t="s">
        <v>118</v>
      </c>
      <c r="G1" s="215" t="s">
        <v>134</v>
      </c>
      <c r="H1" s="204" t="s">
        <v>164</v>
      </c>
      <c r="I1" s="202" t="s">
        <v>102</v>
      </c>
      <c r="J1" s="201" t="s">
        <v>165</v>
      </c>
      <c r="K1" s="174"/>
      <c r="L1" s="174"/>
      <c r="M1" s="174"/>
      <c r="N1" s="174"/>
      <c r="O1" s="174"/>
      <c r="P1" s="174"/>
      <c r="Q1" s="174"/>
      <c r="R1" s="175"/>
      <c r="S1" s="224" t="s">
        <v>413</v>
      </c>
      <c r="T1" s="225"/>
      <c r="U1" s="225"/>
      <c r="V1" s="225"/>
      <c r="W1" s="225"/>
      <c r="Z1" s="228" t="s">
        <v>400</v>
      </c>
      <c r="AA1" s="225"/>
      <c r="AB1" s="225"/>
      <c r="AC1" s="225"/>
      <c r="AD1" s="225"/>
    </row>
    <row r="2" spans="1:30" s="50" customFormat="1" ht="25.5" customHeight="1" thickBot="1" thickTop="1">
      <c r="A2" s="155"/>
      <c r="B2" s="216"/>
      <c r="C2" s="155"/>
      <c r="D2" s="155"/>
      <c r="E2" s="155"/>
      <c r="F2" s="202"/>
      <c r="G2" s="215"/>
      <c r="H2" s="204"/>
      <c r="I2" s="206"/>
      <c r="J2" s="208" t="s">
        <v>163</v>
      </c>
      <c r="K2" s="210" t="s">
        <v>162</v>
      </c>
      <c r="L2" s="220" t="s">
        <v>117</v>
      </c>
      <c r="M2" s="188" t="s">
        <v>199</v>
      </c>
      <c r="N2" s="188"/>
      <c r="O2" s="188"/>
      <c r="P2" s="188"/>
      <c r="Q2" s="174" t="s">
        <v>159</v>
      </c>
      <c r="R2" s="175"/>
      <c r="S2" s="226"/>
      <c r="T2" s="227"/>
      <c r="U2" s="227"/>
      <c r="V2" s="227"/>
      <c r="W2" s="227"/>
      <c r="Z2" s="228" t="s">
        <v>414</v>
      </c>
      <c r="AA2" s="225"/>
      <c r="AB2" s="225"/>
      <c r="AC2" s="225"/>
      <c r="AD2" s="225"/>
    </row>
    <row r="3" spans="1:30" s="50" customFormat="1" ht="24" customHeight="1" thickBot="1" thickTop="1">
      <c r="A3" s="156"/>
      <c r="B3" s="217"/>
      <c r="C3" s="156"/>
      <c r="D3" s="156"/>
      <c r="E3" s="156"/>
      <c r="F3" s="203"/>
      <c r="G3" s="215"/>
      <c r="H3" s="205"/>
      <c r="I3" s="207"/>
      <c r="J3" s="209"/>
      <c r="K3" s="211"/>
      <c r="L3" s="221"/>
      <c r="M3" s="186" t="s">
        <v>160</v>
      </c>
      <c r="N3" s="186"/>
      <c r="O3" s="212" t="s">
        <v>161</v>
      </c>
      <c r="P3" s="212"/>
      <c r="Q3" s="12" t="s">
        <v>160</v>
      </c>
      <c r="R3" s="13" t="s">
        <v>161</v>
      </c>
      <c r="S3" s="118" t="s">
        <v>404</v>
      </c>
      <c r="T3" s="134" t="s">
        <v>405</v>
      </c>
      <c r="U3" s="134" t="s">
        <v>406</v>
      </c>
      <c r="V3" s="134" t="s">
        <v>407</v>
      </c>
      <c r="W3" s="133" t="s">
        <v>408</v>
      </c>
      <c r="Z3" s="118" t="s">
        <v>404</v>
      </c>
      <c r="AA3" s="134" t="s">
        <v>405</v>
      </c>
      <c r="AB3" s="134" t="s">
        <v>406</v>
      </c>
      <c r="AC3" s="134" t="s">
        <v>407</v>
      </c>
      <c r="AD3" s="133" t="s">
        <v>408</v>
      </c>
    </row>
    <row r="4" spans="1:30" s="29" customFormat="1" ht="12.75" customHeight="1" thickTop="1">
      <c r="A4" s="17">
        <v>1991</v>
      </c>
      <c r="B4" s="18" t="s">
        <v>582</v>
      </c>
      <c r="C4" s="19" t="s">
        <v>586</v>
      </c>
      <c r="D4" s="20" t="s">
        <v>587</v>
      </c>
      <c r="E4" s="142" t="s">
        <v>1182</v>
      </c>
      <c r="F4" s="82">
        <v>154.824208</v>
      </c>
      <c r="G4" s="74">
        <v>18.77696</v>
      </c>
      <c r="H4" s="22" t="s">
        <v>169</v>
      </c>
      <c r="I4" s="23">
        <v>63.27295890410958</v>
      </c>
      <c r="J4" s="24" t="s">
        <v>177</v>
      </c>
      <c r="K4" s="87">
        <v>105264.42918999483</v>
      </c>
      <c r="L4" s="87">
        <v>679.8964486871125</v>
      </c>
      <c r="M4" s="88"/>
      <c r="N4" s="89">
        <v>1.8629964895965394</v>
      </c>
      <c r="O4" s="88"/>
      <c r="P4" s="89">
        <v>0.9705506577687015</v>
      </c>
      <c r="Q4" s="77">
        <v>62</v>
      </c>
      <c r="R4" s="77">
        <v>44</v>
      </c>
      <c r="S4" s="29">
        <f>IF(N4&lt;1,1,0)</f>
        <v>0</v>
      </c>
      <c r="T4" s="29">
        <f>IF(AND(N4&gt;=1,N4&lt;2),1,0)</f>
        <v>1</v>
      </c>
      <c r="U4" s="29">
        <f>IF(AND(N4&gt;=2,N4&lt;6),1,0)</f>
        <v>0</v>
      </c>
      <c r="V4" s="29">
        <f>IF(AND(N4&gt;=6,N4&lt;10),1,0)</f>
        <v>0</v>
      </c>
      <c r="W4" s="29">
        <f>IF(N4&gt;=10,1,0)</f>
        <v>0</v>
      </c>
      <c r="Y4" s="29" t="s">
        <v>1136</v>
      </c>
      <c r="Z4" s="29">
        <f>SUM(S4:S136)</f>
        <v>7</v>
      </c>
      <c r="AA4" s="29">
        <f>SUM(T4:T136)</f>
        <v>22</v>
      </c>
      <c r="AB4" s="29">
        <f>SUM(U4:U136)</f>
        <v>62</v>
      </c>
      <c r="AC4" s="29">
        <f>SUM(V4:V136)</f>
        <v>29</v>
      </c>
      <c r="AD4" s="29">
        <f>SUM(W4:W136)</f>
        <v>13</v>
      </c>
    </row>
    <row r="5" spans="1:30" s="29" customFormat="1" ht="12.75" customHeight="1">
      <c r="A5" s="17">
        <v>1997</v>
      </c>
      <c r="B5" s="18" t="s">
        <v>1021</v>
      </c>
      <c r="C5" s="19" t="s">
        <v>1023</v>
      </c>
      <c r="D5" s="20" t="s">
        <v>1211</v>
      </c>
      <c r="E5" s="139" t="s">
        <v>1182</v>
      </c>
      <c r="F5" s="82">
        <v>135.8448</v>
      </c>
      <c r="G5" s="74">
        <v>24.29156</v>
      </c>
      <c r="H5" s="22" t="s">
        <v>172</v>
      </c>
      <c r="I5" s="23">
        <v>79.12653898768808</v>
      </c>
      <c r="J5" s="24" t="s">
        <v>177</v>
      </c>
      <c r="K5" s="87">
        <v>315479.99422535015</v>
      </c>
      <c r="L5" s="87">
        <v>2322.3560579819778</v>
      </c>
      <c r="M5" s="88"/>
      <c r="N5" s="89">
        <v>4.46476078798786</v>
      </c>
      <c r="O5" s="88"/>
      <c r="P5" s="89">
        <v>4.001531345395609</v>
      </c>
      <c r="Q5" s="77">
        <v>83</v>
      </c>
      <c r="R5" s="77">
        <v>81</v>
      </c>
      <c r="S5" s="29">
        <f aca="true" t="shared" si="0" ref="S5:S68">IF(N5&lt;1,1,0)</f>
        <v>0</v>
      </c>
      <c r="T5" s="29">
        <f aca="true" t="shared" si="1" ref="T5:T68">IF(AND(N5&gt;=1,N5&lt;2),1,0)</f>
        <v>0</v>
      </c>
      <c r="U5" s="29">
        <f aca="true" t="shared" si="2" ref="U5:U68">IF(AND(N5&gt;=2,N5&lt;6),1,0)</f>
        <v>1</v>
      </c>
      <c r="V5" s="29">
        <f aca="true" t="shared" si="3" ref="V5:V68">IF(AND(N5&gt;=6,N5&lt;10),1,0)</f>
        <v>0</v>
      </c>
      <c r="W5" s="29">
        <f aca="true" t="shared" si="4" ref="W5:W68">IF(N5&gt;=10,1,0)</f>
        <v>0</v>
      </c>
      <c r="Y5" s="29" t="s">
        <v>1137</v>
      </c>
      <c r="Z5" s="119">
        <f>(Z4/133)*100</f>
        <v>5.263157894736842</v>
      </c>
      <c r="AA5" s="119">
        <f>(AA4/133)*100</f>
        <v>16.541353383458645</v>
      </c>
      <c r="AB5" s="119">
        <f>(AB4/133)*100</f>
        <v>46.616541353383454</v>
      </c>
      <c r="AC5" s="119">
        <f>(AC4/133)*100</f>
        <v>21.804511278195488</v>
      </c>
      <c r="AD5" s="119">
        <f>(AD4/133)*100</f>
        <v>9.774436090225564</v>
      </c>
    </row>
    <row r="6" spans="1:23" s="29" customFormat="1" ht="12.75" customHeight="1">
      <c r="A6" s="17">
        <v>1997</v>
      </c>
      <c r="B6" s="18" t="s">
        <v>1021</v>
      </c>
      <c r="C6" s="19" t="s">
        <v>1030</v>
      </c>
      <c r="D6" s="20" t="s">
        <v>1214</v>
      </c>
      <c r="E6" s="140" t="s">
        <v>1182</v>
      </c>
      <c r="F6" s="82">
        <v>179.159552</v>
      </c>
      <c r="G6" s="74">
        <v>20.37417</v>
      </c>
      <c r="H6" s="22" t="s">
        <v>172</v>
      </c>
      <c r="I6" s="23">
        <v>90.08071135430916</v>
      </c>
      <c r="J6" s="24" t="s">
        <v>177</v>
      </c>
      <c r="K6" s="87">
        <v>711860.8200615924</v>
      </c>
      <c r="L6" s="87">
        <v>3973.3344502982036</v>
      </c>
      <c r="M6" s="88"/>
      <c r="N6" s="89">
        <v>8.849359218332854</v>
      </c>
      <c r="O6" s="88"/>
      <c r="P6" s="89">
        <v>8.998182718659738</v>
      </c>
      <c r="Q6" s="77">
        <v>94</v>
      </c>
      <c r="R6" s="77">
        <v>96</v>
      </c>
      <c r="S6" s="29">
        <f t="shared" si="0"/>
        <v>0</v>
      </c>
      <c r="T6" s="29">
        <f t="shared" si="1"/>
        <v>0</v>
      </c>
      <c r="U6" s="29">
        <f t="shared" si="2"/>
        <v>0</v>
      </c>
      <c r="V6" s="29">
        <f t="shared" si="3"/>
        <v>1</v>
      </c>
      <c r="W6" s="29">
        <f t="shared" si="4"/>
        <v>0</v>
      </c>
    </row>
    <row r="7" spans="1:23" s="29" customFormat="1" ht="12.75" customHeight="1">
      <c r="A7" s="17">
        <v>1997</v>
      </c>
      <c r="B7" s="18" t="s">
        <v>1035</v>
      </c>
      <c r="C7" s="33" t="s">
        <v>1036</v>
      </c>
      <c r="D7" s="20" t="s">
        <v>1217</v>
      </c>
      <c r="E7" s="139" t="s">
        <v>1182</v>
      </c>
      <c r="F7" s="82">
        <v>137.94544</v>
      </c>
      <c r="G7" s="76">
        <v>17.545771</v>
      </c>
      <c r="H7" s="22" t="s">
        <v>172</v>
      </c>
      <c r="I7" s="23">
        <v>70.703146374829</v>
      </c>
      <c r="J7" s="24" t="s">
        <v>177</v>
      </c>
      <c r="K7" s="87">
        <v>252341.66200904097</v>
      </c>
      <c r="L7" s="87">
        <v>1829.2859989358183</v>
      </c>
      <c r="M7" s="88"/>
      <c r="N7" s="89">
        <v>3.99667431432552</v>
      </c>
      <c r="O7" s="88"/>
      <c r="P7" s="89">
        <v>2.9303467234045986</v>
      </c>
      <c r="Q7" s="77">
        <v>81</v>
      </c>
      <c r="R7" s="77">
        <v>77</v>
      </c>
      <c r="S7" s="29">
        <f t="shared" si="0"/>
        <v>0</v>
      </c>
      <c r="T7" s="29">
        <f t="shared" si="1"/>
        <v>0</v>
      </c>
      <c r="U7" s="29">
        <f t="shared" si="2"/>
        <v>1</v>
      </c>
      <c r="V7" s="29">
        <f t="shared" si="3"/>
        <v>0</v>
      </c>
      <c r="W7" s="29">
        <f t="shared" si="4"/>
        <v>0</v>
      </c>
    </row>
    <row r="8" spans="1:23" s="29" customFormat="1" ht="12.75" customHeight="1">
      <c r="A8" s="17">
        <v>1997</v>
      </c>
      <c r="B8" s="18" t="s">
        <v>1035</v>
      </c>
      <c r="C8" s="33" t="s">
        <v>1037</v>
      </c>
      <c r="D8" s="20" t="s">
        <v>1218</v>
      </c>
      <c r="E8" s="140" t="s">
        <v>1182</v>
      </c>
      <c r="F8" s="82">
        <v>17.156114</v>
      </c>
      <c r="G8" s="76">
        <v>16.027781</v>
      </c>
      <c r="H8" s="22" t="s">
        <v>172</v>
      </c>
      <c r="I8" s="23">
        <v>7.455403556771552</v>
      </c>
      <c r="J8" s="24" t="s">
        <v>177</v>
      </c>
      <c r="K8" s="87">
        <v>38134.61781701124</v>
      </c>
      <c r="L8" s="87">
        <v>2222.8004440289474</v>
      </c>
      <c r="M8" s="88"/>
      <c r="N8" s="89">
        <v>5.727917878566578</v>
      </c>
      <c r="O8" s="88"/>
      <c r="P8" s="89">
        <v>6.099812203098012</v>
      </c>
      <c r="Q8" s="77">
        <v>86</v>
      </c>
      <c r="R8" s="77">
        <v>90</v>
      </c>
      <c r="S8" s="29">
        <f t="shared" si="0"/>
        <v>0</v>
      </c>
      <c r="T8" s="29">
        <f t="shared" si="1"/>
        <v>0</v>
      </c>
      <c r="U8" s="29">
        <f t="shared" si="2"/>
        <v>1</v>
      </c>
      <c r="V8" s="29">
        <f t="shared" si="3"/>
        <v>0</v>
      </c>
      <c r="W8" s="29">
        <f t="shared" si="4"/>
        <v>0</v>
      </c>
    </row>
    <row r="9" spans="1:23" s="29" customFormat="1" ht="12.75" customHeight="1">
      <c r="A9" s="17">
        <v>1991</v>
      </c>
      <c r="B9" s="18" t="s">
        <v>599</v>
      </c>
      <c r="C9" s="19" t="s">
        <v>600</v>
      </c>
      <c r="D9" s="20" t="s">
        <v>1219</v>
      </c>
      <c r="E9" s="142" t="s">
        <v>1182</v>
      </c>
      <c r="F9" s="82">
        <v>115.8909211004</v>
      </c>
      <c r="G9" s="74">
        <v>21.2366</v>
      </c>
      <c r="H9" s="17">
        <v>1994</v>
      </c>
      <c r="I9" s="23">
        <v>93.6241095890411</v>
      </c>
      <c r="J9" s="24" t="s">
        <v>177</v>
      </c>
      <c r="K9" s="87">
        <v>521793.5905316214</v>
      </c>
      <c r="L9" s="87">
        <v>4502.454425050043</v>
      </c>
      <c r="M9" s="88"/>
      <c r="N9" s="89">
        <v>6.241077576142423</v>
      </c>
      <c r="O9" s="88"/>
      <c r="P9" s="89">
        <v>5.857878633204635</v>
      </c>
      <c r="Q9" s="77">
        <v>88</v>
      </c>
      <c r="R9" s="77">
        <v>88</v>
      </c>
      <c r="S9" s="29">
        <f t="shared" si="0"/>
        <v>0</v>
      </c>
      <c r="T9" s="29">
        <f t="shared" si="1"/>
        <v>0</v>
      </c>
      <c r="U9" s="29">
        <f t="shared" si="2"/>
        <v>0</v>
      </c>
      <c r="V9" s="29">
        <f t="shared" si="3"/>
        <v>1</v>
      </c>
      <c r="W9" s="29">
        <f t="shared" si="4"/>
        <v>0</v>
      </c>
    </row>
    <row r="10" spans="1:23" s="29" customFormat="1" ht="12.75" customHeight="1">
      <c r="A10" s="17">
        <v>1991</v>
      </c>
      <c r="B10" s="18" t="s">
        <v>599</v>
      </c>
      <c r="C10" s="19" t="s">
        <v>602</v>
      </c>
      <c r="D10" s="20" t="s">
        <v>1221</v>
      </c>
      <c r="E10" s="141" t="s">
        <v>1182</v>
      </c>
      <c r="F10" s="82">
        <v>148.6462792839</v>
      </c>
      <c r="G10" s="74">
        <v>18.67448</v>
      </c>
      <c r="H10" s="17">
        <v>1994</v>
      </c>
      <c r="I10" s="23">
        <v>100.69041095890411</v>
      </c>
      <c r="J10" s="24" t="s">
        <v>177</v>
      </c>
      <c r="K10" s="87">
        <v>595304.8221300655</v>
      </c>
      <c r="L10" s="87">
        <v>4004.841728955025</v>
      </c>
      <c r="M10" s="88"/>
      <c r="N10" s="89">
        <v>6.620637783467563</v>
      </c>
      <c r="O10" s="88"/>
      <c r="P10" s="89">
        <v>6.772638476333284</v>
      </c>
      <c r="Q10" s="77">
        <v>89</v>
      </c>
      <c r="R10" s="77">
        <v>91</v>
      </c>
      <c r="S10" s="29">
        <f t="shared" si="0"/>
        <v>0</v>
      </c>
      <c r="T10" s="29">
        <f t="shared" si="1"/>
        <v>0</v>
      </c>
      <c r="U10" s="29">
        <f t="shared" si="2"/>
        <v>0</v>
      </c>
      <c r="V10" s="29">
        <f t="shared" si="3"/>
        <v>1</v>
      </c>
      <c r="W10" s="29">
        <f t="shared" si="4"/>
        <v>0</v>
      </c>
    </row>
    <row r="11" spans="1:23" s="29" customFormat="1" ht="12.75" customHeight="1">
      <c r="A11" s="17">
        <v>1991</v>
      </c>
      <c r="B11" s="18" t="s">
        <v>599</v>
      </c>
      <c r="C11" s="19" t="s">
        <v>604</v>
      </c>
      <c r="D11" s="20" t="s">
        <v>1</v>
      </c>
      <c r="E11" s="142" t="s">
        <v>1182</v>
      </c>
      <c r="F11" s="82">
        <v>19.98655219159</v>
      </c>
      <c r="G11" s="74">
        <v>18.89731</v>
      </c>
      <c r="H11" s="17">
        <v>1994</v>
      </c>
      <c r="I11" s="23">
        <v>15.831780821917812</v>
      </c>
      <c r="J11" s="24" t="s">
        <v>177</v>
      </c>
      <c r="K11" s="87">
        <v>162817.98612322187</v>
      </c>
      <c r="L11" s="87">
        <v>8146.376851918106</v>
      </c>
      <c r="M11" s="88"/>
      <c r="N11" s="89">
        <v>11.516516947357484</v>
      </c>
      <c r="O11" s="88"/>
      <c r="P11" s="89">
        <v>11.636348502570153</v>
      </c>
      <c r="Q11" s="77">
        <v>96</v>
      </c>
      <c r="R11" s="77">
        <v>98</v>
      </c>
      <c r="S11" s="29">
        <f t="shared" si="0"/>
        <v>0</v>
      </c>
      <c r="T11" s="29">
        <f t="shared" si="1"/>
        <v>0</v>
      </c>
      <c r="U11" s="29">
        <f t="shared" si="2"/>
        <v>0</v>
      </c>
      <c r="V11" s="29">
        <f t="shared" si="3"/>
        <v>0</v>
      </c>
      <c r="W11" s="29">
        <f t="shared" si="4"/>
        <v>1</v>
      </c>
    </row>
    <row r="12" spans="1:23" s="29" customFormat="1" ht="12.75" customHeight="1">
      <c r="A12" s="17">
        <v>1991</v>
      </c>
      <c r="B12" s="18" t="s">
        <v>599</v>
      </c>
      <c r="C12" s="19" t="s">
        <v>606</v>
      </c>
      <c r="D12" s="20" t="s">
        <v>3</v>
      </c>
      <c r="E12" s="141" t="s">
        <v>1182</v>
      </c>
      <c r="F12" s="82">
        <v>186.2096438282</v>
      </c>
      <c r="G12" s="74">
        <v>16.71846</v>
      </c>
      <c r="H12" s="17">
        <v>1994</v>
      </c>
      <c r="I12" s="23">
        <v>148.12328767123287</v>
      </c>
      <c r="J12" s="24" t="s">
        <v>177</v>
      </c>
      <c r="K12" s="87">
        <v>602076.6472344653</v>
      </c>
      <c r="L12" s="87">
        <v>3233.3268828436776</v>
      </c>
      <c r="M12" s="88"/>
      <c r="N12" s="89">
        <v>4.551735116248957</v>
      </c>
      <c r="O12" s="88"/>
      <c r="P12" s="89">
        <v>5.041839064231837</v>
      </c>
      <c r="Q12" s="77">
        <v>83</v>
      </c>
      <c r="R12" s="77">
        <v>86</v>
      </c>
      <c r="S12" s="29">
        <f t="shared" si="0"/>
        <v>0</v>
      </c>
      <c r="T12" s="29">
        <f t="shared" si="1"/>
        <v>0</v>
      </c>
      <c r="U12" s="29">
        <f t="shared" si="2"/>
        <v>1</v>
      </c>
      <c r="V12" s="29">
        <f t="shared" si="3"/>
        <v>0</v>
      </c>
      <c r="W12" s="29">
        <f t="shared" si="4"/>
        <v>0</v>
      </c>
    </row>
    <row r="13" spans="1:23" s="29" customFormat="1" ht="12.75" customHeight="1">
      <c r="A13" s="17">
        <v>1991</v>
      </c>
      <c r="B13" s="18" t="s">
        <v>639</v>
      </c>
      <c r="C13" s="19" t="s">
        <v>642</v>
      </c>
      <c r="D13" s="20" t="s">
        <v>8</v>
      </c>
      <c r="E13" s="141" t="s">
        <v>1182</v>
      </c>
      <c r="F13" s="82">
        <v>1309.47968</v>
      </c>
      <c r="G13" s="74">
        <v>15.78825</v>
      </c>
      <c r="H13" s="22" t="s">
        <v>169</v>
      </c>
      <c r="I13" s="23">
        <v>713.1821917808219</v>
      </c>
      <c r="J13" s="24" t="s">
        <v>177</v>
      </c>
      <c r="K13" s="87">
        <v>2979663.895714437</v>
      </c>
      <c r="L13" s="87">
        <v>2275.456382579711</v>
      </c>
      <c r="M13" s="88"/>
      <c r="N13" s="89">
        <v>4.678593676768024</v>
      </c>
      <c r="O13" s="88"/>
      <c r="P13" s="89">
        <v>4.812793878687293</v>
      </c>
      <c r="Q13" s="77">
        <v>85</v>
      </c>
      <c r="R13" s="77">
        <v>85</v>
      </c>
      <c r="S13" s="29">
        <f t="shared" si="0"/>
        <v>0</v>
      </c>
      <c r="T13" s="29">
        <f t="shared" si="1"/>
        <v>0</v>
      </c>
      <c r="U13" s="29">
        <f t="shared" si="2"/>
        <v>1</v>
      </c>
      <c r="V13" s="29">
        <f t="shared" si="3"/>
        <v>0</v>
      </c>
      <c r="W13" s="29">
        <f t="shared" si="4"/>
        <v>0</v>
      </c>
    </row>
    <row r="14" spans="1:23" s="29" customFormat="1" ht="12.75" customHeight="1">
      <c r="A14" s="17">
        <v>1991</v>
      </c>
      <c r="B14" s="18" t="s">
        <v>639</v>
      </c>
      <c r="C14" s="19" t="s">
        <v>643</v>
      </c>
      <c r="D14" s="20" t="s">
        <v>644</v>
      </c>
      <c r="E14" s="142" t="s">
        <v>1182</v>
      </c>
      <c r="F14" s="82">
        <v>37.19126</v>
      </c>
      <c r="G14" s="74">
        <v>12.21058</v>
      </c>
      <c r="H14" s="22" t="s">
        <v>169</v>
      </c>
      <c r="I14" s="23">
        <v>9.988904109589045</v>
      </c>
      <c r="J14" s="24" t="s">
        <v>177</v>
      </c>
      <c r="K14" s="87">
        <v>55755.93371527481</v>
      </c>
      <c r="L14" s="87">
        <v>1499.1676462500816</v>
      </c>
      <c r="M14" s="88"/>
      <c r="N14" s="89">
        <v>6.25060118819512</v>
      </c>
      <c r="O14" s="88"/>
      <c r="P14" s="89">
        <v>5.490451250019255</v>
      </c>
      <c r="Q14" s="77">
        <v>88</v>
      </c>
      <c r="R14" s="77">
        <v>87</v>
      </c>
      <c r="S14" s="29">
        <f t="shared" si="0"/>
        <v>0</v>
      </c>
      <c r="T14" s="29">
        <f t="shared" si="1"/>
        <v>0</v>
      </c>
      <c r="U14" s="29">
        <f t="shared" si="2"/>
        <v>0</v>
      </c>
      <c r="V14" s="29">
        <f t="shared" si="3"/>
        <v>1</v>
      </c>
      <c r="W14" s="29">
        <f t="shared" si="4"/>
        <v>0</v>
      </c>
    </row>
    <row r="15" spans="1:23" s="29" customFormat="1" ht="12.75" customHeight="1">
      <c r="A15" s="17">
        <v>1991</v>
      </c>
      <c r="B15" s="18" t="s">
        <v>639</v>
      </c>
      <c r="C15" s="19" t="s">
        <v>646</v>
      </c>
      <c r="D15" s="20" t="s">
        <v>10</v>
      </c>
      <c r="E15" s="141" t="s">
        <v>1182</v>
      </c>
      <c r="F15" s="82">
        <v>231.995136</v>
      </c>
      <c r="G15" s="74">
        <v>14.90745</v>
      </c>
      <c r="H15" s="22" t="s">
        <v>169</v>
      </c>
      <c r="I15" s="23">
        <v>89.74424657534249</v>
      </c>
      <c r="J15" s="24" t="s">
        <v>177</v>
      </c>
      <c r="K15" s="87">
        <v>123096.26892083358</v>
      </c>
      <c r="L15" s="87">
        <v>530.5984903098727</v>
      </c>
      <c r="M15" s="88"/>
      <c r="N15" s="89">
        <v>1.535984434980684</v>
      </c>
      <c r="O15" s="88"/>
      <c r="P15" s="89">
        <v>1.0895693724552078</v>
      </c>
      <c r="Q15" s="77">
        <v>55</v>
      </c>
      <c r="R15" s="77">
        <v>49</v>
      </c>
      <c r="S15" s="29">
        <f t="shared" si="0"/>
        <v>0</v>
      </c>
      <c r="T15" s="29">
        <f t="shared" si="1"/>
        <v>1</v>
      </c>
      <c r="U15" s="29">
        <f t="shared" si="2"/>
        <v>0</v>
      </c>
      <c r="V15" s="29">
        <f t="shared" si="3"/>
        <v>0</v>
      </c>
      <c r="W15" s="29">
        <f t="shared" si="4"/>
        <v>0</v>
      </c>
    </row>
    <row r="16" spans="1:23" s="29" customFormat="1" ht="12.75" customHeight="1">
      <c r="A16" s="17">
        <v>1991</v>
      </c>
      <c r="B16" s="18" t="s">
        <v>639</v>
      </c>
      <c r="C16" s="19" t="s">
        <v>647</v>
      </c>
      <c r="D16" s="20" t="s">
        <v>11</v>
      </c>
      <c r="E16" s="142" t="s">
        <v>1182</v>
      </c>
      <c r="F16" s="82">
        <v>448.604288</v>
      </c>
      <c r="G16" s="74">
        <v>15.79796</v>
      </c>
      <c r="H16" s="22" t="s">
        <v>169</v>
      </c>
      <c r="I16" s="23">
        <v>256.0897260273972</v>
      </c>
      <c r="J16" s="24" t="s">
        <v>177</v>
      </c>
      <c r="K16" s="87">
        <v>408104.8530085066</v>
      </c>
      <c r="L16" s="87">
        <v>909.7212486040851</v>
      </c>
      <c r="M16" s="88"/>
      <c r="N16" s="89">
        <v>1.784547634020613</v>
      </c>
      <c r="O16" s="88"/>
      <c r="P16" s="89">
        <v>1.562034151646255</v>
      </c>
      <c r="Q16" s="77">
        <v>59</v>
      </c>
      <c r="R16" s="77">
        <v>61</v>
      </c>
      <c r="S16" s="29">
        <f t="shared" si="0"/>
        <v>0</v>
      </c>
      <c r="T16" s="29">
        <f t="shared" si="1"/>
        <v>1</v>
      </c>
      <c r="U16" s="29">
        <f t="shared" si="2"/>
        <v>0</v>
      </c>
      <c r="V16" s="29">
        <f t="shared" si="3"/>
        <v>0</v>
      </c>
      <c r="W16" s="29">
        <f t="shared" si="4"/>
        <v>0</v>
      </c>
    </row>
    <row r="17" spans="1:23" s="29" customFormat="1" ht="12.75" customHeight="1">
      <c r="A17" s="17">
        <v>1991</v>
      </c>
      <c r="B17" s="18" t="s">
        <v>639</v>
      </c>
      <c r="C17" s="19" t="s">
        <v>648</v>
      </c>
      <c r="D17" s="20" t="s">
        <v>12</v>
      </c>
      <c r="E17" s="141" t="s">
        <v>1182</v>
      </c>
      <c r="F17" s="82">
        <v>2113.3673</v>
      </c>
      <c r="G17" s="74">
        <v>15.5023</v>
      </c>
      <c r="H17" s="22" t="s">
        <v>169</v>
      </c>
      <c r="I17" s="23">
        <v>1036.2520547945205</v>
      </c>
      <c r="J17" s="24" t="s">
        <v>177</v>
      </c>
      <c r="K17" s="87">
        <v>2712743.042690466</v>
      </c>
      <c r="L17" s="87">
        <v>1283.6117236651037</v>
      </c>
      <c r="M17" s="88"/>
      <c r="N17" s="89">
        <v>2.9315127993929657</v>
      </c>
      <c r="O17" s="88"/>
      <c r="P17" s="89">
        <v>3.654614333910445</v>
      </c>
      <c r="Q17" s="77">
        <v>74</v>
      </c>
      <c r="R17" s="77">
        <v>80</v>
      </c>
      <c r="S17" s="29">
        <f t="shared" si="0"/>
        <v>0</v>
      </c>
      <c r="T17" s="29">
        <f t="shared" si="1"/>
        <v>0</v>
      </c>
      <c r="U17" s="29">
        <f t="shared" si="2"/>
        <v>1</v>
      </c>
      <c r="V17" s="29">
        <f t="shared" si="3"/>
        <v>0</v>
      </c>
      <c r="W17" s="29">
        <f t="shared" si="4"/>
        <v>0</v>
      </c>
    </row>
    <row r="18" spans="1:23" s="29" customFormat="1" ht="12.75" customHeight="1">
      <c r="A18" s="17">
        <v>1991</v>
      </c>
      <c r="B18" s="18" t="s">
        <v>509</v>
      </c>
      <c r="C18" s="19" t="s">
        <v>514</v>
      </c>
      <c r="D18" s="20" t="s">
        <v>18</v>
      </c>
      <c r="E18" s="142" t="s">
        <v>1182</v>
      </c>
      <c r="F18" s="82">
        <v>44.86144584929</v>
      </c>
      <c r="G18" s="74">
        <v>14.73018</v>
      </c>
      <c r="H18" s="22" t="s">
        <v>169</v>
      </c>
      <c r="I18" s="23">
        <v>10.401630136986293</v>
      </c>
      <c r="J18" s="24" t="s">
        <v>177</v>
      </c>
      <c r="K18" s="87">
        <v>30119.415325464543</v>
      </c>
      <c r="L18" s="87">
        <v>671.3875300998848</v>
      </c>
      <c r="M18" s="88"/>
      <c r="N18" s="89">
        <v>3.242602186825299</v>
      </c>
      <c r="O18" s="88"/>
      <c r="P18" s="89">
        <v>3.134290181371811</v>
      </c>
      <c r="Q18" s="77">
        <v>76</v>
      </c>
      <c r="R18" s="77">
        <v>78</v>
      </c>
      <c r="S18" s="29">
        <f t="shared" si="0"/>
        <v>0</v>
      </c>
      <c r="T18" s="29">
        <f t="shared" si="1"/>
        <v>0</v>
      </c>
      <c r="U18" s="29">
        <f t="shared" si="2"/>
        <v>1</v>
      </c>
      <c r="V18" s="29">
        <f t="shared" si="3"/>
        <v>0</v>
      </c>
      <c r="W18" s="29">
        <f t="shared" si="4"/>
        <v>0</v>
      </c>
    </row>
    <row r="19" spans="1:23" s="29" customFormat="1" ht="12.75" customHeight="1">
      <c r="A19" s="17">
        <v>1991</v>
      </c>
      <c r="B19" s="18" t="s">
        <v>570</v>
      </c>
      <c r="C19" s="19" t="s">
        <v>571</v>
      </c>
      <c r="D19" s="20" t="s">
        <v>35</v>
      </c>
      <c r="E19" s="142" t="s">
        <v>1182</v>
      </c>
      <c r="F19" s="82">
        <v>420.292256</v>
      </c>
      <c r="G19" s="74">
        <v>12.26294</v>
      </c>
      <c r="H19" s="22" t="s">
        <v>169</v>
      </c>
      <c r="I19" s="23">
        <v>216.97465753424657</v>
      </c>
      <c r="J19" s="24" t="s">
        <v>177</v>
      </c>
      <c r="K19" s="87">
        <v>112452.08686355982</v>
      </c>
      <c r="L19" s="87">
        <v>267.5568851393727</v>
      </c>
      <c r="M19" s="88"/>
      <c r="N19" s="89">
        <v>0.5803727980400463</v>
      </c>
      <c r="O19" s="88"/>
      <c r="P19" s="89">
        <v>0.5117500288319504</v>
      </c>
      <c r="Q19" s="77">
        <v>23</v>
      </c>
      <c r="R19" s="77">
        <v>21</v>
      </c>
      <c r="S19" s="29">
        <f t="shared" si="0"/>
        <v>1</v>
      </c>
      <c r="T19" s="29">
        <f t="shared" si="1"/>
        <v>0</v>
      </c>
      <c r="U19" s="29">
        <f t="shared" si="2"/>
        <v>0</v>
      </c>
      <c r="V19" s="29">
        <f t="shared" si="3"/>
        <v>0</v>
      </c>
      <c r="W19" s="29">
        <f t="shared" si="4"/>
        <v>0</v>
      </c>
    </row>
    <row r="20" spans="1:23" s="29" customFormat="1" ht="12.75" customHeight="1">
      <c r="A20" s="17">
        <v>1994</v>
      </c>
      <c r="B20" s="18" t="s">
        <v>947</v>
      </c>
      <c r="C20" s="19" t="s">
        <v>949</v>
      </c>
      <c r="D20" s="20" t="s">
        <v>950</v>
      </c>
      <c r="E20" s="142" t="s">
        <v>1182</v>
      </c>
      <c r="F20" s="82">
        <v>806.369088</v>
      </c>
      <c r="G20" s="74">
        <v>9.437552</v>
      </c>
      <c r="H20" s="22" t="s">
        <v>170</v>
      </c>
      <c r="I20" s="23">
        <v>471.53720547945204</v>
      </c>
      <c r="J20" s="24" t="s">
        <v>177</v>
      </c>
      <c r="K20" s="87">
        <v>1481627.3960086927</v>
      </c>
      <c r="L20" s="87">
        <v>1837.4059944231055</v>
      </c>
      <c r="M20" s="88"/>
      <c r="N20" s="89">
        <v>3.5186135878457128</v>
      </c>
      <c r="O20" s="88"/>
      <c r="P20" s="89">
        <v>2.8982298438287994</v>
      </c>
      <c r="Q20" s="77">
        <v>78</v>
      </c>
      <c r="R20" s="77">
        <v>76</v>
      </c>
      <c r="S20" s="29">
        <f t="shared" si="0"/>
        <v>0</v>
      </c>
      <c r="T20" s="29">
        <f t="shared" si="1"/>
        <v>0</v>
      </c>
      <c r="U20" s="29">
        <f t="shared" si="2"/>
        <v>1</v>
      </c>
      <c r="V20" s="29">
        <f t="shared" si="3"/>
        <v>0</v>
      </c>
      <c r="W20" s="29">
        <f t="shared" si="4"/>
        <v>0</v>
      </c>
    </row>
    <row r="21" spans="1:23" s="29" customFormat="1" ht="12.75" customHeight="1">
      <c r="A21" s="17">
        <v>1994</v>
      </c>
      <c r="B21" s="18" t="s">
        <v>947</v>
      </c>
      <c r="C21" s="19" t="s">
        <v>952</v>
      </c>
      <c r="D21" s="20" t="s">
        <v>41</v>
      </c>
      <c r="E21" s="142" t="s">
        <v>1182</v>
      </c>
      <c r="F21" s="82">
        <v>72.8472</v>
      </c>
      <c r="G21" s="74">
        <v>8.464289</v>
      </c>
      <c r="H21" s="22" t="s">
        <v>170</v>
      </c>
      <c r="I21" s="23">
        <v>50.51780821917808</v>
      </c>
      <c r="J21" s="24" t="s">
        <v>177</v>
      </c>
      <c r="K21" s="87">
        <v>59099.576196637</v>
      </c>
      <c r="L21" s="87">
        <v>811.2813697250821</v>
      </c>
      <c r="M21" s="88"/>
      <c r="N21" s="89">
        <v>1.3100516179022728</v>
      </c>
      <c r="O21" s="88"/>
      <c r="P21" s="89">
        <v>1.3871021073022909</v>
      </c>
      <c r="Q21" s="77">
        <v>49</v>
      </c>
      <c r="R21" s="77">
        <v>57</v>
      </c>
      <c r="S21" s="29">
        <f t="shared" si="0"/>
        <v>0</v>
      </c>
      <c r="T21" s="29">
        <f t="shared" si="1"/>
        <v>1</v>
      </c>
      <c r="U21" s="29">
        <f t="shared" si="2"/>
        <v>0</v>
      </c>
      <c r="V21" s="29">
        <f t="shared" si="3"/>
        <v>0</v>
      </c>
      <c r="W21" s="29">
        <f t="shared" si="4"/>
        <v>0</v>
      </c>
    </row>
    <row r="22" spans="1:23" s="29" customFormat="1" ht="12.75" customHeight="1">
      <c r="A22" s="17">
        <v>1991</v>
      </c>
      <c r="B22" s="18" t="s">
        <v>570</v>
      </c>
      <c r="C22" s="19" t="s">
        <v>576</v>
      </c>
      <c r="D22" s="20" t="s">
        <v>577</v>
      </c>
      <c r="E22" s="142" t="s">
        <v>1182</v>
      </c>
      <c r="F22" s="82">
        <v>334.810592</v>
      </c>
      <c r="G22" s="74">
        <v>12.00148</v>
      </c>
      <c r="H22" s="22" t="s">
        <v>169</v>
      </c>
      <c r="I22" s="23">
        <v>146.85636986301378</v>
      </c>
      <c r="J22" s="24" t="s">
        <v>177</v>
      </c>
      <c r="K22" s="87">
        <v>110190.69190141022</v>
      </c>
      <c r="L22" s="87">
        <v>329.1135183124978</v>
      </c>
      <c r="M22" s="88"/>
      <c r="N22" s="89">
        <v>0.8402347956140643</v>
      </c>
      <c r="O22" s="88"/>
      <c r="P22" s="89">
        <v>0.8759330049337363</v>
      </c>
      <c r="Q22" s="77">
        <v>33</v>
      </c>
      <c r="R22" s="77">
        <v>40</v>
      </c>
      <c r="S22" s="29">
        <f t="shared" si="0"/>
        <v>1</v>
      </c>
      <c r="T22" s="29">
        <f t="shared" si="1"/>
        <v>0</v>
      </c>
      <c r="U22" s="29">
        <f t="shared" si="2"/>
        <v>0</v>
      </c>
      <c r="V22" s="29">
        <f t="shared" si="3"/>
        <v>0</v>
      </c>
      <c r="W22" s="29">
        <f t="shared" si="4"/>
        <v>0</v>
      </c>
    </row>
    <row r="23" spans="1:23" s="29" customFormat="1" ht="12.75" customHeight="1">
      <c r="A23" s="17">
        <v>1991</v>
      </c>
      <c r="B23" s="18" t="s">
        <v>495</v>
      </c>
      <c r="C23" s="19" t="s">
        <v>505</v>
      </c>
      <c r="D23" s="20" t="s">
        <v>506</v>
      </c>
      <c r="E23" s="142" t="s">
        <v>1182</v>
      </c>
      <c r="F23" s="82">
        <v>161.508672</v>
      </c>
      <c r="G23" s="74">
        <v>14.66267</v>
      </c>
      <c r="H23" s="22" t="s">
        <v>169</v>
      </c>
      <c r="I23" s="23">
        <v>89.81082191780821</v>
      </c>
      <c r="J23" s="24" t="s">
        <v>177</v>
      </c>
      <c r="K23" s="87">
        <v>69554.57261862581</v>
      </c>
      <c r="L23" s="87">
        <v>430.6553435014673</v>
      </c>
      <c r="M23" s="88"/>
      <c r="N23" s="89">
        <v>0.8672524923408269</v>
      </c>
      <c r="O23" s="88"/>
      <c r="P23" s="89">
        <v>0.6734894259315964</v>
      </c>
      <c r="Q23" s="77">
        <v>35</v>
      </c>
      <c r="R23" s="77">
        <v>30</v>
      </c>
      <c r="S23" s="29">
        <f t="shared" si="0"/>
        <v>1</v>
      </c>
      <c r="T23" s="29">
        <f t="shared" si="1"/>
        <v>0</v>
      </c>
      <c r="U23" s="29">
        <f t="shared" si="2"/>
        <v>0</v>
      </c>
      <c r="V23" s="29">
        <f t="shared" si="3"/>
        <v>0</v>
      </c>
      <c r="W23" s="29">
        <f t="shared" si="4"/>
        <v>0</v>
      </c>
    </row>
    <row r="24" spans="1:23" s="29" customFormat="1" ht="12.75" customHeight="1">
      <c r="A24" s="17">
        <v>1997</v>
      </c>
      <c r="B24" s="18" t="s">
        <v>1078</v>
      </c>
      <c r="C24" s="19" t="s">
        <v>1087</v>
      </c>
      <c r="D24" s="20" t="s">
        <v>1088</v>
      </c>
      <c r="E24" s="140" t="s">
        <v>1182</v>
      </c>
      <c r="F24" s="82">
        <v>136.245904</v>
      </c>
      <c r="G24" s="74">
        <v>20.02217</v>
      </c>
      <c r="H24" s="22" t="s">
        <v>172</v>
      </c>
      <c r="I24" s="23">
        <v>44.959124487004075</v>
      </c>
      <c r="J24" s="24" t="s">
        <v>177</v>
      </c>
      <c r="K24" s="87">
        <v>157741.76967164213</v>
      </c>
      <c r="L24" s="87">
        <v>1157.772564462871</v>
      </c>
      <c r="M24" s="88"/>
      <c r="N24" s="89">
        <v>3.9289581646596115</v>
      </c>
      <c r="O24" s="88"/>
      <c r="P24" s="89">
        <v>1.456275684530549</v>
      </c>
      <c r="Q24" s="77">
        <v>80</v>
      </c>
      <c r="R24" s="77">
        <v>59</v>
      </c>
      <c r="S24" s="29">
        <f t="shared" si="0"/>
        <v>0</v>
      </c>
      <c r="T24" s="29">
        <f t="shared" si="1"/>
        <v>0</v>
      </c>
      <c r="U24" s="29">
        <f t="shared" si="2"/>
        <v>1</v>
      </c>
      <c r="V24" s="29">
        <f t="shared" si="3"/>
        <v>0</v>
      </c>
      <c r="W24" s="29">
        <f t="shared" si="4"/>
        <v>0</v>
      </c>
    </row>
    <row r="25" spans="1:23" s="29" customFormat="1" ht="12.75" customHeight="1">
      <c r="A25" s="17">
        <v>1997</v>
      </c>
      <c r="B25" s="18" t="s">
        <v>1067</v>
      </c>
      <c r="C25" s="19" t="s">
        <v>1069</v>
      </c>
      <c r="D25" s="19" t="s">
        <v>83</v>
      </c>
      <c r="E25" s="139" t="s">
        <v>1182</v>
      </c>
      <c r="F25" s="82">
        <v>606.5021575197</v>
      </c>
      <c r="G25" s="74">
        <v>15.25477</v>
      </c>
      <c r="H25" s="17">
        <v>2000</v>
      </c>
      <c r="I25" s="23">
        <v>244.69251366120216</v>
      </c>
      <c r="J25" s="24" t="s">
        <v>177</v>
      </c>
      <c r="K25" s="87">
        <v>1350285.3613509138</v>
      </c>
      <c r="L25" s="87">
        <v>2226.348817740281</v>
      </c>
      <c r="M25" s="88"/>
      <c r="N25" s="89">
        <v>6.179501161114636</v>
      </c>
      <c r="O25" s="88"/>
      <c r="P25" s="89">
        <v>1.7295677718426492</v>
      </c>
      <c r="Q25" s="77">
        <v>88</v>
      </c>
      <c r="R25" s="77">
        <v>64</v>
      </c>
      <c r="S25" s="29">
        <f t="shared" si="0"/>
        <v>0</v>
      </c>
      <c r="T25" s="29">
        <f t="shared" si="1"/>
        <v>0</v>
      </c>
      <c r="U25" s="29">
        <f t="shared" si="2"/>
        <v>0</v>
      </c>
      <c r="V25" s="29">
        <f t="shared" si="3"/>
        <v>1</v>
      </c>
      <c r="W25" s="29">
        <f t="shared" si="4"/>
        <v>0</v>
      </c>
    </row>
    <row r="26" spans="1:23" s="29" customFormat="1" ht="12.75" customHeight="1">
      <c r="A26" s="17">
        <v>1997</v>
      </c>
      <c r="B26" s="18" t="s">
        <v>1067</v>
      </c>
      <c r="C26" s="19" t="s">
        <v>1070</v>
      </c>
      <c r="D26" s="20" t="s">
        <v>1071</v>
      </c>
      <c r="E26" s="140" t="s">
        <v>1182</v>
      </c>
      <c r="F26" s="82">
        <v>802.4327624058</v>
      </c>
      <c r="G26" s="74">
        <v>11.75119</v>
      </c>
      <c r="H26" s="22" t="s">
        <v>172</v>
      </c>
      <c r="I26" s="23">
        <v>243.45554035567716</v>
      </c>
      <c r="J26" s="24" t="s">
        <v>177</v>
      </c>
      <c r="K26" s="87">
        <v>1086590.901702681</v>
      </c>
      <c r="L26" s="87">
        <v>1354.1208093808848</v>
      </c>
      <c r="M26" s="88"/>
      <c r="N26" s="89">
        <v>4.997984938808536</v>
      </c>
      <c r="O26" s="88"/>
      <c r="P26" s="89">
        <v>4.394655753876825</v>
      </c>
      <c r="Q26" s="77">
        <v>85</v>
      </c>
      <c r="R26" s="77">
        <v>82</v>
      </c>
      <c r="S26" s="29">
        <f t="shared" si="0"/>
        <v>0</v>
      </c>
      <c r="T26" s="29">
        <f t="shared" si="1"/>
        <v>0</v>
      </c>
      <c r="U26" s="29">
        <f t="shared" si="2"/>
        <v>1</v>
      </c>
      <c r="V26" s="29">
        <f t="shared" si="3"/>
        <v>0</v>
      </c>
      <c r="W26" s="29">
        <f t="shared" si="4"/>
        <v>0</v>
      </c>
    </row>
    <row r="27" spans="1:23" s="29" customFormat="1" ht="12.75" customHeight="1">
      <c r="A27" s="17">
        <v>1997</v>
      </c>
      <c r="B27" s="18" t="s">
        <v>1067</v>
      </c>
      <c r="C27" s="19" t="s">
        <v>1073</v>
      </c>
      <c r="D27" s="20" t="s">
        <v>85</v>
      </c>
      <c r="E27" s="139" t="s">
        <v>1182</v>
      </c>
      <c r="F27" s="82">
        <v>1368.838736692</v>
      </c>
      <c r="G27" s="74">
        <v>13.02941</v>
      </c>
      <c r="H27" s="22" t="s">
        <v>172</v>
      </c>
      <c r="I27" s="23">
        <v>424.1080711354309</v>
      </c>
      <c r="J27" s="24" t="s">
        <v>177</v>
      </c>
      <c r="K27" s="87">
        <v>2989921.901432748</v>
      </c>
      <c r="L27" s="87">
        <v>2184.2762198988707</v>
      </c>
      <c r="M27" s="88"/>
      <c r="N27" s="89">
        <v>7.894631225360694</v>
      </c>
      <c r="O27" s="88"/>
      <c r="P27" s="89">
        <v>5.006703999073155</v>
      </c>
      <c r="Q27" s="77">
        <v>93</v>
      </c>
      <c r="R27" s="77">
        <v>86</v>
      </c>
      <c r="S27" s="29">
        <f t="shared" si="0"/>
        <v>0</v>
      </c>
      <c r="T27" s="29">
        <f t="shared" si="1"/>
        <v>0</v>
      </c>
      <c r="U27" s="29">
        <f t="shared" si="2"/>
        <v>0</v>
      </c>
      <c r="V27" s="29">
        <f t="shared" si="3"/>
        <v>1</v>
      </c>
      <c r="W27" s="29">
        <f t="shared" si="4"/>
        <v>0</v>
      </c>
    </row>
    <row r="28" spans="1:23" s="29" customFormat="1" ht="12.75" customHeight="1">
      <c r="A28" s="17">
        <v>1991</v>
      </c>
      <c r="B28" s="18" t="s">
        <v>746</v>
      </c>
      <c r="C28" s="19" t="s">
        <v>750</v>
      </c>
      <c r="D28" s="20" t="s">
        <v>87</v>
      </c>
      <c r="E28" s="142" t="s">
        <v>1182</v>
      </c>
      <c r="F28" s="82">
        <v>145.5575520031</v>
      </c>
      <c r="G28" s="74">
        <v>14.24724</v>
      </c>
      <c r="H28" s="22" t="s">
        <v>169</v>
      </c>
      <c r="I28" s="23">
        <v>69.76763013698627</v>
      </c>
      <c r="J28" s="24" t="s">
        <v>177</v>
      </c>
      <c r="K28" s="87">
        <v>234653.45185951068</v>
      </c>
      <c r="L28" s="87">
        <v>1612.1008400478813</v>
      </c>
      <c r="M28" s="88"/>
      <c r="N28" s="89">
        <v>3.766357297718827</v>
      </c>
      <c r="O28" s="88"/>
      <c r="P28" s="89">
        <v>4.663504267976632</v>
      </c>
      <c r="Q28" s="77">
        <v>79</v>
      </c>
      <c r="R28" s="77">
        <v>84</v>
      </c>
      <c r="S28" s="29">
        <f t="shared" si="0"/>
        <v>0</v>
      </c>
      <c r="T28" s="29">
        <f t="shared" si="1"/>
        <v>0</v>
      </c>
      <c r="U28" s="29">
        <f t="shared" si="2"/>
        <v>1</v>
      </c>
      <c r="V28" s="29">
        <f t="shared" si="3"/>
        <v>0</v>
      </c>
      <c r="W28" s="29">
        <f t="shared" si="4"/>
        <v>0</v>
      </c>
    </row>
    <row r="29" spans="1:23" s="29" customFormat="1" ht="12.75" customHeight="1">
      <c r="A29" s="17">
        <v>1991</v>
      </c>
      <c r="B29" s="18" t="s">
        <v>746</v>
      </c>
      <c r="C29" s="19" t="s">
        <v>751</v>
      </c>
      <c r="D29" s="20" t="s">
        <v>88</v>
      </c>
      <c r="E29" s="142" t="s">
        <v>1182</v>
      </c>
      <c r="F29" s="82">
        <v>755.2151764707</v>
      </c>
      <c r="G29" s="74">
        <v>15.24443</v>
      </c>
      <c r="H29" s="22" t="s">
        <v>169</v>
      </c>
      <c r="I29" s="23">
        <v>380.80438356164376</v>
      </c>
      <c r="J29" s="24" t="s">
        <v>177</v>
      </c>
      <c r="K29" s="87">
        <v>509362.9883673913</v>
      </c>
      <c r="L29" s="87">
        <v>674.4607420997094</v>
      </c>
      <c r="M29" s="88"/>
      <c r="N29" s="89">
        <v>1.4978695318347033</v>
      </c>
      <c r="O29" s="88"/>
      <c r="P29" s="89">
        <v>1.1648703114672034</v>
      </c>
      <c r="Q29" s="77">
        <v>54</v>
      </c>
      <c r="R29" s="77">
        <v>51</v>
      </c>
      <c r="S29" s="29">
        <f t="shared" si="0"/>
        <v>0</v>
      </c>
      <c r="T29" s="29">
        <f t="shared" si="1"/>
        <v>1</v>
      </c>
      <c r="U29" s="29">
        <f t="shared" si="2"/>
        <v>0</v>
      </c>
      <c r="V29" s="29">
        <f t="shared" si="3"/>
        <v>0</v>
      </c>
      <c r="W29" s="29">
        <f t="shared" si="4"/>
        <v>0</v>
      </c>
    </row>
    <row r="30" spans="1:23" s="29" customFormat="1" ht="12.75" customHeight="1">
      <c r="A30" s="17">
        <v>1991</v>
      </c>
      <c r="B30" s="18" t="s">
        <v>746</v>
      </c>
      <c r="C30" s="19" t="s">
        <v>752</v>
      </c>
      <c r="D30" s="20" t="s">
        <v>89</v>
      </c>
      <c r="E30" s="142" t="s">
        <v>1182</v>
      </c>
      <c r="F30" s="82">
        <v>12751.2688584</v>
      </c>
      <c r="G30" s="74">
        <v>14.51768</v>
      </c>
      <c r="H30" s="22" t="s">
        <v>169</v>
      </c>
      <c r="I30" s="23">
        <v>6567.502739726027</v>
      </c>
      <c r="J30" s="24" t="s">
        <v>177</v>
      </c>
      <c r="K30" s="87">
        <v>14557801.170063205</v>
      </c>
      <c r="L30" s="87">
        <v>1141.6747095308194</v>
      </c>
      <c r="M30" s="88"/>
      <c r="N30" s="89">
        <v>2.4822416702205565</v>
      </c>
      <c r="O30" s="88"/>
      <c r="P30" s="89">
        <v>2.335925122767128</v>
      </c>
      <c r="Q30" s="77">
        <v>70</v>
      </c>
      <c r="R30" s="77">
        <v>71</v>
      </c>
      <c r="S30" s="29">
        <f t="shared" si="0"/>
        <v>0</v>
      </c>
      <c r="T30" s="29">
        <f t="shared" si="1"/>
        <v>0</v>
      </c>
      <c r="U30" s="29">
        <f t="shared" si="2"/>
        <v>1</v>
      </c>
      <c r="V30" s="29">
        <f t="shared" si="3"/>
        <v>0</v>
      </c>
      <c r="W30" s="29">
        <f t="shared" si="4"/>
        <v>0</v>
      </c>
    </row>
    <row r="31" spans="1:23" s="29" customFormat="1" ht="12.75" customHeight="1">
      <c r="A31" s="17">
        <v>1991</v>
      </c>
      <c r="B31" s="18" t="s">
        <v>746</v>
      </c>
      <c r="C31" s="19" t="s">
        <v>753</v>
      </c>
      <c r="D31" s="20" t="s">
        <v>90</v>
      </c>
      <c r="E31" s="142" t="s">
        <v>1182</v>
      </c>
      <c r="F31" s="82">
        <v>90.06539848363</v>
      </c>
      <c r="G31" s="74">
        <v>16.03915</v>
      </c>
      <c r="H31" s="22" t="s">
        <v>169</v>
      </c>
      <c r="I31" s="23">
        <v>52.48712328767123</v>
      </c>
      <c r="J31" s="24" t="s">
        <v>177</v>
      </c>
      <c r="K31" s="87">
        <v>280553.9465103406</v>
      </c>
      <c r="L31" s="87">
        <v>3115.0025562961696</v>
      </c>
      <c r="M31" s="88"/>
      <c r="N31" s="89">
        <v>5.985661495396121</v>
      </c>
      <c r="O31" s="88"/>
      <c r="P31" s="89">
        <v>6.9589166765746775</v>
      </c>
      <c r="Q31" s="77">
        <v>87</v>
      </c>
      <c r="R31" s="77">
        <v>92</v>
      </c>
      <c r="S31" s="29">
        <f t="shared" si="0"/>
        <v>0</v>
      </c>
      <c r="T31" s="29">
        <f t="shared" si="1"/>
        <v>0</v>
      </c>
      <c r="U31" s="29">
        <f t="shared" si="2"/>
        <v>1</v>
      </c>
      <c r="V31" s="29">
        <f t="shared" si="3"/>
        <v>0</v>
      </c>
      <c r="W31" s="29">
        <f t="shared" si="4"/>
        <v>0</v>
      </c>
    </row>
    <row r="32" spans="1:23" s="29" customFormat="1" ht="12.75" customHeight="1">
      <c r="A32" s="17">
        <v>1994</v>
      </c>
      <c r="B32" s="18" t="s">
        <v>990</v>
      </c>
      <c r="C32" s="19" t="s">
        <v>993</v>
      </c>
      <c r="D32" s="20" t="s">
        <v>994</v>
      </c>
      <c r="E32" s="142" t="s">
        <v>1182</v>
      </c>
      <c r="F32" s="82">
        <v>204.9601636426</v>
      </c>
      <c r="G32" s="74">
        <v>22.16418</v>
      </c>
      <c r="H32" s="22" t="s">
        <v>170</v>
      </c>
      <c r="I32" s="23">
        <v>93.61917808219178</v>
      </c>
      <c r="J32" s="24" t="s">
        <v>177</v>
      </c>
      <c r="K32" s="87">
        <v>244265.37373940565</v>
      </c>
      <c r="L32" s="87">
        <v>1191.769997634</v>
      </c>
      <c r="M32" s="88"/>
      <c r="N32" s="89">
        <v>2.921767300664308</v>
      </c>
      <c r="O32" s="88"/>
      <c r="P32" s="89">
        <v>2.3946100266432255</v>
      </c>
      <c r="Q32" s="77">
        <v>74</v>
      </c>
      <c r="R32" s="77">
        <v>73</v>
      </c>
      <c r="S32" s="29">
        <f t="shared" si="0"/>
        <v>0</v>
      </c>
      <c r="T32" s="29">
        <f t="shared" si="1"/>
        <v>0</v>
      </c>
      <c r="U32" s="29">
        <f t="shared" si="2"/>
        <v>1</v>
      </c>
      <c r="V32" s="29">
        <f t="shared" si="3"/>
        <v>0</v>
      </c>
      <c r="W32" s="29">
        <f t="shared" si="4"/>
        <v>0</v>
      </c>
    </row>
    <row r="33" spans="1:23" s="29" customFormat="1" ht="12.75" customHeight="1">
      <c r="A33" s="17">
        <v>1997</v>
      </c>
      <c r="B33" s="18" t="s">
        <v>1052</v>
      </c>
      <c r="C33" s="19" t="s">
        <v>1054</v>
      </c>
      <c r="D33" s="20" t="s">
        <v>1055</v>
      </c>
      <c r="E33" s="139" t="s">
        <v>1182</v>
      </c>
      <c r="F33" s="82">
        <v>141.087136</v>
      </c>
      <c r="G33" s="74">
        <v>24.79199</v>
      </c>
      <c r="H33" s="22" t="s">
        <v>172</v>
      </c>
      <c r="I33" s="23">
        <v>60.8642681258549</v>
      </c>
      <c r="J33" s="24" t="s">
        <v>177</v>
      </c>
      <c r="K33" s="87">
        <v>175832.5016614875</v>
      </c>
      <c r="L33" s="87">
        <v>1246.2688424087617</v>
      </c>
      <c r="M33" s="88"/>
      <c r="N33" s="89">
        <v>3.2350819911295132</v>
      </c>
      <c r="O33" s="88"/>
      <c r="P33" s="89">
        <v>1.7324574269895612</v>
      </c>
      <c r="Q33" s="77">
        <v>76</v>
      </c>
      <c r="R33" s="77">
        <v>65</v>
      </c>
      <c r="S33" s="29">
        <f t="shared" si="0"/>
        <v>0</v>
      </c>
      <c r="T33" s="29">
        <f t="shared" si="1"/>
        <v>0</v>
      </c>
      <c r="U33" s="29">
        <f t="shared" si="2"/>
        <v>1</v>
      </c>
      <c r="V33" s="29">
        <f t="shared" si="3"/>
        <v>0</v>
      </c>
      <c r="W33" s="29">
        <f t="shared" si="4"/>
        <v>0</v>
      </c>
    </row>
    <row r="34" spans="1:23" s="29" customFormat="1" ht="12.75" customHeight="1">
      <c r="A34" s="17">
        <v>1997</v>
      </c>
      <c r="B34" s="18" t="s">
        <v>1052</v>
      </c>
      <c r="C34" s="19" t="s">
        <v>1058</v>
      </c>
      <c r="D34" s="20" t="s">
        <v>1059</v>
      </c>
      <c r="E34" s="140" t="s">
        <v>1182</v>
      </c>
      <c r="F34" s="82">
        <v>968.57888</v>
      </c>
      <c r="G34" s="74">
        <v>25.92039</v>
      </c>
      <c r="H34" s="22" t="s">
        <v>172</v>
      </c>
      <c r="I34" s="23">
        <v>589.6292749658003</v>
      </c>
      <c r="J34" s="24" t="s">
        <v>177</v>
      </c>
      <c r="K34" s="87">
        <v>912613.5080129792</v>
      </c>
      <c r="L34" s="87">
        <v>942.2190870122826</v>
      </c>
      <c r="M34" s="88"/>
      <c r="N34" s="89">
        <v>1.7332307912551415</v>
      </c>
      <c r="O34" s="88"/>
      <c r="P34" s="89">
        <v>1.8217924863469477</v>
      </c>
      <c r="Q34" s="77">
        <v>58</v>
      </c>
      <c r="R34" s="77">
        <v>66</v>
      </c>
      <c r="S34" s="29">
        <f t="shared" si="0"/>
        <v>0</v>
      </c>
      <c r="T34" s="29">
        <f t="shared" si="1"/>
        <v>1</v>
      </c>
      <c r="U34" s="29">
        <f t="shared" si="2"/>
        <v>0</v>
      </c>
      <c r="V34" s="29">
        <f t="shared" si="3"/>
        <v>0</v>
      </c>
      <c r="W34" s="29">
        <f t="shared" si="4"/>
        <v>0</v>
      </c>
    </row>
    <row r="35" spans="1:23" s="29" customFormat="1" ht="12.75" customHeight="1">
      <c r="A35" s="17">
        <v>1997</v>
      </c>
      <c r="B35" s="18" t="s">
        <v>1052</v>
      </c>
      <c r="C35" s="19" t="s">
        <v>1064</v>
      </c>
      <c r="D35" s="20" t="s">
        <v>119</v>
      </c>
      <c r="E35" s="139" t="s">
        <v>1182</v>
      </c>
      <c r="F35" s="82">
        <v>191.818848</v>
      </c>
      <c r="G35" s="74">
        <v>24.70117</v>
      </c>
      <c r="H35" s="22" t="s">
        <v>172</v>
      </c>
      <c r="I35" s="23">
        <v>75.6559097127222</v>
      </c>
      <c r="J35" s="24" t="s">
        <v>177</v>
      </c>
      <c r="K35" s="87">
        <v>130683.05524704896</v>
      </c>
      <c r="L35" s="87">
        <v>681.2837039196949</v>
      </c>
      <c r="M35" s="88"/>
      <c r="N35" s="89">
        <v>1.9343050367806374</v>
      </c>
      <c r="O35" s="88"/>
      <c r="P35" s="89">
        <v>1.4577053597241763</v>
      </c>
      <c r="Q35" s="77">
        <v>63</v>
      </c>
      <c r="R35" s="77">
        <v>59</v>
      </c>
      <c r="S35" s="29">
        <f t="shared" si="0"/>
        <v>0</v>
      </c>
      <c r="T35" s="29">
        <f t="shared" si="1"/>
        <v>1</v>
      </c>
      <c r="U35" s="29">
        <f t="shared" si="2"/>
        <v>0</v>
      </c>
      <c r="V35" s="29">
        <f t="shared" si="3"/>
        <v>0</v>
      </c>
      <c r="W35" s="29">
        <f t="shared" si="4"/>
        <v>0</v>
      </c>
    </row>
    <row r="36" spans="1:23" s="29" customFormat="1" ht="12.75" customHeight="1">
      <c r="A36" s="17">
        <v>1991</v>
      </c>
      <c r="B36" s="18" t="s">
        <v>773</v>
      </c>
      <c r="C36" s="19" t="s">
        <v>778</v>
      </c>
      <c r="D36" s="20" t="s">
        <v>122</v>
      </c>
      <c r="E36" s="141" t="s">
        <v>1182</v>
      </c>
      <c r="F36" s="82">
        <v>86.768488</v>
      </c>
      <c r="G36" s="74">
        <v>10.31329</v>
      </c>
      <c r="H36" s="22" t="s">
        <v>169</v>
      </c>
      <c r="I36" s="23">
        <v>10.329246575342474</v>
      </c>
      <c r="J36" s="24" t="s">
        <v>177</v>
      </c>
      <c r="K36" s="87">
        <v>23439.855696842005</v>
      </c>
      <c r="L36" s="87">
        <v>270.14249339970064</v>
      </c>
      <c r="M36" s="88"/>
      <c r="N36" s="89">
        <v>2.5411764971262594</v>
      </c>
      <c r="O36" s="88"/>
      <c r="P36" s="89">
        <v>2.359661536261403</v>
      </c>
      <c r="Q36" s="77">
        <v>70</v>
      </c>
      <c r="R36" s="77">
        <v>72</v>
      </c>
      <c r="S36" s="29">
        <f t="shared" si="0"/>
        <v>0</v>
      </c>
      <c r="T36" s="29">
        <f t="shared" si="1"/>
        <v>0</v>
      </c>
      <c r="U36" s="29">
        <f t="shared" si="2"/>
        <v>1</v>
      </c>
      <c r="V36" s="29">
        <f t="shared" si="3"/>
        <v>0</v>
      </c>
      <c r="W36" s="29">
        <f t="shared" si="4"/>
        <v>0</v>
      </c>
    </row>
    <row r="37" spans="1:23" s="29" customFormat="1" ht="12.75" customHeight="1">
      <c r="A37" s="17">
        <v>1991</v>
      </c>
      <c r="B37" s="18" t="s">
        <v>773</v>
      </c>
      <c r="C37" s="19" t="s">
        <v>779</v>
      </c>
      <c r="D37" s="20" t="s">
        <v>780</v>
      </c>
      <c r="E37" s="142" t="s">
        <v>1182</v>
      </c>
      <c r="F37" s="82">
        <v>247.164752</v>
      </c>
      <c r="G37" s="74">
        <v>9.407904</v>
      </c>
      <c r="H37" s="22" t="s">
        <v>169</v>
      </c>
      <c r="I37" s="23">
        <v>35.010561643835594</v>
      </c>
      <c r="J37" s="24" t="s">
        <v>177</v>
      </c>
      <c r="K37" s="87">
        <v>147579.95950927367</v>
      </c>
      <c r="L37" s="87">
        <v>597.0914473649287</v>
      </c>
      <c r="M37" s="88"/>
      <c r="N37" s="89">
        <v>4.720378788367037</v>
      </c>
      <c r="O37" s="88"/>
      <c r="P37" s="89">
        <v>2.9897734283123896</v>
      </c>
      <c r="Q37" s="77">
        <v>85</v>
      </c>
      <c r="R37" s="77">
        <v>78</v>
      </c>
      <c r="S37" s="29">
        <f t="shared" si="0"/>
        <v>0</v>
      </c>
      <c r="T37" s="29">
        <f t="shared" si="1"/>
        <v>0</v>
      </c>
      <c r="U37" s="29">
        <f t="shared" si="2"/>
        <v>1</v>
      </c>
      <c r="V37" s="29">
        <f t="shared" si="3"/>
        <v>0</v>
      </c>
      <c r="W37" s="29">
        <f t="shared" si="4"/>
        <v>0</v>
      </c>
    </row>
    <row r="38" spans="1:23" s="29" customFormat="1" ht="12.75" customHeight="1">
      <c r="A38" s="17">
        <v>1991</v>
      </c>
      <c r="B38" s="18" t="s">
        <v>773</v>
      </c>
      <c r="C38" s="19" t="s">
        <v>781</v>
      </c>
      <c r="D38" s="20" t="s">
        <v>127</v>
      </c>
      <c r="E38" s="141" t="s">
        <v>1182</v>
      </c>
      <c r="F38" s="82">
        <v>114.017776</v>
      </c>
      <c r="G38" s="74">
        <v>10.70162</v>
      </c>
      <c r="H38" s="22" t="s">
        <v>169</v>
      </c>
      <c r="I38" s="23">
        <v>29.008219178082193</v>
      </c>
      <c r="J38" s="24" t="s">
        <v>177</v>
      </c>
      <c r="K38" s="87">
        <v>61810.46330974503</v>
      </c>
      <c r="L38" s="87">
        <v>542.1125150673438</v>
      </c>
      <c r="M38" s="88"/>
      <c r="N38" s="89">
        <v>2.386104566395913</v>
      </c>
      <c r="O38" s="88"/>
      <c r="P38" s="89">
        <v>2.504423848079841</v>
      </c>
      <c r="Q38" s="77">
        <v>68</v>
      </c>
      <c r="R38" s="77">
        <v>74</v>
      </c>
      <c r="S38" s="29">
        <f t="shared" si="0"/>
        <v>0</v>
      </c>
      <c r="T38" s="29">
        <f t="shared" si="1"/>
        <v>0</v>
      </c>
      <c r="U38" s="29">
        <f t="shared" si="2"/>
        <v>1</v>
      </c>
      <c r="V38" s="29">
        <f t="shared" si="3"/>
        <v>0</v>
      </c>
      <c r="W38" s="29">
        <f t="shared" si="4"/>
        <v>0</v>
      </c>
    </row>
    <row r="39" spans="1:23" s="29" customFormat="1" ht="12.75" customHeight="1">
      <c r="A39" s="17">
        <v>1991</v>
      </c>
      <c r="B39" s="18" t="s">
        <v>773</v>
      </c>
      <c r="C39" s="19" t="s">
        <v>782</v>
      </c>
      <c r="D39" s="20" t="s">
        <v>128</v>
      </c>
      <c r="E39" s="141" t="s">
        <v>1182</v>
      </c>
      <c r="F39" s="82">
        <v>122.217656</v>
      </c>
      <c r="G39" s="74">
        <v>8.09</v>
      </c>
      <c r="H39" s="22" t="s">
        <v>169</v>
      </c>
      <c r="I39" s="23">
        <v>11.171178082191794</v>
      </c>
      <c r="J39" s="24" t="s">
        <v>177</v>
      </c>
      <c r="K39" s="87">
        <v>55586.940054973784</v>
      </c>
      <c r="L39" s="87">
        <v>454.81922885981203</v>
      </c>
      <c r="M39" s="88"/>
      <c r="N39" s="89">
        <v>5.572144031494445</v>
      </c>
      <c r="O39" s="88"/>
      <c r="P39" s="89">
        <v>2.9564053769622207</v>
      </c>
      <c r="Q39" s="77">
        <v>86</v>
      </c>
      <c r="R39" s="77">
        <v>77</v>
      </c>
      <c r="S39" s="29">
        <f t="shared" si="0"/>
        <v>0</v>
      </c>
      <c r="T39" s="29">
        <f t="shared" si="1"/>
        <v>0</v>
      </c>
      <c r="U39" s="29">
        <f t="shared" si="2"/>
        <v>1</v>
      </c>
      <c r="V39" s="29">
        <f t="shared" si="3"/>
        <v>0</v>
      </c>
      <c r="W39" s="29">
        <f t="shared" si="4"/>
        <v>0</v>
      </c>
    </row>
    <row r="40" spans="1:23" s="29" customFormat="1" ht="12.75" customHeight="1">
      <c r="A40" s="17">
        <v>1991</v>
      </c>
      <c r="B40" s="18" t="s">
        <v>773</v>
      </c>
      <c r="C40" s="19" t="s">
        <v>783</v>
      </c>
      <c r="D40" s="20" t="s">
        <v>129</v>
      </c>
      <c r="E40" s="141" t="s">
        <v>1182</v>
      </c>
      <c r="F40" s="82">
        <v>16428.2931</v>
      </c>
      <c r="G40" s="74">
        <v>10.11328</v>
      </c>
      <c r="H40" s="22" t="s">
        <v>169</v>
      </c>
      <c r="I40" s="23">
        <v>4398.997260273973</v>
      </c>
      <c r="J40" s="24" t="s">
        <v>177</v>
      </c>
      <c r="K40" s="87">
        <v>6505706.139417864</v>
      </c>
      <c r="L40" s="87">
        <v>396.00621317243633</v>
      </c>
      <c r="M40" s="88"/>
      <c r="N40" s="89">
        <v>1.656110429051702</v>
      </c>
      <c r="O40" s="88"/>
      <c r="P40" s="89">
        <v>1.6467248114106514</v>
      </c>
      <c r="Q40" s="77">
        <v>57</v>
      </c>
      <c r="R40" s="77">
        <v>64</v>
      </c>
      <c r="S40" s="29">
        <f t="shared" si="0"/>
        <v>0</v>
      </c>
      <c r="T40" s="29">
        <f t="shared" si="1"/>
        <v>1</v>
      </c>
      <c r="U40" s="29">
        <f t="shared" si="2"/>
        <v>0</v>
      </c>
      <c r="V40" s="29">
        <f t="shared" si="3"/>
        <v>0</v>
      </c>
      <c r="W40" s="29">
        <f t="shared" si="4"/>
        <v>0</v>
      </c>
    </row>
    <row r="41" spans="1:23" s="29" customFormat="1" ht="12.75" customHeight="1">
      <c r="A41" s="17">
        <v>1994</v>
      </c>
      <c r="B41" s="18" t="s">
        <v>838</v>
      </c>
      <c r="C41" s="19" t="s">
        <v>839</v>
      </c>
      <c r="D41" s="20" t="s">
        <v>141</v>
      </c>
      <c r="E41" s="142" t="s">
        <v>1182</v>
      </c>
      <c r="F41" s="82">
        <v>1197.786719228</v>
      </c>
      <c r="G41" s="74">
        <v>7.765117</v>
      </c>
      <c r="H41" s="22" t="s">
        <v>170</v>
      </c>
      <c r="I41" s="23">
        <v>431.213698630137</v>
      </c>
      <c r="J41" s="24" t="s">
        <v>177</v>
      </c>
      <c r="K41" s="87">
        <v>2484247.2528166035</v>
      </c>
      <c r="L41" s="87">
        <v>2074.0313888417095</v>
      </c>
      <c r="M41" s="88"/>
      <c r="N41" s="89">
        <v>6.451353067171344</v>
      </c>
      <c r="O41" s="88"/>
      <c r="P41" s="89">
        <v>4.092258839271169</v>
      </c>
      <c r="Q41" s="77">
        <v>89</v>
      </c>
      <c r="R41" s="77">
        <v>81</v>
      </c>
      <c r="S41" s="29">
        <f t="shared" si="0"/>
        <v>0</v>
      </c>
      <c r="T41" s="29">
        <f t="shared" si="1"/>
        <v>0</v>
      </c>
      <c r="U41" s="29">
        <f t="shared" si="2"/>
        <v>0</v>
      </c>
      <c r="V41" s="29">
        <f t="shared" si="3"/>
        <v>1</v>
      </c>
      <c r="W41" s="29">
        <f t="shared" si="4"/>
        <v>0</v>
      </c>
    </row>
    <row r="42" spans="1:23" s="29" customFormat="1" ht="12.75" customHeight="1">
      <c r="A42" s="17">
        <v>1994</v>
      </c>
      <c r="B42" s="18" t="s">
        <v>838</v>
      </c>
      <c r="C42" s="19" t="s">
        <v>842</v>
      </c>
      <c r="D42" s="20" t="s">
        <v>843</v>
      </c>
      <c r="E42" s="142" t="s">
        <v>1182</v>
      </c>
      <c r="F42" s="82">
        <v>330.7972040045</v>
      </c>
      <c r="G42" s="74">
        <v>8.904989</v>
      </c>
      <c r="H42" s="22" t="s">
        <v>170</v>
      </c>
      <c r="I42" s="23">
        <v>121.91643835616438</v>
      </c>
      <c r="J42" s="24" t="s">
        <v>177</v>
      </c>
      <c r="K42" s="87">
        <v>98832.85197660004</v>
      </c>
      <c r="L42" s="87">
        <v>298.7717271493491</v>
      </c>
      <c r="M42" s="88"/>
      <c r="N42" s="89">
        <v>0.9077946148383693</v>
      </c>
      <c r="O42" s="88"/>
      <c r="P42" s="89">
        <v>0.9092820694277192</v>
      </c>
      <c r="Q42" s="77">
        <v>36</v>
      </c>
      <c r="R42" s="77">
        <v>41</v>
      </c>
      <c r="S42" s="29">
        <f t="shared" si="0"/>
        <v>1</v>
      </c>
      <c r="T42" s="29">
        <f t="shared" si="1"/>
        <v>0</v>
      </c>
      <c r="U42" s="29">
        <f t="shared" si="2"/>
        <v>0</v>
      </c>
      <c r="V42" s="29">
        <f t="shared" si="3"/>
        <v>0</v>
      </c>
      <c r="W42" s="29">
        <f t="shared" si="4"/>
        <v>0</v>
      </c>
    </row>
    <row r="43" spans="1:23" s="29" customFormat="1" ht="12.75" customHeight="1">
      <c r="A43" s="17">
        <v>1994</v>
      </c>
      <c r="B43" s="18" t="s">
        <v>838</v>
      </c>
      <c r="C43" s="19" t="s">
        <v>844</v>
      </c>
      <c r="D43" s="20" t="s">
        <v>845</v>
      </c>
      <c r="E43" s="142" t="s">
        <v>1182</v>
      </c>
      <c r="F43" s="82">
        <v>1600.183122415</v>
      </c>
      <c r="G43" s="74">
        <v>10.70647</v>
      </c>
      <c r="H43" s="22" t="s">
        <v>170</v>
      </c>
      <c r="I43" s="23">
        <v>721.8876712328768</v>
      </c>
      <c r="J43" s="24" t="s">
        <v>177</v>
      </c>
      <c r="K43" s="87">
        <v>2111901.0971082672</v>
      </c>
      <c r="L43" s="87">
        <v>1319.7871340631198</v>
      </c>
      <c r="M43" s="88"/>
      <c r="N43" s="89">
        <v>3.276064865588319</v>
      </c>
      <c r="O43" s="88"/>
      <c r="P43" s="89">
        <v>2.6856146391651126</v>
      </c>
      <c r="Q43" s="77">
        <v>77</v>
      </c>
      <c r="R43" s="77">
        <v>75</v>
      </c>
      <c r="S43" s="29">
        <f t="shared" si="0"/>
        <v>0</v>
      </c>
      <c r="T43" s="29">
        <f t="shared" si="1"/>
        <v>0</v>
      </c>
      <c r="U43" s="29">
        <f t="shared" si="2"/>
        <v>1</v>
      </c>
      <c r="V43" s="29">
        <f t="shared" si="3"/>
        <v>0</v>
      </c>
      <c r="W43" s="29">
        <f t="shared" si="4"/>
        <v>0</v>
      </c>
    </row>
    <row r="44" spans="1:23" s="29" customFormat="1" ht="12.75" customHeight="1">
      <c r="A44" s="17">
        <v>1994</v>
      </c>
      <c r="B44" s="18" t="s">
        <v>838</v>
      </c>
      <c r="C44" s="19" t="s">
        <v>846</v>
      </c>
      <c r="D44" s="20" t="s">
        <v>142</v>
      </c>
      <c r="E44" s="141" t="s">
        <v>1182</v>
      </c>
      <c r="F44" s="82">
        <v>5039.879586998</v>
      </c>
      <c r="G44" s="74">
        <v>11.1776</v>
      </c>
      <c r="H44" s="22" t="s">
        <v>170</v>
      </c>
      <c r="I44" s="23">
        <v>2578.778082191781</v>
      </c>
      <c r="J44" s="24" t="s">
        <v>177</v>
      </c>
      <c r="K44" s="87">
        <v>11948457.209773075</v>
      </c>
      <c r="L44" s="87">
        <v>2370.7822783302177</v>
      </c>
      <c r="M44" s="88"/>
      <c r="N44" s="89">
        <v>5.188554744723531</v>
      </c>
      <c r="O44" s="88"/>
      <c r="P44" s="89">
        <v>4.743586660801482</v>
      </c>
      <c r="Q44" s="77">
        <v>85</v>
      </c>
      <c r="R44" s="77">
        <v>84</v>
      </c>
      <c r="S44" s="29">
        <f t="shared" si="0"/>
        <v>0</v>
      </c>
      <c r="T44" s="29">
        <f t="shared" si="1"/>
        <v>0</v>
      </c>
      <c r="U44" s="29">
        <f t="shared" si="2"/>
        <v>1</v>
      </c>
      <c r="V44" s="29">
        <f t="shared" si="3"/>
        <v>0</v>
      </c>
      <c r="W44" s="29">
        <f t="shared" si="4"/>
        <v>0</v>
      </c>
    </row>
    <row r="45" spans="1:23" s="29" customFormat="1" ht="12.75" customHeight="1">
      <c r="A45" s="17">
        <v>1994</v>
      </c>
      <c r="B45" s="18" t="s">
        <v>838</v>
      </c>
      <c r="C45" s="19" t="s">
        <v>847</v>
      </c>
      <c r="D45" s="20" t="s">
        <v>848</v>
      </c>
      <c r="E45" s="142" t="s">
        <v>1182</v>
      </c>
      <c r="F45" s="82">
        <v>858.4164911052</v>
      </c>
      <c r="G45" s="74">
        <v>11.01361</v>
      </c>
      <c r="H45" s="22" t="s">
        <v>170</v>
      </c>
      <c r="I45" s="23">
        <v>361.75479452054793</v>
      </c>
      <c r="J45" s="24" t="s">
        <v>177</v>
      </c>
      <c r="K45" s="87">
        <v>2738610.5816980107</v>
      </c>
      <c r="L45" s="87">
        <v>3190.3051841095057</v>
      </c>
      <c r="M45" s="88"/>
      <c r="N45" s="89">
        <v>8.477436145826173</v>
      </c>
      <c r="O45" s="88"/>
      <c r="P45" s="89">
        <v>4.95133814789981</v>
      </c>
      <c r="Q45" s="77">
        <v>94</v>
      </c>
      <c r="R45" s="77">
        <v>86</v>
      </c>
      <c r="S45" s="29">
        <f t="shared" si="0"/>
        <v>0</v>
      </c>
      <c r="T45" s="29">
        <f t="shared" si="1"/>
        <v>0</v>
      </c>
      <c r="U45" s="29">
        <f t="shared" si="2"/>
        <v>0</v>
      </c>
      <c r="V45" s="29">
        <f t="shared" si="3"/>
        <v>1</v>
      </c>
      <c r="W45" s="29">
        <f t="shared" si="4"/>
        <v>0</v>
      </c>
    </row>
    <row r="46" spans="1:23" s="29" customFormat="1" ht="12.75" customHeight="1">
      <c r="A46" s="17">
        <v>1994</v>
      </c>
      <c r="B46" s="18" t="s">
        <v>838</v>
      </c>
      <c r="C46" s="19" t="s">
        <v>849</v>
      </c>
      <c r="D46" s="20" t="s">
        <v>850</v>
      </c>
      <c r="E46" s="142" t="s">
        <v>1182</v>
      </c>
      <c r="F46" s="82">
        <v>16409.35226432</v>
      </c>
      <c r="G46" s="74">
        <v>10.62777</v>
      </c>
      <c r="H46" s="22" t="s">
        <v>170</v>
      </c>
      <c r="I46" s="23">
        <v>7511.450684931507</v>
      </c>
      <c r="J46" s="24" t="s">
        <v>177</v>
      </c>
      <c r="K46" s="87">
        <v>51854022.77571346</v>
      </c>
      <c r="L46" s="87">
        <v>3160.0286190737265</v>
      </c>
      <c r="M46" s="88"/>
      <c r="N46" s="89">
        <v>7.730492709074858</v>
      </c>
      <c r="O46" s="88"/>
      <c r="P46" s="89">
        <v>5.365132069235774</v>
      </c>
      <c r="Q46" s="77">
        <v>92</v>
      </c>
      <c r="R46" s="77">
        <v>87</v>
      </c>
      <c r="S46" s="29">
        <f t="shared" si="0"/>
        <v>0</v>
      </c>
      <c r="T46" s="29">
        <f t="shared" si="1"/>
        <v>0</v>
      </c>
      <c r="U46" s="29">
        <f t="shared" si="2"/>
        <v>0</v>
      </c>
      <c r="V46" s="29">
        <f t="shared" si="3"/>
        <v>1</v>
      </c>
      <c r="W46" s="29">
        <f t="shared" si="4"/>
        <v>0</v>
      </c>
    </row>
    <row r="47" spans="1:23" s="29" customFormat="1" ht="12.75" customHeight="1">
      <c r="A47" s="17">
        <v>1991</v>
      </c>
      <c r="B47" s="18" t="s">
        <v>653</v>
      </c>
      <c r="C47" s="19" t="s">
        <v>656</v>
      </c>
      <c r="D47" s="20" t="s">
        <v>147</v>
      </c>
      <c r="E47" s="141" t="s">
        <v>1182</v>
      </c>
      <c r="F47" s="82">
        <v>4021.72672</v>
      </c>
      <c r="G47" s="74">
        <v>1.345313</v>
      </c>
      <c r="H47" s="22" t="s">
        <v>169</v>
      </c>
      <c r="I47" s="23">
        <v>477.1423424657527</v>
      </c>
      <c r="J47" s="24" t="s">
        <v>177</v>
      </c>
      <c r="K47" s="87">
        <v>1345884.8044077505</v>
      </c>
      <c r="L47" s="87">
        <v>334.6534705390799</v>
      </c>
      <c r="M47" s="88"/>
      <c r="N47" s="89">
        <v>3.1587006702741824</v>
      </c>
      <c r="O47" s="88"/>
      <c r="P47" s="89">
        <v>2.4591776595052695</v>
      </c>
      <c r="Q47" s="77">
        <v>74</v>
      </c>
      <c r="R47" s="77">
        <v>73</v>
      </c>
      <c r="S47" s="29">
        <f t="shared" si="0"/>
        <v>0</v>
      </c>
      <c r="T47" s="29">
        <f t="shared" si="1"/>
        <v>0</v>
      </c>
      <c r="U47" s="29">
        <f t="shared" si="2"/>
        <v>1</v>
      </c>
      <c r="V47" s="29">
        <f t="shared" si="3"/>
        <v>0</v>
      </c>
      <c r="W47" s="29">
        <f t="shared" si="4"/>
        <v>0</v>
      </c>
    </row>
    <row r="48" spans="1:23" s="29" customFormat="1" ht="12.75" customHeight="1">
      <c r="A48" s="17">
        <v>1991</v>
      </c>
      <c r="B48" s="18" t="s">
        <v>653</v>
      </c>
      <c r="C48" s="19" t="s">
        <v>657</v>
      </c>
      <c r="D48" s="20" t="s">
        <v>148</v>
      </c>
      <c r="E48" s="142" t="s">
        <v>1182</v>
      </c>
      <c r="F48" s="82">
        <v>17130.58</v>
      </c>
      <c r="G48" s="74">
        <v>1.717616</v>
      </c>
      <c r="H48" s="22" t="s">
        <v>169</v>
      </c>
      <c r="I48" s="23">
        <v>1619.5191780821917</v>
      </c>
      <c r="J48" s="24" t="s">
        <v>177</v>
      </c>
      <c r="K48" s="87">
        <v>3498135.306068958</v>
      </c>
      <c r="L48" s="87">
        <v>204.20413705017327</v>
      </c>
      <c r="M48" s="88"/>
      <c r="N48" s="89">
        <v>2.418794930154307</v>
      </c>
      <c r="O48" s="88"/>
      <c r="P48" s="89">
        <v>1.4377529333935994</v>
      </c>
      <c r="Q48" s="77">
        <v>68</v>
      </c>
      <c r="R48" s="77">
        <v>58</v>
      </c>
      <c r="S48" s="29">
        <f t="shared" si="0"/>
        <v>0</v>
      </c>
      <c r="T48" s="29">
        <f t="shared" si="1"/>
        <v>0</v>
      </c>
      <c r="U48" s="29">
        <f t="shared" si="2"/>
        <v>1</v>
      </c>
      <c r="V48" s="29">
        <f t="shared" si="3"/>
        <v>0</v>
      </c>
      <c r="W48" s="29">
        <f t="shared" si="4"/>
        <v>0</v>
      </c>
    </row>
    <row r="49" spans="1:23" s="29" customFormat="1" ht="12.75" customHeight="1">
      <c r="A49" s="17">
        <v>1991</v>
      </c>
      <c r="B49" s="18" t="s">
        <v>653</v>
      </c>
      <c r="C49" s="19" t="s">
        <v>658</v>
      </c>
      <c r="D49" s="20" t="s">
        <v>149</v>
      </c>
      <c r="E49" s="141" t="s">
        <v>1182</v>
      </c>
      <c r="F49" s="82">
        <v>11635.499</v>
      </c>
      <c r="G49" s="74">
        <v>0.940757</v>
      </c>
      <c r="H49" s="22" t="s">
        <v>169</v>
      </c>
      <c r="I49" s="23">
        <v>516.327397260274</v>
      </c>
      <c r="J49" s="24" t="s">
        <v>177</v>
      </c>
      <c r="K49" s="87">
        <v>852770.111735367</v>
      </c>
      <c r="L49" s="87">
        <v>73.29037729583983</v>
      </c>
      <c r="M49" s="88"/>
      <c r="N49" s="89">
        <v>1.8495042840132758</v>
      </c>
      <c r="O49" s="88"/>
      <c r="P49" s="89">
        <v>1.4747373179325425</v>
      </c>
      <c r="Q49" s="77">
        <v>61</v>
      </c>
      <c r="R49" s="77">
        <v>59</v>
      </c>
      <c r="S49" s="29">
        <f t="shared" si="0"/>
        <v>0</v>
      </c>
      <c r="T49" s="29">
        <f t="shared" si="1"/>
        <v>1</v>
      </c>
      <c r="U49" s="29">
        <f t="shared" si="2"/>
        <v>0</v>
      </c>
      <c r="V49" s="29">
        <f t="shared" si="3"/>
        <v>0</v>
      </c>
      <c r="W49" s="29">
        <f t="shared" si="4"/>
        <v>0</v>
      </c>
    </row>
    <row r="50" spans="1:23" s="29" customFormat="1" ht="12.75" customHeight="1">
      <c r="A50" s="17">
        <v>1991</v>
      </c>
      <c r="B50" s="18" t="s">
        <v>653</v>
      </c>
      <c r="C50" s="19" t="s">
        <v>659</v>
      </c>
      <c r="D50" s="20" t="s">
        <v>150</v>
      </c>
      <c r="E50" s="141" t="s">
        <v>1182</v>
      </c>
      <c r="F50" s="82">
        <v>12965.6822</v>
      </c>
      <c r="G50" s="74">
        <v>0.9375288</v>
      </c>
      <c r="H50" s="22" t="s">
        <v>169</v>
      </c>
      <c r="I50" s="23">
        <v>586.8424657534247</v>
      </c>
      <c r="J50" s="24" t="s">
        <v>177</v>
      </c>
      <c r="K50" s="87">
        <v>1124181.9936566635</v>
      </c>
      <c r="L50" s="87">
        <v>86.70442297719309</v>
      </c>
      <c r="M50" s="88"/>
      <c r="N50" s="89">
        <v>2.1451794734952565</v>
      </c>
      <c r="O50" s="88"/>
      <c r="P50" s="89">
        <v>1.585721096373093</v>
      </c>
      <c r="Q50" s="77">
        <v>65</v>
      </c>
      <c r="R50" s="77">
        <v>62</v>
      </c>
      <c r="S50" s="29">
        <f t="shared" si="0"/>
        <v>0</v>
      </c>
      <c r="T50" s="29">
        <f t="shared" si="1"/>
        <v>0</v>
      </c>
      <c r="U50" s="29">
        <f t="shared" si="2"/>
        <v>1</v>
      </c>
      <c r="V50" s="29">
        <f t="shared" si="3"/>
        <v>0</v>
      </c>
      <c r="W50" s="29">
        <f t="shared" si="4"/>
        <v>0</v>
      </c>
    </row>
    <row r="51" spans="1:23" s="29" customFormat="1" ht="12.75" customHeight="1">
      <c r="A51" s="17">
        <v>1991</v>
      </c>
      <c r="B51" s="18" t="s">
        <v>653</v>
      </c>
      <c r="C51" s="19" t="s">
        <v>661</v>
      </c>
      <c r="D51" s="20" t="s">
        <v>152</v>
      </c>
      <c r="E51" s="141" t="s">
        <v>1182</v>
      </c>
      <c r="F51" s="82">
        <v>44734.8285</v>
      </c>
      <c r="G51" s="74">
        <v>1.462978</v>
      </c>
      <c r="H51" s="22" t="s">
        <v>169</v>
      </c>
      <c r="I51" s="23">
        <v>3411.3712328767124</v>
      </c>
      <c r="J51" s="24" t="s">
        <v>177</v>
      </c>
      <c r="K51" s="87">
        <v>7535911.780613832</v>
      </c>
      <c r="L51" s="87">
        <v>168.45737500958188</v>
      </c>
      <c r="M51" s="88"/>
      <c r="N51" s="89">
        <v>2.4737474753855047</v>
      </c>
      <c r="O51" s="88"/>
      <c r="P51" s="89">
        <v>1.8545333927275984</v>
      </c>
      <c r="Q51" s="77">
        <v>69</v>
      </c>
      <c r="R51" s="77">
        <v>66</v>
      </c>
      <c r="S51" s="29">
        <f t="shared" si="0"/>
        <v>0</v>
      </c>
      <c r="T51" s="29">
        <f t="shared" si="1"/>
        <v>0</v>
      </c>
      <c r="U51" s="29">
        <f t="shared" si="2"/>
        <v>1</v>
      </c>
      <c r="V51" s="29">
        <f t="shared" si="3"/>
        <v>0</v>
      </c>
      <c r="W51" s="29">
        <f t="shared" si="4"/>
        <v>0</v>
      </c>
    </row>
    <row r="52" spans="1:23" s="29" customFormat="1" ht="12.75" customHeight="1">
      <c r="A52" s="17">
        <v>1991</v>
      </c>
      <c r="B52" s="18" t="s">
        <v>653</v>
      </c>
      <c r="C52" s="19" t="s">
        <v>663</v>
      </c>
      <c r="D52" s="20" t="s">
        <v>154</v>
      </c>
      <c r="E52" s="141" t="s">
        <v>1182</v>
      </c>
      <c r="F52" s="82">
        <v>66501.4313</v>
      </c>
      <c r="G52" s="74">
        <v>2.080337</v>
      </c>
      <c r="H52" s="22" t="s">
        <v>169</v>
      </c>
      <c r="I52" s="23">
        <v>5740.808219178082</v>
      </c>
      <c r="J52" s="24" t="s">
        <v>177</v>
      </c>
      <c r="K52" s="87">
        <v>12360934.157464355</v>
      </c>
      <c r="L52" s="87">
        <v>185.87470849615167</v>
      </c>
      <c r="M52" s="88"/>
      <c r="N52" s="89">
        <v>2.4111642477575823</v>
      </c>
      <c r="O52" s="88"/>
      <c r="P52" s="89">
        <v>1.5473385227862317</v>
      </c>
      <c r="Q52" s="77">
        <v>68</v>
      </c>
      <c r="R52" s="77">
        <v>60</v>
      </c>
      <c r="S52" s="29">
        <f t="shared" si="0"/>
        <v>0</v>
      </c>
      <c r="T52" s="29">
        <f t="shared" si="1"/>
        <v>0</v>
      </c>
      <c r="U52" s="29">
        <f t="shared" si="2"/>
        <v>1</v>
      </c>
      <c r="V52" s="29">
        <f t="shared" si="3"/>
        <v>0</v>
      </c>
      <c r="W52" s="29">
        <f t="shared" si="4"/>
        <v>0</v>
      </c>
    </row>
    <row r="53" spans="1:23" s="29" customFormat="1" ht="12.75" customHeight="1">
      <c r="A53" s="17">
        <v>1991</v>
      </c>
      <c r="B53" s="18" t="s">
        <v>653</v>
      </c>
      <c r="C53" s="19" t="s">
        <v>664</v>
      </c>
      <c r="D53" s="20" t="s">
        <v>155</v>
      </c>
      <c r="E53" s="142" t="s">
        <v>1182</v>
      </c>
      <c r="F53" s="82">
        <v>658.329472</v>
      </c>
      <c r="G53" s="74">
        <v>0.9480537</v>
      </c>
      <c r="H53" s="22" t="s">
        <v>169</v>
      </c>
      <c r="I53" s="23">
        <v>52.32328767123285</v>
      </c>
      <c r="J53" s="24" t="s">
        <v>177</v>
      </c>
      <c r="K53" s="87">
        <v>115652.07819078416</v>
      </c>
      <c r="L53" s="87">
        <v>175.67507321134204</v>
      </c>
      <c r="M53" s="88"/>
      <c r="N53" s="89">
        <v>2.4751809720075424</v>
      </c>
      <c r="O53" s="88"/>
      <c r="P53" s="89">
        <v>1.459380252687982</v>
      </c>
      <c r="Q53" s="77">
        <v>69</v>
      </c>
      <c r="R53" s="77">
        <v>59</v>
      </c>
      <c r="S53" s="29">
        <f t="shared" si="0"/>
        <v>0</v>
      </c>
      <c r="T53" s="29">
        <f t="shared" si="1"/>
        <v>0</v>
      </c>
      <c r="U53" s="29">
        <f t="shared" si="2"/>
        <v>1</v>
      </c>
      <c r="V53" s="29">
        <f t="shared" si="3"/>
        <v>0</v>
      </c>
      <c r="W53" s="29">
        <f t="shared" si="4"/>
        <v>0</v>
      </c>
    </row>
    <row r="54" spans="1:23" s="29" customFormat="1" ht="12.75" customHeight="1">
      <c r="A54" s="17">
        <v>1991</v>
      </c>
      <c r="B54" s="18" t="s">
        <v>653</v>
      </c>
      <c r="C54" s="19" t="s">
        <v>665</v>
      </c>
      <c r="D54" s="20" t="s">
        <v>156</v>
      </c>
      <c r="E54" s="142" t="s">
        <v>1182</v>
      </c>
      <c r="F54" s="82">
        <v>565.654272</v>
      </c>
      <c r="G54" s="74">
        <v>2.365655</v>
      </c>
      <c r="H54" s="22" t="s">
        <v>169</v>
      </c>
      <c r="I54" s="23">
        <v>56.11660273972602</v>
      </c>
      <c r="J54" s="24" t="s">
        <v>177</v>
      </c>
      <c r="K54" s="87">
        <v>167785.89462303577</v>
      </c>
      <c r="L54" s="87">
        <v>296.6226950426634</v>
      </c>
      <c r="M54" s="88"/>
      <c r="N54" s="89">
        <v>3.348209449294765</v>
      </c>
      <c r="O54" s="88"/>
      <c r="P54" s="89">
        <v>2.4164231280148734</v>
      </c>
      <c r="Q54" s="77">
        <v>78</v>
      </c>
      <c r="R54" s="77">
        <v>73</v>
      </c>
      <c r="S54" s="29">
        <f t="shared" si="0"/>
        <v>0</v>
      </c>
      <c r="T54" s="29">
        <f t="shared" si="1"/>
        <v>0</v>
      </c>
      <c r="U54" s="29">
        <f t="shared" si="2"/>
        <v>1</v>
      </c>
      <c r="V54" s="29">
        <f t="shared" si="3"/>
        <v>0</v>
      </c>
      <c r="W54" s="29">
        <f t="shared" si="4"/>
        <v>0</v>
      </c>
    </row>
    <row r="55" spans="1:23" s="29" customFormat="1" ht="12.75" customHeight="1">
      <c r="A55" s="17">
        <v>1991</v>
      </c>
      <c r="B55" s="18" t="s">
        <v>653</v>
      </c>
      <c r="C55" s="112" t="s">
        <v>666</v>
      </c>
      <c r="D55" s="115" t="s">
        <v>157</v>
      </c>
      <c r="E55" s="141" t="s">
        <v>1182</v>
      </c>
      <c r="F55" s="82">
        <v>8292.96179</v>
      </c>
      <c r="G55" s="74">
        <v>0.9348763</v>
      </c>
      <c r="H55" s="22" t="s">
        <v>169</v>
      </c>
      <c r="I55" s="23">
        <v>708.7602739726027</v>
      </c>
      <c r="J55" s="24" t="s">
        <v>177</v>
      </c>
      <c r="K55" s="87">
        <v>1422167.1212403865</v>
      </c>
      <c r="L55" s="87">
        <v>171.49085661473748</v>
      </c>
      <c r="M55" s="88"/>
      <c r="N55" s="89">
        <v>2.2469831093729167</v>
      </c>
      <c r="O55" s="88"/>
      <c r="P55" s="89">
        <v>1.564177039060291</v>
      </c>
      <c r="Q55" s="77">
        <v>67</v>
      </c>
      <c r="R55" s="77">
        <v>61</v>
      </c>
      <c r="S55" s="29">
        <f t="shared" si="0"/>
        <v>0</v>
      </c>
      <c r="T55" s="29">
        <f t="shared" si="1"/>
        <v>0</v>
      </c>
      <c r="U55" s="29">
        <f t="shared" si="2"/>
        <v>1</v>
      </c>
      <c r="V55" s="29">
        <f t="shared" si="3"/>
        <v>0</v>
      </c>
      <c r="W55" s="29">
        <f t="shared" si="4"/>
        <v>0</v>
      </c>
    </row>
    <row r="56" spans="1:23" s="29" customFormat="1" ht="12.75" customHeight="1">
      <c r="A56" s="17">
        <v>1991</v>
      </c>
      <c r="B56" s="18" t="s">
        <v>653</v>
      </c>
      <c r="C56" s="19" t="s">
        <v>667</v>
      </c>
      <c r="D56" s="20" t="s">
        <v>267</v>
      </c>
      <c r="E56" s="142" t="s">
        <v>1182</v>
      </c>
      <c r="F56" s="82">
        <v>92085.9853</v>
      </c>
      <c r="G56" s="74">
        <v>1.949196</v>
      </c>
      <c r="H56" s="22" t="s">
        <v>169</v>
      </c>
      <c r="I56" s="23">
        <v>7225.082191780822</v>
      </c>
      <c r="J56" s="24" t="s">
        <v>177</v>
      </c>
      <c r="K56" s="87">
        <v>16137298.781811126</v>
      </c>
      <c r="L56" s="87">
        <v>175.24163670767746</v>
      </c>
      <c r="M56" s="88"/>
      <c r="N56" s="89">
        <v>2.5011318646116747</v>
      </c>
      <c r="O56" s="88"/>
      <c r="P56" s="89">
        <v>1.8072012538759596</v>
      </c>
      <c r="Q56" s="77">
        <v>70</v>
      </c>
      <c r="R56" s="77">
        <v>66</v>
      </c>
      <c r="S56" s="29">
        <f t="shared" si="0"/>
        <v>0</v>
      </c>
      <c r="T56" s="29">
        <f t="shared" si="1"/>
        <v>0</v>
      </c>
      <c r="U56" s="29">
        <f t="shared" si="2"/>
        <v>1</v>
      </c>
      <c r="V56" s="29">
        <f t="shared" si="3"/>
        <v>0</v>
      </c>
      <c r="W56" s="29">
        <f t="shared" si="4"/>
        <v>0</v>
      </c>
    </row>
    <row r="57" spans="1:23" s="29" customFormat="1" ht="12.75" customHeight="1">
      <c r="A57" s="17">
        <v>1991</v>
      </c>
      <c r="B57" s="18" t="s">
        <v>653</v>
      </c>
      <c r="C57" s="112" t="s">
        <v>668</v>
      </c>
      <c r="D57" s="115" t="s">
        <v>268</v>
      </c>
      <c r="E57" s="141" t="s">
        <v>1182</v>
      </c>
      <c r="F57" s="82">
        <v>4030.56102</v>
      </c>
      <c r="G57" s="74">
        <v>3.36032</v>
      </c>
      <c r="H57" s="22" t="s">
        <v>169</v>
      </c>
      <c r="I57" s="23">
        <v>361.93150684931504</v>
      </c>
      <c r="J57" s="24" t="s">
        <v>177</v>
      </c>
      <c r="K57" s="87">
        <v>453467.56065142166</v>
      </c>
      <c r="L57" s="87">
        <v>112.50730565826333</v>
      </c>
      <c r="M57" s="88"/>
      <c r="N57" s="89">
        <v>1.4030345795617114</v>
      </c>
      <c r="O57" s="88"/>
      <c r="P57" s="89">
        <v>1.3134232871086227</v>
      </c>
      <c r="Q57" s="77">
        <v>51</v>
      </c>
      <c r="R57" s="77">
        <v>56</v>
      </c>
      <c r="S57" s="29">
        <f t="shared" si="0"/>
        <v>0</v>
      </c>
      <c r="T57" s="29">
        <f t="shared" si="1"/>
        <v>1</v>
      </c>
      <c r="U57" s="29">
        <f t="shared" si="2"/>
        <v>0</v>
      </c>
      <c r="V57" s="29">
        <f t="shared" si="3"/>
        <v>0</v>
      </c>
      <c r="W57" s="29">
        <f t="shared" si="4"/>
        <v>0</v>
      </c>
    </row>
    <row r="58" spans="1:23" s="29" customFormat="1" ht="12.75" customHeight="1">
      <c r="A58" s="17">
        <v>1994</v>
      </c>
      <c r="B58" s="18" t="s">
        <v>975</v>
      </c>
      <c r="C58" s="19" t="s">
        <v>977</v>
      </c>
      <c r="D58" s="20" t="s">
        <v>270</v>
      </c>
      <c r="E58" s="141" t="s">
        <v>1182</v>
      </c>
      <c r="F58" s="82">
        <v>601.422016</v>
      </c>
      <c r="G58" s="74">
        <v>4.39449</v>
      </c>
      <c r="H58" s="22" t="s">
        <v>170</v>
      </c>
      <c r="I58" s="23">
        <v>105.50835616438357</v>
      </c>
      <c r="J58" s="24" t="s">
        <v>177</v>
      </c>
      <c r="K58" s="87">
        <v>244647.38628974688</v>
      </c>
      <c r="L58" s="87">
        <v>406.78156066994876</v>
      </c>
      <c r="M58" s="88"/>
      <c r="N58" s="89">
        <v>2.596583330513324</v>
      </c>
      <c r="O58" s="88"/>
      <c r="P58" s="89">
        <v>2.020247574752322</v>
      </c>
      <c r="Q58" s="77">
        <v>71</v>
      </c>
      <c r="R58" s="77">
        <v>68</v>
      </c>
      <c r="S58" s="29">
        <f t="shared" si="0"/>
        <v>0</v>
      </c>
      <c r="T58" s="29">
        <f t="shared" si="1"/>
        <v>0</v>
      </c>
      <c r="U58" s="29">
        <f t="shared" si="2"/>
        <v>1</v>
      </c>
      <c r="V58" s="29">
        <f t="shared" si="3"/>
        <v>0</v>
      </c>
      <c r="W58" s="29">
        <f t="shared" si="4"/>
        <v>0</v>
      </c>
    </row>
    <row r="59" spans="1:23" s="29" customFormat="1" ht="12.75" customHeight="1">
      <c r="A59" s="17">
        <v>1994</v>
      </c>
      <c r="B59" s="18" t="s">
        <v>975</v>
      </c>
      <c r="C59" s="19" t="s">
        <v>980</v>
      </c>
      <c r="D59" s="20" t="s">
        <v>981</v>
      </c>
      <c r="E59" s="142" t="s">
        <v>1182</v>
      </c>
      <c r="F59" s="82">
        <v>335.973152</v>
      </c>
      <c r="G59" s="74">
        <v>5.626093</v>
      </c>
      <c r="H59" s="22" t="s">
        <v>170</v>
      </c>
      <c r="I59" s="23">
        <v>75.43401369863014</v>
      </c>
      <c r="J59" s="24" t="s">
        <v>177</v>
      </c>
      <c r="K59" s="87">
        <v>933314.5953908566</v>
      </c>
      <c r="L59" s="87">
        <v>2777.943981044225</v>
      </c>
      <c r="M59" s="88"/>
      <c r="N59" s="89">
        <v>13.855090991094382</v>
      </c>
      <c r="O59" s="88"/>
      <c r="P59" s="89">
        <v>8.515106799412477</v>
      </c>
      <c r="Q59" s="77">
        <v>98</v>
      </c>
      <c r="R59" s="77">
        <v>95</v>
      </c>
      <c r="S59" s="29">
        <f t="shared" si="0"/>
        <v>0</v>
      </c>
      <c r="T59" s="29">
        <f t="shared" si="1"/>
        <v>0</v>
      </c>
      <c r="U59" s="29">
        <f t="shared" si="2"/>
        <v>0</v>
      </c>
      <c r="V59" s="29">
        <f t="shared" si="3"/>
        <v>0</v>
      </c>
      <c r="W59" s="29">
        <f t="shared" si="4"/>
        <v>1</v>
      </c>
    </row>
    <row r="60" spans="1:23" s="29" customFormat="1" ht="12.75" customHeight="1">
      <c r="A60" s="17">
        <v>1994</v>
      </c>
      <c r="B60" s="18" t="s">
        <v>975</v>
      </c>
      <c r="C60" s="19" t="s">
        <v>982</v>
      </c>
      <c r="D60" s="20" t="s">
        <v>271</v>
      </c>
      <c r="E60" s="142" t="s">
        <v>1182</v>
      </c>
      <c r="F60" s="82">
        <v>42040.7747</v>
      </c>
      <c r="G60" s="74">
        <v>3.238209</v>
      </c>
      <c r="H60" s="22" t="s">
        <v>170</v>
      </c>
      <c r="I60" s="23">
        <v>8080.5698630136985</v>
      </c>
      <c r="J60" s="24" t="s">
        <v>177</v>
      </c>
      <c r="K60" s="87">
        <v>53539732.39431946</v>
      </c>
      <c r="L60" s="87">
        <v>1273.5191674362618</v>
      </c>
      <c r="M60" s="88"/>
      <c r="N60" s="89">
        <v>7.419638529562543</v>
      </c>
      <c r="O60" s="88"/>
      <c r="P60" s="89">
        <v>6.066804572410293</v>
      </c>
      <c r="Q60" s="77">
        <v>91</v>
      </c>
      <c r="R60" s="77">
        <v>89</v>
      </c>
      <c r="S60" s="29">
        <f t="shared" si="0"/>
        <v>0</v>
      </c>
      <c r="T60" s="29">
        <f t="shared" si="1"/>
        <v>0</v>
      </c>
      <c r="U60" s="29">
        <f t="shared" si="2"/>
        <v>0</v>
      </c>
      <c r="V60" s="29">
        <f t="shared" si="3"/>
        <v>1</v>
      </c>
      <c r="W60" s="29">
        <f t="shared" si="4"/>
        <v>0</v>
      </c>
    </row>
    <row r="61" spans="1:23" s="29" customFormat="1" ht="12.75" customHeight="1">
      <c r="A61" s="17">
        <v>1994</v>
      </c>
      <c r="B61" s="18" t="s">
        <v>975</v>
      </c>
      <c r="C61" s="19" t="s">
        <v>984</v>
      </c>
      <c r="D61" s="20" t="s">
        <v>985</v>
      </c>
      <c r="E61" s="142" t="s">
        <v>1182</v>
      </c>
      <c r="F61" s="82">
        <v>95957.0821</v>
      </c>
      <c r="G61" s="74">
        <v>4.687846</v>
      </c>
      <c r="H61" s="22" t="s">
        <v>170</v>
      </c>
      <c r="I61" s="23">
        <v>20058.397260273974</v>
      </c>
      <c r="J61" s="24" t="s">
        <v>177</v>
      </c>
      <c r="K61" s="87">
        <v>72324003.20604658</v>
      </c>
      <c r="L61" s="87">
        <v>753.711988977274</v>
      </c>
      <c r="M61" s="88"/>
      <c r="N61" s="89">
        <v>4.037706709655301</v>
      </c>
      <c r="O61" s="88"/>
      <c r="P61" s="89">
        <v>3.451240785908207</v>
      </c>
      <c r="Q61" s="77">
        <v>81</v>
      </c>
      <c r="R61" s="77">
        <v>79</v>
      </c>
      <c r="S61" s="29">
        <f t="shared" si="0"/>
        <v>0</v>
      </c>
      <c r="T61" s="29">
        <f t="shared" si="1"/>
        <v>0</v>
      </c>
      <c r="U61" s="29">
        <f t="shared" si="2"/>
        <v>1</v>
      </c>
      <c r="V61" s="29">
        <f t="shared" si="3"/>
        <v>0</v>
      </c>
      <c r="W61" s="29">
        <f t="shared" si="4"/>
        <v>0</v>
      </c>
    </row>
    <row r="62" spans="1:23" s="29" customFormat="1" ht="12.75" customHeight="1">
      <c r="A62" s="17">
        <v>1994</v>
      </c>
      <c r="B62" s="18" t="s">
        <v>975</v>
      </c>
      <c r="C62" s="19" t="s">
        <v>989</v>
      </c>
      <c r="D62" s="20" t="s">
        <v>276</v>
      </c>
      <c r="E62" s="141" t="s">
        <v>1182</v>
      </c>
      <c r="F62" s="82">
        <v>121182.462</v>
      </c>
      <c r="G62" s="74">
        <v>5.57376</v>
      </c>
      <c r="H62" s="22" t="s">
        <v>170</v>
      </c>
      <c r="I62" s="23">
        <v>26075.657534246577</v>
      </c>
      <c r="J62" s="24" t="s">
        <v>177</v>
      </c>
      <c r="K62" s="87">
        <v>77152877.64829727</v>
      </c>
      <c r="L62" s="87">
        <v>636.66702569797</v>
      </c>
      <c r="M62" s="88"/>
      <c r="N62" s="89">
        <v>3.313335407504926</v>
      </c>
      <c r="O62" s="88"/>
      <c r="P62" s="89">
        <v>3.020728859458371</v>
      </c>
      <c r="Q62" s="77">
        <v>77</v>
      </c>
      <c r="R62" s="77">
        <v>78</v>
      </c>
      <c r="S62" s="29">
        <f t="shared" si="0"/>
        <v>0</v>
      </c>
      <c r="T62" s="29">
        <f t="shared" si="1"/>
        <v>0</v>
      </c>
      <c r="U62" s="29">
        <f t="shared" si="2"/>
        <v>1</v>
      </c>
      <c r="V62" s="29">
        <f t="shared" si="3"/>
        <v>0</v>
      </c>
      <c r="W62" s="29">
        <f t="shared" si="4"/>
        <v>0</v>
      </c>
    </row>
    <row r="63" spans="1:23" s="29" customFormat="1" ht="12.75" customHeight="1">
      <c r="A63" s="17">
        <v>1994</v>
      </c>
      <c r="B63" s="18" t="s">
        <v>810</v>
      </c>
      <c r="C63" s="19" t="s">
        <v>811</v>
      </c>
      <c r="D63" s="20" t="s">
        <v>812</v>
      </c>
      <c r="E63" s="141" t="s">
        <v>1182</v>
      </c>
      <c r="F63" s="82">
        <v>896.9978675239</v>
      </c>
      <c r="G63" s="74">
        <v>7.320174</v>
      </c>
      <c r="H63" s="22" t="s">
        <v>170</v>
      </c>
      <c r="I63" s="23">
        <v>320.8876712328767</v>
      </c>
      <c r="J63" s="24" t="s">
        <v>177</v>
      </c>
      <c r="K63" s="87">
        <v>2701597.6171944523</v>
      </c>
      <c r="L63" s="87">
        <v>3011.8216720537184</v>
      </c>
      <c r="M63" s="88"/>
      <c r="N63" s="89">
        <v>9.42792619856391</v>
      </c>
      <c r="O63" s="88"/>
      <c r="P63" s="89">
        <v>6.357137336485374</v>
      </c>
      <c r="Q63" s="77">
        <v>95</v>
      </c>
      <c r="R63" s="77">
        <v>90</v>
      </c>
      <c r="S63" s="29">
        <f t="shared" si="0"/>
        <v>0</v>
      </c>
      <c r="T63" s="29">
        <f t="shared" si="1"/>
        <v>0</v>
      </c>
      <c r="U63" s="29">
        <f t="shared" si="2"/>
        <v>0</v>
      </c>
      <c r="V63" s="29">
        <f t="shared" si="3"/>
        <v>1</v>
      </c>
      <c r="W63" s="29">
        <f t="shared" si="4"/>
        <v>0</v>
      </c>
    </row>
    <row r="64" spans="1:23" s="29" customFormat="1" ht="12.75" customHeight="1">
      <c r="A64" s="17">
        <v>1994</v>
      </c>
      <c r="B64" s="18" t="s">
        <v>810</v>
      </c>
      <c r="C64" s="19" t="s">
        <v>813</v>
      </c>
      <c r="D64" s="20" t="s">
        <v>277</v>
      </c>
      <c r="E64" s="142" t="s">
        <v>1182</v>
      </c>
      <c r="F64" s="82">
        <v>6049.042442914</v>
      </c>
      <c r="G64" s="74">
        <v>8.268305</v>
      </c>
      <c r="H64" s="22" t="s">
        <v>170</v>
      </c>
      <c r="I64" s="23">
        <v>2129.194520547945</v>
      </c>
      <c r="J64" s="24" t="s">
        <v>177</v>
      </c>
      <c r="K64" s="87">
        <v>18164910.264604032</v>
      </c>
      <c r="L64" s="87">
        <v>3002.9397935342417</v>
      </c>
      <c r="M64" s="88"/>
      <c r="N64" s="89">
        <v>9.553586893480848</v>
      </c>
      <c r="O64" s="88"/>
      <c r="P64" s="89">
        <v>7.454507955905449</v>
      </c>
      <c r="Q64" s="77">
        <v>95</v>
      </c>
      <c r="R64" s="77">
        <v>94</v>
      </c>
      <c r="S64" s="29">
        <f t="shared" si="0"/>
        <v>0</v>
      </c>
      <c r="T64" s="29">
        <f t="shared" si="1"/>
        <v>0</v>
      </c>
      <c r="U64" s="29">
        <f t="shared" si="2"/>
        <v>0</v>
      </c>
      <c r="V64" s="29">
        <f t="shared" si="3"/>
        <v>1</v>
      </c>
      <c r="W64" s="29">
        <f t="shared" si="4"/>
        <v>0</v>
      </c>
    </row>
    <row r="65" spans="1:23" s="29" customFormat="1" ht="12.75" customHeight="1">
      <c r="A65" s="17">
        <v>1994</v>
      </c>
      <c r="B65" s="18" t="s">
        <v>810</v>
      </c>
      <c r="C65" s="19" t="s">
        <v>814</v>
      </c>
      <c r="D65" s="20" t="s">
        <v>815</v>
      </c>
      <c r="E65" s="142" t="s">
        <v>1182</v>
      </c>
      <c r="F65" s="82">
        <v>1083.900748752</v>
      </c>
      <c r="G65" s="74">
        <v>5.978052</v>
      </c>
      <c r="H65" s="22" t="s">
        <v>170</v>
      </c>
      <c r="I65" s="23">
        <v>325.55342465753426</v>
      </c>
      <c r="J65" s="24" t="s">
        <v>177</v>
      </c>
      <c r="K65" s="87">
        <v>2672055.4017524044</v>
      </c>
      <c r="L65" s="87">
        <v>2465.2214742253855</v>
      </c>
      <c r="M65" s="88"/>
      <c r="N65" s="89">
        <v>9.19118973293948</v>
      </c>
      <c r="O65" s="88"/>
      <c r="P65" s="89">
        <v>7.164811512207268</v>
      </c>
      <c r="Q65" s="77">
        <v>95</v>
      </c>
      <c r="R65" s="77">
        <v>93</v>
      </c>
      <c r="S65" s="29">
        <f t="shared" si="0"/>
        <v>0</v>
      </c>
      <c r="T65" s="29">
        <f t="shared" si="1"/>
        <v>0</v>
      </c>
      <c r="U65" s="29">
        <f t="shared" si="2"/>
        <v>0</v>
      </c>
      <c r="V65" s="29">
        <f t="shared" si="3"/>
        <v>1</v>
      </c>
      <c r="W65" s="29">
        <f t="shared" si="4"/>
        <v>0</v>
      </c>
    </row>
    <row r="66" spans="1:23" s="29" customFormat="1" ht="12.75" customHeight="1">
      <c r="A66" s="17">
        <v>1994</v>
      </c>
      <c r="B66" s="18" t="s">
        <v>810</v>
      </c>
      <c r="C66" s="19" t="s">
        <v>816</v>
      </c>
      <c r="D66" s="20" t="s">
        <v>817</v>
      </c>
      <c r="E66" s="141" t="s">
        <v>1182</v>
      </c>
      <c r="F66" s="82">
        <v>580.5296047798</v>
      </c>
      <c r="G66" s="74">
        <v>6.373644</v>
      </c>
      <c r="H66" s="22" t="s">
        <v>170</v>
      </c>
      <c r="I66" s="23">
        <v>203.1887671232877</v>
      </c>
      <c r="J66" s="24" t="s">
        <v>177</v>
      </c>
      <c r="K66" s="87">
        <v>2801398.640266175</v>
      </c>
      <c r="L66" s="87">
        <v>4825.591351760208</v>
      </c>
      <c r="M66" s="88"/>
      <c r="N66" s="89">
        <v>15.43916325289367</v>
      </c>
      <c r="O66" s="88"/>
      <c r="P66" s="89">
        <v>10.389832466356815</v>
      </c>
      <c r="Q66" s="77">
        <v>98</v>
      </c>
      <c r="R66" s="77">
        <v>97</v>
      </c>
      <c r="S66" s="29">
        <f t="shared" si="0"/>
        <v>0</v>
      </c>
      <c r="T66" s="29">
        <f t="shared" si="1"/>
        <v>0</v>
      </c>
      <c r="U66" s="29">
        <f t="shared" si="2"/>
        <v>0</v>
      </c>
      <c r="V66" s="29">
        <f t="shared" si="3"/>
        <v>0</v>
      </c>
      <c r="W66" s="29">
        <f t="shared" si="4"/>
        <v>1</v>
      </c>
    </row>
    <row r="67" spans="1:23" s="29" customFormat="1" ht="12.75" customHeight="1">
      <c r="A67" s="17">
        <v>1994</v>
      </c>
      <c r="B67" s="18" t="s">
        <v>810</v>
      </c>
      <c r="C67" s="19" t="s">
        <v>818</v>
      </c>
      <c r="D67" s="20" t="s">
        <v>278</v>
      </c>
      <c r="E67" s="142" t="s">
        <v>1182</v>
      </c>
      <c r="F67" s="82">
        <v>7237.921242629</v>
      </c>
      <c r="G67" s="74">
        <v>6.909801</v>
      </c>
      <c r="H67" s="22" t="s">
        <v>170</v>
      </c>
      <c r="I67" s="23">
        <v>2383.094520547945</v>
      </c>
      <c r="J67" s="24" t="s">
        <v>177</v>
      </c>
      <c r="K67" s="87">
        <v>19725141.176340405</v>
      </c>
      <c r="L67" s="87">
        <v>2725.2494901665614</v>
      </c>
      <c r="M67" s="88"/>
      <c r="N67" s="89">
        <v>9.268882852616516</v>
      </c>
      <c r="O67" s="88"/>
      <c r="P67" s="89">
        <v>7.461127999931057</v>
      </c>
      <c r="Q67" s="77">
        <v>95</v>
      </c>
      <c r="R67" s="77">
        <v>94</v>
      </c>
      <c r="S67" s="29">
        <f t="shared" si="0"/>
        <v>0</v>
      </c>
      <c r="T67" s="29">
        <f t="shared" si="1"/>
        <v>0</v>
      </c>
      <c r="U67" s="29">
        <f t="shared" si="2"/>
        <v>0</v>
      </c>
      <c r="V67" s="29">
        <f t="shared" si="3"/>
        <v>1</v>
      </c>
      <c r="W67" s="29">
        <f t="shared" si="4"/>
        <v>0</v>
      </c>
    </row>
    <row r="68" spans="1:23" s="29" customFormat="1" ht="12.75" customHeight="1">
      <c r="A68" s="17">
        <v>1994</v>
      </c>
      <c r="B68" s="18" t="s">
        <v>810</v>
      </c>
      <c r="C68" s="19" t="s">
        <v>819</v>
      </c>
      <c r="D68" s="20" t="s">
        <v>279</v>
      </c>
      <c r="E68" s="142" t="s">
        <v>1182</v>
      </c>
      <c r="F68" s="82">
        <v>521.7516336631</v>
      </c>
      <c r="G68" s="74">
        <v>8.217847</v>
      </c>
      <c r="H68" s="22" t="s">
        <v>170</v>
      </c>
      <c r="I68" s="23">
        <v>122.46424657534246</v>
      </c>
      <c r="J68" s="24" t="s">
        <v>177</v>
      </c>
      <c r="K68" s="87">
        <v>1321077.3367159434</v>
      </c>
      <c r="L68" s="87">
        <v>2532.0042171041396</v>
      </c>
      <c r="M68" s="88"/>
      <c r="N68" s="89">
        <v>12.08001485580405</v>
      </c>
      <c r="O68" s="88"/>
      <c r="P68" s="89">
        <v>7.448373895205136</v>
      </c>
      <c r="Q68" s="77">
        <v>97</v>
      </c>
      <c r="R68" s="77">
        <v>94</v>
      </c>
      <c r="S68" s="29">
        <f t="shared" si="0"/>
        <v>0</v>
      </c>
      <c r="T68" s="29">
        <f t="shared" si="1"/>
        <v>0</v>
      </c>
      <c r="U68" s="29">
        <f t="shared" si="2"/>
        <v>0</v>
      </c>
      <c r="V68" s="29">
        <f t="shared" si="3"/>
        <v>0</v>
      </c>
      <c r="W68" s="29">
        <f t="shared" si="4"/>
        <v>1</v>
      </c>
    </row>
    <row r="69" spans="1:23" s="29" customFormat="1" ht="12.75" customHeight="1">
      <c r="A69" s="17">
        <v>1994</v>
      </c>
      <c r="B69" s="18" t="s">
        <v>810</v>
      </c>
      <c r="C69" s="19" t="s">
        <v>820</v>
      </c>
      <c r="D69" s="20" t="s">
        <v>280</v>
      </c>
      <c r="E69" s="142" t="s">
        <v>1182</v>
      </c>
      <c r="F69" s="82">
        <v>321.1683440435</v>
      </c>
      <c r="G69" s="74">
        <v>6.952431</v>
      </c>
      <c r="H69" s="22" t="s">
        <v>170</v>
      </c>
      <c r="I69" s="23">
        <v>69.5099315068493</v>
      </c>
      <c r="J69" s="24" t="s">
        <v>177</v>
      </c>
      <c r="K69" s="87">
        <v>738787.3067399145</v>
      </c>
      <c r="L69" s="87">
        <v>2300.3117226268446</v>
      </c>
      <c r="M69" s="88"/>
      <c r="N69" s="89">
        <v>11.902031783198304</v>
      </c>
      <c r="O69" s="88"/>
      <c r="P69" s="89">
        <v>10.388347628346963</v>
      </c>
      <c r="Q69" s="77">
        <v>97</v>
      </c>
      <c r="R69" s="77">
        <v>97</v>
      </c>
      <c r="S69" s="29">
        <f aca="true" t="shared" si="5" ref="S69:S132">IF(N69&lt;1,1,0)</f>
        <v>0</v>
      </c>
      <c r="T69" s="29">
        <f aca="true" t="shared" si="6" ref="T69:T132">IF(AND(N69&gt;=1,N69&lt;2),1,0)</f>
        <v>0</v>
      </c>
      <c r="U69" s="29">
        <f aca="true" t="shared" si="7" ref="U69:U132">IF(AND(N69&gt;=2,N69&lt;6),1,0)</f>
        <v>0</v>
      </c>
      <c r="V69" s="29">
        <f aca="true" t="shared" si="8" ref="V69:V132">IF(AND(N69&gt;=6,N69&lt;10),1,0)</f>
        <v>0</v>
      </c>
      <c r="W69" s="29">
        <f aca="true" t="shared" si="9" ref="W69:W132">IF(N69&gt;=10,1,0)</f>
        <v>1</v>
      </c>
    </row>
    <row r="70" spans="1:23" s="29" customFormat="1" ht="12.75" customHeight="1">
      <c r="A70" s="17">
        <v>1994</v>
      </c>
      <c r="B70" s="18" t="s">
        <v>810</v>
      </c>
      <c r="C70" s="19" t="s">
        <v>821</v>
      </c>
      <c r="D70" s="20" t="s">
        <v>283</v>
      </c>
      <c r="E70" s="142" t="s">
        <v>1182</v>
      </c>
      <c r="F70" s="82">
        <v>775.1949995213</v>
      </c>
      <c r="G70" s="74">
        <v>7.37659</v>
      </c>
      <c r="H70" s="22" t="s">
        <v>170</v>
      </c>
      <c r="I70" s="23">
        <v>280.6945205479452</v>
      </c>
      <c r="J70" s="24" t="s">
        <v>177</v>
      </c>
      <c r="K70" s="87">
        <v>3237026.906435719</v>
      </c>
      <c r="L70" s="87">
        <v>4175.758239455433</v>
      </c>
      <c r="M70" s="88"/>
      <c r="N70" s="89">
        <v>12.914003970249912</v>
      </c>
      <c r="O70" s="88"/>
      <c r="P70" s="89">
        <v>10.208631549915575</v>
      </c>
      <c r="Q70" s="77">
        <v>97</v>
      </c>
      <c r="R70" s="77">
        <v>97</v>
      </c>
      <c r="S70" s="29">
        <f t="shared" si="5"/>
        <v>0</v>
      </c>
      <c r="T70" s="29">
        <f t="shared" si="6"/>
        <v>0</v>
      </c>
      <c r="U70" s="29">
        <f t="shared" si="7"/>
        <v>0</v>
      </c>
      <c r="V70" s="29">
        <f t="shared" si="8"/>
        <v>0</v>
      </c>
      <c r="W70" s="29">
        <f t="shared" si="9"/>
        <v>1</v>
      </c>
    </row>
    <row r="71" spans="1:23" s="29" customFormat="1" ht="12.75" customHeight="1">
      <c r="A71" s="17">
        <v>1994</v>
      </c>
      <c r="B71" s="18" t="s">
        <v>810</v>
      </c>
      <c r="C71" s="19" t="s">
        <v>822</v>
      </c>
      <c r="D71" s="20" t="s">
        <v>284</v>
      </c>
      <c r="E71" s="141" t="s">
        <v>1182</v>
      </c>
      <c r="F71" s="82">
        <v>20153.82309481</v>
      </c>
      <c r="G71" s="74">
        <v>7.310782</v>
      </c>
      <c r="H71" s="22" t="s">
        <v>170</v>
      </c>
      <c r="I71" s="23">
        <v>6450.945205479452</v>
      </c>
      <c r="J71" s="24" t="s">
        <v>177</v>
      </c>
      <c r="K71" s="87">
        <v>51377157.41837598</v>
      </c>
      <c r="L71" s="87">
        <v>2549.2511855781145</v>
      </c>
      <c r="M71" s="88"/>
      <c r="N71" s="89">
        <v>8.91857071518032</v>
      </c>
      <c r="O71" s="88"/>
      <c r="P71" s="89">
        <v>7.229812071947902</v>
      </c>
      <c r="Q71" s="77">
        <v>94</v>
      </c>
      <c r="R71" s="77">
        <v>93</v>
      </c>
      <c r="S71" s="29">
        <f t="shared" si="5"/>
        <v>0</v>
      </c>
      <c r="T71" s="29">
        <f t="shared" si="6"/>
        <v>0</v>
      </c>
      <c r="U71" s="29">
        <f t="shared" si="7"/>
        <v>0</v>
      </c>
      <c r="V71" s="29">
        <f t="shared" si="8"/>
        <v>1</v>
      </c>
      <c r="W71" s="29">
        <f t="shared" si="9"/>
        <v>0</v>
      </c>
    </row>
    <row r="72" spans="1:23" s="29" customFormat="1" ht="12.75" customHeight="1">
      <c r="A72" s="17">
        <v>1994</v>
      </c>
      <c r="B72" s="18" t="s">
        <v>810</v>
      </c>
      <c r="C72" s="19" t="s">
        <v>823</v>
      </c>
      <c r="D72" s="20" t="s">
        <v>824</v>
      </c>
      <c r="E72" s="142" t="s">
        <v>1182</v>
      </c>
      <c r="F72" s="82">
        <v>32364.75600753</v>
      </c>
      <c r="G72" s="74">
        <v>7.383253</v>
      </c>
      <c r="H72" s="22" t="s">
        <v>170</v>
      </c>
      <c r="I72" s="23">
        <v>10826.219178082192</v>
      </c>
      <c r="J72" s="24" t="s">
        <v>177</v>
      </c>
      <c r="K72" s="87">
        <v>76070663.31818219</v>
      </c>
      <c r="L72" s="87">
        <v>2350.4167094750705</v>
      </c>
      <c r="M72" s="88"/>
      <c r="N72" s="89">
        <v>7.868445283899817</v>
      </c>
      <c r="O72" s="88"/>
      <c r="P72" s="89">
        <v>6.498713349512669</v>
      </c>
      <c r="Q72" s="77">
        <v>92</v>
      </c>
      <c r="R72" s="77">
        <v>91</v>
      </c>
      <c r="S72" s="29">
        <f t="shared" si="5"/>
        <v>0</v>
      </c>
      <c r="T72" s="29">
        <f t="shared" si="6"/>
        <v>0</v>
      </c>
      <c r="U72" s="29">
        <f t="shared" si="7"/>
        <v>0</v>
      </c>
      <c r="V72" s="29">
        <f t="shared" si="8"/>
        <v>1</v>
      </c>
      <c r="W72" s="29">
        <f t="shared" si="9"/>
        <v>0</v>
      </c>
    </row>
    <row r="73" spans="1:23" s="29" customFormat="1" ht="12.75" customHeight="1">
      <c r="A73" s="17">
        <v>1994</v>
      </c>
      <c r="B73" s="18" t="s">
        <v>810</v>
      </c>
      <c r="C73" s="19" t="s">
        <v>825</v>
      </c>
      <c r="D73" s="20" t="s">
        <v>285</v>
      </c>
      <c r="E73" s="141" t="s">
        <v>1182</v>
      </c>
      <c r="F73" s="82">
        <v>11165.37947617</v>
      </c>
      <c r="G73" s="74">
        <v>7.506149</v>
      </c>
      <c r="H73" s="22" t="s">
        <v>170</v>
      </c>
      <c r="I73" s="23">
        <v>3438.9821917808217</v>
      </c>
      <c r="J73" s="24" t="s">
        <v>177</v>
      </c>
      <c r="K73" s="87">
        <v>29128781.16835758</v>
      </c>
      <c r="L73" s="87">
        <v>2608.848291321082</v>
      </c>
      <c r="M73" s="88"/>
      <c r="N73" s="89">
        <v>9.48507844675133</v>
      </c>
      <c r="O73" s="88"/>
      <c r="P73" s="89">
        <v>7.475692493263219</v>
      </c>
      <c r="Q73" s="77">
        <v>95</v>
      </c>
      <c r="R73" s="77">
        <v>95</v>
      </c>
      <c r="S73" s="29">
        <f t="shared" si="5"/>
        <v>0</v>
      </c>
      <c r="T73" s="29">
        <f t="shared" si="6"/>
        <v>0</v>
      </c>
      <c r="U73" s="29">
        <f t="shared" si="7"/>
        <v>0</v>
      </c>
      <c r="V73" s="29">
        <f t="shared" si="8"/>
        <v>1</v>
      </c>
      <c r="W73" s="29">
        <f t="shared" si="9"/>
        <v>0</v>
      </c>
    </row>
    <row r="74" spans="1:23" s="29" customFormat="1" ht="12.75" customHeight="1">
      <c r="A74" s="17">
        <v>1997</v>
      </c>
      <c r="B74" s="18" t="s">
        <v>1145</v>
      </c>
      <c r="C74" s="19" t="s">
        <v>1146</v>
      </c>
      <c r="D74" s="20" t="s">
        <v>286</v>
      </c>
      <c r="E74" s="139" t="s">
        <v>1182</v>
      </c>
      <c r="F74" s="82">
        <v>5949.12461</v>
      </c>
      <c r="G74" s="74">
        <v>12.73966</v>
      </c>
      <c r="H74" s="22" t="s">
        <v>172</v>
      </c>
      <c r="I74" s="23">
        <v>1679.1012311901504</v>
      </c>
      <c r="J74" s="24" t="s">
        <v>177</v>
      </c>
      <c r="K74" s="87">
        <v>6192812.394692175</v>
      </c>
      <c r="L74" s="87">
        <v>1040.961956702429</v>
      </c>
      <c r="M74" s="88"/>
      <c r="N74" s="89">
        <v>4.1300906573039615</v>
      </c>
      <c r="O74" s="88"/>
      <c r="P74" s="89">
        <v>2.9774499973791566</v>
      </c>
      <c r="Q74" s="77">
        <v>82</v>
      </c>
      <c r="R74" s="77">
        <v>77</v>
      </c>
      <c r="S74" s="29">
        <f t="shared" si="5"/>
        <v>0</v>
      </c>
      <c r="T74" s="29">
        <f t="shared" si="6"/>
        <v>0</v>
      </c>
      <c r="U74" s="29">
        <f t="shared" si="7"/>
        <v>1</v>
      </c>
      <c r="V74" s="29">
        <f t="shared" si="8"/>
        <v>0</v>
      </c>
      <c r="W74" s="29">
        <f t="shared" si="9"/>
        <v>0</v>
      </c>
    </row>
    <row r="75" spans="1:23" s="29" customFormat="1" ht="12.75" customHeight="1">
      <c r="A75" s="17">
        <v>1997</v>
      </c>
      <c r="B75" s="18" t="s">
        <v>1145</v>
      </c>
      <c r="C75" s="19" t="s">
        <v>1147</v>
      </c>
      <c r="D75" s="20" t="s">
        <v>1148</v>
      </c>
      <c r="E75" s="140" t="s">
        <v>1182</v>
      </c>
      <c r="F75" s="82">
        <v>1158.75904</v>
      </c>
      <c r="G75" s="74">
        <v>10.10995</v>
      </c>
      <c r="H75" s="22" t="s">
        <v>172</v>
      </c>
      <c r="I75" s="23">
        <v>230.3136798905609</v>
      </c>
      <c r="J75" s="24" t="s">
        <v>177</v>
      </c>
      <c r="K75" s="87">
        <v>2678333.426334543</v>
      </c>
      <c r="L75" s="87">
        <v>2311.380825416942</v>
      </c>
      <c r="M75" s="88"/>
      <c r="N75" s="89">
        <v>13.022472474716864</v>
      </c>
      <c r="O75" s="88"/>
      <c r="P75" s="89">
        <v>7.09280377114598</v>
      </c>
      <c r="Q75" s="77">
        <v>97</v>
      </c>
      <c r="R75" s="77">
        <v>92</v>
      </c>
      <c r="S75" s="29">
        <f t="shared" si="5"/>
        <v>0</v>
      </c>
      <c r="T75" s="29">
        <f t="shared" si="6"/>
        <v>0</v>
      </c>
      <c r="U75" s="29">
        <f t="shared" si="7"/>
        <v>0</v>
      </c>
      <c r="V75" s="29">
        <f t="shared" si="8"/>
        <v>0</v>
      </c>
      <c r="W75" s="29">
        <f t="shared" si="9"/>
        <v>1</v>
      </c>
    </row>
    <row r="76" spans="1:23" s="29" customFormat="1" ht="12.75" customHeight="1">
      <c r="A76" s="17">
        <v>1997</v>
      </c>
      <c r="B76" s="18" t="s">
        <v>1145</v>
      </c>
      <c r="C76" s="19" t="s">
        <v>1149</v>
      </c>
      <c r="D76" s="20" t="s">
        <v>288</v>
      </c>
      <c r="E76" s="139" t="s">
        <v>1182</v>
      </c>
      <c r="F76" s="82">
        <v>5405.6192</v>
      </c>
      <c r="G76" s="74">
        <v>10.72179</v>
      </c>
      <c r="H76" s="22" t="s">
        <v>172</v>
      </c>
      <c r="I76" s="23">
        <v>1149.922024623803</v>
      </c>
      <c r="J76" s="24" t="s">
        <v>177</v>
      </c>
      <c r="K76" s="87">
        <v>17958828.962659616</v>
      </c>
      <c r="L76" s="87">
        <v>3322.25195638265</v>
      </c>
      <c r="M76" s="88"/>
      <c r="N76" s="89">
        <v>17.488725583320345</v>
      </c>
      <c r="O76" s="88"/>
      <c r="P76" s="89">
        <v>8.757012665170484</v>
      </c>
      <c r="Q76" s="77">
        <v>99</v>
      </c>
      <c r="R76" s="77">
        <v>96</v>
      </c>
      <c r="S76" s="29">
        <f t="shared" si="5"/>
        <v>0</v>
      </c>
      <c r="T76" s="29">
        <f t="shared" si="6"/>
        <v>0</v>
      </c>
      <c r="U76" s="29">
        <f t="shared" si="7"/>
        <v>0</v>
      </c>
      <c r="V76" s="29">
        <f t="shared" si="8"/>
        <v>0</v>
      </c>
      <c r="W76" s="29">
        <f t="shared" si="9"/>
        <v>1</v>
      </c>
    </row>
    <row r="77" spans="1:23" s="29" customFormat="1" ht="12.75" customHeight="1">
      <c r="A77" s="17">
        <v>1994</v>
      </c>
      <c r="B77" s="18" t="s">
        <v>864</v>
      </c>
      <c r="C77" s="19" t="s">
        <v>865</v>
      </c>
      <c r="D77" s="20" t="s">
        <v>292</v>
      </c>
      <c r="E77" s="141" t="s">
        <v>1182</v>
      </c>
      <c r="F77" s="82">
        <v>243.3888</v>
      </c>
      <c r="G77" s="74">
        <v>9.066885</v>
      </c>
      <c r="H77" s="22" t="s">
        <v>170</v>
      </c>
      <c r="I77" s="23">
        <v>62.413232876712335</v>
      </c>
      <c r="J77" s="24" t="s">
        <v>177</v>
      </c>
      <c r="K77" s="87">
        <v>998517.0518557216</v>
      </c>
      <c r="L77" s="87">
        <v>4102.559574868365</v>
      </c>
      <c r="M77" s="88"/>
      <c r="N77" s="89">
        <v>17.91543461073982</v>
      </c>
      <c r="O77" s="88"/>
      <c r="P77" s="89">
        <v>11.453733816094855</v>
      </c>
      <c r="Q77" s="77">
        <v>99</v>
      </c>
      <c r="R77" s="77">
        <v>98</v>
      </c>
      <c r="S77" s="29">
        <f t="shared" si="5"/>
        <v>0</v>
      </c>
      <c r="T77" s="29">
        <f t="shared" si="6"/>
        <v>0</v>
      </c>
      <c r="U77" s="29">
        <f t="shared" si="7"/>
        <v>0</v>
      </c>
      <c r="V77" s="29">
        <f t="shared" si="8"/>
        <v>0</v>
      </c>
      <c r="W77" s="29">
        <f t="shared" si="9"/>
        <v>1</v>
      </c>
    </row>
    <row r="78" spans="1:23" s="29" customFormat="1" ht="12.75" customHeight="1">
      <c r="A78" s="17">
        <v>1994</v>
      </c>
      <c r="B78" s="18" t="s">
        <v>864</v>
      </c>
      <c r="C78" s="19" t="s">
        <v>866</v>
      </c>
      <c r="D78" s="20" t="s">
        <v>293</v>
      </c>
      <c r="E78" s="141" t="s">
        <v>1182</v>
      </c>
      <c r="F78" s="82">
        <v>2775.38688</v>
      </c>
      <c r="G78" s="74">
        <v>9.064147</v>
      </c>
      <c r="H78" s="22" t="s">
        <v>170</v>
      </c>
      <c r="I78" s="23">
        <v>780.2835616438356</v>
      </c>
      <c r="J78" s="24" t="s">
        <v>177</v>
      </c>
      <c r="K78" s="87">
        <v>9350668.207368888</v>
      </c>
      <c r="L78" s="87">
        <v>3369.1404520038977</v>
      </c>
      <c r="M78" s="88"/>
      <c r="N78" s="89">
        <v>13.419574030894989</v>
      </c>
      <c r="O78" s="88"/>
      <c r="P78" s="89">
        <v>8.190023779473476</v>
      </c>
      <c r="Q78" s="77">
        <v>98</v>
      </c>
      <c r="R78" s="77">
        <v>95</v>
      </c>
      <c r="S78" s="29">
        <f t="shared" si="5"/>
        <v>0</v>
      </c>
      <c r="T78" s="29">
        <f t="shared" si="6"/>
        <v>0</v>
      </c>
      <c r="U78" s="29">
        <f t="shared" si="7"/>
        <v>0</v>
      </c>
      <c r="V78" s="29">
        <f t="shared" si="8"/>
        <v>0</v>
      </c>
      <c r="W78" s="29">
        <f t="shared" si="9"/>
        <v>1</v>
      </c>
    </row>
    <row r="79" spans="1:23" s="29" customFormat="1" ht="12.75" customHeight="1">
      <c r="A79" s="17">
        <v>1994</v>
      </c>
      <c r="B79" s="18" t="s">
        <v>864</v>
      </c>
      <c r="C79" s="19" t="s">
        <v>867</v>
      </c>
      <c r="D79" s="20" t="s">
        <v>294</v>
      </c>
      <c r="E79" s="141" t="s">
        <v>1182</v>
      </c>
      <c r="F79" s="82">
        <v>163.658496</v>
      </c>
      <c r="G79" s="74">
        <v>8.985137</v>
      </c>
      <c r="H79" s="22" t="s">
        <v>170</v>
      </c>
      <c r="I79" s="23">
        <v>62.75506849315066</v>
      </c>
      <c r="J79" s="24" t="s">
        <v>177</v>
      </c>
      <c r="K79" s="87">
        <v>649650.4829642929</v>
      </c>
      <c r="L79" s="87">
        <v>3969.549389994961</v>
      </c>
      <c r="M79" s="88"/>
      <c r="N79" s="89">
        <v>11.592563909904124</v>
      </c>
      <c r="O79" s="88"/>
      <c r="P79" s="89">
        <v>9.206852777147816</v>
      </c>
      <c r="Q79" s="77">
        <v>97</v>
      </c>
      <c r="R79" s="77">
        <v>96</v>
      </c>
      <c r="S79" s="29">
        <f t="shared" si="5"/>
        <v>0</v>
      </c>
      <c r="T79" s="29">
        <f t="shared" si="6"/>
        <v>0</v>
      </c>
      <c r="U79" s="29">
        <f t="shared" si="7"/>
        <v>0</v>
      </c>
      <c r="V79" s="29">
        <f t="shared" si="8"/>
        <v>0</v>
      </c>
      <c r="W79" s="29">
        <f t="shared" si="9"/>
        <v>1</v>
      </c>
    </row>
    <row r="80" spans="1:23" s="29" customFormat="1" ht="12.75" customHeight="1">
      <c r="A80" s="17">
        <v>1994</v>
      </c>
      <c r="B80" s="18" t="s">
        <v>864</v>
      </c>
      <c r="C80" s="19" t="s">
        <v>868</v>
      </c>
      <c r="D80" s="20" t="s">
        <v>869</v>
      </c>
      <c r="E80" s="142" t="s">
        <v>1182</v>
      </c>
      <c r="F80" s="82">
        <v>1426.45722</v>
      </c>
      <c r="G80" s="74">
        <v>9.274044</v>
      </c>
      <c r="H80" s="22" t="s">
        <v>170</v>
      </c>
      <c r="I80" s="23">
        <v>525.4591780821918</v>
      </c>
      <c r="J80" s="24" t="s">
        <v>177</v>
      </c>
      <c r="K80" s="87">
        <v>5301885.022279163</v>
      </c>
      <c r="L80" s="87">
        <v>3716.820208796141</v>
      </c>
      <c r="M80" s="88"/>
      <c r="N80" s="89">
        <v>11.298996243280603</v>
      </c>
      <c r="O80" s="88"/>
      <c r="P80" s="89">
        <v>6.953856065745831</v>
      </c>
      <c r="Q80" s="77">
        <v>96</v>
      </c>
      <c r="R80" s="77">
        <v>92</v>
      </c>
      <c r="S80" s="29">
        <f t="shared" si="5"/>
        <v>0</v>
      </c>
      <c r="T80" s="29">
        <f t="shared" si="6"/>
        <v>0</v>
      </c>
      <c r="U80" s="29">
        <f t="shared" si="7"/>
        <v>0</v>
      </c>
      <c r="V80" s="29">
        <f t="shared" si="8"/>
        <v>0</v>
      </c>
      <c r="W80" s="29">
        <f t="shared" si="9"/>
        <v>1</v>
      </c>
    </row>
    <row r="81" spans="1:23" s="29" customFormat="1" ht="12.75" customHeight="1">
      <c r="A81" s="17">
        <v>1994</v>
      </c>
      <c r="B81" s="18" t="s">
        <v>864</v>
      </c>
      <c r="C81" s="19" t="s">
        <v>870</v>
      </c>
      <c r="D81" s="20" t="s">
        <v>295</v>
      </c>
      <c r="E81" s="141" t="s">
        <v>1182</v>
      </c>
      <c r="F81" s="82">
        <v>13263.8269</v>
      </c>
      <c r="G81" s="74">
        <v>9.032857</v>
      </c>
      <c r="H81" s="22" t="s">
        <v>170</v>
      </c>
      <c r="I81" s="23">
        <v>3968.4068493150685</v>
      </c>
      <c r="J81" s="24" t="s">
        <v>177</v>
      </c>
      <c r="K81" s="87">
        <v>30063652.66107888</v>
      </c>
      <c r="L81" s="87">
        <v>2266.589641717873</v>
      </c>
      <c r="M81" s="88"/>
      <c r="N81" s="89">
        <v>8.48348108297143</v>
      </c>
      <c r="O81" s="88"/>
      <c r="P81" s="89">
        <v>5.627155937445568</v>
      </c>
      <c r="Q81" s="77">
        <v>94</v>
      </c>
      <c r="R81" s="77">
        <v>88</v>
      </c>
      <c r="S81" s="29">
        <f t="shared" si="5"/>
        <v>0</v>
      </c>
      <c r="T81" s="29">
        <f t="shared" si="6"/>
        <v>0</v>
      </c>
      <c r="U81" s="29">
        <f t="shared" si="7"/>
        <v>0</v>
      </c>
      <c r="V81" s="29">
        <f t="shared" si="8"/>
        <v>1</v>
      </c>
      <c r="W81" s="29">
        <f t="shared" si="9"/>
        <v>0</v>
      </c>
    </row>
    <row r="82" spans="1:23" s="29" customFormat="1" ht="12.75" customHeight="1">
      <c r="A82" s="17">
        <v>1994</v>
      </c>
      <c r="B82" s="18" t="s">
        <v>864</v>
      </c>
      <c r="C82" s="19" t="s">
        <v>871</v>
      </c>
      <c r="D82" s="20" t="s">
        <v>296</v>
      </c>
      <c r="E82" s="142" t="s">
        <v>1182</v>
      </c>
      <c r="F82" s="82">
        <v>1695.6713</v>
      </c>
      <c r="G82" s="74">
        <v>8.778109</v>
      </c>
      <c r="H82" s="22" t="s">
        <v>170</v>
      </c>
      <c r="I82" s="23">
        <v>567.9641095890411</v>
      </c>
      <c r="J82" s="24" t="s">
        <v>177</v>
      </c>
      <c r="K82" s="87">
        <v>3811363.876722454</v>
      </c>
      <c r="L82" s="87">
        <v>2247.702061550758</v>
      </c>
      <c r="M82" s="88"/>
      <c r="N82" s="89">
        <v>7.514637954628138</v>
      </c>
      <c r="O82" s="88"/>
      <c r="P82" s="89">
        <v>4.84837184345184</v>
      </c>
      <c r="Q82" s="77">
        <v>91</v>
      </c>
      <c r="R82" s="77">
        <v>85</v>
      </c>
      <c r="S82" s="29">
        <f t="shared" si="5"/>
        <v>0</v>
      </c>
      <c r="T82" s="29">
        <f t="shared" si="6"/>
        <v>0</v>
      </c>
      <c r="U82" s="29">
        <f t="shared" si="7"/>
        <v>0</v>
      </c>
      <c r="V82" s="29">
        <f t="shared" si="8"/>
        <v>1</v>
      </c>
      <c r="W82" s="29">
        <f t="shared" si="9"/>
        <v>0</v>
      </c>
    </row>
    <row r="83" spans="1:23" s="29" customFormat="1" ht="12.75" customHeight="1">
      <c r="A83" s="17">
        <v>1991</v>
      </c>
      <c r="B83" s="18" t="s">
        <v>700</v>
      </c>
      <c r="C83" s="113" t="s">
        <v>709</v>
      </c>
      <c r="D83" s="116" t="s">
        <v>710</v>
      </c>
      <c r="E83" s="142" t="s">
        <v>1182</v>
      </c>
      <c r="F83" s="82">
        <v>1477.8871</v>
      </c>
      <c r="G83" s="74">
        <v>0.9325957</v>
      </c>
      <c r="H83" s="22" t="s">
        <v>169</v>
      </c>
      <c r="I83" s="23">
        <v>13.756712328767122</v>
      </c>
      <c r="J83" s="24" t="s">
        <v>177</v>
      </c>
      <c r="K83" s="87">
        <v>85312.04027949857</v>
      </c>
      <c r="L83" s="87">
        <v>57.72568167047305</v>
      </c>
      <c r="M83" s="88"/>
      <c r="N83" s="89">
        <v>6.94455167469927</v>
      </c>
      <c r="O83" s="88"/>
      <c r="P83" s="89">
        <v>10.0515410873633</v>
      </c>
      <c r="Q83" s="77">
        <v>91</v>
      </c>
      <c r="R83" s="77">
        <v>97</v>
      </c>
      <c r="S83" s="29">
        <f t="shared" si="5"/>
        <v>0</v>
      </c>
      <c r="T83" s="29">
        <f t="shared" si="6"/>
        <v>0</v>
      </c>
      <c r="U83" s="29">
        <f t="shared" si="7"/>
        <v>0</v>
      </c>
      <c r="V83" s="29">
        <f t="shared" si="8"/>
        <v>1</v>
      </c>
      <c r="W83" s="29">
        <f t="shared" si="9"/>
        <v>0</v>
      </c>
    </row>
    <row r="84" spans="1:23" s="29" customFormat="1" ht="12.75" customHeight="1">
      <c r="A84" s="17">
        <v>1991</v>
      </c>
      <c r="B84" s="18" t="s">
        <v>540</v>
      </c>
      <c r="C84" s="19" t="s">
        <v>542</v>
      </c>
      <c r="D84" s="20" t="s">
        <v>313</v>
      </c>
      <c r="E84" s="142" t="s">
        <v>1182</v>
      </c>
      <c r="F84" s="82">
        <v>363.772608</v>
      </c>
      <c r="G84" s="74">
        <v>1.701894</v>
      </c>
      <c r="H84" s="17">
        <v>1994</v>
      </c>
      <c r="I84" s="23">
        <v>6.1665205479452085</v>
      </c>
      <c r="J84" s="24" t="s">
        <v>177</v>
      </c>
      <c r="K84" s="87">
        <v>16010.84092194689</v>
      </c>
      <c r="L84" s="87">
        <v>44.013321975982564</v>
      </c>
      <c r="M84" s="88"/>
      <c r="N84" s="89">
        <v>2.907518593260999</v>
      </c>
      <c r="O84" s="88"/>
      <c r="P84" s="89">
        <v>2.5173945869551306</v>
      </c>
      <c r="Q84" s="77">
        <v>73</v>
      </c>
      <c r="R84" s="77">
        <v>74</v>
      </c>
      <c r="S84" s="29">
        <f t="shared" si="5"/>
        <v>0</v>
      </c>
      <c r="T84" s="29">
        <f t="shared" si="6"/>
        <v>0</v>
      </c>
      <c r="U84" s="29">
        <f t="shared" si="7"/>
        <v>1</v>
      </c>
      <c r="V84" s="29">
        <f t="shared" si="8"/>
        <v>0</v>
      </c>
      <c r="W84" s="29">
        <f t="shared" si="9"/>
        <v>0</v>
      </c>
    </row>
    <row r="85" spans="1:23" s="29" customFormat="1" ht="12.75" customHeight="1">
      <c r="A85" s="17">
        <v>1991</v>
      </c>
      <c r="B85" s="18" t="s">
        <v>540</v>
      </c>
      <c r="C85" s="19" t="s">
        <v>547</v>
      </c>
      <c r="D85" s="20" t="s">
        <v>315</v>
      </c>
      <c r="E85" s="142" t="s">
        <v>1182</v>
      </c>
      <c r="F85" s="82">
        <v>761.722368</v>
      </c>
      <c r="G85" s="74">
        <v>2.435172</v>
      </c>
      <c r="H85" s="22" t="s">
        <v>169</v>
      </c>
      <c r="I85" s="23">
        <v>64.78493150684932</v>
      </c>
      <c r="J85" s="24" t="s">
        <v>177</v>
      </c>
      <c r="K85" s="87">
        <v>367356.4831750932</v>
      </c>
      <c r="L85" s="87">
        <v>482.27083594726895</v>
      </c>
      <c r="M85" s="88"/>
      <c r="N85" s="89">
        <v>6.349832157528599</v>
      </c>
      <c r="O85" s="88"/>
      <c r="P85" s="89">
        <v>5.523222776715854</v>
      </c>
      <c r="Q85" s="77">
        <v>88</v>
      </c>
      <c r="R85" s="77">
        <v>88</v>
      </c>
      <c r="S85" s="29">
        <f t="shared" si="5"/>
        <v>0</v>
      </c>
      <c r="T85" s="29">
        <f t="shared" si="6"/>
        <v>0</v>
      </c>
      <c r="U85" s="29">
        <f t="shared" si="7"/>
        <v>0</v>
      </c>
      <c r="V85" s="29">
        <f t="shared" si="8"/>
        <v>1</v>
      </c>
      <c r="W85" s="29">
        <f t="shared" si="9"/>
        <v>0</v>
      </c>
    </row>
    <row r="86" spans="1:23" s="29" customFormat="1" ht="12.75" customHeight="1">
      <c r="A86" s="17">
        <v>1991</v>
      </c>
      <c r="B86" s="18" t="s">
        <v>540</v>
      </c>
      <c r="C86" s="19" t="s">
        <v>548</v>
      </c>
      <c r="D86" s="20" t="s">
        <v>549</v>
      </c>
      <c r="E86" s="142" t="s">
        <v>1182</v>
      </c>
      <c r="F86" s="82">
        <v>953.904192</v>
      </c>
      <c r="G86" s="74">
        <v>2.99244</v>
      </c>
      <c r="H86" s="22" t="s">
        <v>169</v>
      </c>
      <c r="I86" s="23">
        <v>115.74657534246575</v>
      </c>
      <c r="J86" s="24" t="s">
        <v>177</v>
      </c>
      <c r="K86" s="87">
        <v>694365.4287265064</v>
      </c>
      <c r="L86" s="87">
        <v>727.9194646064691</v>
      </c>
      <c r="M86" s="88"/>
      <c r="N86" s="89">
        <v>6.7178218231848</v>
      </c>
      <c r="O86" s="88"/>
      <c r="P86" s="89">
        <v>6.492782455440304</v>
      </c>
      <c r="Q86" s="77">
        <v>90</v>
      </c>
      <c r="R86" s="77">
        <v>91</v>
      </c>
      <c r="S86" s="29">
        <f t="shared" si="5"/>
        <v>0</v>
      </c>
      <c r="T86" s="29">
        <f t="shared" si="6"/>
        <v>0</v>
      </c>
      <c r="U86" s="29">
        <f t="shared" si="7"/>
        <v>0</v>
      </c>
      <c r="V86" s="29">
        <f t="shared" si="8"/>
        <v>1</v>
      </c>
      <c r="W86" s="29">
        <f t="shared" si="9"/>
        <v>0</v>
      </c>
    </row>
    <row r="87" spans="1:23" s="29" customFormat="1" ht="12.75" customHeight="1">
      <c r="A87" s="17">
        <v>1991</v>
      </c>
      <c r="B87" s="18" t="s">
        <v>540</v>
      </c>
      <c r="C87" s="19" t="s">
        <v>550</v>
      </c>
      <c r="D87" s="20" t="s">
        <v>551</v>
      </c>
      <c r="E87" s="141" t="s">
        <v>1182</v>
      </c>
      <c r="F87" s="82">
        <v>17988.6981</v>
      </c>
      <c r="G87" s="74">
        <v>3.000299</v>
      </c>
      <c r="H87" s="22" t="s">
        <v>169</v>
      </c>
      <c r="I87" s="23">
        <v>2470.230136986301</v>
      </c>
      <c r="J87" s="24" t="s">
        <v>177</v>
      </c>
      <c r="K87" s="87">
        <v>9015178.127200767</v>
      </c>
      <c r="L87" s="87">
        <v>501.15789798044176</v>
      </c>
      <c r="M87" s="88"/>
      <c r="N87" s="89">
        <v>4.086819316884679</v>
      </c>
      <c r="O87" s="88"/>
      <c r="P87" s="89">
        <v>3.9918185345254336</v>
      </c>
      <c r="Q87" s="77">
        <v>81</v>
      </c>
      <c r="R87" s="77">
        <v>81</v>
      </c>
      <c r="S87" s="29">
        <f t="shared" si="5"/>
        <v>0</v>
      </c>
      <c r="T87" s="29">
        <f t="shared" si="6"/>
        <v>0</v>
      </c>
      <c r="U87" s="29">
        <f t="shared" si="7"/>
        <v>1</v>
      </c>
      <c r="V87" s="29">
        <f t="shared" si="8"/>
        <v>0</v>
      </c>
      <c r="W87" s="29">
        <f t="shared" si="9"/>
        <v>0</v>
      </c>
    </row>
    <row r="88" spans="1:23" s="29" customFormat="1" ht="12.75" customHeight="1">
      <c r="A88" s="17">
        <v>1991</v>
      </c>
      <c r="B88" s="18" t="s">
        <v>622</v>
      </c>
      <c r="C88" s="19" t="s">
        <v>623</v>
      </c>
      <c r="D88" s="20" t="s">
        <v>316</v>
      </c>
      <c r="E88" s="142" t="s">
        <v>1182</v>
      </c>
      <c r="F88" s="82">
        <v>105.53604</v>
      </c>
      <c r="G88" s="74">
        <v>11.03376</v>
      </c>
      <c r="H88" s="22" t="s">
        <v>169</v>
      </c>
      <c r="I88" s="23">
        <v>47.04289041095888</v>
      </c>
      <c r="J88" s="24" t="s">
        <v>177</v>
      </c>
      <c r="K88" s="87">
        <v>42860.32796102911</v>
      </c>
      <c r="L88" s="87">
        <v>406.1202974929617</v>
      </c>
      <c r="M88" s="88"/>
      <c r="N88" s="89">
        <v>1.0202580571685245</v>
      </c>
      <c r="O88" s="88"/>
      <c r="P88" s="89">
        <v>0.5358036385978896</v>
      </c>
      <c r="Q88" s="77">
        <v>40</v>
      </c>
      <c r="R88" s="77">
        <v>23</v>
      </c>
      <c r="S88" s="29">
        <f t="shared" si="5"/>
        <v>0</v>
      </c>
      <c r="T88" s="29">
        <f t="shared" si="6"/>
        <v>1</v>
      </c>
      <c r="U88" s="29">
        <f t="shared" si="7"/>
        <v>0</v>
      </c>
      <c r="V88" s="29">
        <f t="shared" si="8"/>
        <v>0</v>
      </c>
      <c r="W88" s="29">
        <f t="shared" si="9"/>
        <v>0</v>
      </c>
    </row>
    <row r="89" spans="1:23" s="29" customFormat="1" ht="12.75" customHeight="1">
      <c r="A89" s="17">
        <v>1991</v>
      </c>
      <c r="B89" s="18" t="s">
        <v>622</v>
      </c>
      <c r="C89" s="19" t="s">
        <v>624</v>
      </c>
      <c r="D89" s="20" t="s">
        <v>317</v>
      </c>
      <c r="E89" s="141" t="s">
        <v>1182</v>
      </c>
      <c r="F89" s="82">
        <v>873.22816</v>
      </c>
      <c r="G89" s="74">
        <v>10.94841</v>
      </c>
      <c r="H89" s="22" t="s">
        <v>169</v>
      </c>
      <c r="I89" s="23">
        <v>487.3164383561644</v>
      </c>
      <c r="J89" s="24" t="s">
        <v>177</v>
      </c>
      <c r="K89" s="87">
        <v>220259.20945074927</v>
      </c>
      <c r="L89" s="87">
        <v>252.2355777563899</v>
      </c>
      <c r="M89" s="88"/>
      <c r="N89" s="89">
        <v>0.5061410431398129</v>
      </c>
      <c r="O89" s="88"/>
      <c r="P89" s="89">
        <v>0.47854367906962775</v>
      </c>
      <c r="Q89" s="77">
        <v>19</v>
      </c>
      <c r="R89" s="77">
        <v>20</v>
      </c>
      <c r="S89" s="29">
        <f t="shared" si="5"/>
        <v>1</v>
      </c>
      <c r="T89" s="29">
        <f t="shared" si="6"/>
        <v>0</v>
      </c>
      <c r="U89" s="29">
        <f t="shared" si="7"/>
        <v>0</v>
      </c>
      <c r="V89" s="29">
        <f t="shared" si="8"/>
        <v>0</v>
      </c>
      <c r="W89" s="29">
        <f t="shared" si="9"/>
        <v>0</v>
      </c>
    </row>
    <row r="90" spans="1:23" s="29" customFormat="1" ht="12.75" customHeight="1">
      <c r="A90" s="17">
        <v>1994</v>
      </c>
      <c r="B90" s="18" t="s">
        <v>874</v>
      </c>
      <c r="C90" s="19" t="s">
        <v>879</v>
      </c>
      <c r="D90" s="20" t="s">
        <v>319</v>
      </c>
      <c r="E90" s="142" t="s">
        <v>1182</v>
      </c>
      <c r="F90" s="82">
        <v>1143.8441</v>
      </c>
      <c r="G90" s="74">
        <v>16.07188</v>
      </c>
      <c r="H90" s="22" t="s">
        <v>170</v>
      </c>
      <c r="I90" s="23">
        <v>667.3342465753425</v>
      </c>
      <c r="J90" s="24" t="s">
        <v>177</v>
      </c>
      <c r="K90" s="87">
        <v>987522.1914820399</v>
      </c>
      <c r="L90" s="87">
        <v>863.3363510657089</v>
      </c>
      <c r="M90" s="88"/>
      <c r="N90" s="89">
        <v>1.6571124956765229</v>
      </c>
      <c r="O90" s="88"/>
      <c r="P90" s="89">
        <v>0.8743698817335295</v>
      </c>
      <c r="Q90" s="77">
        <v>57</v>
      </c>
      <c r="R90" s="77">
        <v>40</v>
      </c>
      <c r="S90" s="29">
        <f t="shared" si="5"/>
        <v>0</v>
      </c>
      <c r="T90" s="29">
        <f t="shared" si="6"/>
        <v>1</v>
      </c>
      <c r="U90" s="29">
        <f t="shared" si="7"/>
        <v>0</v>
      </c>
      <c r="V90" s="29">
        <f t="shared" si="8"/>
        <v>0</v>
      </c>
      <c r="W90" s="29">
        <f t="shared" si="9"/>
        <v>0</v>
      </c>
    </row>
    <row r="91" spans="1:23" s="29" customFormat="1" ht="12.75" customHeight="1">
      <c r="A91" s="17">
        <v>1991</v>
      </c>
      <c r="B91" s="18" t="s">
        <v>622</v>
      </c>
      <c r="C91" s="19" t="s">
        <v>627</v>
      </c>
      <c r="D91" s="20" t="s">
        <v>628</v>
      </c>
      <c r="E91" s="142" t="s">
        <v>1182</v>
      </c>
      <c r="F91" s="82">
        <v>134.046792</v>
      </c>
      <c r="G91" s="74">
        <v>13.51773</v>
      </c>
      <c r="H91" s="22" t="s">
        <v>169</v>
      </c>
      <c r="I91" s="23">
        <v>57.78986301369862</v>
      </c>
      <c r="J91" s="24" t="s">
        <v>177</v>
      </c>
      <c r="K91" s="87">
        <v>163379.51822061872</v>
      </c>
      <c r="L91" s="87">
        <v>1218.8245297255507</v>
      </c>
      <c r="M91" s="88"/>
      <c r="N91" s="89">
        <v>3.165880276229895</v>
      </c>
      <c r="O91" s="88"/>
      <c r="P91" s="89">
        <v>2.8870063137392874</v>
      </c>
      <c r="Q91" s="77">
        <v>75</v>
      </c>
      <c r="R91" s="77">
        <v>76</v>
      </c>
      <c r="S91" s="29">
        <f t="shared" si="5"/>
        <v>0</v>
      </c>
      <c r="T91" s="29">
        <f t="shared" si="6"/>
        <v>0</v>
      </c>
      <c r="U91" s="29">
        <f t="shared" si="7"/>
        <v>1</v>
      </c>
      <c r="V91" s="29">
        <f t="shared" si="8"/>
        <v>0</v>
      </c>
      <c r="W91" s="29">
        <f t="shared" si="9"/>
        <v>0</v>
      </c>
    </row>
    <row r="92" spans="1:23" s="29" customFormat="1" ht="12.75" customHeight="1">
      <c r="A92" s="17">
        <v>1994</v>
      </c>
      <c r="B92" s="18" t="s">
        <v>874</v>
      </c>
      <c r="C92" s="19" t="s">
        <v>880</v>
      </c>
      <c r="D92" s="20" t="s">
        <v>326</v>
      </c>
      <c r="E92" s="141" t="s">
        <v>1182</v>
      </c>
      <c r="F92" s="82">
        <v>1792.3575</v>
      </c>
      <c r="G92" s="74">
        <v>16.24792</v>
      </c>
      <c r="H92" s="22" t="s">
        <v>170</v>
      </c>
      <c r="I92" s="23">
        <v>1064.8674794520548</v>
      </c>
      <c r="J92" s="24" t="s">
        <v>177</v>
      </c>
      <c r="K92" s="87">
        <v>1762702.772798058</v>
      </c>
      <c r="L92" s="87">
        <v>983.4549038336705</v>
      </c>
      <c r="M92" s="88"/>
      <c r="N92" s="89">
        <v>1.8536684778323562</v>
      </c>
      <c r="O92" s="88"/>
      <c r="P92" s="89">
        <v>1.6578716551540456</v>
      </c>
      <c r="Q92" s="77">
        <v>62</v>
      </c>
      <c r="R92" s="77">
        <v>64</v>
      </c>
      <c r="S92" s="29">
        <f t="shared" si="5"/>
        <v>0</v>
      </c>
      <c r="T92" s="29">
        <f t="shared" si="6"/>
        <v>1</v>
      </c>
      <c r="U92" s="29">
        <f t="shared" si="7"/>
        <v>0</v>
      </c>
      <c r="V92" s="29">
        <f t="shared" si="8"/>
        <v>0</v>
      </c>
      <c r="W92" s="29">
        <f t="shared" si="9"/>
        <v>0</v>
      </c>
    </row>
    <row r="93" spans="1:23" s="29" customFormat="1" ht="12.75" customHeight="1">
      <c r="A93" s="17">
        <v>1994</v>
      </c>
      <c r="B93" s="18" t="s">
        <v>874</v>
      </c>
      <c r="C93" s="19" t="s">
        <v>881</v>
      </c>
      <c r="D93" s="20" t="s">
        <v>327</v>
      </c>
      <c r="E93" s="141" t="s">
        <v>1182</v>
      </c>
      <c r="F93" s="82">
        <v>2995.5223</v>
      </c>
      <c r="G93" s="74">
        <v>16.4762</v>
      </c>
      <c r="H93" s="22" t="s">
        <v>170</v>
      </c>
      <c r="I93" s="23">
        <v>1711.6561643835616</v>
      </c>
      <c r="J93" s="24" t="s">
        <v>177</v>
      </c>
      <c r="K93" s="87">
        <v>1721812.9737686291</v>
      </c>
      <c r="L93" s="87">
        <v>574.7955786437074</v>
      </c>
      <c r="M93" s="88"/>
      <c r="N93" s="89">
        <v>1.126465741903419</v>
      </c>
      <c r="O93" s="88"/>
      <c r="P93" s="89">
        <v>1.0541023168127224</v>
      </c>
      <c r="Q93" s="77">
        <v>44</v>
      </c>
      <c r="R93" s="77">
        <v>47</v>
      </c>
      <c r="S93" s="29">
        <f t="shared" si="5"/>
        <v>0</v>
      </c>
      <c r="T93" s="29">
        <f t="shared" si="6"/>
        <v>1</v>
      </c>
      <c r="U93" s="29">
        <f t="shared" si="7"/>
        <v>0</v>
      </c>
      <c r="V93" s="29">
        <f t="shared" si="8"/>
        <v>0</v>
      </c>
      <c r="W93" s="29">
        <f t="shared" si="9"/>
        <v>0</v>
      </c>
    </row>
    <row r="94" spans="1:23" s="29" customFormat="1" ht="12.75" customHeight="1">
      <c r="A94" s="17">
        <v>1991</v>
      </c>
      <c r="B94" s="18" t="s">
        <v>622</v>
      </c>
      <c r="C94" s="19" t="s">
        <v>636</v>
      </c>
      <c r="D94" s="20" t="s">
        <v>328</v>
      </c>
      <c r="E94" s="141" t="s">
        <v>1182</v>
      </c>
      <c r="F94" s="82">
        <v>762.669568</v>
      </c>
      <c r="G94" s="74">
        <v>9.954388</v>
      </c>
      <c r="H94" s="22" t="s">
        <v>169</v>
      </c>
      <c r="I94" s="23">
        <v>417.97123287671235</v>
      </c>
      <c r="J94" s="24" t="s">
        <v>177</v>
      </c>
      <c r="K94" s="87">
        <v>1073674.0194857256</v>
      </c>
      <c r="L94" s="87">
        <v>1407.784005727793</v>
      </c>
      <c r="M94" s="88"/>
      <c r="N94" s="89">
        <v>2.8765676574057975</v>
      </c>
      <c r="O94" s="88"/>
      <c r="P94" s="89">
        <v>3.475664109758553</v>
      </c>
      <c r="Q94" s="77">
        <v>73</v>
      </c>
      <c r="R94" s="77">
        <v>79</v>
      </c>
      <c r="S94" s="29">
        <f t="shared" si="5"/>
        <v>0</v>
      </c>
      <c r="T94" s="29">
        <f t="shared" si="6"/>
        <v>0</v>
      </c>
      <c r="U94" s="29">
        <f t="shared" si="7"/>
        <v>1</v>
      </c>
      <c r="V94" s="29">
        <f t="shared" si="8"/>
        <v>0</v>
      </c>
      <c r="W94" s="29">
        <f t="shared" si="9"/>
        <v>0</v>
      </c>
    </row>
    <row r="95" spans="1:23" s="29" customFormat="1" ht="12.75" customHeight="1">
      <c r="A95" s="17">
        <v>1994</v>
      </c>
      <c r="B95" s="18" t="s">
        <v>874</v>
      </c>
      <c r="C95" s="19" t="s">
        <v>882</v>
      </c>
      <c r="D95" s="20" t="s">
        <v>331</v>
      </c>
      <c r="E95" s="141" t="s">
        <v>1182</v>
      </c>
      <c r="F95" s="82">
        <v>668.81984</v>
      </c>
      <c r="G95" s="74">
        <v>21.29358</v>
      </c>
      <c r="H95" s="22" t="s">
        <v>170</v>
      </c>
      <c r="I95" s="23">
        <v>559.7931506849316</v>
      </c>
      <c r="J95" s="24" t="s">
        <v>177</v>
      </c>
      <c r="K95" s="87">
        <v>1100630.0179656479</v>
      </c>
      <c r="L95" s="87">
        <v>1645.6300368805564</v>
      </c>
      <c r="M95" s="88"/>
      <c r="N95" s="89">
        <v>2.2017211487251913</v>
      </c>
      <c r="O95" s="88"/>
      <c r="P95" s="89">
        <v>0.699985303484505</v>
      </c>
      <c r="Q95" s="77">
        <v>66</v>
      </c>
      <c r="R95" s="77">
        <v>32</v>
      </c>
      <c r="S95" s="29">
        <f t="shared" si="5"/>
        <v>0</v>
      </c>
      <c r="T95" s="29">
        <f t="shared" si="6"/>
        <v>0</v>
      </c>
      <c r="U95" s="29">
        <f t="shared" si="7"/>
        <v>1</v>
      </c>
      <c r="V95" s="29">
        <f t="shared" si="8"/>
        <v>0</v>
      </c>
      <c r="W95" s="29">
        <f t="shared" si="9"/>
        <v>0</v>
      </c>
    </row>
    <row r="96" spans="1:23" s="29" customFormat="1" ht="12.75" customHeight="1">
      <c r="A96" s="17">
        <v>1994</v>
      </c>
      <c r="B96" s="18" t="s">
        <v>874</v>
      </c>
      <c r="C96" s="19" t="s">
        <v>883</v>
      </c>
      <c r="D96" s="20" t="s">
        <v>884</v>
      </c>
      <c r="E96" s="142" t="s">
        <v>1182</v>
      </c>
      <c r="F96" s="82">
        <v>1301.3376</v>
      </c>
      <c r="G96" s="74">
        <v>18.41483</v>
      </c>
      <c r="H96" s="22" t="s">
        <v>170</v>
      </c>
      <c r="I96" s="23">
        <v>800.9287671232877</v>
      </c>
      <c r="J96" s="24" t="s">
        <v>177</v>
      </c>
      <c r="K96" s="87">
        <v>1642178.4511920935</v>
      </c>
      <c r="L96" s="87">
        <v>1261.9157789585834</v>
      </c>
      <c r="M96" s="88"/>
      <c r="N96" s="89">
        <v>2.296016461786831</v>
      </c>
      <c r="O96" s="88"/>
      <c r="P96" s="89">
        <v>1.9823005162889196</v>
      </c>
      <c r="Q96" s="77">
        <v>67</v>
      </c>
      <c r="R96" s="77">
        <v>68</v>
      </c>
      <c r="S96" s="29">
        <f t="shared" si="5"/>
        <v>0</v>
      </c>
      <c r="T96" s="29">
        <f t="shared" si="6"/>
        <v>0</v>
      </c>
      <c r="U96" s="29">
        <f t="shared" si="7"/>
        <v>1</v>
      </c>
      <c r="V96" s="29">
        <f t="shared" si="8"/>
        <v>0</v>
      </c>
      <c r="W96" s="29">
        <f t="shared" si="9"/>
        <v>0</v>
      </c>
    </row>
    <row r="97" spans="1:23" s="29" customFormat="1" ht="12.75" customHeight="1">
      <c r="A97" s="17">
        <v>1994</v>
      </c>
      <c r="B97" s="18" t="s">
        <v>874</v>
      </c>
      <c r="C97" s="19" t="s">
        <v>885</v>
      </c>
      <c r="D97" s="20" t="s">
        <v>886</v>
      </c>
      <c r="E97" s="142" t="s">
        <v>1182</v>
      </c>
      <c r="F97" s="82">
        <v>34849.9804</v>
      </c>
      <c r="G97" s="74">
        <v>19.76697</v>
      </c>
      <c r="H97" s="22" t="s">
        <v>170</v>
      </c>
      <c r="I97" s="23">
        <v>21795.527397260274</v>
      </c>
      <c r="J97" s="24" t="s">
        <v>177</v>
      </c>
      <c r="K97" s="87">
        <v>28478888.787906</v>
      </c>
      <c r="L97" s="87">
        <v>817.1852167786584</v>
      </c>
      <c r="M97" s="88"/>
      <c r="N97" s="89">
        <v>1.463201704676748</v>
      </c>
      <c r="O97" s="88"/>
      <c r="P97" s="89">
        <v>1.3298508733074774</v>
      </c>
      <c r="Q97" s="77">
        <v>53</v>
      </c>
      <c r="R97" s="77">
        <v>57</v>
      </c>
      <c r="S97" s="29">
        <f t="shared" si="5"/>
        <v>0</v>
      </c>
      <c r="T97" s="29">
        <f t="shared" si="6"/>
        <v>1</v>
      </c>
      <c r="U97" s="29">
        <f t="shared" si="7"/>
        <v>0</v>
      </c>
      <c r="V97" s="29">
        <f t="shared" si="8"/>
        <v>0</v>
      </c>
      <c r="W97" s="29">
        <f t="shared" si="9"/>
        <v>0</v>
      </c>
    </row>
    <row r="98" spans="1:23" s="29" customFormat="1" ht="12.75" customHeight="1">
      <c r="A98" s="17">
        <v>1994</v>
      </c>
      <c r="B98" s="18" t="s">
        <v>874</v>
      </c>
      <c r="C98" s="19" t="s">
        <v>887</v>
      </c>
      <c r="D98" s="20" t="s">
        <v>332</v>
      </c>
      <c r="E98" s="142" t="s">
        <v>1182</v>
      </c>
      <c r="F98" s="82">
        <v>720.964672</v>
      </c>
      <c r="G98" s="74">
        <v>16.98962</v>
      </c>
      <c r="H98" s="22" t="s">
        <v>170</v>
      </c>
      <c r="I98" s="23">
        <v>441.23493150684914</v>
      </c>
      <c r="J98" s="24" t="s">
        <v>177</v>
      </c>
      <c r="K98" s="87">
        <v>1092809.8704742559</v>
      </c>
      <c r="L98" s="87">
        <v>1515.7606369847979</v>
      </c>
      <c r="M98" s="88"/>
      <c r="N98" s="89">
        <v>2.773468661130729</v>
      </c>
      <c r="O98" s="88"/>
      <c r="P98" s="89">
        <v>2.197043332513986</v>
      </c>
      <c r="Q98" s="77">
        <v>72</v>
      </c>
      <c r="R98" s="77">
        <v>71</v>
      </c>
      <c r="S98" s="29">
        <f t="shared" si="5"/>
        <v>0</v>
      </c>
      <c r="T98" s="29">
        <f t="shared" si="6"/>
        <v>0</v>
      </c>
      <c r="U98" s="29">
        <f t="shared" si="7"/>
        <v>1</v>
      </c>
      <c r="V98" s="29">
        <f t="shared" si="8"/>
        <v>0</v>
      </c>
      <c r="W98" s="29">
        <f t="shared" si="9"/>
        <v>0</v>
      </c>
    </row>
    <row r="99" spans="1:23" s="29" customFormat="1" ht="12.75" customHeight="1">
      <c r="A99" s="17">
        <v>1997</v>
      </c>
      <c r="B99" s="18" t="s">
        <v>1003</v>
      </c>
      <c r="C99" s="19" t="s">
        <v>1007</v>
      </c>
      <c r="D99" s="20" t="s">
        <v>338</v>
      </c>
      <c r="E99" s="140" t="s">
        <v>1182</v>
      </c>
      <c r="F99" s="82">
        <v>368.831136</v>
      </c>
      <c r="G99" s="74">
        <v>20.02508</v>
      </c>
      <c r="H99" s="22" t="s">
        <v>172</v>
      </c>
      <c r="I99" s="23">
        <v>200.48169630642946</v>
      </c>
      <c r="J99" s="24" t="s">
        <v>177</v>
      </c>
      <c r="K99" s="87">
        <v>316862.53863070457</v>
      </c>
      <c r="L99" s="87">
        <v>859.0992129002486</v>
      </c>
      <c r="M99" s="88"/>
      <c r="N99" s="89">
        <v>1.7698836209004905</v>
      </c>
      <c r="O99" s="88"/>
      <c r="P99" s="89">
        <v>1.620985164666172</v>
      </c>
      <c r="Q99" s="77">
        <v>59</v>
      </c>
      <c r="R99" s="77">
        <v>63</v>
      </c>
      <c r="S99" s="29">
        <f t="shared" si="5"/>
        <v>0</v>
      </c>
      <c r="T99" s="29">
        <f t="shared" si="6"/>
        <v>1</v>
      </c>
      <c r="U99" s="29">
        <f t="shared" si="7"/>
        <v>0</v>
      </c>
      <c r="V99" s="29">
        <f t="shared" si="8"/>
        <v>0</v>
      </c>
      <c r="W99" s="29">
        <f t="shared" si="9"/>
        <v>0</v>
      </c>
    </row>
    <row r="100" spans="1:23" s="29" customFormat="1" ht="12.75" customHeight="1">
      <c r="A100" s="17">
        <v>1997</v>
      </c>
      <c r="B100" s="18" t="s">
        <v>1003</v>
      </c>
      <c r="C100" s="19" t="s">
        <v>1008</v>
      </c>
      <c r="D100" s="20" t="s">
        <v>1009</v>
      </c>
      <c r="E100" s="140" t="s">
        <v>1182</v>
      </c>
      <c r="F100" s="82">
        <v>3576.31514</v>
      </c>
      <c r="G100" s="74">
        <v>20.10254</v>
      </c>
      <c r="H100" s="17">
        <v>2000</v>
      </c>
      <c r="I100" s="23">
        <v>31.964016393442627</v>
      </c>
      <c r="J100" s="24" t="s">
        <v>177</v>
      </c>
      <c r="K100" s="87">
        <v>123909.84395542428</v>
      </c>
      <c r="L100" s="87">
        <v>34.64735044446454</v>
      </c>
      <c r="M100" s="88"/>
      <c r="N100" s="89">
        <v>4.341032191645317</v>
      </c>
      <c r="O100" s="88"/>
      <c r="P100" s="89">
        <v>1.3113485154887587</v>
      </c>
      <c r="Q100" s="77">
        <v>82</v>
      </c>
      <c r="R100" s="77">
        <v>56</v>
      </c>
      <c r="S100" s="29">
        <f t="shared" si="5"/>
        <v>0</v>
      </c>
      <c r="T100" s="29">
        <f t="shared" si="6"/>
        <v>0</v>
      </c>
      <c r="U100" s="29">
        <f t="shared" si="7"/>
        <v>1</v>
      </c>
      <c r="V100" s="29">
        <f t="shared" si="8"/>
        <v>0</v>
      </c>
      <c r="W100" s="29">
        <f t="shared" si="9"/>
        <v>0</v>
      </c>
    </row>
    <row r="101" spans="1:23" s="29" customFormat="1" ht="12.75" customHeight="1">
      <c r="A101" s="17">
        <v>1997</v>
      </c>
      <c r="B101" s="18" t="s">
        <v>1003</v>
      </c>
      <c r="C101" s="19" t="s">
        <v>1010</v>
      </c>
      <c r="D101" s="20" t="s">
        <v>1011</v>
      </c>
      <c r="E101" s="140" t="s">
        <v>1182</v>
      </c>
      <c r="F101" s="82">
        <v>766.591488</v>
      </c>
      <c r="G101" s="74">
        <v>19.99556</v>
      </c>
      <c r="H101" s="17">
        <v>2001</v>
      </c>
      <c r="I101" s="23">
        <v>601.9629315068494</v>
      </c>
      <c r="J101" s="24" t="s">
        <v>177</v>
      </c>
      <c r="K101" s="87">
        <v>701139.5507456145</v>
      </c>
      <c r="L101" s="87">
        <v>914.6195355949666</v>
      </c>
      <c r="M101" s="88"/>
      <c r="N101" s="89">
        <v>1.3043173119681009</v>
      </c>
      <c r="O101" s="88"/>
      <c r="P101" s="89">
        <v>1.2813976553078719</v>
      </c>
      <c r="Q101" s="77">
        <v>49</v>
      </c>
      <c r="R101" s="77">
        <v>55</v>
      </c>
      <c r="S101" s="29">
        <f t="shared" si="5"/>
        <v>0</v>
      </c>
      <c r="T101" s="29">
        <f t="shared" si="6"/>
        <v>1</v>
      </c>
      <c r="U101" s="29">
        <f t="shared" si="7"/>
        <v>0</v>
      </c>
      <c r="V101" s="29">
        <f t="shared" si="8"/>
        <v>0</v>
      </c>
      <c r="W101" s="29">
        <f t="shared" si="9"/>
        <v>0</v>
      </c>
    </row>
    <row r="102" spans="1:23" s="29" customFormat="1" ht="12.75" customHeight="1">
      <c r="A102" s="17">
        <v>1991</v>
      </c>
      <c r="B102" s="18" t="s">
        <v>715</v>
      </c>
      <c r="C102" s="19" t="s">
        <v>723</v>
      </c>
      <c r="D102" s="20" t="s">
        <v>724</v>
      </c>
      <c r="E102" s="141" t="s">
        <v>1182</v>
      </c>
      <c r="F102" s="82">
        <v>435.278592</v>
      </c>
      <c r="G102" s="74">
        <v>6.830067</v>
      </c>
      <c r="H102" s="22" t="s">
        <v>169</v>
      </c>
      <c r="I102" s="23">
        <v>228.0266301369864</v>
      </c>
      <c r="J102" s="24" t="s">
        <v>177</v>
      </c>
      <c r="K102" s="87">
        <v>404981.8725008926</v>
      </c>
      <c r="L102" s="87">
        <v>930.3969456437054</v>
      </c>
      <c r="M102" s="88"/>
      <c r="N102" s="89">
        <v>1.9888340926969232</v>
      </c>
      <c r="O102" s="88"/>
      <c r="P102" s="89">
        <v>1.1559947876954937</v>
      </c>
      <c r="Q102" s="77">
        <v>64</v>
      </c>
      <c r="R102" s="77">
        <v>51</v>
      </c>
      <c r="S102" s="29">
        <f t="shared" si="5"/>
        <v>0</v>
      </c>
      <c r="T102" s="29">
        <f t="shared" si="6"/>
        <v>1</v>
      </c>
      <c r="U102" s="29">
        <f t="shared" si="7"/>
        <v>0</v>
      </c>
      <c r="V102" s="29">
        <f t="shared" si="8"/>
        <v>0</v>
      </c>
      <c r="W102" s="29">
        <f t="shared" si="9"/>
        <v>0</v>
      </c>
    </row>
    <row r="103" spans="1:23" s="29" customFormat="1" ht="12.75" customHeight="1">
      <c r="A103" s="17">
        <v>1991</v>
      </c>
      <c r="B103" s="18" t="s">
        <v>715</v>
      </c>
      <c r="C103" s="19" t="s">
        <v>725</v>
      </c>
      <c r="D103" s="20" t="s">
        <v>726</v>
      </c>
      <c r="E103" s="142" t="s">
        <v>1182</v>
      </c>
      <c r="F103" s="82">
        <v>2135.63763</v>
      </c>
      <c r="G103" s="74">
        <v>5.763051</v>
      </c>
      <c r="H103" s="22" t="s">
        <v>169</v>
      </c>
      <c r="I103" s="23">
        <v>712.4906575342465</v>
      </c>
      <c r="J103" s="24" t="s">
        <v>177</v>
      </c>
      <c r="K103" s="87">
        <v>1427755.3418102553</v>
      </c>
      <c r="L103" s="87">
        <v>668.5382022465371</v>
      </c>
      <c r="M103" s="88"/>
      <c r="N103" s="89">
        <v>2.244001592292369</v>
      </c>
      <c r="O103" s="88"/>
      <c r="P103" s="89">
        <v>1.2443417713383822</v>
      </c>
      <c r="Q103" s="77">
        <v>67</v>
      </c>
      <c r="R103" s="77">
        <v>54</v>
      </c>
      <c r="S103" s="29">
        <f t="shared" si="5"/>
        <v>0</v>
      </c>
      <c r="T103" s="29">
        <f t="shared" si="6"/>
        <v>0</v>
      </c>
      <c r="U103" s="29">
        <f t="shared" si="7"/>
        <v>1</v>
      </c>
      <c r="V103" s="29">
        <f t="shared" si="8"/>
        <v>0</v>
      </c>
      <c r="W103" s="29">
        <f t="shared" si="9"/>
        <v>0</v>
      </c>
    </row>
    <row r="104" spans="1:23" s="29" customFormat="1" ht="12.75" customHeight="1">
      <c r="A104" s="17">
        <v>1991</v>
      </c>
      <c r="B104" s="18" t="s">
        <v>715</v>
      </c>
      <c r="C104" s="19" t="s">
        <v>727</v>
      </c>
      <c r="D104" s="20" t="s">
        <v>344</v>
      </c>
      <c r="E104" s="141" t="s">
        <v>1182</v>
      </c>
      <c r="F104" s="82">
        <v>856.063872</v>
      </c>
      <c r="G104" s="74">
        <v>7.237591</v>
      </c>
      <c r="H104" s="22" t="s">
        <v>169</v>
      </c>
      <c r="I104" s="23">
        <v>205.55290410958895</v>
      </c>
      <c r="J104" s="24" t="s">
        <v>177</v>
      </c>
      <c r="K104" s="87">
        <v>348966.40664925944</v>
      </c>
      <c r="L104" s="87">
        <v>407.6406189575297</v>
      </c>
      <c r="M104" s="88"/>
      <c r="N104" s="89">
        <v>1.901115687777984</v>
      </c>
      <c r="O104" s="88"/>
      <c r="P104" s="89">
        <v>1.212519452161263</v>
      </c>
      <c r="Q104" s="77">
        <v>63</v>
      </c>
      <c r="R104" s="77">
        <v>53</v>
      </c>
      <c r="S104" s="29">
        <f t="shared" si="5"/>
        <v>0</v>
      </c>
      <c r="T104" s="29">
        <f t="shared" si="6"/>
        <v>1</v>
      </c>
      <c r="U104" s="29">
        <f t="shared" si="7"/>
        <v>0</v>
      </c>
      <c r="V104" s="29">
        <f t="shared" si="8"/>
        <v>0</v>
      </c>
      <c r="W104" s="29">
        <f t="shared" si="9"/>
        <v>0</v>
      </c>
    </row>
    <row r="105" spans="1:23" s="29" customFormat="1" ht="12.75" customHeight="1">
      <c r="A105" s="17">
        <v>1994</v>
      </c>
      <c r="B105" s="18" t="s">
        <v>958</v>
      </c>
      <c r="C105" s="113" t="s">
        <v>969</v>
      </c>
      <c r="D105" s="116" t="s">
        <v>374</v>
      </c>
      <c r="E105" s="142" t="s">
        <v>1182</v>
      </c>
      <c r="F105" s="82">
        <v>447.9548697656</v>
      </c>
      <c r="G105" s="74">
        <v>5.074741</v>
      </c>
      <c r="H105" s="22" t="s">
        <v>170</v>
      </c>
      <c r="I105" s="23">
        <v>80.84383561643835</v>
      </c>
      <c r="J105" s="24" t="s">
        <v>177</v>
      </c>
      <c r="K105" s="87">
        <v>232690.13108198592</v>
      </c>
      <c r="L105" s="87">
        <v>519.4499419188031</v>
      </c>
      <c r="M105" s="88"/>
      <c r="N105" s="89">
        <v>3.22314315524603</v>
      </c>
      <c r="O105" s="88"/>
      <c r="P105" s="89">
        <v>4.386079806538217</v>
      </c>
      <c r="Q105" s="77">
        <v>75</v>
      </c>
      <c r="R105" s="77">
        <v>82</v>
      </c>
      <c r="S105" s="29">
        <f t="shared" si="5"/>
        <v>0</v>
      </c>
      <c r="T105" s="29">
        <f t="shared" si="6"/>
        <v>0</v>
      </c>
      <c r="U105" s="29">
        <f t="shared" si="7"/>
        <v>1</v>
      </c>
      <c r="V105" s="29">
        <f t="shared" si="8"/>
        <v>0</v>
      </c>
      <c r="W105" s="29">
        <f t="shared" si="9"/>
        <v>0</v>
      </c>
    </row>
    <row r="106" spans="1:23" s="29" customFormat="1" ht="12.75" customHeight="1">
      <c r="A106" s="17">
        <v>1997</v>
      </c>
      <c r="B106" s="18" t="s">
        <v>1038</v>
      </c>
      <c r="C106" s="113" t="s">
        <v>1042</v>
      </c>
      <c r="D106" s="116" t="s">
        <v>386</v>
      </c>
      <c r="E106" s="140" t="s">
        <v>1182</v>
      </c>
      <c r="F106" s="82">
        <v>576.672768</v>
      </c>
      <c r="G106" s="74">
        <v>24.67539</v>
      </c>
      <c r="H106" s="22" t="s">
        <v>173</v>
      </c>
      <c r="I106" s="23">
        <v>128.4183310533516</v>
      </c>
      <c r="J106" s="24" t="s">
        <v>177</v>
      </c>
      <c r="K106" s="87">
        <v>171498.5191991401</v>
      </c>
      <c r="L106" s="87">
        <v>297.39312954542027</v>
      </c>
      <c r="M106" s="88"/>
      <c r="N106" s="89">
        <v>1.4954844242994316</v>
      </c>
      <c r="O106" s="88"/>
      <c r="P106" s="89">
        <v>2.0547043844440678</v>
      </c>
      <c r="Q106" s="77">
        <v>54</v>
      </c>
      <c r="R106" s="77">
        <v>69</v>
      </c>
      <c r="S106" s="29">
        <f t="shared" si="5"/>
        <v>0</v>
      </c>
      <c r="T106" s="29">
        <f t="shared" si="6"/>
        <v>1</v>
      </c>
      <c r="U106" s="29">
        <f t="shared" si="7"/>
        <v>0</v>
      </c>
      <c r="V106" s="29">
        <f t="shared" si="8"/>
        <v>0</v>
      </c>
      <c r="W106" s="29">
        <f t="shared" si="9"/>
        <v>0</v>
      </c>
    </row>
    <row r="107" spans="1:23" s="29" customFormat="1" ht="12.75" customHeight="1">
      <c r="A107" s="17">
        <v>1991</v>
      </c>
      <c r="B107" s="18" t="s">
        <v>687</v>
      </c>
      <c r="C107" s="19" t="s">
        <v>688</v>
      </c>
      <c r="D107" s="20" t="s">
        <v>494</v>
      </c>
      <c r="E107" s="142" t="s">
        <v>1182</v>
      </c>
      <c r="F107" s="82">
        <v>1274.05286</v>
      </c>
      <c r="G107" s="74">
        <v>0.9360482</v>
      </c>
      <c r="H107" s="22" t="s">
        <v>169</v>
      </c>
      <c r="I107" s="23">
        <v>308.26778082191777</v>
      </c>
      <c r="J107" s="24" t="s">
        <v>177</v>
      </c>
      <c r="K107" s="87">
        <v>2133822.828309375</v>
      </c>
      <c r="L107" s="87">
        <v>1674.830688194032</v>
      </c>
      <c r="M107" s="88"/>
      <c r="N107" s="89">
        <v>7.751375253864853</v>
      </c>
      <c r="O107" s="88"/>
      <c r="P107" s="89">
        <v>7.353396795573698</v>
      </c>
      <c r="Q107" s="77">
        <v>92</v>
      </c>
      <c r="R107" s="77">
        <v>94</v>
      </c>
      <c r="S107" s="29">
        <f t="shared" si="5"/>
        <v>0</v>
      </c>
      <c r="T107" s="29">
        <f t="shared" si="6"/>
        <v>0</v>
      </c>
      <c r="U107" s="29">
        <f t="shared" si="7"/>
        <v>0</v>
      </c>
      <c r="V107" s="29">
        <f t="shared" si="8"/>
        <v>1</v>
      </c>
      <c r="W107" s="29">
        <f t="shared" si="9"/>
        <v>0</v>
      </c>
    </row>
    <row r="108" spans="1:23" s="29" customFormat="1" ht="12.75" customHeight="1">
      <c r="A108" s="17">
        <v>1991</v>
      </c>
      <c r="B108" s="18" t="s">
        <v>687</v>
      </c>
      <c r="C108" s="113" t="s">
        <v>689</v>
      </c>
      <c r="D108" s="116" t="s">
        <v>690</v>
      </c>
      <c r="E108" s="142" t="s">
        <v>1182</v>
      </c>
      <c r="F108" s="82">
        <v>3621.08902</v>
      </c>
      <c r="G108" s="74">
        <v>18.72928</v>
      </c>
      <c r="H108" s="22" t="s">
        <v>169</v>
      </c>
      <c r="I108" s="23">
        <v>901.1616438356165</v>
      </c>
      <c r="J108" s="24" t="s">
        <v>177</v>
      </c>
      <c r="K108" s="87">
        <v>260104.2807660656</v>
      </c>
      <c r="L108" s="87">
        <v>71.83040221586865</v>
      </c>
      <c r="M108" s="88"/>
      <c r="N108" s="89">
        <v>0.32321636547652327</v>
      </c>
      <c r="O108" s="88"/>
      <c r="P108" s="89">
        <v>0.9539565099940946</v>
      </c>
      <c r="Q108" s="77">
        <v>10</v>
      </c>
      <c r="R108" s="77">
        <v>43</v>
      </c>
      <c r="S108" s="29">
        <f t="shared" si="5"/>
        <v>1</v>
      </c>
      <c r="T108" s="29">
        <f t="shared" si="6"/>
        <v>0</v>
      </c>
      <c r="U108" s="29">
        <f t="shared" si="7"/>
        <v>0</v>
      </c>
      <c r="V108" s="29">
        <f t="shared" si="8"/>
        <v>0</v>
      </c>
      <c r="W108" s="29">
        <f t="shared" si="9"/>
        <v>0</v>
      </c>
    </row>
    <row r="109" spans="1:23" s="29" customFormat="1" ht="12.75" customHeight="1">
      <c r="A109" s="17">
        <v>1991</v>
      </c>
      <c r="B109" s="18" t="s">
        <v>687</v>
      </c>
      <c r="C109" s="19" t="s">
        <v>691</v>
      </c>
      <c r="D109" s="20" t="s">
        <v>692</v>
      </c>
      <c r="E109" s="142" t="s">
        <v>1182</v>
      </c>
      <c r="F109" s="82">
        <v>27.941042</v>
      </c>
      <c r="G109" s="74">
        <v>1.024564</v>
      </c>
      <c r="H109" s="22" t="s">
        <v>169</v>
      </c>
      <c r="I109" s="23">
        <v>36.37026027397261</v>
      </c>
      <c r="J109" s="24" t="s">
        <v>177</v>
      </c>
      <c r="K109" s="87">
        <v>171620.59090867403</v>
      </c>
      <c r="L109" s="87">
        <v>6142.240182333717</v>
      </c>
      <c r="M109" s="88"/>
      <c r="N109" s="89">
        <v>5.284106049284282</v>
      </c>
      <c r="O109" s="88"/>
      <c r="P109" s="89">
        <v>5.750610282823151</v>
      </c>
      <c r="Q109" s="77">
        <v>86</v>
      </c>
      <c r="R109" s="77">
        <v>88</v>
      </c>
      <c r="S109" s="29">
        <f t="shared" si="5"/>
        <v>0</v>
      </c>
      <c r="T109" s="29">
        <f t="shared" si="6"/>
        <v>0</v>
      </c>
      <c r="U109" s="29">
        <f t="shared" si="7"/>
        <v>1</v>
      </c>
      <c r="V109" s="29">
        <f t="shared" si="8"/>
        <v>0</v>
      </c>
      <c r="W109" s="29">
        <f t="shared" si="9"/>
        <v>0</v>
      </c>
    </row>
    <row r="110" spans="1:23" s="29" customFormat="1" ht="12.75" customHeight="1">
      <c r="A110" s="17">
        <v>1991</v>
      </c>
      <c r="B110" s="18" t="s">
        <v>687</v>
      </c>
      <c r="C110" s="19" t="s">
        <v>693</v>
      </c>
      <c r="D110" s="20" t="s">
        <v>398</v>
      </c>
      <c r="E110" s="141" t="s">
        <v>1182</v>
      </c>
      <c r="F110" s="82">
        <v>56.195492</v>
      </c>
      <c r="G110" s="74">
        <v>1.01972</v>
      </c>
      <c r="H110" s="17">
        <v>1994</v>
      </c>
      <c r="I110" s="23">
        <v>12.302684931506846</v>
      </c>
      <c r="J110" s="24" t="s">
        <v>177</v>
      </c>
      <c r="K110" s="87">
        <v>84606.2138755164</v>
      </c>
      <c r="L110" s="87">
        <v>1505.5694124987178</v>
      </c>
      <c r="M110" s="88"/>
      <c r="N110" s="89">
        <v>7.701066967085929</v>
      </c>
      <c r="O110" s="88"/>
      <c r="P110" s="89">
        <v>7.635061989009554</v>
      </c>
      <c r="Q110" s="77">
        <v>92</v>
      </c>
      <c r="R110" s="77">
        <v>95</v>
      </c>
      <c r="S110" s="29">
        <f t="shared" si="5"/>
        <v>0</v>
      </c>
      <c r="T110" s="29">
        <f t="shared" si="6"/>
        <v>0</v>
      </c>
      <c r="U110" s="29">
        <f t="shared" si="7"/>
        <v>0</v>
      </c>
      <c r="V110" s="29">
        <f t="shared" si="8"/>
        <v>1</v>
      </c>
      <c r="W110" s="29">
        <f t="shared" si="9"/>
        <v>0</v>
      </c>
    </row>
    <row r="111" spans="1:23" s="29" customFormat="1" ht="12.75" customHeight="1">
      <c r="A111" s="17">
        <v>1994</v>
      </c>
      <c r="B111" s="18" t="s">
        <v>903</v>
      </c>
      <c r="C111" s="19" t="s">
        <v>906</v>
      </c>
      <c r="D111" s="20" t="s">
        <v>420</v>
      </c>
      <c r="E111" s="142" t="s">
        <v>1182</v>
      </c>
      <c r="F111" s="82">
        <v>4257.54778</v>
      </c>
      <c r="G111" s="74">
        <v>1.52308</v>
      </c>
      <c r="H111" s="22" t="s">
        <v>170</v>
      </c>
      <c r="I111" s="23">
        <v>1145.8383561643836</v>
      </c>
      <c r="J111" s="24" t="s">
        <v>177</v>
      </c>
      <c r="K111" s="87">
        <v>1372532.5647856114</v>
      </c>
      <c r="L111" s="87">
        <v>322.3763151251379</v>
      </c>
      <c r="M111" s="88"/>
      <c r="N111" s="89">
        <v>1.3413676944941912</v>
      </c>
      <c r="O111" s="88"/>
      <c r="P111" s="89">
        <v>1.1571640035402524</v>
      </c>
      <c r="Q111" s="77">
        <v>50</v>
      </c>
      <c r="R111" s="77">
        <v>51</v>
      </c>
      <c r="S111" s="29">
        <f t="shared" si="5"/>
        <v>0</v>
      </c>
      <c r="T111" s="29">
        <f t="shared" si="6"/>
        <v>1</v>
      </c>
      <c r="U111" s="29">
        <f t="shared" si="7"/>
        <v>0</v>
      </c>
      <c r="V111" s="29">
        <f t="shared" si="8"/>
        <v>0</v>
      </c>
      <c r="W111" s="29">
        <f t="shared" si="9"/>
        <v>0</v>
      </c>
    </row>
    <row r="112" spans="1:23" s="29" customFormat="1" ht="12.75" customHeight="1">
      <c r="A112" s="17">
        <v>1994</v>
      </c>
      <c r="B112" s="18" t="s">
        <v>903</v>
      </c>
      <c r="C112" s="19" t="s">
        <v>907</v>
      </c>
      <c r="D112" s="20" t="s">
        <v>908</v>
      </c>
      <c r="E112" s="141" t="s">
        <v>1182</v>
      </c>
      <c r="F112" s="82">
        <v>3399.55533</v>
      </c>
      <c r="G112" s="74">
        <v>4.200387</v>
      </c>
      <c r="H112" s="22" t="s">
        <v>170</v>
      </c>
      <c r="I112" s="23">
        <v>2132.3078082191782</v>
      </c>
      <c r="J112" s="24" t="s">
        <v>177</v>
      </c>
      <c r="K112" s="87">
        <v>840915.466989621</v>
      </c>
      <c r="L112" s="87">
        <v>247.36042963290174</v>
      </c>
      <c r="M112" s="88"/>
      <c r="N112" s="89">
        <v>0.4416222889836964</v>
      </c>
      <c r="O112" s="88"/>
      <c r="P112" s="89">
        <v>0.6042779894197748</v>
      </c>
      <c r="Q112" s="77">
        <v>16</v>
      </c>
      <c r="R112" s="77">
        <v>25</v>
      </c>
      <c r="S112" s="29">
        <f t="shared" si="5"/>
        <v>1</v>
      </c>
      <c r="T112" s="29">
        <f t="shared" si="6"/>
        <v>0</v>
      </c>
      <c r="U112" s="29">
        <f t="shared" si="7"/>
        <v>0</v>
      </c>
      <c r="V112" s="29">
        <f t="shared" si="8"/>
        <v>0</v>
      </c>
      <c r="W112" s="29">
        <f t="shared" si="9"/>
        <v>0</v>
      </c>
    </row>
    <row r="113" spans="1:23" s="29" customFormat="1" ht="12.75" customHeight="1">
      <c r="A113" s="17">
        <v>1994</v>
      </c>
      <c r="B113" s="18" t="s">
        <v>888</v>
      </c>
      <c r="C113" s="114" t="s">
        <v>901</v>
      </c>
      <c r="D113" s="117" t="s">
        <v>435</v>
      </c>
      <c r="E113" s="142" t="s">
        <v>1182</v>
      </c>
      <c r="F113" s="82">
        <v>98.59124</v>
      </c>
      <c r="G113" s="74">
        <v>21.58547</v>
      </c>
      <c r="H113" s="22" t="s">
        <v>170</v>
      </c>
      <c r="I113" s="23">
        <v>89.65712328767123</v>
      </c>
      <c r="J113" s="24" t="s">
        <v>177</v>
      </c>
      <c r="K113" s="87">
        <v>303713.442627294</v>
      </c>
      <c r="L113" s="87">
        <v>3080.5317250020794</v>
      </c>
      <c r="M113" s="88"/>
      <c r="N113" s="89">
        <v>3.793392276362464</v>
      </c>
      <c r="O113" s="88"/>
      <c r="P113" s="89">
        <v>3.190689012363643</v>
      </c>
      <c r="Q113" s="77">
        <v>80</v>
      </c>
      <c r="R113" s="77">
        <v>79</v>
      </c>
      <c r="S113" s="29">
        <f t="shared" si="5"/>
        <v>0</v>
      </c>
      <c r="T113" s="29">
        <f t="shared" si="6"/>
        <v>0</v>
      </c>
      <c r="U113" s="29">
        <f t="shared" si="7"/>
        <v>1</v>
      </c>
      <c r="V113" s="29">
        <f t="shared" si="8"/>
        <v>0</v>
      </c>
      <c r="W113" s="29">
        <f t="shared" si="9"/>
        <v>0</v>
      </c>
    </row>
    <row r="114" spans="1:23" s="29" customFormat="1" ht="12.75" customHeight="1">
      <c r="A114" s="17">
        <v>1991</v>
      </c>
      <c r="B114" s="18" t="s">
        <v>523</v>
      </c>
      <c r="C114" s="19" t="s">
        <v>524</v>
      </c>
      <c r="D114" s="20" t="s">
        <v>447</v>
      </c>
      <c r="E114" s="141" t="s">
        <v>1182</v>
      </c>
      <c r="F114" s="82">
        <v>120.721792</v>
      </c>
      <c r="G114" s="74">
        <v>0.9</v>
      </c>
      <c r="H114" s="22" t="s">
        <v>169</v>
      </c>
      <c r="I114" s="23">
        <v>57.40232876712329</v>
      </c>
      <c r="J114" s="24" t="s">
        <v>177</v>
      </c>
      <c r="K114" s="87">
        <v>318686.4966334687</v>
      </c>
      <c r="L114" s="87">
        <v>2639.842329655517</v>
      </c>
      <c r="M114" s="88"/>
      <c r="N114" s="89">
        <v>6.2170261104389395</v>
      </c>
      <c r="O114" s="88"/>
      <c r="P114" s="89">
        <v>9.426064189093479</v>
      </c>
      <c r="Q114" s="77">
        <v>88</v>
      </c>
      <c r="R114" s="77">
        <v>97</v>
      </c>
      <c r="S114" s="29">
        <f t="shared" si="5"/>
        <v>0</v>
      </c>
      <c r="T114" s="29">
        <f t="shared" si="6"/>
        <v>0</v>
      </c>
      <c r="U114" s="29">
        <f t="shared" si="7"/>
        <v>0</v>
      </c>
      <c r="V114" s="29">
        <f t="shared" si="8"/>
        <v>1</v>
      </c>
      <c r="W114" s="29">
        <f t="shared" si="9"/>
        <v>0</v>
      </c>
    </row>
    <row r="115" spans="1:23" s="29" customFormat="1" ht="12.75" customHeight="1">
      <c r="A115" s="17">
        <v>1991</v>
      </c>
      <c r="B115" s="18" t="s">
        <v>523</v>
      </c>
      <c r="C115" s="19" t="s">
        <v>525</v>
      </c>
      <c r="D115" s="20" t="s">
        <v>526</v>
      </c>
      <c r="E115" s="142" t="s">
        <v>1182</v>
      </c>
      <c r="F115" s="82">
        <v>1188.17549</v>
      </c>
      <c r="G115" s="74">
        <v>1.735021</v>
      </c>
      <c r="H115" s="22" t="s">
        <v>169</v>
      </c>
      <c r="I115" s="23">
        <v>43.163698630137</v>
      </c>
      <c r="J115" s="24" t="s">
        <v>177</v>
      </c>
      <c r="K115" s="87">
        <v>110902.82828045182</v>
      </c>
      <c r="L115" s="87">
        <v>93.33876116267288</v>
      </c>
      <c r="M115" s="88"/>
      <c r="N115" s="89">
        <v>2.877216295358543</v>
      </c>
      <c r="O115" s="88"/>
      <c r="P115" s="89">
        <v>1.2838151758963985</v>
      </c>
      <c r="Q115" s="77">
        <v>73</v>
      </c>
      <c r="R115" s="77">
        <v>55</v>
      </c>
      <c r="S115" s="29">
        <f t="shared" si="5"/>
        <v>0</v>
      </c>
      <c r="T115" s="29">
        <f t="shared" si="6"/>
        <v>0</v>
      </c>
      <c r="U115" s="29">
        <f t="shared" si="7"/>
        <v>1</v>
      </c>
      <c r="V115" s="29">
        <f t="shared" si="8"/>
        <v>0</v>
      </c>
      <c r="W115" s="29">
        <f t="shared" si="9"/>
        <v>0</v>
      </c>
    </row>
    <row r="116" spans="1:23" s="29" customFormat="1" ht="12.75" customHeight="1">
      <c r="A116" s="17">
        <v>1991</v>
      </c>
      <c r="B116" s="18" t="s">
        <v>523</v>
      </c>
      <c r="C116" s="19" t="s">
        <v>527</v>
      </c>
      <c r="D116" s="20" t="s">
        <v>448</v>
      </c>
      <c r="E116" s="141" t="s">
        <v>1182</v>
      </c>
      <c r="F116" s="82">
        <v>523.41824</v>
      </c>
      <c r="G116" s="74">
        <v>0.9</v>
      </c>
      <c r="H116" s="17">
        <v>1994</v>
      </c>
      <c r="I116" s="23">
        <v>363.2219178082192</v>
      </c>
      <c r="J116" s="24" t="s">
        <v>177</v>
      </c>
      <c r="K116" s="87">
        <v>1228163.6690270137</v>
      </c>
      <c r="L116" s="87">
        <v>2346.4288692480677</v>
      </c>
      <c r="M116" s="88"/>
      <c r="N116" s="89">
        <v>3.7864544790912387</v>
      </c>
      <c r="O116" s="88"/>
      <c r="P116" s="89">
        <v>4.5876119820559165</v>
      </c>
      <c r="Q116" s="77">
        <v>79</v>
      </c>
      <c r="R116" s="77">
        <v>84</v>
      </c>
      <c r="S116" s="29">
        <f t="shared" si="5"/>
        <v>0</v>
      </c>
      <c r="T116" s="29">
        <f t="shared" si="6"/>
        <v>0</v>
      </c>
      <c r="U116" s="29">
        <f t="shared" si="7"/>
        <v>1</v>
      </c>
      <c r="V116" s="29">
        <f t="shared" si="8"/>
        <v>0</v>
      </c>
      <c r="W116" s="29">
        <f t="shared" si="9"/>
        <v>0</v>
      </c>
    </row>
    <row r="117" spans="1:23" s="29" customFormat="1" ht="12.75" customHeight="1">
      <c r="A117" s="17">
        <v>1991</v>
      </c>
      <c r="B117" s="18" t="s">
        <v>523</v>
      </c>
      <c r="C117" s="19" t="s">
        <v>528</v>
      </c>
      <c r="D117" s="20" t="s">
        <v>449</v>
      </c>
      <c r="E117" s="141" t="s">
        <v>1182</v>
      </c>
      <c r="F117" s="82">
        <v>1840.87488</v>
      </c>
      <c r="G117" s="74">
        <v>0.9228562</v>
      </c>
      <c r="H117" s="22" t="s">
        <v>169</v>
      </c>
      <c r="I117" s="23">
        <v>236.41780821917808</v>
      </c>
      <c r="J117" s="24" t="s">
        <v>177</v>
      </c>
      <c r="K117" s="87">
        <v>504263.72418115</v>
      </c>
      <c r="L117" s="87">
        <v>273.9261259196225</v>
      </c>
      <c r="M117" s="88"/>
      <c r="N117" s="89">
        <v>2.388504595880288</v>
      </c>
      <c r="O117" s="88"/>
      <c r="P117" s="89">
        <v>3.4332595806788873</v>
      </c>
      <c r="Q117" s="77">
        <v>68</v>
      </c>
      <c r="R117" s="77">
        <v>79</v>
      </c>
      <c r="S117" s="29">
        <f t="shared" si="5"/>
        <v>0</v>
      </c>
      <c r="T117" s="29">
        <f t="shared" si="6"/>
        <v>0</v>
      </c>
      <c r="U117" s="29">
        <f t="shared" si="7"/>
        <v>1</v>
      </c>
      <c r="V117" s="29">
        <f t="shared" si="8"/>
        <v>0</v>
      </c>
      <c r="W117" s="29">
        <f t="shared" si="9"/>
        <v>0</v>
      </c>
    </row>
    <row r="118" spans="1:23" s="29" customFormat="1" ht="12.75" customHeight="1">
      <c r="A118" s="17">
        <v>1991</v>
      </c>
      <c r="B118" s="18" t="s">
        <v>523</v>
      </c>
      <c r="C118" s="19" t="s">
        <v>529</v>
      </c>
      <c r="D118" s="20" t="s">
        <v>450</v>
      </c>
      <c r="E118" s="142" t="s">
        <v>1182</v>
      </c>
      <c r="F118" s="82">
        <v>83.479376</v>
      </c>
      <c r="G118" s="74">
        <v>0.9</v>
      </c>
      <c r="H118" s="22" t="s">
        <v>169</v>
      </c>
      <c r="I118" s="23">
        <v>40.76712328767125</v>
      </c>
      <c r="J118" s="24" t="s">
        <v>177</v>
      </c>
      <c r="K118" s="87">
        <v>133843.8662992109</v>
      </c>
      <c r="L118" s="87">
        <v>1603.3165640721954</v>
      </c>
      <c r="M118" s="88"/>
      <c r="N118" s="89">
        <v>3.6765201266129</v>
      </c>
      <c r="O118" s="88"/>
      <c r="P118" s="89">
        <v>4.276483111102314</v>
      </c>
      <c r="Q118" s="77">
        <v>79</v>
      </c>
      <c r="R118" s="77">
        <v>82</v>
      </c>
      <c r="S118" s="29">
        <f t="shared" si="5"/>
        <v>0</v>
      </c>
      <c r="T118" s="29">
        <f t="shared" si="6"/>
        <v>0</v>
      </c>
      <c r="U118" s="29">
        <f t="shared" si="7"/>
        <v>1</v>
      </c>
      <c r="V118" s="29">
        <f t="shared" si="8"/>
        <v>0</v>
      </c>
      <c r="W118" s="29">
        <f t="shared" si="9"/>
        <v>0</v>
      </c>
    </row>
    <row r="119" spans="1:23" s="29" customFormat="1" ht="12.75" customHeight="1">
      <c r="A119" s="17">
        <v>1991</v>
      </c>
      <c r="B119" s="18" t="s">
        <v>523</v>
      </c>
      <c r="C119" s="19" t="s">
        <v>531</v>
      </c>
      <c r="D119" s="20" t="s">
        <v>452</v>
      </c>
      <c r="E119" s="141" t="s">
        <v>1182</v>
      </c>
      <c r="F119" s="82">
        <v>305.316384</v>
      </c>
      <c r="G119" s="74">
        <v>0.9</v>
      </c>
      <c r="H119" s="17">
        <v>1994</v>
      </c>
      <c r="I119" s="23">
        <v>172.0904109589041</v>
      </c>
      <c r="J119" s="24" t="s">
        <v>177</v>
      </c>
      <c r="K119" s="87">
        <v>435400.9711322306</v>
      </c>
      <c r="L119" s="87">
        <v>1426.0648754841488</v>
      </c>
      <c r="M119" s="88"/>
      <c r="N119" s="89">
        <v>2.8332262883161157</v>
      </c>
      <c r="O119" s="88"/>
      <c r="P119" s="89">
        <v>3.138785804700287</v>
      </c>
      <c r="Q119" s="77">
        <v>73</v>
      </c>
      <c r="R119" s="77">
        <v>78</v>
      </c>
      <c r="S119" s="29">
        <f t="shared" si="5"/>
        <v>0</v>
      </c>
      <c r="T119" s="29">
        <f t="shared" si="6"/>
        <v>0</v>
      </c>
      <c r="U119" s="29">
        <f t="shared" si="7"/>
        <v>1</v>
      </c>
      <c r="V119" s="29">
        <f t="shared" si="8"/>
        <v>0</v>
      </c>
      <c r="W119" s="29">
        <f t="shared" si="9"/>
        <v>0</v>
      </c>
    </row>
    <row r="120" spans="1:23" s="29" customFormat="1" ht="12.75" customHeight="1">
      <c r="A120" s="17">
        <v>1991</v>
      </c>
      <c r="B120" s="18" t="s">
        <v>523</v>
      </c>
      <c r="C120" s="19" t="s">
        <v>532</v>
      </c>
      <c r="D120" s="20" t="s">
        <v>453</v>
      </c>
      <c r="E120" s="142" t="s">
        <v>1182</v>
      </c>
      <c r="F120" s="82">
        <v>377.299232</v>
      </c>
      <c r="G120" s="74">
        <v>0.9</v>
      </c>
      <c r="H120" s="17">
        <v>1994</v>
      </c>
      <c r="I120" s="23">
        <v>133.3178082191781</v>
      </c>
      <c r="J120" s="24" t="s">
        <v>177</v>
      </c>
      <c r="K120" s="87">
        <v>550887.8540814248</v>
      </c>
      <c r="L120" s="87">
        <v>1460.0820975999886</v>
      </c>
      <c r="M120" s="88"/>
      <c r="N120" s="89">
        <v>4.627256489591255</v>
      </c>
      <c r="O120" s="88"/>
      <c r="P120" s="89">
        <v>6.135924425562747</v>
      </c>
      <c r="Q120" s="77">
        <v>84</v>
      </c>
      <c r="R120" s="77">
        <v>90</v>
      </c>
      <c r="S120" s="29">
        <f t="shared" si="5"/>
        <v>0</v>
      </c>
      <c r="T120" s="29">
        <f t="shared" si="6"/>
        <v>0</v>
      </c>
      <c r="U120" s="29">
        <f t="shared" si="7"/>
        <v>1</v>
      </c>
      <c r="V120" s="29">
        <f t="shared" si="8"/>
        <v>0</v>
      </c>
      <c r="W120" s="29">
        <f t="shared" si="9"/>
        <v>0</v>
      </c>
    </row>
    <row r="121" spans="1:23" s="29" customFormat="1" ht="12.75" customHeight="1">
      <c r="A121" s="17">
        <v>1997</v>
      </c>
      <c r="B121" s="18" t="s">
        <v>1159</v>
      </c>
      <c r="C121" s="19" t="s">
        <v>1160</v>
      </c>
      <c r="D121" s="20" t="s">
        <v>1161</v>
      </c>
      <c r="E121" s="140" t="s">
        <v>1182</v>
      </c>
      <c r="F121" s="82">
        <v>159.8608016327</v>
      </c>
      <c r="G121" s="76">
        <v>0.80000001</v>
      </c>
      <c r="H121" s="22" t="s">
        <v>172</v>
      </c>
      <c r="I121" s="23">
        <v>34.0218878248974</v>
      </c>
      <c r="J121" s="24" t="s">
        <v>177</v>
      </c>
      <c r="K121" s="87">
        <v>124643.00852773464</v>
      </c>
      <c r="L121" s="87">
        <v>779.6971318467262</v>
      </c>
      <c r="M121" s="88"/>
      <c r="N121" s="89">
        <v>4.102589421712908</v>
      </c>
      <c r="O121" s="88"/>
      <c r="P121" s="89">
        <v>4.5422788595117725</v>
      </c>
      <c r="Q121" s="77">
        <v>81</v>
      </c>
      <c r="R121" s="77">
        <v>83</v>
      </c>
      <c r="S121" s="29">
        <f t="shared" si="5"/>
        <v>0</v>
      </c>
      <c r="T121" s="29">
        <f t="shared" si="6"/>
        <v>0</v>
      </c>
      <c r="U121" s="29">
        <f t="shared" si="7"/>
        <v>1</v>
      </c>
      <c r="V121" s="29">
        <f t="shared" si="8"/>
        <v>0</v>
      </c>
      <c r="W121" s="29">
        <f t="shared" si="9"/>
        <v>0</v>
      </c>
    </row>
    <row r="122" spans="1:23" s="29" customFormat="1" ht="12.75" customHeight="1">
      <c r="A122" s="17">
        <v>1991</v>
      </c>
      <c r="B122" s="18" t="s">
        <v>523</v>
      </c>
      <c r="C122" s="19" t="s">
        <v>533</v>
      </c>
      <c r="D122" s="20" t="s">
        <v>456</v>
      </c>
      <c r="E122" s="141" t="s">
        <v>1182</v>
      </c>
      <c r="F122" s="82">
        <v>1229.68064</v>
      </c>
      <c r="G122" s="74">
        <v>0.9047354</v>
      </c>
      <c r="H122" s="17">
        <v>1994</v>
      </c>
      <c r="I122" s="23">
        <v>91.86027397260274</v>
      </c>
      <c r="J122" s="24" t="s">
        <v>177</v>
      </c>
      <c r="K122" s="87">
        <v>336943.6618527127</v>
      </c>
      <c r="L122" s="87">
        <v>274.00908080712134</v>
      </c>
      <c r="M122" s="88"/>
      <c r="N122" s="89">
        <v>4.107504956306485</v>
      </c>
      <c r="O122" s="88"/>
      <c r="P122" s="89">
        <v>4.552698300448198</v>
      </c>
      <c r="Q122" s="77">
        <v>82</v>
      </c>
      <c r="R122" s="77">
        <v>83</v>
      </c>
      <c r="S122" s="29">
        <f t="shared" si="5"/>
        <v>0</v>
      </c>
      <c r="T122" s="29">
        <f t="shared" si="6"/>
        <v>0</v>
      </c>
      <c r="U122" s="29">
        <f t="shared" si="7"/>
        <v>1</v>
      </c>
      <c r="V122" s="29">
        <f t="shared" si="8"/>
        <v>0</v>
      </c>
      <c r="W122" s="29">
        <f t="shared" si="9"/>
        <v>0</v>
      </c>
    </row>
    <row r="123" spans="1:23" s="29" customFormat="1" ht="12.75" customHeight="1">
      <c r="A123" s="17">
        <v>1991</v>
      </c>
      <c r="B123" s="18" t="s">
        <v>730</v>
      </c>
      <c r="C123" s="113" t="s">
        <v>739</v>
      </c>
      <c r="D123" s="116" t="s">
        <v>740</v>
      </c>
      <c r="E123" s="142" t="s">
        <v>1182</v>
      </c>
      <c r="F123" s="82">
        <v>623.355968</v>
      </c>
      <c r="G123" s="74">
        <v>4.448298</v>
      </c>
      <c r="H123" s="22" t="s">
        <v>169</v>
      </c>
      <c r="I123" s="23">
        <v>110.77534246575343</v>
      </c>
      <c r="J123" s="24" t="s">
        <v>177</v>
      </c>
      <c r="K123" s="87">
        <v>216098.91395447685</v>
      </c>
      <c r="L123" s="87">
        <v>346.6701612688769</v>
      </c>
      <c r="M123" s="88"/>
      <c r="N123" s="89">
        <v>2.184530054361538</v>
      </c>
      <c r="O123" s="88"/>
      <c r="P123" s="89">
        <v>2.446339009189714</v>
      </c>
      <c r="Q123" s="77">
        <v>66</v>
      </c>
      <c r="R123" s="77">
        <v>73</v>
      </c>
      <c r="S123" s="29">
        <f t="shared" si="5"/>
        <v>0</v>
      </c>
      <c r="T123" s="29">
        <f t="shared" si="6"/>
        <v>0</v>
      </c>
      <c r="U123" s="29">
        <f t="shared" si="7"/>
        <v>1</v>
      </c>
      <c r="V123" s="29">
        <f t="shared" si="8"/>
        <v>0</v>
      </c>
      <c r="W123" s="29">
        <f t="shared" si="9"/>
        <v>0</v>
      </c>
    </row>
    <row r="124" spans="1:23" s="29" customFormat="1" ht="12.75" customHeight="1">
      <c r="A124" s="17">
        <v>1991</v>
      </c>
      <c r="B124" s="18" t="s">
        <v>523</v>
      </c>
      <c r="C124" s="19" t="s">
        <v>535</v>
      </c>
      <c r="D124" s="20" t="s">
        <v>467</v>
      </c>
      <c r="E124" s="141" t="s">
        <v>1182</v>
      </c>
      <c r="F124" s="82">
        <v>709.22176</v>
      </c>
      <c r="G124" s="74">
        <v>3.340505</v>
      </c>
      <c r="H124" s="22" t="s">
        <v>169</v>
      </c>
      <c r="I124" s="23">
        <v>53.57575342465753</v>
      </c>
      <c r="J124" s="24" t="s">
        <v>177</v>
      </c>
      <c r="K124" s="87">
        <v>396370.1222653286</v>
      </c>
      <c r="L124" s="87">
        <v>558.8803737005032</v>
      </c>
      <c r="M124" s="88"/>
      <c r="N124" s="89">
        <v>8.284783514959994</v>
      </c>
      <c r="O124" s="88"/>
      <c r="P124" s="89">
        <v>6.750549104076242</v>
      </c>
      <c r="Q124" s="77">
        <v>93</v>
      </c>
      <c r="R124" s="77">
        <v>91</v>
      </c>
      <c r="S124" s="29">
        <f t="shared" si="5"/>
        <v>0</v>
      </c>
      <c r="T124" s="29">
        <f t="shared" si="6"/>
        <v>0</v>
      </c>
      <c r="U124" s="29">
        <f t="shared" si="7"/>
        <v>0</v>
      </c>
      <c r="V124" s="29">
        <f t="shared" si="8"/>
        <v>1</v>
      </c>
      <c r="W124" s="29">
        <f t="shared" si="9"/>
        <v>0</v>
      </c>
    </row>
    <row r="125" spans="1:23" s="29" customFormat="1" ht="12.75" customHeight="1">
      <c r="A125" s="17">
        <v>1991</v>
      </c>
      <c r="B125" s="18" t="s">
        <v>523</v>
      </c>
      <c r="C125" s="19" t="s">
        <v>536</v>
      </c>
      <c r="D125" s="20" t="s">
        <v>468</v>
      </c>
      <c r="E125" s="141" t="s">
        <v>1182</v>
      </c>
      <c r="F125" s="82">
        <v>203.644704</v>
      </c>
      <c r="G125" s="74">
        <v>2.428086</v>
      </c>
      <c r="H125" s="22" t="s">
        <v>169</v>
      </c>
      <c r="I125" s="23">
        <v>5.372534246575341</v>
      </c>
      <c r="J125" s="24" t="s">
        <v>177</v>
      </c>
      <c r="K125" s="87">
        <v>28160.636576798963</v>
      </c>
      <c r="L125" s="87">
        <v>138.28317664867419</v>
      </c>
      <c r="M125" s="88"/>
      <c r="N125" s="89">
        <v>5.869644741182322</v>
      </c>
      <c r="O125" s="88"/>
      <c r="P125" s="89">
        <v>4.912034591473289</v>
      </c>
      <c r="Q125" s="77">
        <v>87</v>
      </c>
      <c r="R125" s="77">
        <v>85</v>
      </c>
      <c r="S125" s="29">
        <f t="shared" si="5"/>
        <v>0</v>
      </c>
      <c r="T125" s="29">
        <f t="shared" si="6"/>
        <v>0</v>
      </c>
      <c r="U125" s="29">
        <f t="shared" si="7"/>
        <v>1</v>
      </c>
      <c r="V125" s="29">
        <f t="shared" si="8"/>
        <v>0</v>
      </c>
      <c r="W125" s="29">
        <f t="shared" si="9"/>
        <v>0</v>
      </c>
    </row>
    <row r="126" spans="1:23" s="29" customFormat="1" ht="12.75" customHeight="1">
      <c r="A126" s="17">
        <v>1991</v>
      </c>
      <c r="B126" s="18" t="s">
        <v>523</v>
      </c>
      <c r="C126" s="19" t="s">
        <v>537</v>
      </c>
      <c r="D126" s="20" t="s">
        <v>469</v>
      </c>
      <c r="E126" s="141" t="s">
        <v>1182</v>
      </c>
      <c r="F126" s="82">
        <v>792.81088</v>
      </c>
      <c r="G126" s="74">
        <v>2.420088</v>
      </c>
      <c r="H126" s="17">
        <v>1994</v>
      </c>
      <c r="I126" s="23">
        <v>7.99342465753426</v>
      </c>
      <c r="J126" s="24" t="s">
        <v>177</v>
      </c>
      <c r="K126" s="87">
        <v>18356.651590583344</v>
      </c>
      <c r="L126" s="87">
        <v>23.153884556406876</v>
      </c>
      <c r="M126" s="88"/>
      <c r="N126" s="89">
        <v>2.5716337710584</v>
      </c>
      <c r="O126" s="88"/>
      <c r="P126" s="89">
        <v>2.187359963202246</v>
      </c>
      <c r="Q126" s="77">
        <v>71</v>
      </c>
      <c r="R126" s="77">
        <v>71</v>
      </c>
      <c r="S126" s="29">
        <f t="shared" si="5"/>
        <v>0</v>
      </c>
      <c r="T126" s="29">
        <f t="shared" si="6"/>
        <v>0</v>
      </c>
      <c r="U126" s="29">
        <f t="shared" si="7"/>
        <v>1</v>
      </c>
      <c r="V126" s="29">
        <f t="shared" si="8"/>
        <v>0</v>
      </c>
      <c r="W126" s="29">
        <f t="shared" si="9"/>
        <v>0</v>
      </c>
    </row>
    <row r="127" spans="1:23" s="29" customFormat="1" ht="12.75" customHeight="1">
      <c r="A127" s="17">
        <v>1991</v>
      </c>
      <c r="B127" s="18" t="s">
        <v>523</v>
      </c>
      <c r="C127" s="19" t="s">
        <v>538</v>
      </c>
      <c r="D127" s="20" t="s">
        <v>539</v>
      </c>
      <c r="E127" s="142" t="s">
        <v>1182</v>
      </c>
      <c r="F127" s="82">
        <v>6378.82522</v>
      </c>
      <c r="G127" s="74">
        <v>3.33384</v>
      </c>
      <c r="H127" s="22" t="s">
        <v>169</v>
      </c>
      <c r="I127" s="23">
        <v>378.37632876712325</v>
      </c>
      <c r="J127" s="24" t="s">
        <v>177</v>
      </c>
      <c r="K127" s="87">
        <v>1351679.497510375</v>
      </c>
      <c r="L127" s="87">
        <v>211.9010085544208</v>
      </c>
      <c r="M127" s="88"/>
      <c r="N127" s="89">
        <v>4.000352928859908</v>
      </c>
      <c r="O127" s="88"/>
      <c r="P127" s="89">
        <v>2.1636718135224955</v>
      </c>
      <c r="Q127" s="77">
        <v>81</v>
      </c>
      <c r="R127" s="77">
        <v>70</v>
      </c>
      <c r="S127" s="29">
        <f t="shared" si="5"/>
        <v>0</v>
      </c>
      <c r="T127" s="29">
        <f t="shared" si="6"/>
        <v>0</v>
      </c>
      <c r="U127" s="29">
        <f t="shared" si="7"/>
        <v>1</v>
      </c>
      <c r="V127" s="29">
        <f t="shared" si="8"/>
        <v>0</v>
      </c>
      <c r="W127" s="29">
        <f t="shared" si="9"/>
        <v>0</v>
      </c>
    </row>
    <row r="128" spans="1:23" s="29" customFormat="1" ht="12.75" customHeight="1">
      <c r="A128" s="17">
        <v>1991</v>
      </c>
      <c r="B128" s="18" t="s">
        <v>761</v>
      </c>
      <c r="C128" s="19" t="s">
        <v>764</v>
      </c>
      <c r="D128" s="20" t="s">
        <v>765</v>
      </c>
      <c r="E128" s="142" t="s">
        <v>1182</v>
      </c>
      <c r="F128" s="82">
        <v>38.851404</v>
      </c>
      <c r="G128" s="74">
        <v>39.0853</v>
      </c>
      <c r="H128" s="22" t="s">
        <v>169</v>
      </c>
      <c r="I128" s="23">
        <v>20.29153424657533</v>
      </c>
      <c r="J128" s="24" t="s">
        <v>177</v>
      </c>
      <c r="K128" s="87">
        <v>294249.6936184088</v>
      </c>
      <c r="L128" s="87">
        <v>7573.720981059238</v>
      </c>
      <c r="M128" s="88"/>
      <c r="N128" s="89">
        <v>16.238640791713962</v>
      </c>
      <c r="O128" s="88"/>
      <c r="P128" s="89">
        <v>9.333523333138327</v>
      </c>
      <c r="Q128" s="77">
        <v>98</v>
      </c>
      <c r="R128" s="77">
        <v>96</v>
      </c>
      <c r="S128" s="29">
        <f t="shared" si="5"/>
        <v>0</v>
      </c>
      <c r="T128" s="29">
        <f t="shared" si="6"/>
        <v>0</v>
      </c>
      <c r="U128" s="29">
        <f t="shared" si="7"/>
        <v>0</v>
      </c>
      <c r="V128" s="29">
        <f t="shared" si="8"/>
        <v>0</v>
      </c>
      <c r="W128" s="29">
        <f t="shared" si="9"/>
        <v>1</v>
      </c>
    </row>
    <row r="129" spans="1:23" s="29" customFormat="1" ht="12.75" customHeight="1">
      <c r="A129" s="17">
        <v>1991</v>
      </c>
      <c r="B129" s="18" t="s">
        <v>761</v>
      </c>
      <c r="C129" s="19" t="s">
        <v>766</v>
      </c>
      <c r="D129" s="20" t="s">
        <v>470</v>
      </c>
      <c r="E129" s="142" t="s">
        <v>1182</v>
      </c>
      <c r="F129" s="82">
        <v>1261.46906</v>
      </c>
      <c r="G129" s="74">
        <v>48.60564</v>
      </c>
      <c r="H129" s="22" t="s">
        <v>169</v>
      </c>
      <c r="I129" s="23">
        <v>1035.8954794520548</v>
      </c>
      <c r="J129" s="24" t="s">
        <v>177</v>
      </c>
      <c r="K129" s="87">
        <v>2733750.608823222</v>
      </c>
      <c r="L129" s="87">
        <v>2167.11665431035</v>
      </c>
      <c r="M129" s="88"/>
      <c r="N129" s="89">
        <v>2.9552314233109414</v>
      </c>
      <c r="O129" s="88"/>
      <c r="P129" s="89">
        <v>2.1889676695096787</v>
      </c>
      <c r="Q129" s="77">
        <v>74</v>
      </c>
      <c r="R129" s="77">
        <v>71</v>
      </c>
      <c r="S129" s="29">
        <f t="shared" si="5"/>
        <v>0</v>
      </c>
      <c r="T129" s="29">
        <f t="shared" si="6"/>
        <v>0</v>
      </c>
      <c r="U129" s="29">
        <f t="shared" si="7"/>
        <v>1</v>
      </c>
      <c r="V129" s="29">
        <f t="shared" si="8"/>
        <v>0</v>
      </c>
      <c r="W129" s="29">
        <f t="shared" si="9"/>
        <v>0</v>
      </c>
    </row>
    <row r="130" spans="1:23" s="29" customFormat="1" ht="12.75" customHeight="1">
      <c r="A130" s="17">
        <v>1991</v>
      </c>
      <c r="B130" s="18" t="s">
        <v>773</v>
      </c>
      <c r="C130" s="19" t="s">
        <v>784</v>
      </c>
      <c r="D130" s="20" t="s">
        <v>140</v>
      </c>
      <c r="E130" s="142" t="s">
        <v>1182</v>
      </c>
      <c r="F130" s="82">
        <v>129.892232</v>
      </c>
      <c r="G130" s="74">
        <v>7.761456</v>
      </c>
      <c r="H130" s="22" t="s">
        <v>169</v>
      </c>
      <c r="I130" s="23">
        <v>30.88410958904109</v>
      </c>
      <c r="J130" s="24" t="s">
        <v>177</v>
      </c>
      <c r="K130" s="87">
        <v>69640.45676248925</v>
      </c>
      <c r="L130" s="87">
        <v>536.1402732881613</v>
      </c>
      <c r="M130" s="88"/>
      <c r="N130" s="89">
        <v>2.52507956480701</v>
      </c>
      <c r="O130" s="88"/>
      <c r="P130" s="89">
        <v>2.7323917313361723</v>
      </c>
      <c r="Q130" s="77">
        <v>70</v>
      </c>
      <c r="R130" s="77">
        <v>76</v>
      </c>
      <c r="S130" s="29">
        <f t="shared" si="5"/>
        <v>0</v>
      </c>
      <c r="T130" s="29">
        <f t="shared" si="6"/>
        <v>0</v>
      </c>
      <c r="U130" s="29">
        <f t="shared" si="7"/>
        <v>1</v>
      </c>
      <c r="V130" s="29">
        <f t="shared" si="8"/>
        <v>0</v>
      </c>
      <c r="W130" s="29">
        <f t="shared" si="9"/>
        <v>0</v>
      </c>
    </row>
    <row r="131" spans="1:23" s="29" customFormat="1" ht="12.75" customHeight="1">
      <c r="A131" s="17">
        <v>1997</v>
      </c>
      <c r="B131" s="18" t="s">
        <v>1052</v>
      </c>
      <c r="C131" s="19" t="s">
        <v>1056</v>
      </c>
      <c r="D131" s="20" t="s">
        <v>1057</v>
      </c>
      <c r="E131" s="140" t="s">
        <v>1182</v>
      </c>
      <c r="F131" s="82">
        <v>75.956528</v>
      </c>
      <c r="G131" s="74">
        <v>25.85591</v>
      </c>
      <c r="H131" s="22" t="s">
        <v>172</v>
      </c>
      <c r="I131" s="23">
        <v>31.869493844049234</v>
      </c>
      <c r="J131" s="24" t="s">
        <v>177</v>
      </c>
      <c r="K131" s="87">
        <v>53364.68414203667</v>
      </c>
      <c r="L131" s="87">
        <v>702.5687659398632</v>
      </c>
      <c r="M131" s="88"/>
      <c r="N131" s="89">
        <v>1.8751124542465434</v>
      </c>
      <c r="O131" s="88"/>
      <c r="P131" s="89">
        <v>1.4035337872997777</v>
      </c>
      <c r="Q131" s="77">
        <v>62</v>
      </c>
      <c r="R131" s="77">
        <v>58</v>
      </c>
      <c r="S131" s="29">
        <f t="shared" si="5"/>
        <v>0</v>
      </c>
      <c r="T131" s="29">
        <f t="shared" si="6"/>
        <v>1</v>
      </c>
      <c r="U131" s="29">
        <f t="shared" si="7"/>
        <v>0</v>
      </c>
      <c r="V131" s="29">
        <f t="shared" si="8"/>
        <v>0</v>
      </c>
      <c r="W131" s="29">
        <f t="shared" si="9"/>
        <v>0</v>
      </c>
    </row>
    <row r="132" spans="1:23" s="29" customFormat="1" ht="12.75" customHeight="1">
      <c r="A132" s="17">
        <v>1991</v>
      </c>
      <c r="B132" s="18" t="s">
        <v>746</v>
      </c>
      <c r="C132" s="19" t="s">
        <v>757</v>
      </c>
      <c r="D132" s="20" t="s">
        <v>488</v>
      </c>
      <c r="E132" s="142" t="s">
        <v>1182</v>
      </c>
      <c r="F132" s="82">
        <v>227.6208940998</v>
      </c>
      <c r="G132" s="74">
        <v>14.02158</v>
      </c>
      <c r="H132" s="22" t="s">
        <v>169</v>
      </c>
      <c r="I132" s="23">
        <v>118.41735616438358</v>
      </c>
      <c r="J132" s="24" t="s">
        <v>177</v>
      </c>
      <c r="K132" s="87">
        <v>875578.0312692594</v>
      </c>
      <c r="L132" s="87">
        <v>3846.6505227123994</v>
      </c>
      <c r="M132" s="88"/>
      <c r="N132" s="89">
        <v>8.27995615083515</v>
      </c>
      <c r="O132" s="88"/>
      <c r="P132" s="89">
        <v>6.090000858538922</v>
      </c>
      <c r="Q132" s="77">
        <v>93</v>
      </c>
      <c r="R132" s="77">
        <v>89</v>
      </c>
      <c r="S132" s="29">
        <f t="shared" si="5"/>
        <v>0</v>
      </c>
      <c r="T132" s="29">
        <f t="shared" si="6"/>
        <v>0</v>
      </c>
      <c r="U132" s="29">
        <f t="shared" si="7"/>
        <v>0</v>
      </c>
      <c r="V132" s="29">
        <f t="shared" si="8"/>
        <v>1</v>
      </c>
      <c r="W132" s="29">
        <f t="shared" si="9"/>
        <v>0</v>
      </c>
    </row>
    <row r="133" spans="1:23" s="29" customFormat="1" ht="12.75" customHeight="1">
      <c r="A133" s="17">
        <v>1991</v>
      </c>
      <c r="B133" s="18" t="s">
        <v>746</v>
      </c>
      <c r="C133" s="19" t="s">
        <v>758</v>
      </c>
      <c r="D133" s="20" t="s">
        <v>489</v>
      </c>
      <c r="E133" s="142" t="s">
        <v>1182</v>
      </c>
      <c r="F133" s="82">
        <v>824.824892658</v>
      </c>
      <c r="G133" s="74">
        <v>12.68127</v>
      </c>
      <c r="H133" s="22" t="s">
        <v>169</v>
      </c>
      <c r="I133" s="23">
        <v>285.7479452054794</v>
      </c>
      <c r="J133" s="24" t="s">
        <v>177</v>
      </c>
      <c r="K133" s="87">
        <v>828206.8075103649</v>
      </c>
      <c r="L133" s="87">
        <v>1004.1001609947376</v>
      </c>
      <c r="M133" s="88"/>
      <c r="N133" s="89">
        <v>3.245668950750744</v>
      </c>
      <c r="O133" s="88"/>
      <c r="P133" s="89">
        <v>2.5191421349533547</v>
      </c>
      <c r="Q133" s="77">
        <v>76</v>
      </c>
      <c r="R133" s="77">
        <v>74</v>
      </c>
      <c r="S133" s="29">
        <f>IF(N133&lt;1,1,0)</f>
        <v>0</v>
      </c>
      <c r="T133" s="29">
        <f>IF(AND(N133&gt;=1,N133&lt;2),1,0)</f>
        <v>0</v>
      </c>
      <c r="U133" s="29">
        <f>IF(AND(N133&gt;=2,N133&lt;6),1,0)</f>
        <v>1</v>
      </c>
      <c r="V133" s="29">
        <f>IF(AND(N133&gt;=6,N133&lt;10),1,0)</f>
        <v>0</v>
      </c>
      <c r="W133" s="29">
        <f>IF(N133&gt;=10,1,0)</f>
        <v>0</v>
      </c>
    </row>
    <row r="134" spans="1:23" s="29" customFormat="1" ht="12.75" customHeight="1">
      <c r="A134" s="17">
        <v>1991</v>
      </c>
      <c r="B134" s="18" t="s">
        <v>746</v>
      </c>
      <c r="C134" s="19" t="s">
        <v>759</v>
      </c>
      <c r="D134" s="20" t="s">
        <v>760</v>
      </c>
      <c r="E134" s="142" t="s">
        <v>1182</v>
      </c>
      <c r="F134" s="82">
        <v>246.2431320175</v>
      </c>
      <c r="G134" s="74">
        <v>13.20506</v>
      </c>
      <c r="H134" s="22" t="s">
        <v>169</v>
      </c>
      <c r="I134" s="23">
        <v>98.99438356164387</v>
      </c>
      <c r="J134" s="24" t="s">
        <v>177</v>
      </c>
      <c r="K134" s="87">
        <v>392573.8416423097</v>
      </c>
      <c r="L134" s="87">
        <v>1594.252958147114</v>
      </c>
      <c r="M134" s="88"/>
      <c r="N134" s="89">
        <v>4.4407808690206565</v>
      </c>
      <c r="O134" s="88"/>
      <c r="P134" s="89">
        <v>2.3438533278029423</v>
      </c>
      <c r="Q134" s="77">
        <v>83</v>
      </c>
      <c r="R134" s="77">
        <v>72</v>
      </c>
      <c r="S134" s="29">
        <f>IF(N134&lt;1,1,0)</f>
        <v>0</v>
      </c>
      <c r="T134" s="29">
        <f>IF(AND(N134&gt;=1,N134&lt;2),1,0)</f>
        <v>0</v>
      </c>
      <c r="U134" s="29">
        <f>IF(AND(N134&gt;=2,N134&lt;6),1,0)</f>
        <v>1</v>
      </c>
      <c r="V134" s="29">
        <f>IF(AND(N134&gt;=6,N134&lt;10),1,0)</f>
        <v>0</v>
      </c>
      <c r="W134" s="29">
        <f>IF(N134&gt;=10,1,0)</f>
        <v>0</v>
      </c>
    </row>
    <row r="135" spans="1:23" s="29" customFormat="1" ht="12.75" customHeight="1">
      <c r="A135" s="17">
        <v>1997</v>
      </c>
      <c r="B135" s="18" t="s">
        <v>1067</v>
      </c>
      <c r="C135" s="19" t="s">
        <v>1076</v>
      </c>
      <c r="D135" s="20" t="s">
        <v>490</v>
      </c>
      <c r="E135" s="139" t="s">
        <v>1182</v>
      </c>
      <c r="F135" s="82">
        <v>1672.348468539</v>
      </c>
      <c r="G135" s="74">
        <v>12.29172</v>
      </c>
      <c r="H135" s="22" t="s">
        <v>172</v>
      </c>
      <c r="I135" s="23">
        <v>417.65526675786595</v>
      </c>
      <c r="J135" s="24" t="s">
        <v>177</v>
      </c>
      <c r="K135" s="87">
        <v>3039856.6953084124</v>
      </c>
      <c r="L135" s="87">
        <v>1817.7172715469387</v>
      </c>
      <c r="M135" s="88"/>
      <c r="N135" s="89">
        <v>8.150489445507128</v>
      </c>
      <c r="O135" s="88"/>
      <c r="P135" s="89">
        <v>4.493568129139034</v>
      </c>
      <c r="Q135" s="77">
        <v>93</v>
      </c>
      <c r="R135" s="77">
        <v>83</v>
      </c>
      <c r="S135" s="29">
        <f>IF(N135&lt;1,1,0)</f>
        <v>0</v>
      </c>
      <c r="T135" s="29">
        <f>IF(AND(N135&gt;=1,N135&lt;2),1,0)</f>
        <v>0</v>
      </c>
      <c r="U135" s="29">
        <f>IF(AND(N135&gt;=2,N135&lt;6),1,0)</f>
        <v>0</v>
      </c>
      <c r="V135" s="29">
        <f>IF(AND(N135&gt;=6,N135&lt;10),1,0)</f>
        <v>1</v>
      </c>
      <c r="W135" s="29">
        <f>IF(N135&gt;=10,1,0)</f>
        <v>0</v>
      </c>
    </row>
    <row r="136" spans="1:23" s="29" customFormat="1" ht="12.75" customHeight="1">
      <c r="A136" s="17">
        <v>1997</v>
      </c>
      <c r="B136" s="18" t="s">
        <v>1067</v>
      </c>
      <c r="C136" s="19" t="s">
        <v>1077</v>
      </c>
      <c r="D136" s="20" t="s">
        <v>491</v>
      </c>
      <c r="E136" s="139" t="s">
        <v>1182</v>
      </c>
      <c r="F136" s="82">
        <v>2958.196118146</v>
      </c>
      <c r="G136" s="74">
        <v>11.72253</v>
      </c>
      <c r="H136" s="22" t="s">
        <v>172</v>
      </c>
      <c r="I136" s="23">
        <v>764.8632010943912</v>
      </c>
      <c r="J136" s="24" t="s">
        <v>177</v>
      </c>
      <c r="K136" s="87">
        <v>4695127.4112758245</v>
      </c>
      <c r="L136" s="87">
        <v>1587.1589386772696</v>
      </c>
      <c r="M136" s="88"/>
      <c r="N136" s="89">
        <v>6.874041607533334</v>
      </c>
      <c r="O136" s="88"/>
      <c r="P136" s="89">
        <v>4.982851536771424</v>
      </c>
      <c r="Q136" s="77">
        <v>90</v>
      </c>
      <c r="R136" s="77">
        <v>86</v>
      </c>
      <c r="S136" s="29">
        <f>IF(N136&lt;1,1,0)</f>
        <v>0</v>
      </c>
      <c r="T136" s="29">
        <f>IF(AND(N136&gt;=1,N136&lt;2),1,0)</f>
        <v>0</v>
      </c>
      <c r="U136" s="29">
        <f>IF(AND(N136&gt;=2,N136&lt;6),1,0)</f>
        <v>0</v>
      </c>
      <c r="V136" s="29">
        <f>IF(AND(N136&gt;=6,N136&lt;10),1,0)</f>
        <v>1</v>
      </c>
      <c r="W136" s="29">
        <f>IF(N136&gt;=10,1,0)</f>
        <v>0</v>
      </c>
    </row>
    <row r="137" spans="1:18" s="29" customFormat="1" ht="12.75" customHeight="1">
      <c r="A137" s="98"/>
      <c r="B137" s="99"/>
      <c r="C137" s="98"/>
      <c r="D137" s="98"/>
      <c r="E137" s="19"/>
      <c r="F137" s="100"/>
      <c r="G137" s="101"/>
      <c r="H137" s="99"/>
      <c r="I137" s="100"/>
      <c r="J137" s="99"/>
      <c r="K137" s="102"/>
      <c r="L137" s="106"/>
      <c r="M137" s="104"/>
      <c r="N137" s="102"/>
      <c r="O137" s="104"/>
      <c r="P137" s="105"/>
      <c r="Q137" s="106"/>
      <c r="R137" s="106"/>
    </row>
  </sheetData>
  <sheetProtection/>
  <mergeCells count="20">
    <mergeCell ref="A1:A3"/>
    <mergeCell ref="B1:B3"/>
    <mergeCell ref="C1:C3"/>
    <mergeCell ref="D1:D3"/>
    <mergeCell ref="I1:I3"/>
    <mergeCell ref="J1:R1"/>
    <mergeCell ref="E1:E3"/>
    <mergeCell ref="F1:F3"/>
    <mergeCell ref="G1:G3"/>
    <mergeCell ref="H1:H3"/>
    <mergeCell ref="J2:J3"/>
    <mergeCell ref="K2:K3"/>
    <mergeCell ref="L2:L3"/>
    <mergeCell ref="M2:P2"/>
    <mergeCell ref="M3:N3"/>
    <mergeCell ref="O3:P3"/>
    <mergeCell ref="S1:W2"/>
    <mergeCell ref="Z1:AD1"/>
    <mergeCell ref="Z2:AD2"/>
    <mergeCell ref="Q2:R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36"/>
  <sheetViews>
    <sheetView zoomScalePageLayoutView="0" workbookViewId="0" topLeftCell="A1">
      <selection activeCell="D32" sqref="D32"/>
    </sheetView>
  </sheetViews>
  <sheetFormatPr defaultColWidth="9.140625" defaultRowHeight="12" customHeight="1"/>
  <cols>
    <col min="1" max="1" width="5.28125" style="6" customWidth="1"/>
    <col min="2" max="2" width="6.57421875" style="42" customWidth="1"/>
    <col min="3" max="3" width="15.8515625" style="40" customWidth="1"/>
    <col min="4" max="4" width="52.00390625" style="19" customWidth="1"/>
    <col min="5" max="5" width="15.7109375" style="19" customWidth="1"/>
    <col min="6" max="6" width="7.57421875" style="43" customWidth="1"/>
    <col min="7" max="7" width="11.28125" style="74" bestFit="1" customWidth="1"/>
    <col min="8" max="8" width="10.57421875" style="44" customWidth="1"/>
    <col min="9" max="9" width="6.8515625" style="43" customWidth="1"/>
    <col min="10" max="10" width="9.57421875" style="6" customWidth="1"/>
    <col min="11" max="11" width="10.8515625" style="45" customWidth="1"/>
    <col min="12" max="12" width="9.140625" style="85" customWidth="1"/>
    <col min="13" max="13" width="3.421875" style="46" customWidth="1"/>
    <col min="14" max="14" width="6.7109375" style="46" customWidth="1"/>
    <col min="15" max="15" width="3.421875" style="46" customWidth="1"/>
    <col min="16" max="16" width="6.7109375" style="46" customWidth="1"/>
    <col min="17" max="18" width="9.140625" style="47" customWidth="1"/>
    <col min="19" max="25" width="9.140625" style="44" customWidth="1"/>
    <col min="26" max="26" width="12.140625" style="44" customWidth="1"/>
    <col min="27" max="27" width="14.140625" style="44" customWidth="1"/>
    <col min="28" max="28" width="10.57421875" style="44" customWidth="1"/>
    <col min="29" max="16384" width="9.140625" style="44" customWidth="1"/>
  </cols>
  <sheetData>
    <row r="1" spans="1:28" s="50" customFormat="1" ht="14.25" customHeight="1" thickBot="1">
      <c r="A1" s="155" t="s">
        <v>133</v>
      </c>
      <c r="B1" s="204" t="s">
        <v>168</v>
      </c>
      <c r="C1" s="155" t="s">
        <v>132</v>
      </c>
      <c r="D1" s="155" t="s">
        <v>264</v>
      </c>
      <c r="E1" s="155" t="s">
        <v>1181</v>
      </c>
      <c r="F1" s="202" t="s">
        <v>118</v>
      </c>
      <c r="G1" s="215" t="s">
        <v>134</v>
      </c>
      <c r="H1" s="204" t="s">
        <v>164</v>
      </c>
      <c r="I1" s="202" t="s">
        <v>102</v>
      </c>
      <c r="J1" s="194" t="s">
        <v>166</v>
      </c>
      <c r="K1" s="182"/>
      <c r="L1" s="182"/>
      <c r="M1" s="182"/>
      <c r="N1" s="182"/>
      <c r="O1" s="182"/>
      <c r="P1" s="182"/>
      <c r="Q1" s="182"/>
      <c r="R1" s="183"/>
      <c r="S1" s="231" t="s">
        <v>402</v>
      </c>
      <c r="T1" s="232"/>
      <c r="U1" s="232"/>
      <c r="V1" s="232"/>
      <c r="Y1" s="229" t="s">
        <v>400</v>
      </c>
      <c r="Z1" s="229"/>
      <c r="AA1" s="229"/>
      <c r="AB1" s="229"/>
    </row>
    <row r="2" spans="1:28" s="50" customFormat="1" ht="25.5" customHeight="1" thickBot="1" thickTop="1">
      <c r="A2" s="155"/>
      <c r="B2" s="216"/>
      <c r="C2" s="155"/>
      <c r="D2" s="155"/>
      <c r="E2" s="155"/>
      <c r="F2" s="202"/>
      <c r="G2" s="215"/>
      <c r="H2" s="204"/>
      <c r="I2" s="206"/>
      <c r="J2" s="195" t="s">
        <v>163</v>
      </c>
      <c r="K2" s="178" t="s">
        <v>162</v>
      </c>
      <c r="L2" s="180" t="s">
        <v>117</v>
      </c>
      <c r="M2" s="187" t="s">
        <v>199</v>
      </c>
      <c r="N2" s="187"/>
      <c r="O2" s="187"/>
      <c r="P2" s="187"/>
      <c r="Q2" s="182" t="s">
        <v>159</v>
      </c>
      <c r="R2" s="183"/>
      <c r="S2" s="233"/>
      <c r="T2" s="229"/>
      <c r="U2" s="229"/>
      <c r="V2" s="229"/>
      <c r="Y2" s="229" t="s">
        <v>401</v>
      </c>
      <c r="Z2" s="230"/>
      <c r="AA2" s="230"/>
      <c r="AB2" s="230"/>
    </row>
    <row r="3" spans="1:28" s="50" customFormat="1" ht="24" customHeight="1" thickBot="1" thickTop="1">
      <c r="A3" s="156"/>
      <c r="B3" s="217"/>
      <c r="C3" s="156"/>
      <c r="D3" s="156"/>
      <c r="E3" s="156"/>
      <c r="F3" s="203"/>
      <c r="G3" s="215"/>
      <c r="H3" s="205"/>
      <c r="I3" s="207"/>
      <c r="J3" s="196"/>
      <c r="K3" s="179"/>
      <c r="L3" s="181"/>
      <c r="M3" s="184" t="s">
        <v>160</v>
      </c>
      <c r="N3" s="184"/>
      <c r="O3" s="185" t="s">
        <v>161</v>
      </c>
      <c r="P3" s="185"/>
      <c r="Q3" s="14" t="s">
        <v>160</v>
      </c>
      <c r="R3" s="15" t="s">
        <v>161</v>
      </c>
      <c r="S3" s="120" t="s">
        <v>411</v>
      </c>
      <c r="T3" s="121" t="s">
        <v>409</v>
      </c>
      <c r="U3" s="121" t="s">
        <v>410</v>
      </c>
      <c r="V3" s="121" t="s">
        <v>412</v>
      </c>
      <c r="Y3" s="120" t="s">
        <v>411</v>
      </c>
      <c r="Z3" s="121" t="s">
        <v>409</v>
      </c>
      <c r="AA3" s="121" t="s">
        <v>410</v>
      </c>
      <c r="AB3" s="121" t="s">
        <v>412</v>
      </c>
    </row>
    <row r="4" spans="1:28" s="29" customFormat="1" ht="12.75" customHeight="1" thickTop="1">
      <c r="A4" s="17">
        <v>1991</v>
      </c>
      <c r="B4" s="18" t="s">
        <v>582</v>
      </c>
      <c r="C4" s="19" t="s">
        <v>586</v>
      </c>
      <c r="D4" s="20" t="s">
        <v>587</v>
      </c>
      <c r="E4" s="142" t="s">
        <v>1182</v>
      </c>
      <c r="F4" s="82">
        <v>154.824208</v>
      </c>
      <c r="G4" s="74">
        <v>18.77696</v>
      </c>
      <c r="H4" s="22" t="s">
        <v>169</v>
      </c>
      <c r="I4" s="23">
        <v>63.27295890410958</v>
      </c>
      <c r="J4" s="24" t="s">
        <v>177</v>
      </c>
      <c r="K4" s="25">
        <v>1885.343073565743</v>
      </c>
      <c r="L4" s="83">
        <v>12.177314503464103</v>
      </c>
      <c r="M4" s="88"/>
      <c r="N4" s="89">
        <v>0.03336727852671408</v>
      </c>
      <c r="O4" s="88"/>
      <c r="P4" s="89">
        <v>0.01041082907675567</v>
      </c>
      <c r="Q4" s="77">
        <v>52</v>
      </c>
      <c r="R4" s="77">
        <v>25</v>
      </c>
      <c r="S4" s="29">
        <f>IF(N4&lt;0.1,1,0)</f>
        <v>1</v>
      </c>
      <c r="T4" s="29">
        <f>IF(AND(N4&gt;=0.1,N4&lt;0.3),1,0)</f>
        <v>0</v>
      </c>
      <c r="U4" s="29">
        <f>IF(AND(N4&gt;=0.3,N4&lt;0.5),1,0)</f>
        <v>0</v>
      </c>
      <c r="V4" s="29">
        <f>IF(N4&gt;=0.5,1,0)</f>
        <v>0</v>
      </c>
      <c r="X4" s="29" t="s">
        <v>403</v>
      </c>
      <c r="Y4" s="29">
        <f>SUM(S4:S135)</f>
        <v>72</v>
      </c>
      <c r="Z4" s="29">
        <f>SUM(T4:T135)</f>
        <v>54</v>
      </c>
      <c r="AA4" s="29">
        <f>SUM(U4:U135)</f>
        <v>4</v>
      </c>
      <c r="AB4" s="29">
        <f>SUM(V4:V135)</f>
        <v>2</v>
      </c>
    </row>
    <row r="5" spans="1:28" s="29" customFormat="1" ht="12.75" customHeight="1">
      <c r="A5" s="17">
        <v>1997</v>
      </c>
      <c r="B5" s="18" t="s">
        <v>1021</v>
      </c>
      <c r="C5" s="19" t="s">
        <v>1023</v>
      </c>
      <c r="D5" s="20" t="s">
        <v>1211</v>
      </c>
      <c r="E5" s="139" t="s">
        <v>1182</v>
      </c>
      <c r="F5" s="82">
        <v>135.8448</v>
      </c>
      <c r="G5" s="74">
        <v>24.29156</v>
      </c>
      <c r="H5" s="22" t="s">
        <v>172</v>
      </c>
      <c r="I5" s="23">
        <v>79.12653898768808</v>
      </c>
      <c r="J5" s="24" t="s">
        <v>177</v>
      </c>
      <c r="K5" s="25">
        <v>550.8947653438064</v>
      </c>
      <c r="L5" s="83">
        <v>4.05532464506412</v>
      </c>
      <c r="M5" s="31" t="s">
        <v>498</v>
      </c>
      <c r="N5" s="27">
        <v>0.01</v>
      </c>
      <c r="O5" s="31" t="s">
        <v>498</v>
      </c>
      <c r="P5" s="27">
        <v>0.01</v>
      </c>
      <c r="Q5" s="77">
        <v>12</v>
      </c>
      <c r="R5" s="77">
        <v>12</v>
      </c>
      <c r="S5" s="29">
        <f aca="true" t="shared" si="0" ref="S5:S68">IF(N5&lt;0.1,1,0)</f>
        <v>1</v>
      </c>
      <c r="T5" s="29">
        <f aca="true" t="shared" si="1" ref="T5:T68">IF(AND(N5&gt;=0.1,N5&lt;0.3),1,0)</f>
        <v>0</v>
      </c>
      <c r="U5" s="29">
        <f aca="true" t="shared" si="2" ref="U5:U68">IF(AND(N5&gt;=0.3,N5&lt;0.5),1,0)</f>
        <v>0</v>
      </c>
      <c r="V5" s="29">
        <f aca="true" t="shared" si="3" ref="V5:V68">IF(N5&gt;=0.5,1,0)</f>
        <v>0</v>
      </c>
      <c r="X5" s="29" t="s">
        <v>1137</v>
      </c>
      <c r="Y5" s="119">
        <f>(Y4/132)*100</f>
        <v>54.54545454545454</v>
      </c>
      <c r="Z5" s="119">
        <f>(Z4/132)*100</f>
        <v>40.909090909090914</v>
      </c>
      <c r="AA5" s="119">
        <f>(AA4/132)*100</f>
        <v>3.0303030303030303</v>
      </c>
      <c r="AB5" s="119">
        <f>(AB4/132)*100</f>
        <v>1.5151515151515151</v>
      </c>
    </row>
    <row r="6" spans="1:22" s="29" customFormat="1" ht="12.75" customHeight="1">
      <c r="A6" s="17">
        <v>1997</v>
      </c>
      <c r="B6" s="18" t="s">
        <v>1021</v>
      </c>
      <c r="C6" s="19" t="s">
        <v>1030</v>
      </c>
      <c r="D6" s="20" t="s">
        <v>1214</v>
      </c>
      <c r="E6" s="140" t="s">
        <v>1182</v>
      </c>
      <c r="F6" s="82">
        <v>179.159552</v>
      </c>
      <c r="G6" s="74">
        <v>20.37417</v>
      </c>
      <c r="H6" s="22" t="s">
        <v>172</v>
      </c>
      <c r="I6" s="23">
        <v>90.08071135430916</v>
      </c>
      <c r="J6" s="24" t="s">
        <v>177</v>
      </c>
      <c r="K6" s="25">
        <v>5123.664999548624</v>
      </c>
      <c r="L6" s="83">
        <v>28.598335630737814</v>
      </c>
      <c r="M6" s="88"/>
      <c r="N6" s="89">
        <v>0.06369384410211248</v>
      </c>
      <c r="O6" s="88"/>
      <c r="P6" s="89">
        <v>0.04203544005268753</v>
      </c>
      <c r="Q6" s="77">
        <v>64</v>
      </c>
      <c r="R6" s="77">
        <v>60</v>
      </c>
      <c r="S6" s="29">
        <f t="shared" si="0"/>
        <v>1</v>
      </c>
      <c r="T6" s="29">
        <f t="shared" si="1"/>
        <v>0</v>
      </c>
      <c r="U6" s="29">
        <f t="shared" si="2"/>
        <v>0</v>
      </c>
      <c r="V6" s="29">
        <f t="shared" si="3"/>
        <v>0</v>
      </c>
    </row>
    <row r="7" spans="1:22" s="29" customFormat="1" ht="12.75" customHeight="1">
      <c r="A7" s="17">
        <v>1997</v>
      </c>
      <c r="B7" s="18" t="s">
        <v>1035</v>
      </c>
      <c r="C7" s="33" t="s">
        <v>1036</v>
      </c>
      <c r="D7" s="20" t="s">
        <v>1217</v>
      </c>
      <c r="E7" s="139" t="s">
        <v>1182</v>
      </c>
      <c r="F7" s="82">
        <v>137.94544</v>
      </c>
      <c r="G7" s="76">
        <v>17.545771</v>
      </c>
      <c r="H7" s="22" t="s">
        <v>172</v>
      </c>
      <c r="I7" s="23">
        <v>70.703146374829</v>
      </c>
      <c r="J7" s="24" t="s">
        <v>177</v>
      </c>
      <c r="K7" s="25">
        <v>8068.716258450958</v>
      </c>
      <c r="L7" s="83">
        <v>58.49208396052061</v>
      </c>
      <c r="M7" s="88"/>
      <c r="N7" s="89">
        <v>0.12779511224181547</v>
      </c>
      <c r="O7" s="88"/>
      <c r="P7" s="89">
        <v>0.027729740517375645</v>
      </c>
      <c r="Q7" s="77">
        <v>80</v>
      </c>
      <c r="R7" s="77">
        <v>52</v>
      </c>
      <c r="S7" s="29">
        <f t="shared" si="0"/>
        <v>0</v>
      </c>
      <c r="T7" s="29">
        <f t="shared" si="1"/>
        <v>1</v>
      </c>
      <c r="U7" s="29">
        <f t="shared" si="2"/>
        <v>0</v>
      </c>
      <c r="V7" s="29">
        <f t="shared" si="3"/>
        <v>0</v>
      </c>
    </row>
    <row r="8" spans="1:22" s="29" customFormat="1" ht="12.75" customHeight="1">
      <c r="A8" s="17">
        <v>1997</v>
      </c>
      <c r="B8" s="18" t="s">
        <v>1035</v>
      </c>
      <c r="C8" s="33" t="s">
        <v>1037</v>
      </c>
      <c r="D8" s="20" t="s">
        <v>1218</v>
      </c>
      <c r="E8" s="140" t="s">
        <v>1182</v>
      </c>
      <c r="F8" s="82">
        <v>17.156114</v>
      </c>
      <c r="G8" s="76">
        <v>16.027781</v>
      </c>
      <c r="H8" s="22" t="s">
        <v>172</v>
      </c>
      <c r="I8" s="23">
        <v>7.455403556771552</v>
      </c>
      <c r="J8" s="24" t="s">
        <v>177</v>
      </c>
      <c r="K8" s="25">
        <v>262.9946627931004</v>
      </c>
      <c r="L8" s="83">
        <v>15.329500771159509</v>
      </c>
      <c r="M8" s="88"/>
      <c r="N8" s="89">
        <v>0.039502476154571614</v>
      </c>
      <c r="O8" s="88"/>
      <c r="P8" s="89">
        <v>0.017774606654210927</v>
      </c>
      <c r="Q8" s="77">
        <v>54</v>
      </c>
      <c r="R8" s="77">
        <v>42</v>
      </c>
      <c r="S8" s="29">
        <f t="shared" si="0"/>
        <v>1</v>
      </c>
      <c r="T8" s="29">
        <f t="shared" si="1"/>
        <v>0</v>
      </c>
      <c r="U8" s="29">
        <f t="shared" si="2"/>
        <v>0</v>
      </c>
      <c r="V8" s="29">
        <f t="shared" si="3"/>
        <v>0</v>
      </c>
    </row>
    <row r="9" spans="1:22" s="29" customFormat="1" ht="12.75" customHeight="1">
      <c r="A9" s="17">
        <v>1991</v>
      </c>
      <c r="B9" s="18" t="s">
        <v>599</v>
      </c>
      <c r="C9" s="19" t="s">
        <v>600</v>
      </c>
      <c r="D9" s="20" t="s">
        <v>1219</v>
      </c>
      <c r="E9" s="142" t="s">
        <v>1182</v>
      </c>
      <c r="F9" s="82">
        <v>115.8909211004</v>
      </c>
      <c r="G9" s="74">
        <v>21.2366</v>
      </c>
      <c r="H9" s="17">
        <v>1994</v>
      </c>
      <c r="I9" s="23">
        <v>93.6241095890411</v>
      </c>
      <c r="J9" s="24" t="s">
        <v>177</v>
      </c>
      <c r="K9" s="25">
        <v>2374.2316528613665</v>
      </c>
      <c r="L9" s="83">
        <v>20.486778690838893</v>
      </c>
      <c r="M9" s="88"/>
      <c r="N9" s="89">
        <v>0.028397749987967052</v>
      </c>
      <c r="O9" s="88"/>
      <c r="P9" s="89">
        <v>0.025293419940462535</v>
      </c>
      <c r="Q9" s="77">
        <v>49</v>
      </c>
      <c r="R9" s="77">
        <v>49</v>
      </c>
      <c r="S9" s="29">
        <f t="shared" si="0"/>
        <v>1</v>
      </c>
      <c r="T9" s="29">
        <f t="shared" si="1"/>
        <v>0</v>
      </c>
      <c r="U9" s="29">
        <f t="shared" si="2"/>
        <v>0</v>
      </c>
      <c r="V9" s="29">
        <f t="shared" si="3"/>
        <v>0</v>
      </c>
    </row>
    <row r="10" spans="1:22" s="29" customFormat="1" ht="12.75" customHeight="1">
      <c r="A10" s="17">
        <v>1991</v>
      </c>
      <c r="B10" s="18" t="s">
        <v>599</v>
      </c>
      <c r="C10" s="19" t="s">
        <v>602</v>
      </c>
      <c r="D10" s="20" t="s">
        <v>1221</v>
      </c>
      <c r="E10" s="141" t="s">
        <v>1182</v>
      </c>
      <c r="F10" s="82">
        <v>148.6462792839</v>
      </c>
      <c r="G10" s="74">
        <v>18.67448</v>
      </c>
      <c r="H10" s="17">
        <v>1994</v>
      </c>
      <c r="I10" s="23">
        <v>100.69041095890411</v>
      </c>
      <c r="J10" s="24" t="s">
        <v>177</v>
      </c>
      <c r="K10" s="25">
        <v>13731.82140139396</v>
      </c>
      <c r="L10" s="83">
        <v>92.37918007464897</v>
      </c>
      <c r="M10" s="88"/>
      <c r="N10" s="89">
        <v>0.15271741841532419</v>
      </c>
      <c r="O10" s="88"/>
      <c r="P10" s="89">
        <v>0.28383011838623684</v>
      </c>
      <c r="Q10" s="77">
        <v>85</v>
      </c>
      <c r="R10" s="77">
        <v>93</v>
      </c>
      <c r="S10" s="29">
        <f t="shared" si="0"/>
        <v>0</v>
      </c>
      <c r="T10" s="29">
        <f t="shared" si="1"/>
        <v>1</v>
      </c>
      <c r="U10" s="29">
        <f t="shared" si="2"/>
        <v>0</v>
      </c>
      <c r="V10" s="29">
        <f t="shared" si="3"/>
        <v>0</v>
      </c>
    </row>
    <row r="11" spans="1:22" s="29" customFormat="1" ht="12.75" customHeight="1">
      <c r="A11" s="17">
        <v>1991</v>
      </c>
      <c r="B11" s="18" t="s">
        <v>599</v>
      </c>
      <c r="C11" s="19" t="s">
        <v>604</v>
      </c>
      <c r="D11" s="20" t="s">
        <v>1</v>
      </c>
      <c r="E11" s="142" t="s">
        <v>1182</v>
      </c>
      <c r="F11" s="82">
        <v>19.98655219159</v>
      </c>
      <c r="G11" s="74">
        <v>18.89731</v>
      </c>
      <c r="H11" s="17">
        <v>1994</v>
      </c>
      <c r="I11" s="23">
        <v>15.831780821917812</v>
      </c>
      <c r="J11" s="24" t="s">
        <v>177</v>
      </c>
      <c r="K11" s="25">
        <v>700.1892741573863</v>
      </c>
      <c r="L11" s="83">
        <v>35.03301957463248</v>
      </c>
      <c r="M11" s="88"/>
      <c r="N11" s="89">
        <v>0.04952611093032913</v>
      </c>
      <c r="O11" s="88"/>
      <c r="P11" s="89">
        <v>0.035145467013762505</v>
      </c>
      <c r="Q11" s="77">
        <v>58</v>
      </c>
      <c r="R11" s="77">
        <v>56</v>
      </c>
      <c r="S11" s="29">
        <f t="shared" si="0"/>
        <v>1</v>
      </c>
      <c r="T11" s="29">
        <f t="shared" si="1"/>
        <v>0</v>
      </c>
      <c r="U11" s="29">
        <f t="shared" si="2"/>
        <v>0</v>
      </c>
      <c r="V11" s="29">
        <f t="shared" si="3"/>
        <v>0</v>
      </c>
    </row>
    <row r="12" spans="1:22" s="29" customFormat="1" ht="12.75" customHeight="1">
      <c r="A12" s="17">
        <v>1991</v>
      </c>
      <c r="B12" s="18" t="s">
        <v>639</v>
      </c>
      <c r="C12" s="19" t="s">
        <v>642</v>
      </c>
      <c r="D12" s="20" t="s">
        <v>8</v>
      </c>
      <c r="E12" s="141" t="s">
        <v>1182</v>
      </c>
      <c r="F12" s="82">
        <v>1309.47968</v>
      </c>
      <c r="G12" s="74">
        <v>15.78825</v>
      </c>
      <c r="H12" s="22" t="s">
        <v>169</v>
      </c>
      <c r="I12" s="23">
        <v>713.1821917808219</v>
      </c>
      <c r="J12" s="24" t="s">
        <v>177</v>
      </c>
      <c r="K12" s="25">
        <v>53066.28664484381</v>
      </c>
      <c r="L12" s="83">
        <v>40.524711803732465</v>
      </c>
      <c r="M12" s="88"/>
      <c r="N12" s="89">
        <v>0.08332335519560215</v>
      </c>
      <c r="O12" s="88"/>
      <c r="P12" s="89">
        <v>0.1191643243218251</v>
      </c>
      <c r="Q12" s="77">
        <v>71</v>
      </c>
      <c r="R12" s="77">
        <v>83</v>
      </c>
      <c r="S12" s="29">
        <f t="shared" si="0"/>
        <v>1</v>
      </c>
      <c r="T12" s="29">
        <f t="shared" si="1"/>
        <v>0</v>
      </c>
      <c r="U12" s="29">
        <f t="shared" si="2"/>
        <v>0</v>
      </c>
      <c r="V12" s="29">
        <f t="shared" si="3"/>
        <v>0</v>
      </c>
    </row>
    <row r="13" spans="1:22" s="29" customFormat="1" ht="12.75" customHeight="1">
      <c r="A13" s="17">
        <v>1991</v>
      </c>
      <c r="B13" s="18" t="s">
        <v>639</v>
      </c>
      <c r="C13" s="19" t="s">
        <v>643</v>
      </c>
      <c r="D13" s="20" t="s">
        <v>644</v>
      </c>
      <c r="E13" s="142" t="s">
        <v>1182</v>
      </c>
      <c r="F13" s="82">
        <v>37.19126</v>
      </c>
      <c r="G13" s="74">
        <v>12.21058</v>
      </c>
      <c r="H13" s="22" t="s">
        <v>169</v>
      </c>
      <c r="I13" s="23">
        <v>9.988904109589045</v>
      </c>
      <c r="J13" s="24" t="s">
        <v>177</v>
      </c>
      <c r="K13" s="25">
        <v>3309.3070265868687</v>
      </c>
      <c r="L13" s="83">
        <v>88.980772003607</v>
      </c>
      <c r="M13" s="88"/>
      <c r="N13" s="89">
        <v>0.37099474538652494</v>
      </c>
      <c r="O13" s="88"/>
      <c r="P13" s="89">
        <v>0.1649667787962925</v>
      </c>
      <c r="Q13" s="77">
        <v>95</v>
      </c>
      <c r="R13" s="77">
        <v>88</v>
      </c>
      <c r="S13" s="29">
        <f t="shared" si="0"/>
        <v>0</v>
      </c>
      <c r="T13" s="29">
        <f t="shared" si="1"/>
        <v>0</v>
      </c>
      <c r="U13" s="29">
        <f t="shared" si="2"/>
        <v>1</v>
      </c>
      <c r="V13" s="29">
        <f t="shared" si="3"/>
        <v>0</v>
      </c>
    </row>
    <row r="14" spans="1:22" s="29" customFormat="1" ht="12.75" customHeight="1">
      <c r="A14" s="17">
        <v>1991</v>
      </c>
      <c r="B14" s="18" t="s">
        <v>639</v>
      </c>
      <c r="C14" s="19" t="s">
        <v>646</v>
      </c>
      <c r="D14" s="20" t="s">
        <v>10</v>
      </c>
      <c r="E14" s="141" t="s">
        <v>1182</v>
      </c>
      <c r="F14" s="82">
        <v>231.995136</v>
      </c>
      <c r="G14" s="74">
        <v>14.90745</v>
      </c>
      <c r="H14" s="22" t="s">
        <v>169</v>
      </c>
      <c r="I14" s="23">
        <v>89.74424657534249</v>
      </c>
      <c r="J14" s="24" t="s">
        <v>177</v>
      </c>
      <c r="K14" s="25">
        <v>2131.0830524067487</v>
      </c>
      <c r="L14" s="83">
        <v>9.185895399146423</v>
      </c>
      <c r="M14" s="88"/>
      <c r="N14" s="89">
        <v>0.02659146720566358</v>
      </c>
      <c r="O14" s="88"/>
      <c r="P14" s="89">
        <v>0.01664700791529006</v>
      </c>
      <c r="Q14" s="77">
        <v>48</v>
      </c>
      <c r="R14" s="77">
        <v>39</v>
      </c>
      <c r="S14" s="29">
        <f t="shared" si="0"/>
        <v>1</v>
      </c>
      <c r="T14" s="29">
        <f t="shared" si="1"/>
        <v>0</v>
      </c>
      <c r="U14" s="29">
        <f t="shared" si="2"/>
        <v>0</v>
      </c>
      <c r="V14" s="29">
        <f t="shared" si="3"/>
        <v>0</v>
      </c>
    </row>
    <row r="15" spans="1:22" s="29" customFormat="1" ht="12.75" customHeight="1">
      <c r="A15" s="17">
        <v>1991</v>
      </c>
      <c r="B15" s="18" t="s">
        <v>639</v>
      </c>
      <c r="C15" s="19" t="s">
        <v>647</v>
      </c>
      <c r="D15" s="20" t="s">
        <v>11</v>
      </c>
      <c r="E15" s="142" t="s">
        <v>1182</v>
      </c>
      <c r="F15" s="82">
        <v>448.604288</v>
      </c>
      <c r="G15" s="74">
        <v>15.79796</v>
      </c>
      <c r="H15" s="22" t="s">
        <v>169</v>
      </c>
      <c r="I15" s="23">
        <v>256.0897260273972</v>
      </c>
      <c r="J15" s="24" t="s">
        <v>177</v>
      </c>
      <c r="K15" s="25">
        <v>19429.329764775932</v>
      </c>
      <c r="L15" s="83">
        <v>43.31061981461919</v>
      </c>
      <c r="M15" s="88"/>
      <c r="N15" s="89">
        <v>0.08495994156093617</v>
      </c>
      <c r="O15" s="88"/>
      <c r="P15" s="89">
        <v>0.07312009844944563</v>
      </c>
      <c r="Q15" s="77">
        <v>72</v>
      </c>
      <c r="R15" s="77">
        <v>73</v>
      </c>
      <c r="S15" s="29">
        <f t="shared" si="0"/>
        <v>1</v>
      </c>
      <c r="T15" s="29">
        <f t="shared" si="1"/>
        <v>0</v>
      </c>
      <c r="U15" s="29">
        <f t="shared" si="2"/>
        <v>0</v>
      </c>
      <c r="V15" s="29">
        <f t="shared" si="3"/>
        <v>0</v>
      </c>
    </row>
    <row r="16" spans="1:22" s="29" customFormat="1" ht="12.75" customHeight="1">
      <c r="A16" s="17">
        <v>1991</v>
      </c>
      <c r="B16" s="18" t="s">
        <v>639</v>
      </c>
      <c r="C16" s="19" t="s">
        <v>648</v>
      </c>
      <c r="D16" s="20" t="s">
        <v>12</v>
      </c>
      <c r="E16" s="141" t="s">
        <v>1182</v>
      </c>
      <c r="F16" s="82">
        <v>2113.3673</v>
      </c>
      <c r="G16" s="74">
        <v>15.5023</v>
      </c>
      <c r="H16" s="22" t="s">
        <v>169</v>
      </c>
      <c r="I16" s="23">
        <v>1036.2520547945205</v>
      </c>
      <c r="J16" s="24" t="s">
        <v>177</v>
      </c>
      <c r="K16" s="25">
        <v>107059.47508076797</v>
      </c>
      <c r="L16" s="83">
        <v>50.658243401782535</v>
      </c>
      <c r="M16" s="88"/>
      <c r="N16" s="89">
        <v>0.11569330989207685</v>
      </c>
      <c r="O16" s="88"/>
      <c r="P16" s="89">
        <v>0.1457860226408667</v>
      </c>
      <c r="Q16" s="77">
        <v>78</v>
      </c>
      <c r="R16" s="77">
        <v>86</v>
      </c>
      <c r="S16" s="29">
        <f t="shared" si="0"/>
        <v>0</v>
      </c>
      <c r="T16" s="29">
        <f t="shared" si="1"/>
        <v>1</v>
      </c>
      <c r="U16" s="29">
        <f t="shared" si="2"/>
        <v>0</v>
      </c>
      <c r="V16" s="29">
        <f t="shared" si="3"/>
        <v>0</v>
      </c>
    </row>
    <row r="17" spans="1:22" s="29" customFormat="1" ht="12.75" customHeight="1">
      <c r="A17" s="17">
        <v>1991</v>
      </c>
      <c r="B17" s="18" t="s">
        <v>509</v>
      </c>
      <c r="C17" s="19" t="s">
        <v>514</v>
      </c>
      <c r="D17" s="20" t="s">
        <v>18</v>
      </c>
      <c r="E17" s="142" t="s">
        <v>1182</v>
      </c>
      <c r="F17" s="82">
        <v>44.86144584929</v>
      </c>
      <c r="G17" s="74">
        <v>14.73018</v>
      </c>
      <c r="H17" s="22" t="s">
        <v>169</v>
      </c>
      <c r="I17" s="23">
        <v>10.401630136986293</v>
      </c>
      <c r="J17" s="24" t="s">
        <v>177</v>
      </c>
      <c r="K17" s="25">
        <v>67.42900117993804</v>
      </c>
      <c r="L17" s="83">
        <v>1.5030501113687402</v>
      </c>
      <c r="M17" s="31" t="s">
        <v>498</v>
      </c>
      <c r="N17" s="27">
        <v>0.01</v>
      </c>
      <c r="O17" s="31" t="s">
        <v>498</v>
      </c>
      <c r="P17" s="27">
        <v>0.01</v>
      </c>
      <c r="Q17" s="77">
        <v>12</v>
      </c>
      <c r="R17" s="77">
        <v>12</v>
      </c>
      <c r="S17" s="29">
        <f t="shared" si="0"/>
        <v>1</v>
      </c>
      <c r="T17" s="29">
        <f t="shared" si="1"/>
        <v>0</v>
      </c>
      <c r="U17" s="29">
        <f t="shared" si="2"/>
        <v>0</v>
      </c>
      <c r="V17" s="29">
        <f t="shared" si="3"/>
        <v>0</v>
      </c>
    </row>
    <row r="18" spans="1:22" s="29" customFormat="1" ht="12.75" customHeight="1">
      <c r="A18" s="17">
        <v>1991</v>
      </c>
      <c r="B18" s="18" t="s">
        <v>570</v>
      </c>
      <c r="C18" s="19" t="s">
        <v>571</v>
      </c>
      <c r="D18" s="20" t="s">
        <v>35</v>
      </c>
      <c r="E18" s="142" t="s">
        <v>1182</v>
      </c>
      <c r="F18" s="82">
        <v>420.292256</v>
      </c>
      <c r="G18" s="74">
        <v>12.26294</v>
      </c>
      <c r="H18" s="22" t="s">
        <v>169</v>
      </c>
      <c r="I18" s="23">
        <v>216.97465753424657</v>
      </c>
      <c r="J18" s="24" t="s">
        <v>177</v>
      </c>
      <c r="K18" s="25">
        <v>2809.518902266782</v>
      </c>
      <c r="L18" s="83">
        <v>6.6846792015763</v>
      </c>
      <c r="M18" s="88"/>
      <c r="N18" s="89">
        <v>0.014500116377861177</v>
      </c>
      <c r="O18" s="88"/>
      <c r="P18" s="89">
        <v>0.014226864214885006</v>
      </c>
      <c r="Q18" s="77">
        <v>34</v>
      </c>
      <c r="R18" s="77">
        <v>34</v>
      </c>
      <c r="S18" s="29">
        <f t="shared" si="0"/>
        <v>1</v>
      </c>
      <c r="T18" s="29">
        <f t="shared" si="1"/>
        <v>0</v>
      </c>
      <c r="U18" s="29">
        <f t="shared" si="2"/>
        <v>0</v>
      </c>
      <c r="V18" s="29">
        <f t="shared" si="3"/>
        <v>0</v>
      </c>
    </row>
    <row r="19" spans="1:22" s="29" customFormat="1" ht="12.75" customHeight="1">
      <c r="A19" s="17">
        <v>1994</v>
      </c>
      <c r="B19" s="18" t="s">
        <v>947</v>
      </c>
      <c r="C19" s="19" t="s">
        <v>949</v>
      </c>
      <c r="D19" s="20" t="s">
        <v>950</v>
      </c>
      <c r="E19" s="142" t="s">
        <v>1182</v>
      </c>
      <c r="F19" s="82">
        <v>806.369088</v>
      </c>
      <c r="G19" s="74">
        <v>9.437552</v>
      </c>
      <c r="H19" s="22" t="s">
        <v>170</v>
      </c>
      <c r="I19" s="23">
        <v>471.53720547945204</v>
      </c>
      <c r="J19" s="24" t="s">
        <v>177</v>
      </c>
      <c r="K19" s="25">
        <v>34821.18593358851</v>
      </c>
      <c r="L19" s="83">
        <v>43.18268948026503</v>
      </c>
      <c r="M19" s="88"/>
      <c r="N19" s="89">
        <v>0.08269440636754243</v>
      </c>
      <c r="O19" s="88"/>
      <c r="P19" s="89">
        <v>0.04050665570650817</v>
      </c>
      <c r="Q19" s="77">
        <v>71</v>
      </c>
      <c r="R19" s="77">
        <v>59</v>
      </c>
      <c r="S19" s="29">
        <f t="shared" si="0"/>
        <v>1</v>
      </c>
      <c r="T19" s="29">
        <f t="shared" si="1"/>
        <v>0</v>
      </c>
      <c r="U19" s="29">
        <f t="shared" si="2"/>
        <v>0</v>
      </c>
      <c r="V19" s="29">
        <f t="shared" si="3"/>
        <v>0</v>
      </c>
    </row>
    <row r="20" spans="1:22" s="29" customFormat="1" ht="12.75" customHeight="1">
      <c r="A20" s="17">
        <v>1994</v>
      </c>
      <c r="B20" s="18" t="s">
        <v>947</v>
      </c>
      <c r="C20" s="19" t="s">
        <v>952</v>
      </c>
      <c r="D20" s="20" t="s">
        <v>41</v>
      </c>
      <c r="E20" s="142" t="s">
        <v>1182</v>
      </c>
      <c r="F20" s="82">
        <v>72.8472</v>
      </c>
      <c r="G20" s="74">
        <v>8.464289</v>
      </c>
      <c r="H20" s="22" t="s">
        <v>170</v>
      </c>
      <c r="I20" s="23">
        <v>50.51780821917808</v>
      </c>
      <c r="J20" s="24" t="s">
        <v>177</v>
      </c>
      <c r="K20" s="25">
        <v>2268.0556219889486</v>
      </c>
      <c r="L20" s="83">
        <v>31.13442413694622</v>
      </c>
      <c r="M20" s="88"/>
      <c r="N20" s="89">
        <v>0.0502756555680351</v>
      </c>
      <c r="O20" s="88"/>
      <c r="P20" s="89">
        <v>0.05244036221349518</v>
      </c>
      <c r="Q20" s="77">
        <v>58</v>
      </c>
      <c r="R20" s="77">
        <v>65</v>
      </c>
      <c r="S20" s="29">
        <f t="shared" si="0"/>
        <v>1</v>
      </c>
      <c r="T20" s="29">
        <f t="shared" si="1"/>
        <v>0</v>
      </c>
      <c r="U20" s="29">
        <f t="shared" si="2"/>
        <v>0</v>
      </c>
      <c r="V20" s="29">
        <f t="shared" si="3"/>
        <v>0</v>
      </c>
    </row>
    <row r="21" spans="1:22" s="29" customFormat="1" ht="12.75" customHeight="1">
      <c r="A21" s="17">
        <v>1991</v>
      </c>
      <c r="B21" s="18" t="s">
        <v>570</v>
      </c>
      <c r="C21" s="19" t="s">
        <v>576</v>
      </c>
      <c r="D21" s="20" t="s">
        <v>577</v>
      </c>
      <c r="E21" s="142" t="s">
        <v>1182</v>
      </c>
      <c r="F21" s="82">
        <v>334.810592</v>
      </c>
      <c r="G21" s="74">
        <v>12.00148</v>
      </c>
      <c r="H21" s="22" t="s">
        <v>169</v>
      </c>
      <c r="I21" s="23">
        <v>146.85636986301378</v>
      </c>
      <c r="J21" s="24" t="s">
        <v>177</v>
      </c>
      <c r="K21" s="25">
        <v>1417.930025467458</v>
      </c>
      <c r="L21" s="83">
        <v>4.235021410157353</v>
      </c>
      <c r="M21" s="88"/>
      <c r="N21" s="89">
        <v>0.010812112389762091</v>
      </c>
      <c r="O21" s="88"/>
      <c r="P21" s="89">
        <v>0.012500175900281395</v>
      </c>
      <c r="Q21" s="77">
        <v>26</v>
      </c>
      <c r="R21" s="77">
        <v>30</v>
      </c>
      <c r="S21" s="29">
        <f t="shared" si="0"/>
        <v>1</v>
      </c>
      <c r="T21" s="29">
        <f t="shared" si="1"/>
        <v>0</v>
      </c>
      <c r="U21" s="29">
        <f t="shared" si="2"/>
        <v>0</v>
      </c>
      <c r="V21" s="29">
        <f t="shared" si="3"/>
        <v>0</v>
      </c>
    </row>
    <row r="22" spans="1:22" s="29" customFormat="1" ht="12.75" customHeight="1">
      <c r="A22" s="17">
        <v>1991</v>
      </c>
      <c r="B22" s="18" t="s">
        <v>495</v>
      </c>
      <c r="C22" s="19" t="s">
        <v>505</v>
      </c>
      <c r="D22" s="20" t="s">
        <v>506</v>
      </c>
      <c r="E22" s="142" t="s">
        <v>1182</v>
      </c>
      <c r="F22" s="82">
        <v>161.508672</v>
      </c>
      <c r="G22" s="74">
        <v>14.66267</v>
      </c>
      <c r="H22" s="22" t="s">
        <v>169</v>
      </c>
      <c r="I22" s="23">
        <v>89.81082191780821</v>
      </c>
      <c r="J22" s="24" t="s">
        <v>177</v>
      </c>
      <c r="K22" s="25">
        <v>1846.6482651054919</v>
      </c>
      <c r="L22" s="83">
        <v>11.433740629763163</v>
      </c>
      <c r="M22" s="88"/>
      <c r="N22" s="89">
        <v>0.02302523400108907</v>
      </c>
      <c r="O22" s="88"/>
      <c r="P22" s="89">
        <v>0.01009432378448765</v>
      </c>
      <c r="Q22" s="77">
        <v>44</v>
      </c>
      <c r="R22" s="77">
        <v>24</v>
      </c>
      <c r="S22" s="29">
        <f t="shared" si="0"/>
        <v>1</v>
      </c>
      <c r="T22" s="29">
        <f t="shared" si="1"/>
        <v>0</v>
      </c>
      <c r="U22" s="29">
        <f t="shared" si="2"/>
        <v>0</v>
      </c>
      <c r="V22" s="29">
        <f t="shared" si="3"/>
        <v>0</v>
      </c>
    </row>
    <row r="23" spans="1:22" s="29" customFormat="1" ht="12.75" customHeight="1">
      <c r="A23" s="17">
        <v>1997</v>
      </c>
      <c r="B23" s="18" t="s">
        <v>1078</v>
      </c>
      <c r="C23" s="19" t="s">
        <v>1087</v>
      </c>
      <c r="D23" s="20" t="s">
        <v>1088</v>
      </c>
      <c r="E23" s="140" t="s">
        <v>1182</v>
      </c>
      <c r="F23" s="82">
        <v>136.245904</v>
      </c>
      <c r="G23" s="74">
        <v>20.02217</v>
      </c>
      <c r="H23" s="22" t="s">
        <v>172</v>
      </c>
      <c r="I23" s="23">
        <v>44.959124487004075</v>
      </c>
      <c r="J23" s="24" t="s">
        <v>177</v>
      </c>
      <c r="K23" s="25">
        <v>4536.88596744788</v>
      </c>
      <c r="L23" s="83">
        <v>33.299246687429815</v>
      </c>
      <c r="M23" s="88"/>
      <c r="N23" s="89">
        <v>0.11300263209319426</v>
      </c>
      <c r="O23" s="88"/>
      <c r="P23" s="89">
        <v>0.020257497932579617</v>
      </c>
      <c r="Q23" s="77">
        <v>77</v>
      </c>
      <c r="R23" s="77">
        <v>43</v>
      </c>
      <c r="S23" s="29">
        <f t="shared" si="0"/>
        <v>0</v>
      </c>
      <c r="T23" s="29">
        <f t="shared" si="1"/>
        <v>1</v>
      </c>
      <c r="U23" s="29">
        <f t="shared" si="2"/>
        <v>0</v>
      </c>
      <c r="V23" s="29">
        <f t="shared" si="3"/>
        <v>0</v>
      </c>
    </row>
    <row r="24" spans="1:22" s="29" customFormat="1" ht="12.75" customHeight="1">
      <c r="A24" s="17">
        <v>1997</v>
      </c>
      <c r="B24" s="18" t="s">
        <v>1067</v>
      </c>
      <c r="C24" s="19" t="s">
        <v>1069</v>
      </c>
      <c r="D24" s="19" t="s">
        <v>83</v>
      </c>
      <c r="E24" s="139" t="s">
        <v>1182</v>
      </c>
      <c r="F24" s="82">
        <v>606.5021575197</v>
      </c>
      <c r="G24" s="74">
        <v>15.25477</v>
      </c>
      <c r="H24" s="17">
        <v>2000</v>
      </c>
      <c r="I24" s="23">
        <v>244.69251366120216</v>
      </c>
      <c r="J24" s="24" t="s">
        <v>177</v>
      </c>
      <c r="K24" s="25">
        <v>33727.62385018372</v>
      </c>
      <c r="L24" s="83">
        <v>55.61006408965364</v>
      </c>
      <c r="M24" s="88"/>
      <c r="N24" s="89">
        <v>0.15435247741657449</v>
      </c>
      <c r="O24" s="88"/>
      <c r="P24" s="89">
        <v>0.045147032790153536</v>
      </c>
      <c r="Q24" s="77">
        <v>85</v>
      </c>
      <c r="R24" s="77">
        <v>61</v>
      </c>
      <c r="S24" s="29">
        <f t="shared" si="0"/>
        <v>0</v>
      </c>
      <c r="T24" s="29">
        <f t="shared" si="1"/>
        <v>1</v>
      </c>
      <c r="U24" s="29">
        <f t="shared" si="2"/>
        <v>0</v>
      </c>
      <c r="V24" s="29">
        <f t="shared" si="3"/>
        <v>0</v>
      </c>
    </row>
    <row r="25" spans="1:22" s="29" customFormat="1" ht="12.75" customHeight="1">
      <c r="A25" s="17">
        <v>1997</v>
      </c>
      <c r="B25" s="18" t="s">
        <v>1067</v>
      </c>
      <c r="C25" s="19" t="s">
        <v>1070</v>
      </c>
      <c r="D25" s="20" t="s">
        <v>1071</v>
      </c>
      <c r="E25" s="140" t="s">
        <v>1182</v>
      </c>
      <c r="F25" s="82">
        <v>802.4327624058</v>
      </c>
      <c r="G25" s="74">
        <v>11.75119</v>
      </c>
      <c r="H25" s="22" t="s">
        <v>172</v>
      </c>
      <c r="I25" s="23">
        <v>243.45554035567716</v>
      </c>
      <c r="J25" s="24" t="s">
        <v>177</v>
      </c>
      <c r="K25" s="25">
        <v>8022.143817694391</v>
      </c>
      <c r="L25" s="83">
        <v>9.99727851794453</v>
      </c>
      <c r="M25" s="88"/>
      <c r="N25" s="89">
        <v>0.03689940152725801</v>
      </c>
      <c r="O25" s="88"/>
      <c r="P25" s="89">
        <v>0.03731683817595871</v>
      </c>
      <c r="Q25" s="77">
        <v>53</v>
      </c>
      <c r="R25" s="77">
        <v>57</v>
      </c>
      <c r="S25" s="29">
        <f t="shared" si="0"/>
        <v>1</v>
      </c>
      <c r="T25" s="29">
        <f t="shared" si="1"/>
        <v>0</v>
      </c>
      <c r="U25" s="29">
        <f t="shared" si="2"/>
        <v>0</v>
      </c>
      <c r="V25" s="29">
        <f t="shared" si="3"/>
        <v>0</v>
      </c>
    </row>
    <row r="26" spans="1:22" s="29" customFormat="1" ht="12.75" customHeight="1">
      <c r="A26" s="17">
        <v>1997</v>
      </c>
      <c r="B26" s="18" t="s">
        <v>1067</v>
      </c>
      <c r="C26" s="19" t="s">
        <v>1073</v>
      </c>
      <c r="D26" s="20" t="s">
        <v>85</v>
      </c>
      <c r="E26" s="139" t="s">
        <v>1182</v>
      </c>
      <c r="F26" s="82">
        <v>1368.838736692</v>
      </c>
      <c r="G26" s="74">
        <v>13.02941</v>
      </c>
      <c r="H26" s="22" t="s">
        <v>172</v>
      </c>
      <c r="I26" s="23">
        <v>424.1080711354309</v>
      </c>
      <c r="J26" s="24" t="s">
        <v>177</v>
      </c>
      <c r="K26" s="25">
        <v>9112.122878476574</v>
      </c>
      <c r="L26" s="83">
        <v>6.6568271588349095</v>
      </c>
      <c r="M26" s="88"/>
      <c r="N26" s="89">
        <v>0.02405977553168634</v>
      </c>
      <c r="O26" s="88"/>
      <c r="P26" s="89">
        <v>0.021334967129605708</v>
      </c>
      <c r="Q26" s="77">
        <v>46</v>
      </c>
      <c r="R26" s="77">
        <v>45</v>
      </c>
      <c r="S26" s="29">
        <f t="shared" si="0"/>
        <v>1</v>
      </c>
      <c r="T26" s="29">
        <f t="shared" si="1"/>
        <v>0</v>
      </c>
      <c r="U26" s="29">
        <f t="shared" si="2"/>
        <v>0</v>
      </c>
      <c r="V26" s="29">
        <f t="shared" si="3"/>
        <v>0</v>
      </c>
    </row>
    <row r="27" spans="1:22" s="29" customFormat="1" ht="12.75" customHeight="1">
      <c r="A27" s="17">
        <v>1991</v>
      </c>
      <c r="B27" s="18" t="s">
        <v>746</v>
      </c>
      <c r="C27" s="19" t="s">
        <v>750</v>
      </c>
      <c r="D27" s="20" t="s">
        <v>87</v>
      </c>
      <c r="E27" s="142" t="s">
        <v>1182</v>
      </c>
      <c r="F27" s="82">
        <v>145.5575520031</v>
      </c>
      <c r="G27" s="74">
        <v>14.24724</v>
      </c>
      <c r="H27" s="22" t="s">
        <v>169</v>
      </c>
      <c r="I27" s="23">
        <v>69.76763013698627</v>
      </c>
      <c r="J27" s="24" t="s">
        <v>177</v>
      </c>
      <c r="K27" s="25">
        <v>9461.770719765174</v>
      </c>
      <c r="L27" s="83">
        <v>65.00364006921237</v>
      </c>
      <c r="M27" s="88"/>
      <c r="N27" s="89">
        <v>0.15186825046607774</v>
      </c>
      <c r="O27" s="88"/>
      <c r="P27" s="89">
        <v>0.05507129616175057</v>
      </c>
      <c r="Q27" s="77">
        <v>84</v>
      </c>
      <c r="R27" s="77">
        <v>66</v>
      </c>
      <c r="S27" s="29">
        <f t="shared" si="0"/>
        <v>0</v>
      </c>
      <c r="T27" s="29">
        <f t="shared" si="1"/>
        <v>1</v>
      </c>
      <c r="U27" s="29">
        <f t="shared" si="2"/>
        <v>0</v>
      </c>
      <c r="V27" s="29">
        <f t="shared" si="3"/>
        <v>0</v>
      </c>
    </row>
    <row r="28" spans="1:22" s="29" customFormat="1" ht="12.75" customHeight="1">
      <c r="A28" s="17">
        <v>1991</v>
      </c>
      <c r="B28" s="18" t="s">
        <v>746</v>
      </c>
      <c r="C28" s="19" t="s">
        <v>751</v>
      </c>
      <c r="D28" s="20" t="s">
        <v>88</v>
      </c>
      <c r="E28" s="142" t="s">
        <v>1182</v>
      </c>
      <c r="F28" s="82">
        <v>755.2151764707</v>
      </c>
      <c r="G28" s="74">
        <v>15.24443</v>
      </c>
      <c r="H28" s="22" t="s">
        <v>169</v>
      </c>
      <c r="I28" s="23">
        <v>380.80438356164376</v>
      </c>
      <c r="J28" s="24" t="s">
        <v>177</v>
      </c>
      <c r="K28" s="25">
        <v>20360.58124384979</v>
      </c>
      <c r="L28" s="83">
        <v>26.959973631620624</v>
      </c>
      <c r="M28" s="88"/>
      <c r="N28" s="89">
        <v>0.05987379333028926</v>
      </c>
      <c r="O28" s="88"/>
      <c r="P28" s="89">
        <v>0.022873466154208016</v>
      </c>
      <c r="Q28" s="77">
        <v>64</v>
      </c>
      <c r="R28" s="77">
        <v>47</v>
      </c>
      <c r="S28" s="29">
        <f t="shared" si="0"/>
        <v>1</v>
      </c>
      <c r="T28" s="29">
        <f t="shared" si="1"/>
        <v>0</v>
      </c>
      <c r="U28" s="29">
        <f t="shared" si="2"/>
        <v>0</v>
      </c>
      <c r="V28" s="29">
        <f t="shared" si="3"/>
        <v>0</v>
      </c>
    </row>
    <row r="29" spans="1:22" s="29" customFormat="1" ht="12.75" customHeight="1">
      <c r="A29" s="17">
        <v>1991</v>
      </c>
      <c r="B29" s="18" t="s">
        <v>746</v>
      </c>
      <c r="C29" s="19" t="s">
        <v>752</v>
      </c>
      <c r="D29" s="20" t="s">
        <v>89</v>
      </c>
      <c r="E29" s="142" t="s">
        <v>1182</v>
      </c>
      <c r="F29" s="82">
        <v>12751.2688584</v>
      </c>
      <c r="G29" s="74">
        <v>14.51768</v>
      </c>
      <c r="H29" s="22" t="s">
        <v>169</v>
      </c>
      <c r="I29" s="23">
        <v>6567.502739726027</v>
      </c>
      <c r="J29" s="24" t="s">
        <v>177</v>
      </c>
      <c r="K29" s="25">
        <v>333621.1836636512</v>
      </c>
      <c r="L29" s="83">
        <v>26.163763572742454</v>
      </c>
      <c r="M29" s="88"/>
      <c r="N29" s="89">
        <v>0.05688554160646124</v>
      </c>
      <c r="O29" s="88"/>
      <c r="P29" s="89">
        <v>0.04073374042727151</v>
      </c>
      <c r="Q29" s="77">
        <v>62</v>
      </c>
      <c r="R29" s="77">
        <v>59</v>
      </c>
      <c r="S29" s="29">
        <f t="shared" si="0"/>
        <v>1</v>
      </c>
      <c r="T29" s="29">
        <f t="shared" si="1"/>
        <v>0</v>
      </c>
      <c r="U29" s="29">
        <f t="shared" si="2"/>
        <v>0</v>
      </c>
      <c r="V29" s="29">
        <f t="shared" si="3"/>
        <v>0</v>
      </c>
    </row>
    <row r="30" spans="1:22" s="29" customFormat="1" ht="12.75" customHeight="1">
      <c r="A30" s="17">
        <v>1991</v>
      </c>
      <c r="B30" s="18" t="s">
        <v>746</v>
      </c>
      <c r="C30" s="19" t="s">
        <v>753</v>
      </c>
      <c r="D30" s="20" t="s">
        <v>90</v>
      </c>
      <c r="E30" s="142" t="s">
        <v>1182</v>
      </c>
      <c r="F30" s="82">
        <v>90.06539848363</v>
      </c>
      <c r="G30" s="74">
        <v>16.03915</v>
      </c>
      <c r="H30" s="22" t="s">
        <v>169</v>
      </c>
      <c r="I30" s="23">
        <v>52.48712328767123</v>
      </c>
      <c r="J30" s="24" t="s">
        <v>177</v>
      </c>
      <c r="K30" s="25">
        <v>17526.64536281797</v>
      </c>
      <c r="L30" s="83">
        <v>194.59909863168545</v>
      </c>
      <c r="M30" s="88"/>
      <c r="N30" s="89">
        <v>0.37393366800425953</v>
      </c>
      <c r="O30" s="88"/>
      <c r="P30" s="89">
        <v>0.0689319193604034</v>
      </c>
      <c r="Q30" s="77">
        <v>95</v>
      </c>
      <c r="R30" s="77">
        <v>72</v>
      </c>
      <c r="S30" s="29">
        <f t="shared" si="0"/>
        <v>0</v>
      </c>
      <c r="T30" s="29">
        <f t="shared" si="1"/>
        <v>0</v>
      </c>
      <c r="U30" s="29">
        <f t="shared" si="2"/>
        <v>1</v>
      </c>
      <c r="V30" s="29">
        <f t="shared" si="3"/>
        <v>0</v>
      </c>
    </row>
    <row r="31" spans="1:22" s="29" customFormat="1" ht="12.75" customHeight="1">
      <c r="A31" s="17">
        <v>1994</v>
      </c>
      <c r="B31" s="18" t="s">
        <v>990</v>
      </c>
      <c r="C31" s="19" t="s">
        <v>993</v>
      </c>
      <c r="D31" s="20" t="s">
        <v>994</v>
      </c>
      <c r="E31" s="142" t="s">
        <v>1182</v>
      </c>
      <c r="F31" s="82">
        <v>204.9601636426</v>
      </c>
      <c r="G31" s="74">
        <v>22.16418</v>
      </c>
      <c r="H31" s="22" t="s">
        <v>170</v>
      </c>
      <c r="I31" s="23">
        <v>93.61917808219178</v>
      </c>
      <c r="J31" s="24" t="s">
        <v>177</v>
      </c>
      <c r="K31" s="25">
        <v>7066.661014410166</v>
      </c>
      <c r="L31" s="83">
        <v>34.47821707799122</v>
      </c>
      <c r="M31" s="88"/>
      <c r="N31" s="89">
        <v>0.08452749057592697</v>
      </c>
      <c r="O31" s="88"/>
      <c r="P31" s="89">
        <v>0.07008475985241343</v>
      </c>
      <c r="Q31" s="77">
        <v>72</v>
      </c>
      <c r="R31" s="77">
        <v>73</v>
      </c>
      <c r="S31" s="29">
        <f t="shared" si="0"/>
        <v>1</v>
      </c>
      <c r="T31" s="29">
        <f t="shared" si="1"/>
        <v>0</v>
      </c>
      <c r="U31" s="29">
        <f t="shared" si="2"/>
        <v>0</v>
      </c>
      <c r="V31" s="29">
        <f t="shared" si="3"/>
        <v>0</v>
      </c>
    </row>
    <row r="32" spans="1:22" s="29" customFormat="1" ht="12.75" customHeight="1">
      <c r="A32" s="17">
        <v>1997</v>
      </c>
      <c r="B32" s="18" t="s">
        <v>1052</v>
      </c>
      <c r="C32" s="19" t="s">
        <v>1054</v>
      </c>
      <c r="D32" s="20" t="s">
        <v>1055</v>
      </c>
      <c r="E32" s="139" t="s">
        <v>1182</v>
      </c>
      <c r="F32" s="82">
        <v>141.087136</v>
      </c>
      <c r="G32" s="74">
        <v>24.79199</v>
      </c>
      <c r="H32" s="22" t="s">
        <v>172</v>
      </c>
      <c r="I32" s="23">
        <v>60.8642681258549</v>
      </c>
      <c r="J32" s="24" t="s">
        <v>177</v>
      </c>
      <c r="K32" s="25">
        <v>1218.3845742965564</v>
      </c>
      <c r="L32" s="83">
        <v>8.635688616547979</v>
      </c>
      <c r="M32" s="88"/>
      <c r="N32" s="89">
        <v>0.02241664059449658</v>
      </c>
      <c r="O32" s="88"/>
      <c r="P32" s="89">
        <v>0.014654829043225766</v>
      </c>
      <c r="Q32" s="77">
        <v>44</v>
      </c>
      <c r="R32" s="77">
        <v>35</v>
      </c>
      <c r="S32" s="29">
        <f t="shared" si="0"/>
        <v>1</v>
      </c>
      <c r="T32" s="29">
        <f t="shared" si="1"/>
        <v>0</v>
      </c>
      <c r="U32" s="29">
        <f t="shared" si="2"/>
        <v>0</v>
      </c>
      <c r="V32" s="29">
        <f t="shared" si="3"/>
        <v>0</v>
      </c>
    </row>
    <row r="33" spans="1:22" s="29" customFormat="1" ht="12.75" customHeight="1">
      <c r="A33" s="17">
        <v>1997</v>
      </c>
      <c r="B33" s="18" t="s">
        <v>1052</v>
      </c>
      <c r="C33" s="19" t="s">
        <v>1058</v>
      </c>
      <c r="D33" s="20" t="s">
        <v>1059</v>
      </c>
      <c r="E33" s="140" t="s">
        <v>1182</v>
      </c>
      <c r="F33" s="82">
        <v>968.57888</v>
      </c>
      <c r="G33" s="74">
        <v>25.92039</v>
      </c>
      <c r="H33" s="22" t="s">
        <v>172</v>
      </c>
      <c r="I33" s="23">
        <v>589.6292749658003</v>
      </c>
      <c r="J33" s="24" t="s">
        <v>177</v>
      </c>
      <c r="K33" s="25">
        <v>26609.639201901493</v>
      </c>
      <c r="L33" s="83">
        <v>27.472867467336776</v>
      </c>
      <c r="M33" s="88"/>
      <c r="N33" s="89">
        <v>0.05053688730659203</v>
      </c>
      <c r="O33" s="88"/>
      <c r="P33" s="89">
        <v>0.05726668452425092</v>
      </c>
      <c r="Q33" s="77">
        <v>59</v>
      </c>
      <c r="R33" s="77">
        <v>67</v>
      </c>
      <c r="S33" s="29">
        <f t="shared" si="0"/>
        <v>1</v>
      </c>
      <c r="T33" s="29">
        <f t="shared" si="1"/>
        <v>0</v>
      </c>
      <c r="U33" s="29">
        <f t="shared" si="2"/>
        <v>0</v>
      </c>
      <c r="V33" s="29">
        <f t="shared" si="3"/>
        <v>0</v>
      </c>
    </row>
    <row r="34" spans="1:22" s="29" customFormat="1" ht="12.75" customHeight="1">
      <c r="A34" s="17">
        <v>1997</v>
      </c>
      <c r="B34" s="18" t="s">
        <v>1052</v>
      </c>
      <c r="C34" s="19" t="s">
        <v>1064</v>
      </c>
      <c r="D34" s="20" t="s">
        <v>119</v>
      </c>
      <c r="E34" s="139" t="s">
        <v>1182</v>
      </c>
      <c r="F34" s="82">
        <v>191.818848</v>
      </c>
      <c r="G34" s="74">
        <v>24.70117</v>
      </c>
      <c r="H34" s="22" t="s">
        <v>172</v>
      </c>
      <c r="I34" s="23">
        <v>75.6559097127222</v>
      </c>
      <c r="J34" s="24" t="s">
        <v>177</v>
      </c>
      <c r="K34" s="25">
        <v>4349.373366694308</v>
      </c>
      <c r="L34" s="83">
        <v>22.674379561982917</v>
      </c>
      <c r="M34" s="88"/>
      <c r="N34" s="89">
        <v>0.06437724304908564</v>
      </c>
      <c r="O34" s="88"/>
      <c r="P34" s="89">
        <v>0.015772936906922067</v>
      </c>
      <c r="Q34" s="77">
        <v>65</v>
      </c>
      <c r="R34" s="77">
        <v>37</v>
      </c>
      <c r="S34" s="29">
        <f t="shared" si="0"/>
        <v>1</v>
      </c>
      <c r="T34" s="29">
        <f t="shared" si="1"/>
        <v>0</v>
      </c>
      <c r="U34" s="29">
        <f t="shared" si="2"/>
        <v>0</v>
      </c>
      <c r="V34" s="29">
        <f t="shared" si="3"/>
        <v>0</v>
      </c>
    </row>
    <row r="35" spans="1:22" s="29" customFormat="1" ht="12.75" customHeight="1">
      <c r="A35" s="17">
        <v>1991</v>
      </c>
      <c r="B35" s="18" t="s">
        <v>773</v>
      </c>
      <c r="C35" s="19" t="s">
        <v>778</v>
      </c>
      <c r="D35" s="20" t="s">
        <v>122</v>
      </c>
      <c r="E35" s="141" t="s">
        <v>1182</v>
      </c>
      <c r="F35" s="82">
        <v>86.768488</v>
      </c>
      <c r="G35" s="74">
        <v>10.31329</v>
      </c>
      <c r="H35" s="22" t="s">
        <v>169</v>
      </c>
      <c r="I35" s="23">
        <v>10.329246575342474</v>
      </c>
      <c r="J35" s="24" t="s">
        <v>177</v>
      </c>
      <c r="K35" s="25">
        <v>1325.5814209638463</v>
      </c>
      <c r="L35" s="83">
        <v>15.277221621792537</v>
      </c>
      <c r="M35" s="88"/>
      <c r="N35" s="89">
        <v>0.14370977345369884</v>
      </c>
      <c r="O35" s="88"/>
      <c r="P35" s="89">
        <v>0.17189673997234745</v>
      </c>
      <c r="Q35" s="77">
        <v>82</v>
      </c>
      <c r="R35" s="77">
        <v>89</v>
      </c>
      <c r="S35" s="29">
        <f t="shared" si="0"/>
        <v>0</v>
      </c>
      <c r="T35" s="29">
        <f t="shared" si="1"/>
        <v>1</v>
      </c>
      <c r="U35" s="29">
        <f t="shared" si="2"/>
        <v>0</v>
      </c>
      <c r="V35" s="29">
        <f t="shared" si="3"/>
        <v>0</v>
      </c>
    </row>
    <row r="36" spans="1:22" s="29" customFormat="1" ht="12.75" customHeight="1">
      <c r="A36" s="17">
        <v>1991</v>
      </c>
      <c r="B36" s="18" t="s">
        <v>773</v>
      </c>
      <c r="C36" s="19" t="s">
        <v>779</v>
      </c>
      <c r="D36" s="20" t="s">
        <v>780</v>
      </c>
      <c r="E36" s="142" t="s">
        <v>1182</v>
      </c>
      <c r="F36" s="82">
        <v>247.164752</v>
      </c>
      <c r="G36" s="74">
        <v>9.407904</v>
      </c>
      <c r="H36" s="22" t="s">
        <v>169</v>
      </c>
      <c r="I36" s="23">
        <v>35.010561643835594</v>
      </c>
      <c r="J36" s="24" t="s">
        <v>177</v>
      </c>
      <c r="K36" s="25">
        <v>5043.061727416489</v>
      </c>
      <c r="L36" s="83">
        <v>20.403644478467097</v>
      </c>
      <c r="M36" s="88"/>
      <c r="N36" s="89">
        <v>0.16130348379060605</v>
      </c>
      <c r="O36" s="88"/>
      <c r="P36" s="89">
        <v>0.10583673675951717</v>
      </c>
      <c r="Q36" s="77">
        <v>87</v>
      </c>
      <c r="R36" s="77">
        <v>80</v>
      </c>
      <c r="S36" s="29">
        <f t="shared" si="0"/>
        <v>0</v>
      </c>
      <c r="T36" s="29">
        <f t="shared" si="1"/>
        <v>1</v>
      </c>
      <c r="U36" s="29">
        <f t="shared" si="2"/>
        <v>0</v>
      </c>
      <c r="V36" s="29">
        <f t="shared" si="3"/>
        <v>0</v>
      </c>
    </row>
    <row r="37" spans="1:22" s="29" customFormat="1" ht="12.75" customHeight="1">
      <c r="A37" s="17">
        <v>1991</v>
      </c>
      <c r="B37" s="18" t="s">
        <v>773</v>
      </c>
      <c r="C37" s="19" t="s">
        <v>782</v>
      </c>
      <c r="D37" s="20" t="s">
        <v>128</v>
      </c>
      <c r="E37" s="141" t="s">
        <v>1182</v>
      </c>
      <c r="F37" s="82">
        <v>122.217656</v>
      </c>
      <c r="G37" s="74">
        <v>8.09</v>
      </c>
      <c r="H37" s="22" t="s">
        <v>169</v>
      </c>
      <c r="I37" s="23">
        <v>11.171178082191794</v>
      </c>
      <c r="J37" s="24" t="s">
        <v>177</v>
      </c>
      <c r="K37" s="25">
        <v>1580.5029076942926</v>
      </c>
      <c r="L37" s="83">
        <v>12.931870561273836</v>
      </c>
      <c r="M37" s="88"/>
      <c r="N37" s="89">
        <v>0.15843271522337302</v>
      </c>
      <c r="O37" s="88"/>
      <c r="P37" s="89">
        <v>0.2082293582786838</v>
      </c>
      <c r="Q37" s="77">
        <v>86</v>
      </c>
      <c r="R37" s="77">
        <v>90</v>
      </c>
      <c r="S37" s="29">
        <f t="shared" si="0"/>
        <v>0</v>
      </c>
      <c r="T37" s="29">
        <f t="shared" si="1"/>
        <v>1</v>
      </c>
      <c r="U37" s="29">
        <f t="shared" si="2"/>
        <v>0</v>
      </c>
      <c r="V37" s="29">
        <f t="shared" si="3"/>
        <v>0</v>
      </c>
    </row>
    <row r="38" spans="1:22" s="29" customFormat="1" ht="12.75" customHeight="1">
      <c r="A38" s="17">
        <v>1991</v>
      </c>
      <c r="B38" s="18" t="s">
        <v>773</v>
      </c>
      <c r="C38" s="19" t="s">
        <v>783</v>
      </c>
      <c r="D38" s="20" t="s">
        <v>129</v>
      </c>
      <c r="E38" s="141" t="s">
        <v>1182</v>
      </c>
      <c r="F38" s="82">
        <v>16428.2931</v>
      </c>
      <c r="G38" s="74">
        <v>10.11328</v>
      </c>
      <c r="H38" s="22" t="s">
        <v>169</v>
      </c>
      <c r="I38" s="23">
        <v>4398.997260273973</v>
      </c>
      <c r="J38" s="24" t="s">
        <v>177</v>
      </c>
      <c r="K38" s="25">
        <v>143311.42730744393</v>
      </c>
      <c r="L38" s="83">
        <v>8.723452061337031</v>
      </c>
      <c r="M38" s="88"/>
      <c r="N38" s="89">
        <v>0.03648175067854818</v>
      </c>
      <c r="O38" s="88"/>
      <c r="P38" s="89">
        <v>0.04421620701374184</v>
      </c>
      <c r="Q38" s="77">
        <v>53</v>
      </c>
      <c r="R38" s="77">
        <v>61</v>
      </c>
      <c r="S38" s="29">
        <f t="shared" si="0"/>
        <v>1</v>
      </c>
      <c r="T38" s="29">
        <f t="shared" si="1"/>
        <v>0</v>
      </c>
      <c r="U38" s="29">
        <f t="shared" si="2"/>
        <v>0</v>
      </c>
      <c r="V38" s="29">
        <f t="shared" si="3"/>
        <v>0</v>
      </c>
    </row>
    <row r="39" spans="1:22" s="29" customFormat="1" ht="12.75" customHeight="1">
      <c r="A39" s="17">
        <v>1994</v>
      </c>
      <c r="B39" s="18" t="s">
        <v>838</v>
      </c>
      <c r="C39" s="19" t="s">
        <v>839</v>
      </c>
      <c r="D39" s="20" t="s">
        <v>141</v>
      </c>
      <c r="E39" s="142" t="s">
        <v>1182</v>
      </c>
      <c r="F39" s="82">
        <v>1197.786719228</v>
      </c>
      <c r="G39" s="74">
        <v>7.765117</v>
      </c>
      <c r="H39" s="22" t="s">
        <v>170</v>
      </c>
      <c r="I39" s="23">
        <v>431.213698630137</v>
      </c>
      <c r="J39" s="24" t="s">
        <v>177</v>
      </c>
      <c r="K39" s="25">
        <v>22559.264574253957</v>
      </c>
      <c r="L39" s="83">
        <v>18.834124817140985</v>
      </c>
      <c r="M39" s="88"/>
      <c r="N39" s="89">
        <v>0.0585842574805042</v>
      </c>
      <c r="O39" s="88"/>
      <c r="P39" s="89">
        <v>0.030740052215050277</v>
      </c>
      <c r="Q39" s="77">
        <v>63</v>
      </c>
      <c r="R39" s="77">
        <v>54</v>
      </c>
      <c r="S39" s="29">
        <f t="shared" si="0"/>
        <v>1</v>
      </c>
      <c r="T39" s="29">
        <f t="shared" si="1"/>
        <v>0</v>
      </c>
      <c r="U39" s="29">
        <f t="shared" si="2"/>
        <v>0</v>
      </c>
      <c r="V39" s="29">
        <f t="shared" si="3"/>
        <v>0</v>
      </c>
    </row>
    <row r="40" spans="1:22" s="29" customFormat="1" ht="12.75" customHeight="1">
      <c r="A40" s="17">
        <v>1994</v>
      </c>
      <c r="B40" s="18" t="s">
        <v>838</v>
      </c>
      <c r="C40" s="19" t="s">
        <v>844</v>
      </c>
      <c r="D40" s="20" t="s">
        <v>845</v>
      </c>
      <c r="E40" s="142" t="s">
        <v>1182</v>
      </c>
      <c r="F40" s="82">
        <v>1600.183122415</v>
      </c>
      <c r="G40" s="74">
        <v>10.70647</v>
      </c>
      <c r="H40" s="22" t="s">
        <v>170</v>
      </c>
      <c r="I40" s="23">
        <v>721.8876712328768</v>
      </c>
      <c r="J40" s="24" t="s">
        <v>177</v>
      </c>
      <c r="K40" s="25">
        <v>38901.828308298886</v>
      </c>
      <c r="L40" s="83">
        <v>24.310860278033775</v>
      </c>
      <c r="M40" s="88"/>
      <c r="N40" s="89">
        <v>0.06034606123481433</v>
      </c>
      <c r="O40" s="88"/>
      <c r="P40" s="89">
        <v>0.045870006282859914</v>
      </c>
      <c r="Q40" s="77">
        <v>64</v>
      </c>
      <c r="R40" s="77">
        <v>62</v>
      </c>
      <c r="S40" s="29">
        <f t="shared" si="0"/>
        <v>1</v>
      </c>
      <c r="T40" s="29">
        <f t="shared" si="1"/>
        <v>0</v>
      </c>
      <c r="U40" s="29">
        <f t="shared" si="2"/>
        <v>0</v>
      </c>
      <c r="V40" s="29">
        <f t="shared" si="3"/>
        <v>0</v>
      </c>
    </row>
    <row r="41" spans="1:22" s="29" customFormat="1" ht="12.75" customHeight="1">
      <c r="A41" s="17">
        <v>1994</v>
      </c>
      <c r="B41" s="18" t="s">
        <v>838</v>
      </c>
      <c r="C41" s="19" t="s">
        <v>846</v>
      </c>
      <c r="D41" s="20" t="s">
        <v>142</v>
      </c>
      <c r="E41" s="141" t="s">
        <v>1182</v>
      </c>
      <c r="F41" s="82">
        <v>5039.879586998</v>
      </c>
      <c r="G41" s="74">
        <v>11.1776</v>
      </c>
      <c r="H41" s="22" t="s">
        <v>170</v>
      </c>
      <c r="I41" s="23">
        <v>2578.778082191781</v>
      </c>
      <c r="J41" s="24" t="s">
        <v>177</v>
      </c>
      <c r="K41" s="25">
        <v>289838.1172180017</v>
      </c>
      <c r="L41" s="83">
        <v>57.508936913043094</v>
      </c>
      <c r="M41" s="88"/>
      <c r="N41" s="89">
        <v>0.12586067907270504</v>
      </c>
      <c r="O41" s="88"/>
      <c r="P41" s="89">
        <v>0.08783996437363933</v>
      </c>
      <c r="Q41" s="77">
        <v>79</v>
      </c>
      <c r="R41" s="77">
        <v>76</v>
      </c>
      <c r="S41" s="29">
        <f t="shared" si="0"/>
        <v>0</v>
      </c>
      <c r="T41" s="29">
        <f t="shared" si="1"/>
        <v>1</v>
      </c>
      <c r="U41" s="29">
        <f t="shared" si="2"/>
        <v>0</v>
      </c>
      <c r="V41" s="29">
        <f t="shared" si="3"/>
        <v>0</v>
      </c>
    </row>
    <row r="42" spans="1:22" s="29" customFormat="1" ht="12.75" customHeight="1">
      <c r="A42" s="17">
        <v>1994</v>
      </c>
      <c r="B42" s="18" t="s">
        <v>838</v>
      </c>
      <c r="C42" s="19" t="s">
        <v>847</v>
      </c>
      <c r="D42" s="20" t="s">
        <v>848</v>
      </c>
      <c r="E42" s="142" t="s">
        <v>1182</v>
      </c>
      <c r="F42" s="82">
        <v>858.4164911052</v>
      </c>
      <c r="G42" s="74">
        <v>11.01361</v>
      </c>
      <c r="H42" s="22" t="s">
        <v>170</v>
      </c>
      <c r="I42" s="23">
        <v>361.75479452054793</v>
      </c>
      <c r="J42" s="24" t="s">
        <v>177</v>
      </c>
      <c r="K42" s="25">
        <v>42790.43716424108</v>
      </c>
      <c r="L42" s="83">
        <v>49.84810707579598</v>
      </c>
      <c r="M42" s="88"/>
      <c r="N42" s="89">
        <v>0.13245884651731843</v>
      </c>
      <c r="O42" s="88"/>
      <c r="P42" s="89">
        <v>0.07960788340775173</v>
      </c>
      <c r="Q42" s="77">
        <v>81</v>
      </c>
      <c r="R42" s="77">
        <v>75</v>
      </c>
      <c r="S42" s="29">
        <f t="shared" si="0"/>
        <v>0</v>
      </c>
      <c r="T42" s="29">
        <f t="shared" si="1"/>
        <v>1</v>
      </c>
      <c r="U42" s="29">
        <f t="shared" si="2"/>
        <v>0</v>
      </c>
      <c r="V42" s="29">
        <f t="shared" si="3"/>
        <v>0</v>
      </c>
    </row>
    <row r="43" spans="1:22" s="29" customFormat="1" ht="12.75" customHeight="1">
      <c r="A43" s="17">
        <v>1994</v>
      </c>
      <c r="B43" s="18" t="s">
        <v>838</v>
      </c>
      <c r="C43" s="19" t="s">
        <v>849</v>
      </c>
      <c r="D43" s="20" t="s">
        <v>850</v>
      </c>
      <c r="E43" s="142" t="s">
        <v>1182</v>
      </c>
      <c r="F43" s="82">
        <v>16409.35226432</v>
      </c>
      <c r="G43" s="74">
        <v>10.62777</v>
      </c>
      <c r="H43" s="22" t="s">
        <v>170</v>
      </c>
      <c r="I43" s="23">
        <v>7511.450684931507</v>
      </c>
      <c r="J43" s="24" t="s">
        <v>177</v>
      </c>
      <c r="K43" s="25">
        <v>943401.8551036038</v>
      </c>
      <c r="L43" s="83">
        <v>57.49171813167228</v>
      </c>
      <c r="M43" s="88"/>
      <c r="N43" s="89">
        <v>0.14064407681831512</v>
      </c>
      <c r="O43" s="88"/>
      <c r="P43" s="89">
        <v>0.07192023403902877</v>
      </c>
      <c r="Q43" s="77">
        <v>82</v>
      </c>
      <c r="R43" s="77">
        <v>73</v>
      </c>
      <c r="S43" s="29">
        <f t="shared" si="0"/>
        <v>0</v>
      </c>
      <c r="T43" s="29">
        <f t="shared" si="1"/>
        <v>1</v>
      </c>
      <c r="U43" s="29">
        <f t="shared" si="2"/>
        <v>0</v>
      </c>
      <c r="V43" s="29">
        <f t="shared" si="3"/>
        <v>0</v>
      </c>
    </row>
    <row r="44" spans="1:22" s="29" customFormat="1" ht="12.75" customHeight="1">
      <c r="A44" s="17">
        <v>1991</v>
      </c>
      <c r="B44" s="18" t="s">
        <v>653</v>
      </c>
      <c r="C44" s="19" t="s">
        <v>656</v>
      </c>
      <c r="D44" s="20" t="s">
        <v>147</v>
      </c>
      <c r="E44" s="141" t="s">
        <v>1182</v>
      </c>
      <c r="F44" s="82">
        <v>4021.72672</v>
      </c>
      <c r="G44" s="74">
        <v>1.345313</v>
      </c>
      <c r="H44" s="22" t="s">
        <v>169</v>
      </c>
      <c r="I44" s="23">
        <v>477.1423424657527</v>
      </c>
      <c r="J44" s="24" t="s">
        <v>177</v>
      </c>
      <c r="K44" s="25">
        <v>127963.43224814959</v>
      </c>
      <c r="L44" s="83">
        <v>31.818032690234503</v>
      </c>
      <c r="M44" s="88"/>
      <c r="N44" s="89">
        <v>0.3003215266931261</v>
      </c>
      <c r="O44" s="88"/>
      <c r="P44" s="89">
        <v>0.2654243062224498</v>
      </c>
      <c r="Q44" s="77">
        <v>94</v>
      </c>
      <c r="R44" s="77">
        <v>93</v>
      </c>
      <c r="S44" s="29">
        <f t="shared" si="0"/>
        <v>0</v>
      </c>
      <c r="T44" s="29">
        <f t="shared" si="1"/>
        <v>0</v>
      </c>
      <c r="U44" s="29">
        <f t="shared" si="2"/>
        <v>1</v>
      </c>
      <c r="V44" s="29">
        <f t="shared" si="3"/>
        <v>0</v>
      </c>
    </row>
    <row r="45" spans="1:22" s="29" customFormat="1" ht="12.75" customHeight="1">
      <c r="A45" s="17">
        <v>1991</v>
      </c>
      <c r="B45" s="18" t="s">
        <v>653</v>
      </c>
      <c r="C45" s="19" t="s">
        <v>657</v>
      </c>
      <c r="D45" s="20" t="s">
        <v>148</v>
      </c>
      <c r="E45" s="142" t="s">
        <v>1182</v>
      </c>
      <c r="F45" s="82">
        <v>17130.58</v>
      </c>
      <c r="G45" s="74">
        <v>1.717616</v>
      </c>
      <c r="H45" s="22" t="s">
        <v>169</v>
      </c>
      <c r="I45" s="23">
        <v>1619.5191780821917</v>
      </c>
      <c r="J45" s="24" t="s">
        <v>177</v>
      </c>
      <c r="K45" s="25">
        <v>187790.09426449137</v>
      </c>
      <c r="L45" s="83">
        <v>10.962272979927787</v>
      </c>
      <c r="M45" s="88"/>
      <c r="N45" s="89">
        <v>0.12984795846864738</v>
      </c>
      <c r="O45" s="88"/>
      <c r="P45" s="89">
        <v>0.07429161824585866</v>
      </c>
      <c r="Q45" s="77">
        <v>81</v>
      </c>
      <c r="R45" s="77">
        <v>73</v>
      </c>
      <c r="S45" s="29">
        <f t="shared" si="0"/>
        <v>0</v>
      </c>
      <c r="T45" s="29">
        <f t="shared" si="1"/>
        <v>1</v>
      </c>
      <c r="U45" s="29">
        <f t="shared" si="2"/>
        <v>0</v>
      </c>
      <c r="V45" s="29">
        <f t="shared" si="3"/>
        <v>0</v>
      </c>
    </row>
    <row r="46" spans="1:22" s="29" customFormat="1" ht="12.75" customHeight="1">
      <c r="A46" s="17">
        <v>1991</v>
      </c>
      <c r="B46" s="18" t="s">
        <v>653</v>
      </c>
      <c r="C46" s="19" t="s">
        <v>658</v>
      </c>
      <c r="D46" s="20" t="s">
        <v>149</v>
      </c>
      <c r="E46" s="141" t="s">
        <v>1182</v>
      </c>
      <c r="F46" s="82">
        <v>11635.499</v>
      </c>
      <c r="G46" s="74">
        <v>0.940757</v>
      </c>
      <c r="H46" s="22" t="s">
        <v>169</v>
      </c>
      <c r="I46" s="23">
        <v>516.327397260274</v>
      </c>
      <c r="J46" s="24" t="s">
        <v>177</v>
      </c>
      <c r="K46" s="25">
        <v>92282.9586921468</v>
      </c>
      <c r="L46" s="83">
        <v>7.931156084680752</v>
      </c>
      <c r="M46" s="88"/>
      <c r="N46" s="89">
        <v>0.20014506265377963</v>
      </c>
      <c r="O46" s="88"/>
      <c r="P46" s="89">
        <v>0.16704099357188862</v>
      </c>
      <c r="Q46" s="77">
        <v>91</v>
      </c>
      <c r="R46" s="77">
        <v>88</v>
      </c>
      <c r="S46" s="29">
        <f t="shared" si="0"/>
        <v>0</v>
      </c>
      <c r="T46" s="29">
        <f t="shared" si="1"/>
        <v>1</v>
      </c>
      <c r="U46" s="29">
        <f t="shared" si="2"/>
        <v>0</v>
      </c>
      <c r="V46" s="29">
        <f t="shared" si="3"/>
        <v>0</v>
      </c>
    </row>
    <row r="47" spans="1:22" s="29" customFormat="1" ht="12.75" customHeight="1">
      <c r="A47" s="17">
        <v>1991</v>
      </c>
      <c r="B47" s="18" t="s">
        <v>653</v>
      </c>
      <c r="C47" s="19" t="s">
        <v>659</v>
      </c>
      <c r="D47" s="20" t="s">
        <v>150</v>
      </c>
      <c r="E47" s="141" t="s">
        <v>1182</v>
      </c>
      <c r="F47" s="82">
        <v>12965.6822</v>
      </c>
      <c r="G47" s="74">
        <v>0.9375288</v>
      </c>
      <c r="H47" s="22" t="s">
        <v>169</v>
      </c>
      <c r="I47" s="23">
        <v>586.8424657534247</v>
      </c>
      <c r="J47" s="24" t="s">
        <v>177</v>
      </c>
      <c r="K47" s="25">
        <v>79606.34298290717</v>
      </c>
      <c r="L47" s="83">
        <v>6.1397728060084</v>
      </c>
      <c r="M47" s="88"/>
      <c r="N47" s="89">
        <v>0.1519059137137456</v>
      </c>
      <c r="O47" s="88"/>
      <c r="P47" s="89">
        <v>0.15587421278894417</v>
      </c>
      <c r="Q47" s="77">
        <v>85</v>
      </c>
      <c r="R47" s="77">
        <v>87</v>
      </c>
      <c r="S47" s="29">
        <f t="shared" si="0"/>
        <v>0</v>
      </c>
      <c r="T47" s="29">
        <f t="shared" si="1"/>
        <v>1</v>
      </c>
      <c r="U47" s="29">
        <f t="shared" si="2"/>
        <v>0</v>
      </c>
      <c r="V47" s="29">
        <f t="shared" si="3"/>
        <v>0</v>
      </c>
    </row>
    <row r="48" spans="1:22" s="29" customFormat="1" ht="12.75" customHeight="1">
      <c r="A48" s="17">
        <v>1991</v>
      </c>
      <c r="B48" s="18" t="s">
        <v>653</v>
      </c>
      <c r="C48" s="19" t="s">
        <v>661</v>
      </c>
      <c r="D48" s="20" t="s">
        <v>152</v>
      </c>
      <c r="E48" s="141" t="s">
        <v>1182</v>
      </c>
      <c r="F48" s="82">
        <v>44734.8285</v>
      </c>
      <c r="G48" s="74">
        <v>1.462978</v>
      </c>
      <c r="H48" s="22" t="s">
        <v>169</v>
      </c>
      <c r="I48" s="23">
        <v>3411.3712328767124</v>
      </c>
      <c r="J48" s="24" t="s">
        <v>177</v>
      </c>
      <c r="K48" s="25">
        <v>378809.58855639433</v>
      </c>
      <c r="L48" s="83">
        <v>8.467889589794545</v>
      </c>
      <c r="M48" s="88"/>
      <c r="N48" s="89">
        <v>0.1243484916787167</v>
      </c>
      <c r="O48" s="88"/>
      <c r="P48" s="89">
        <v>0.11117862150391124</v>
      </c>
      <c r="Q48" s="77">
        <v>79</v>
      </c>
      <c r="R48" s="77">
        <v>81</v>
      </c>
      <c r="S48" s="29">
        <f t="shared" si="0"/>
        <v>0</v>
      </c>
      <c r="T48" s="29">
        <f t="shared" si="1"/>
        <v>1</v>
      </c>
      <c r="U48" s="29">
        <f t="shared" si="2"/>
        <v>0</v>
      </c>
      <c r="V48" s="29">
        <f t="shared" si="3"/>
        <v>0</v>
      </c>
    </row>
    <row r="49" spans="1:22" s="29" customFormat="1" ht="12.75" customHeight="1">
      <c r="A49" s="17">
        <v>1991</v>
      </c>
      <c r="B49" s="18" t="s">
        <v>653</v>
      </c>
      <c r="C49" s="19" t="s">
        <v>663</v>
      </c>
      <c r="D49" s="20" t="s">
        <v>154</v>
      </c>
      <c r="E49" s="141" t="s">
        <v>1182</v>
      </c>
      <c r="F49" s="82">
        <v>66501.4313</v>
      </c>
      <c r="G49" s="74">
        <v>2.080337</v>
      </c>
      <c r="H49" s="22" t="s">
        <v>169</v>
      </c>
      <c r="I49" s="23">
        <v>5740.808219178082</v>
      </c>
      <c r="J49" s="24" t="s">
        <v>177</v>
      </c>
      <c r="K49" s="25">
        <v>722806.0595146352</v>
      </c>
      <c r="L49" s="83">
        <v>10.869030115365883</v>
      </c>
      <c r="M49" s="88"/>
      <c r="N49" s="89">
        <v>0.14099291417322263</v>
      </c>
      <c r="O49" s="88"/>
      <c r="P49" s="89">
        <v>0.09637156937024126</v>
      </c>
      <c r="Q49" s="77">
        <v>82</v>
      </c>
      <c r="R49" s="77">
        <v>79</v>
      </c>
      <c r="S49" s="29">
        <f t="shared" si="0"/>
        <v>0</v>
      </c>
      <c r="T49" s="29">
        <f t="shared" si="1"/>
        <v>1</v>
      </c>
      <c r="U49" s="29">
        <f t="shared" si="2"/>
        <v>0</v>
      </c>
      <c r="V49" s="29">
        <f t="shared" si="3"/>
        <v>0</v>
      </c>
    </row>
    <row r="50" spans="1:22" s="29" customFormat="1" ht="12.75" customHeight="1">
      <c r="A50" s="17">
        <v>1991</v>
      </c>
      <c r="B50" s="18" t="s">
        <v>653</v>
      </c>
      <c r="C50" s="19" t="s">
        <v>664</v>
      </c>
      <c r="D50" s="20" t="s">
        <v>155</v>
      </c>
      <c r="E50" s="142" t="s">
        <v>1182</v>
      </c>
      <c r="F50" s="82">
        <v>658.329472</v>
      </c>
      <c r="G50" s="74">
        <v>0.9480537</v>
      </c>
      <c r="H50" s="22" t="s">
        <v>169</v>
      </c>
      <c r="I50" s="23">
        <v>52.32328767123285</v>
      </c>
      <c r="J50" s="24" t="s">
        <v>177</v>
      </c>
      <c r="K50" s="25">
        <v>8932.577172482208</v>
      </c>
      <c r="L50" s="83">
        <v>13.568551238250212</v>
      </c>
      <c r="M50" s="88"/>
      <c r="N50" s="89">
        <v>0.19117464549010352</v>
      </c>
      <c r="O50" s="88"/>
      <c r="P50" s="89">
        <v>0.11781359644552702</v>
      </c>
      <c r="Q50" s="77">
        <v>90</v>
      </c>
      <c r="R50" s="77">
        <v>82</v>
      </c>
      <c r="S50" s="29">
        <f t="shared" si="0"/>
        <v>0</v>
      </c>
      <c r="T50" s="29">
        <f t="shared" si="1"/>
        <v>1</v>
      </c>
      <c r="U50" s="29">
        <f t="shared" si="2"/>
        <v>0</v>
      </c>
      <c r="V50" s="29">
        <f t="shared" si="3"/>
        <v>0</v>
      </c>
    </row>
    <row r="51" spans="1:22" s="29" customFormat="1" ht="12.75" customHeight="1">
      <c r="A51" s="17">
        <v>1991</v>
      </c>
      <c r="B51" s="18" t="s">
        <v>653</v>
      </c>
      <c r="C51" s="19" t="s">
        <v>665</v>
      </c>
      <c r="D51" s="20" t="s">
        <v>156</v>
      </c>
      <c r="E51" s="142" t="s">
        <v>1182</v>
      </c>
      <c r="F51" s="82">
        <v>565.654272</v>
      </c>
      <c r="G51" s="74">
        <v>2.365655</v>
      </c>
      <c r="H51" s="22" t="s">
        <v>169</v>
      </c>
      <c r="I51" s="23">
        <v>56.11660273972602</v>
      </c>
      <c r="J51" s="24" t="s">
        <v>177</v>
      </c>
      <c r="K51" s="25">
        <v>9589.81538037122</v>
      </c>
      <c r="L51" s="83">
        <v>16.953492362860153</v>
      </c>
      <c r="M51" s="88"/>
      <c r="N51" s="89">
        <v>0.19136716197562234</v>
      </c>
      <c r="O51" s="88"/>
      <c r="P51" s="89">
        <v>0.08027389097897807</v>
      </c>
      <c r="Q51" s="77">
        <v>90</v>
      </c>
      <c r="R51" s="77">
        <v>75</v>
      </c>
      <c r="S51" s="29">
        <f t="shared" si="0"/>
        <v>0</v>
      </c>
      <c r="T51" s="29">
        <f t="shared" si="1"/>
        <v>1</v>
      </c>
      <c r="U51" s="29">
        <f t="shared" si="2"/>
        <v>0</v>
      </c>
      <c r="V51" s="29">
        <f t="shared" si="3"/>
        <v>0</v>
      </c>
    </row>
    <row r="52" spans="1:22" s="29" customFormat="1" ht="12.75" customHeight="1">
      <c r="A52" s="17">
        <v>1991</v>
      </c>
      <c r="B52" s="18" t="s">
        <v>653</v>
      </c>
      <c r="C52" s="112" t="s">
        <v>666</v>
      </c>
      <c r="D52" s="115" t="s">
        <v>157</v>
      </c>
      <c r="E52" s="141" t="s">
        <v>1182</v>
      </c>
      <c r="F52" s="82">
        <v>8292.96179</v>
      </c>
      <c r="G52" s="74">
        <v>0.9348763</v>
      </c>
      <c r="H52" s="22" t="s">
        <v>169</v>
      </c>
      <c r="I52" s="23">
        <v>708.7602739726027</v>
      </c>
      <c r="J52" s="24" t="s">
        <v>177</v>
      </c>
      <c r="K52" s="25">
        <v>167281.18401472503</v>
      </c>
      <c r="L52" s="83">
        <v>20.171464459952016</v>
      </c>
      <c r="M52" s="88"/>
      <c r="N52" s="89">
        <v>0.26429945495375845</v>
      </c>
      <c r="O52" s="88"/>
      <c r="P52" s="89">
        <v>0.24811800072110876</v>
      </c>
      <c r="Q52" s="77">
        <v>93</v>
      </c>
      <c r="R52" s="77">
        <v>92</v>
      </c>
      <c r="S52" s="29">
        <f t="shared" si="0"/>
        <v>0</v>
      </c>
      <c r="T52" s="29">
        <f t="shared" si="1"/>
        <v>1</v>
      </c>
      <c r="U52" s="29">
        <f t="shared" si="2"/>
        <v>0</v>
      </c>
      <c r="V52" s="29">
        <f t="shared" si="3"/>
        <v>0</v>
      </c>
    </row>
    <row r="53" spans="1:22" s="29" customFormat="1" ht="12.75" customHeight="1">
      <c r="A53" s="17">
        <v>1991</v>
      </c>
      <c r="B53" s="18" t="s">
        <v>653</v>
      </c>
      <c r="C53" s="19" t="s">
        <v>667</v>
      </c>
      <c r="D53" s="20" t="s">
        <v>267</v>
      </c>
      <c r="E53" s="142" t="s">
        <v>1182</v>
      </c>
      <c r="F53" s="82">
        <v>92085.9853</v>
      </c>
      <c r="G53" s="74">
        <v>1.949196</v>
      </c>
      <c r="H53" s="22" t="s">
        <v>169</v>
      </c>
      <c r="I53" s="23">
        <v>7225.082191780822</v>
      </c>
      <c r="J53" s="24" t="s">
        <v>177</v>
      </c>
      <c r="K53" s="25">
        <v>947995.8215049864</v>
      </c>
      <c r="L53" s="83">
        <v>10.29468076403355</v>
      </c>
      <c r="M53" s="88"/>
      <c r="N53" s="89">
        <v>0.14693057300007017</v>
      </c>
      <c r="O53" s="88"/>
      <c r="P53" s="89">
        <v>0.11663496776211725</v>
      </c>
      <c r="Q53" s="77">
        <v>83</v>
      </c>
      <c r="R53" s="77">
        <v>81</v>
      </c>
      <c r="S53" s="29">
        <f t="shared" si="0"/>
        <v>0</v>
      </c>
      <c r="T53" s="29">
        <f t="shared" si="1"/>
        <v>1</v>
      </c>
      <c r="U53" s="29">
        <f t="shared" si="2"/>
        <v>0</v>
      </c>
      <c r="V53" s="29">
        <f t="shared" si="3"/>
        <v>0</v>
      </c>
    </row>
    <row r="54" spans="1:22" s="29" customFormat="1" ht="12.75" customHeight="1">
      <c r="A54" s="17">
        <v>1991</v>
      </c>
      <c r="B54" s="18" t="s">
        <v>653</v>
      </c>
      <c r="C54" s="112" t="s">
        <v>668</v>
      </c>
      <c r="D54" s="115" t="s">
        <v>268</v>
      </c>
      <c r="E54" s="141" t="s">
        <v>1182</v>
      </c>
      <c r="F54" s="82">
        <v>4030.56102</v>
      </c>
      <c r="G54" s="74">
        <v>3.36032</v>
      </c>
      <c r="H54" s="22" t="s">
        <v>169</v>
      </c>
      <c r="I54" s="23">
        <v>361.93150684931504</v>
      </c>
      <c r="J54" s="24" t="s">
        <v>177</v>
      </c>
      <c r="K54" s="25">
        <v>21665.620357719756</v>
      </c>
      <c r="L54" s="83">
        <v>5.3753361505291775</v>
      </c>
      <c r="M54" s="88"/>
      <c r="N54" s="89">
        <v>0.06703371351606668</v>
      </c>
      <c r="O54" s="88"/>
      <c r="P54" s="89">
        <v>0.04656403200834073</v>
      </c>
      <c r="Q54" s="77">
        <v>66</v>
      </c>
      <c r="R54" s="77">
        <v>62</v>
      </c>
      <c r="S54" s="29">
        <f t="shared" si="0"/>
        <v>1</v>
      </c>
      <c r="T54" s="29">
        <f t="shared" si="1"/>
        <v>0</v>
      </c>
      <c r="U54" s="29">
        <f t="shared" si="2"/>
        <v>0</v>
      </c>
      <c r="V54" s="29">
        <f t="shared" si="3"/>
        <v>0</v>
      </c>
    </row>
    <row r="55" spans="1:22" s="29" customFormat="1" ht="12.75" customHeight="1">
      <c r="A55" s="17">
        <v>1994</v>
      </c>
      <c r="B55" s="18" t="s">
        <v>975</v>
      </c>
      <c r="C55" s="19" t="s">
        <v>977</v>
      </c>
      <c r="D55" s="20" t="s">
        <v>270</v>
      </c>
      <c r="E55" s="141" t="s">
        <v>1182</v>
      </c>
      <c r="F55" s="82">
        <v>601.422016</v>
      </c>
      <c r="G55" s="74">
        <v>4.39449</v>
      </c>
      <c r="H55" s="22" t="s">
        <v>170</v>
      </c>
      <c r="I55" s="23">
        <v>105.50835616438357</v>
      </c>
      <c r="J55" s="24" t="s">
        <v>177</v>
      </c>
      <c r="K55" s="25">
        <v>17383.7361768134</v>
      </c>
      <c r="L55" s="83">
        <v>28.904389454232085</v>
      </c>
      <c r="M55" s="88"/>
      <c r="N55" s="89">
        <v>0.18450358396756286</v>
      </c>
      <c r="O55" s="88"/>
      <c r="P55" s="89">
        <v>0.04383453869221842</v>
      </c>
      <c r="Q55" s="77">
        <v>89</v>
      </c>
      <c r="R55" s="77">
        <v>61</v>
      </c>
      <c r="S55" s="29">
        <f t="shared" si="0"/>
        <v>0</v>
      </c>
      <c r="T55" s="29">
        <f t="shared" si="1"/>
        <v>1</v>
      </c>
      <c r="U55" s="29">
        <f t="shared" si="2"/>
        <v>0</v>
      </c>
      <c r="V55" s="29">
        <f t="shared" si="3"/>
        <v>0</v>
      </c>
    </row>
    <row r="56" spans="1:22" s="29" customFormat="1" ht="12.75" customHeight="1">
      <c r="A56" s="17">
        <v>1994</v>
      </c>
      <c r="B56" s="18" t="s">
        <v>975</v>
      </c>
      <c r="C56" s="19" t="s">
        <v>980</v>
      </c>
      <c r="D56" s="20" t="s">
        <v>981</v>
      </c>
      <c r="E56" s="142" t="s">
        <v>1182</v>
      </c>
      <c r="F56" s="82">
        <v>335.973152</v>
      </c>
      <c r="G56" s="74">
        <v>5.626093</v>
      </c>
      <c r="H56" s="22" t="s">
        <v>170</v>
      </c>
      <c r="I56" s="23">
        <v>75.43401369863014</v>
      </c>
      <c r="J56" s="24" t="s">
        <v>177</v>
      </c>
      <c r="K56" s="25">
        <v>13162.494410638099</v>
      </c>
      <c r="L56" s="83">
        <v>39.17722095436393</v>
      </c>
      <c r="M56" s="88"/>
      <c r="N56" s="89">
        <v>0.1953977347292952</v>
      </c>
      <c r="O56" s="88"/>
      <c r="P56" s="89">
        <v>0.10886693447592992</v>
      </c>
      <c r="Q56" s="77">
        <v>90</v>
      </c>
      <c r="R56" s="77">
        <v>80</v>
      </c>
      <c r="S56" s="29">
        <f t="shared" si="0"/>
        <v>0</v>
      </c>
      <c r="T56" s="29">
        <f t="shared" si="1"/>
        <v>1</v>
      </c>
      <c r="U56" s="29">
        <f t="shared" si="2"/>
        <v>0</v>
      </c>
      <c r="V56" s="29">
        <f t="shared" si="3"/>
        <v>0</v>
      </c>
    </row>
    <row r="57" spans="1:22" s="29" customFormat="1" ht="12.75" customHeight="1">
      <c r="A57" s="17">
        <v>1994</v>
      </c>
      <c r="B57" s="18" t="s">
        <v>975</v>
      </c>
      <c r="C57" s="19" t="s">
        <v>982</v>
      </c>
      <c r="D57" s="20" t="s">
        <v>271</v>
      </c>
      <c r="E57" s="142" t="s">
        <v>1182</v>
      </c>
      <c r="F57" s="82">
        <v>42040.7747</v>
      </c>
      <c r="G57" s="74">
        <v>3.238209</v>
      </c>
      <c r="H57" s="22" t="s">
        <v>170</v>
      </c>
      <c r="I57" s="23">
        <v>8080.5698630136985</v>
      </c>
      <c r="J57" s="24" t="s">
        <v>177</v>
      </c>
      <c r="K57" s="25">
        <v>786784.9022976572</v>
      </c>
      <c r="L57" s="83">
        <v>18.71480504134614</v>
      </c>
      <c r="M57" s="88"/>
      <c r="N57" s="89">
        <v>0.10903415677485104</v>
      </c>
      <c r="O57" s="88"/>
      <c r="P57" s="89">
        <v>0.09087191499245212</v>
      </c>
      <c r="Q57" s="77">
        <v>77</v>
      </c>
      <c r="R57" s="77">
        <v>78</v>
      </c>
      <c r="S57" s="29">
        <f t="shared" si="0"/>
        <v>0</v>
      </c>
      <c r="T57" s="29">
        <f t="shared" si="1"/>
        <v>1</v>
      </c>
      <c r="U57" s="29">
        <f t="shared" si="2"/>
        <v>0</v>
      </c>
      <c r="V57" s="29">
        <f t="shared" si="3"/>
        <v>0</v>
      </c>
    </row>
    <row r="58" spans="1:22" s="29" customFormat="1" ht="12.75" customHeight="1">
      <c r="A58" s="17">
        <v>1994</v>
      </c>
      <c r="B58" s="18" t="s">
        <v>975</v>
      </c>
      <c r="C58" s="19" t="s">
        <v>984</v>
      </c>
      <c r="D58" s="20" t="s">
        <v>985</v>
      </c>
      <c r="E58" s="142" t="s">
        <v>1182</v>
      </c>
      <c r="F58" s="82">
        <v>95957.0821</v>
      </c>
      <c r="G58" s="74">
        <v>4.687846</v>
      </c>
      <c r="H58" s="22" t="s">
        <v>170</v>
      </c>
      <c r="I58" s="23">
        <v>20058.397260273974</v>
      </c>
      <c r="J58" s="24" t="s">
        <v>177</v>
      </c>
      <c r="K58" s="25">
        <v>1644328.707501209</v>
      </c>
      <c r="L58" s="83">
        <v>17.1360849195852</v>
      </c>
      <c r="M58" s="88"/>
      <c r="N58" s="89">
        <v>0.09179963443452459</v>
      </c>
      <c r="O58" s="88"/>
      <c r="P58" s="89">
        <v>0.11834164869968378</v>
      </c>
      <c r="Q58" s="77">
        <v>74</v>
      </c>
      <c r="R58" s="77">
        <v>82</v>
      </c>
      <c r="S58" s="29">
        <f t="shared" si="0"/>
        <v>1</v>
      </c>
      <c r="T58" s="29">
        <f t="shared" si="1"/>
        <v>0</v>
      </c>
      <c r="U58" s="29">
        <f t="shared" si="2"/>
        <v>0</v>
      </c>
      <c r="V58" s="29">
        <f t="shared" si="3"/>
        <v>0</v>
      </c>
    </row>
    <row r="59" spans="1:22" s="29" customFormat="1" ht="12.75" customHeight="1">
      <c r="A59" s="17">
        <v>1994</v>
      </c>
      <c r="B59" s="18" t="s">
        <v>975</v>
      </c>
      <c r="C59" s="19" t="s">
        <v>989</v>
      </c>
      <c r="D59" s="20" t="s">
        <v>276</v>
      </c>
      <c r="E59" s="141" t="s">
        <v>1182</v>
      </c>
      <c r="F59" s="82">
        <v>121182.462</v>
      </c>
      <c r="G59" s="74">
        <v>5.57376</v>
      </c>
      <c r="H59" s="22" t="s">
        <v>170</v>
      </c>
      <c r="I59" s="23">
        <v>26075.657534246577</v>
      </c>
      <c r="J59" s="24" t="s">
        <v>177</v>
      </c>
      <c r="K59" s="25">
        <v>1677784.2014515034</v>
      </c>
      <c r="L59" s="83">
        <v>13.84510740053708</v>
      </c>
      <c r="M59" s="88"/>
      <c r="N59" s="89">
        <v>0.07205255293474243</v>
      </c>
      <c r="O59" s="88"/>
      <c r="P59" s="89">
        <v>0.08021216169899911</v>
      </c>
      <c r="Q59" s="77">
        <v>67</v>
      </c>
      <c r="R59" s="77">
        <v>75</v>
      </c>
      <c r="S59" s="29">
        <f t="shared" si="0"/>
        <v>1</v>
      </c>
      <c r="T59" s="29">
        <f t="shared" si="1"/>
        <v>0</v>
      </c>
      <c r="U59" s="29">
        <f t="shared" si="2"/>
        <v>0</v>
      </c>
      <c r="V59" s="29">
        <f t="shared" si="3"/>
        <v>0</v>
      </c>
    </row>
    <row r="60" spans="1:22" s="29" customFormat="1" ht="12.75" customHeight="1">
      <c r="A60" s="17">
        <v>1994</v>
      </c>
      <c r="B60" s="18" t="s">
        <v>810</v>
      </c>
      <c r="C60" s="19" t="s">
        <v>811</v>
      </c>
      <c r="D60" s="20" t="s">
        <v>812</v>
      </c>
      <c r="E60" s="141" t="s">
        <v>1182</v>
      </c>
      <c r="F60" s="82">
        <v>896.9978675239</v>
      </c>
      <c r="G60" s="74">
        <v>7.320174</v>
      </c>
      <c r="H60" s="22" t="s">
        <v>170</v>
      </c>
      <c r="I60" s="23">
        <v>320.8876712328767</v>
      </c>
      <c r="J60" s="24" t="s">
        <v>177</v>
      </c>
      <c r="K60" s="25">
        <v>19085.06950106964</v>
      </c>
      <c r="L60" s="83">
        <v>21.276605209500264</v>
      </c>
      <c r="M60" s="88"/>
      <c r="N60" s="89">
        <v>0.06660230435700615</v>
      </c>
      <c r="O60" s="88"/>
      <c r="P60" s="89">
        <v>0.04287744176080806</v>
      </c>
      <c r="Q60" s="77">
        <v>66</v>
      </c>
      <c r="R60" s="77">
        <v>60</v>
      </c>
      <c r="S60" s="29">
        <f t="shared" si="0"/>
        <v>1</v>
      </c>
      <c r="T60" s="29">
        <f t="shared" si="1"/>
        <v>0</v>
      </c>
      <c r="U60" s="29">
        <f t="shared" si="2"/>
        <v>0</v>
      </c>
      <c r="V60" s="29">
        <f t="shared" si="3"/>
        <v>0</v>
      </c>
    </row>
    <row r="61" spans="1:22" s="29" customFormat="1" ht="12.75" customHeight="1">
      <c r="A61" s="17">
        <v>1994</v>
      </c>
      <c r="B61" s="18" t="s">
        <v>810</v>
      </c>
      <c r="C61" s="19" t="s">
        <v>813</v>
      </c>
      <c r="D61" s="20" t="s">
        <v>277</v>
      </c>
      <c r="E61" s="142" t="s">
        <v>1182</v>
      </c>
      <c r="F61" s="82">
        <v>6049.042442914</v>
      </c>
      <c r="G61" s="74">
        <v>8.268305</v>
      </c>
      <c r="H61" s="22" t="s">
        <v>170</v>
      </c>
      <c r="I61" s="23">
        <v>2129.194520547945</v>
      </c>
      <c r="J61" s="24" t="s">
        <v>177</v>
      </c>
      <c r="K61" s="25">
        <v>222634.17267443758</v>
      </c>
      <c r="L61" s="83">
        <v>36.804862054693764</v>
      </c>
      <c r="M61" s="88"/>
      <c r="N61" s="89">
        <v>0.11709140772624804</v>
      </c>
      <c r="O61" s="88"/>
      <c r="P61" s="89">
        <v>0.06725573076610276</v>
      </c>
      <c r="Q61" s="77">
        <v>78</v>
      </c>
      <c r="R61" s="77">
        <v>71</v>
      </c>
      <c r="S61" s="29">
        <f t="shared" si="0"/>
        <v>0</v>
      </c>
      <c r="T61" s="29">
        <f t="shared" si="1"/>
        <v>1</v>
      </c>
      <c r="U61" s="29">
        <f t="shared" si="2"/>
        <v>0</v>
      </c>
      <c r="V61" s="29">
        <f t="shared" si="3"/>
        <v>0</v>
      </c>
    </row>
    <row r="62" spans="1:22" s="29" customFormat="1" ht="12.75" customHeight="1">
      <c r="A62" s="17">
        <v>1994</v>
      </c>
      <c r="B62" s="18" t="s">
        <v>810</v>
      </c>
      <c r="C62" s="19" t="s">
        <v>814</v>
      </c>
      <c r="D62" s="20" t="s">
        <v>815</v>
      </c>
      <c r="E62" s="142" t="s">
        <v>1182</v>
      </c>
      <c r="F62" s="82">
        <v>1083.900748752</v>
      </c>
      <c r="G62" s="74">
        <v>5.978052</v>
      </c>
      <c r="H62" s="22" t="s">
        <v>170</v>
      </c>
      <c r="I62" s="23">
        <v>325.55342465753426</v>
      </c>
      <c r="J62" s="24" t="s">
        <v>177</v>
      </c>
      <c r="K62" s="25">
        <v>63909.418583605075</v>
      </c>
      <c r="L62" s="83">
        <v>58.96242682477172</v>
      </c>
      <c r="M62" s="88"/>
      <c r="N62" s="89">
        <v>0.2198321155835795</v>
      </c>
      <c r="O62" s="88"/>
      <c r="P62" s="89">
        <v>0.1380671538607034</v>
      </c>
      <c r="Q62" s="77">
        <v>91</v>
      </c>
      <c r="R62" s="77">
        <v>84</v>
      </c>
      <c r="S62" s="29">
        <f t="shared" si="0"/>
        <v>0</v>
      </c>
      <c r="T62" s="29">
        <f t="shared" si="1"/>
        <v>1</v>
      </c>
      <c r="U62" s="29">
        <f t="shared" si="2"/>
        <v>0</v>
      </c>
      <c r="V62" s="29">
        <f t="shared" si="3"/>
        <v>0</v>
      </c>
    </row>
    <row r="63" spans="1:22" s="29" customFormat="1" ht="12.75" customHeight="1">
      <c r="A63" s="17">
        <v>1994</v>
      </c>
      <c r="B63" s="18" t="s">
        <v>810</v>
      </c>
      <c r="C63" s="19" t="s">
        <v>816</v>
      </c>
      <c r="D63" s="20" t="s">
        <v>817</v>
      </c>
      <c r="E63" s="141" t="s">
        <v>1182</v>
      </c>
      <c r="F63" s="82">
        <v>580.5296047798</v>
      </c>
      <c r="G63" s="74">
        <v>6.373644</v>
      </c>
      <c r="H63" s="22" t="s">
        <v>170</v>
      </c>
      <c r="I63" s="23">
        <v>203.1887671232877</v>
      </c>
      <c r="J63" s="24" t="s">
        <v>177</v>
      </c>
      <c r="K63" s="25">
        <v>52157.20828911036</v>
      </c>
      <c r="L63" s="83">
        <v>89.8441834140294</v>
      </c>
      <c r="M63" s="88"/>
      <c r="N63" s="89">
        <v>0.2874505763000733</v>
      </c>
      <c r="O63" s="88"/>
      <c r="P63" s="89">
        <v>0.1457594430640789</v>
      </c>
      <c r="Q63" s="77">
        <v>94</v>
      </c>
      <c r="R63" s="77">
        <v>85</v>
      </c>
      <c r="S63" s="29">
        <f t="shared" si="0"/>
        <v>0</v>
      </c>
      <c r="T63" s="29">
        <f t="shared" si="1"/>
        <v>1</v>
      </c>
      <c r="U63" s="29">
        <f t="shared" si="2"/>
        <v>0</v>
      </c>
      <c r="V63" s="29">
        <f t="shared" si="3"/>
        <v>0</v>
      </c>
    </row>
    <row r="64" spans="1:22" s="29" customFormat="1" ht="12.75" customHeight="1">
      <c r="A64" s="17">
        <v>1994</v>
      </c>
      <c r="B64" s="18" t="s">
        <v>810</v>
      </c>
      <c r="C64" s="19" t="s">
        <v>818</v>
      </c>
      <c r="D64" s="20" t="s">
        <v>278</v>
      </c>
      <c r="E64" s="142" t="s">
        <v>1182</v>
      </c>
      <c r="F64" s="82">
        <v>7237.921242629</v>
      </c>
      <c r="G64" s="74">
        <v>6.909801</v>
      </c>
      <c r="H64" s="22" t="s">
        <v>170</v>
      </c>
      <c r="I64" s="23">
        <v>2383.094520547945</v>
      </c>
      <c r="J64" s="24" t="s">
        <v>177</v>
      </c>
      <c r="K64" s="25">
        <v>395753.59650594596</v>
      </c>
      <c r="L64" s="83">
        <v>54.67779811903536</v>
      </c>
      <c r="M64" s="88"/>
      <c r="N64" s="89">
        <v>0.1859653977490992</v>
      </c>
      <c r="O64" s="88"/>
      <c r="P64" s="89">
        <v>0.13883287871742003</v>
      </c>
      <c r="Q64" s="77">
        <v>89</v>
      </c>
      <c r="R64" s="77">
        <v>85</v>
      </c>
      <c r="S64" s="29">
        <f t="shared" si="0"/>
        <v>0</v>
      </c>
      <c r="T64" s="29">
        <f t="shared" si="1"/>
        <v>1</v>
      </c>
      <c r="U64" s="29">
        <f t="shared" si="2"/>
        <v>0</v>
      </c>
      <c r="V64" s="29">
        <f t="shared" si="3"/>
        <v>0</v>
      </c>
    </row>
    <row r="65" spans="1:22" s="29" customFormat="1" ht="12.75" customHeight="1">
      <c r="A65" s="17">
        <v>1994</v>
      </c>
      <c r="B65" s="18" t="s">
        <v>810</v>
      </c>
      <c r="C65" s="19" t="s">
        <v>819</v>
      </c>
      <c r="D65" s="20" t="s">
        <v>279</v>
      </c>
      <c r="E65" s="142" t="s">
        <v>1182</v>
      </c>
      <c r="F65" s="82">
        <v>521.7516336631</v>
      </c>
      <c r="G65" s="74">
        <v>8.217847</v>
      </c>
      <c r="H65" s="22" t="s">
        <v>170</v>
      </c>
      <c r="I65" s="23">
        <v>122.46424657534246</v>
      </c>
      <c r="J65" s="24" t="s">
        <v>177</v>
      </c>
      <c r="K65" s="25">
        <v>10929.384086571832</v>
      </c>
      <c r="L65" s="83">
        <v>20.947484169506286</v>
      </c>
      <c r="M65" s="88"/>
      <c r="N65" s="89">
        <v>0.09993898045271246</v>
      </c>
      <c r="O65" s="88"/>
      <c r="P65" s="89">
        <v>0.07973754600728837</v>
      </c>
      <c r="Q65" s="77">
        <v>75</v>
      </c>
      <c r="R65" s="77">
        <v>75</v>
      </c>
      <c r="S65" s="29">
        <f t="shared" si="0"/>
        <v>1</v>
      </c>
      <c r="T65" s="29">
        <f t="shared" si="1"/>
        <v>0</v>
      </c>
      <c r="U65" s="29">
        <f t="shared" si="2"/>
        <v>0</v>
      </c>
      <c r="V65" s="29">
        <f t="shared" si="3"/>
        <v>0</v>
      </c>
    </row>
    <row r="66" spans="1:22" s="29" customFormat="1" ht="12.75" customHeight="1">
      <c r="A66" s="17">
        <v>1994</v>
      </c>
      <c r="B66" s="18" t="s">
        <v>810</v>
      </c>
      <c r="C66" s="19" t="s">
        <v>820</v>
      </c>
      <c r="D66" s="20" t="s">
        <v>280</v>
      </c>
      <c r="E66" s="142" t="s">
        <v>1182</v>
      </c>
      <c r="F66" s="82">
        <v>321.1683440435</v>
      </c>
      <c r="G66" s="74">
        <v>6.952431</v>
      </c>
      <c r="H66" s="22" t="s">
        <v>170</v>
      </c>
      <c r="I66" s="23">
        <v>69.5099315068493</v>
      </c>
      <c r="J66" s="24" t="s">
        <v>177</v>
      </c>
      <c r="K66" s="25">
        <v>9243.595787183815</v>
      </c>
      <c r="L66" s="83">
        <v>28.781154676725656</v>
      </c>
      <c r="M66" s="88"/>
      <c r="N66" s="89">
        <v>0.1489164335207382</v>
      </c>
      <c r="O66" s="88"/>
      <c r="P66" s="89">
        <v>0.10576156889838971</v>
      </c>
      <c r="Q66" s="77">
        <v>84</v>
      </c>
      <c r="R66" s="77">
        <v>80</v>
      </c>
      <c r="S66" s="29">
        <f t="shared" si="0"/>
        <v>0</v>
      </c>
      <c r="T66" s="29">
        <f t="shared" si="1"/>
        <v>1</v>
      </c>
      <c r="U66" s="29">
        <f t="shared" si="2"/>
        <v>0</v>
      </c>
      <c r="V66" s="29">
        <f t="shared" si="3"/>
        <v>0</v>
      </c>
    </row>
    <row r="67" spans="1:22" s="29" customFormat="1" ht="12.75" customHeight="1">
      <c r="A67" s="17">
        <v>1994</v>
      </c>
      <c r="B67" s="18" t="s">
        <v>810</v>
      </c>
      <c r="C67" s="19" t="s">
        <v>821</v>
      </c>
      <c r="D67" s="20" t="s">
        <v>283</v>
      </c>
      <c r="E67" s="142" t="s">
        <v>1182</v>
      </c>
      <c r="F67" s="82">
        <v>775.1949995213</v>
      </c>
      <c r="G67" s="74">
        <v>7.37659</v>
      </c>
      <c r="H67" s="22" t="s">
        <v>170</v>
      </c>
      <c r="I67" s="23">
        <v>280.6945205479452</v>
      </c>
      <c r="J67" s="24" t="s">
        <v>177</v>
      </c>
      <c r="K67" s="25">
        <v>29443.05522824329</v>
      </c>
      <c r="L67" s="83">
        <v>37.98148239659057</v>
      </c>
      <c r="M67" s="88"/>
      <c r="N67" s="89">
        <v>0.1174620239819041</v>
      </c>
      <c r="O67" s="88"/>
      <c r="P67" s="89">
        <v>0.07601517411942642</v>
      </c>
      <c r="Q67" s="77">
        <v>78</v>
      </c>
      <c r="R67" s="77">
        <v>73</v>
      </c>
      <c r="S67" s="29">
        <f t="shared" si="0"/>
        <v>0</v>
      </c>
      <c r="T67" s="29">
        <f t="shared" si="1"/>
        <v>1</v>
      </c>
      <c r="U67" s="29">
        <f t="shared" si="2"/>
        <v>0</v>
      </c>
      <c r="V67" s="29">
        <f t="shared" si="3"/>
        <v>0</v>
      </c>
    </row>
    <row r="68" spans="1:22" s="29" customFormat="1" ht="12.75" customHeight="1">
      <c r="A68" s="17">
        <v>1994</v>
      </c>
      <c r="B68" s="18" t="s">
        <v>810</v>
      </c>
      <c r="C68" s="19" t="s">
        <v>822</v>
      </c>
      <c r="D68" s="20" t="s">
        <v>284</v>
      </c>
      <c r="E68" s="141" t="s">
        <v>1182</v>
      </c>
      <c r="F68" s="82">
        <v>20153.82309481</v>
      </c>
      <c r="G68" s="74">
        <v>7.310782</v>
      </c>
      <c r="H68" s="22" t="s">
        <v>170</v>
      </c>
      <c r="I68" s="23">
        <v>6450.945205479452</v>
      </c>
      <c r="J68" s="24" t="s">
        <v>177</v>
      </c>
      <c r="K68" s="25">
        <v>1294425.3652975457</v>
      </c>
      <c r="L68" s="83">
        <v>64.22728626763055</v>
      </c>
      <c r="M68" s="88"/>
      <c r="N68" s="89">
        <v>0.22469955007281514</v>
      </c>
      <c r="O68" s="88"/>
      <c r="P68" s="89">
        <v>0.14454334462650287</v>
      </c>
      <c r="Q68" s="77">
        <v>92</v>
      </c>
      <c r="R68" s="77">
        <v>85</v>
      </c>
      <c r="S68" s="29">
        <f t="shared" si="0"/>
        <v>0</v>
      </c>
      <c r="T68" s="29">
        <f t="shared" si="1"/>
        <v>1</v>
      </c>
      <c r="U68" s="29">
        <f t="shared" si="2"/>
        <v>0</v>
      </c>
      <c r="V68" s="29">
        <f t="shared" si="3"/>
        <v>0</v>
      </c>
    </row>
    <row r="69" spans="1:22" s="29" customFormat="1" ht="12.75" customHeight="1">
      <c r="A69" s="17">
        <v>1994</v>
      </c>
      <c r="B69" s="18" t="s">
        <v>810</v>
      </c>
      <c r="C69" s="19" t="s">
        <v>823</v>
      </c>
      <c r="D69" s="20" t="s">
        <v>824</v>
      </c>
      <c r="E69" s="142" t="s">
        <v>1182</v>
      </c>
      <c r="F69" s="82">
        <v>32364.75600753</v>
      </c>
      <c r="G69" s="74">
        <v>7.383253</v>
      </c>
      <c r="H69" s="22" t="s">
        <v>170</v>
      </c>
      <c r="I69" s="23">
        <v>10826.219178082192</v>
      </c>
      <c r="J69" s="24" t="s">
        <v>177</v>
      </c>
      <c r="K69" s="25">
        <v>1701850.3017513345</v>
      </c>
      <c r="L69" s="83">
        <v>52.58344296973477</v>
      </c>
      <c r="M69" s="88"/>
      <c r="N69" s="89">
        <v>0.17603259123307932</v>
      </c>
      <c r="O69" s="88"/>
      <c r="P69" s="89">
        <v>0.11865136232087739</v>
      </c>
      <c r="Q69" s="77">
        <v>88</v>
      </c>
      <c r="R69" s="77">
        <v>82</v>
      </c>
      <c r="S69" s="29">
        <f aca="true" t="shared" si="4" ref="S69:S132">IF(N69&lt;0.1,1,0)</f>
        <v>0</v>
      </c>
      <c r="T69" s="29">
        <f aca="true" t="shared" si="5" ref="T69:T132">IF(AND(N69&gt;=0.1,N69&lt;0.3),1,0)</f>
        <v>1</v>
      </c>
      <c r="U69" s="29">
        <f aca="true" t="shared" si="6" ref="U69:U132">IF(AND(N69&gt;=0.3,N69&lt;0.5),1,0)</f>
        <v>0</v>
      </c>
      <c r="V69" s="29">
        <f aca="true" t="shared" si="7" ref="V69:V132">IF(N69&gt;=0.5,1,0)</f>
        <v>0</v>
      </c>
    </row>
    <row r="70" spans="1:22" s="29" customFormat="1" ht="12.75" customHeight="1">
      <c r="A70" s="17">
        <v>1994</v>
      </c>
      <c r="B70" s="18" t="s">
        <v>810</v>
      </c>
      <c r="C70" s="19" t="s">
        <v>825</v>
      </c>
      <c r="D70" s="20" t="s">
        <v>285</v>
      </c>
      <c r="E70" s="141" t="s">
        <v>1182</v>
      </c>
      <c r="F70" s="82">
        <v>11165.37947617</v>
      </c>
      <c r="G70" s="74">
        <v>7.506149</v>
      </c>
      <c r="H70" s="22" t="s">
        <v>170</v>
      </c>
      <c r="I70" s="23">
        <v>3438.9821917808217</v>
      </c>
      <c r="J70" s="24" t="s">
        <v>177</v>
      </c>
      <c r="K70" s="25">
        <v>458632.46907061496</v>
      </c>
      <c r="L70" s="83">
        <v>41.076299291883736</v>
      </c>
      <c r="M70" s="88"/>
      <c r="N70" s="89">
        <v>0.14934249813677733</v>
      </c>
      <c r="O70" s="88"/>
      <c r="P70" s="89">
        <v>0.13797129153673</v>
      </c>
      <c r="Q70" s="77">
        <v>84</v>
      </c>
      <c r="R70" s="77">
        <v>84</v>
      </c>
      <c r="S70" s="29">
        <f t="shared" si="4"/>
        <v>0</v>
      </c>
      <c r="T70" s="29">
        <f t="shared" si="5"/>
        <v>1</v>
      </c>
      <c r="U70" s="29">
        <f t="shared" si="6"/>
        <v>0</v>
      </c>
      <c r="V70" s="29">
        <f t="shared" si="7"/>
        <v>0</v>
      </c>
    </row>
    <row r="71" spans="1:22" s="29" customFormat="1" ht="12.75" customHeight="1">
      <c r="A71" s="17">
        <v>1997</v>
      </c>
      <c r="B71" s="18" t="s">
        <v>1145</v>
      </c>
      <c r="C71" s="19" t="s">
        <v>1146</v>
      </c>
      <c r="D71" s="20" t="s">
        <v>286</v>
      </c>
      <c r="E71" s="139" t="s">
        <v>1182</v>
      </c>
      <c r="F71" s="82">
        <v>5949.12461</v>
      </c>
      <c r="G71" s="74">
        <v>12.73966</v>
      </c>
      <c r="H71" s="22" t="s">
        <v>172</v>
      </c>
      <c r="I71" s="23">
        <v>1679.1012311901504</v>
      </c>
      <c r="J71" s="24" t="s">
        <v>177</v>
      </c>
      <c r="K71" s="25">
        <v>31025.36268031271</v>
      </c>
      <c r="L71" s="83">
        <v>5.215113939311604</v>
      </c>
      <c r="M71" s="88"/>
      <c r="N71" s="89">
        <v>0.02069133575808828</v>
      </c>
      <c r="O71" s="88"/>
      <c r="P71" s="89">
        <v>0.016409596731760505</v>
      </c>
      <c r="Q71" s="77">
        <v>42</v>
      </c>
      <c r="R71" s="77">
        <v>38</v>
      </c>
      <c r="S71" s="29">
        <f t="shared" si="4"/>
        <v>1</v>
      </c>
      <c r="T71" s="29">
        <f t="shared" si="5"/>
        <v>0</v>
      </c>
      <c r="U71" s="29">
        <f t="shared" si="6"/>
        <v>0</v>
      </c>
      <c r="V71" s="29">
        <f t="shared" si="7"/>
        <v>0</v>
      </c>
    </row>
    <row r="72" spans="1:22" s="29" customFormat="1" ht="12.75" customHeight="1">
      <c r="A72" s="17">
        <v>1997</v>
      </c>
      <c r="B72" s="18" t="s">
        <v>1145</v>
      </c>
      <c r="C72" s="19" t="s">
        <v>1147</v>
      </c>
      <c r="D72" s="20" t="s">
        <v>1148</v>
      </c>
      <c r="E72" s="140" t="s">
        <v>1182</v>
      </c>
      <c r="F72" s="82">
        <v>1158.75904</v>
      </c>
      <c r="G72" s="74">
        <v>10.10995</v>
      </c>
      <c r="H72" s="22" t="s">
        <v>172</v>
      </c>
      <c r="I72" s="23">
        <v>230.3136798905609</v>
      </c>
      <c r="J72" s="24" t="s">
        <v>177</v>
      </c>
      <c r="K72" s="25">
        <v>32032.103680363416</v>
      </c>
      <c r="L72" s="83">
        <v>27.643455260865466</v>
      </c>
      <c r="M72" s="88"/>
      <c r="N72" s="89">
        <v>0.15574505563173519</v>
      </c>
      <c r="O72" s="88"/>
      <c r="P72" s="89">
        <v>0.05148433605366276</v>
      </c>
      <c r="Q72" s="77">
        <v>86</v>
      </c>
      <c r="R72" s="77">
        <v>65</v>
      </c>
      <c r="S72" s="29">
        <f t="shared" si="4"/>
        <v>0</v>
      </c>
      <c r="T72" s="29">
        <f t="shared" si="5"/>
        <v>1</v>
      </c>
      <c r="U72" s="29">
        <f t="shared" si="6"/>
        <v>0</v>
      </c>
      <c r="V72" s="29">
        <f t="shared" si="7"/>
        <v>0</v>
      </c>
    </row>
    <row r="73" spans="1:22" s="29" customFormat="1" ht="12.75" customHeight="1">
      <c r="A73" s="17">
        <v>1997</v>
      </c>
      <c r="B73" s="18" t="s">
        <v>1145</v>
      </c>
      <c r="C73" s="19" t="s">
        <v>1149</v>
      </c>
      <c r="D73" s="20" t="s">
        <v>288</v>
      </c>
      <c r="E73" s="139" t="s">
        <v>1182</v>
      </c>
      <c r="F73" s="82">
        <v>5405.6192</v>
      </c>
      <c r="G73" s="74">
        <v>10.72179</v>
      </c>
      <c r="H73" s="22" t="s">
        <v>172</v>
      </c>
      <c r="I73" s="23">
        <v>1149.922024623803</v>
      </c>
      <c r="J73" s="24" t="s">
        <v>177</v>
      </c>
      <c r="K73" s="25">
        <v>87035.543609263</v>
      </c>
      <c r="L73" s="83">
        <v>16.100938743384475</v>
      </c>
      <c r="M73" s="88"/>
      <c r="N73" s="89">
        <v>0.0847572378656971</v>
      </c>
      <c r="O73" s="88"/>
      <c r="P73" s="89">
        <v>0.043737589128408395</v>
      </c>
      <c r="Q73" s="77">
        <v>72</v>
      </c>
      <c r="R73" s="77">
        <v>60</v>
      </c>
      <c r="S73" s="29">
        <f t="shared" si="4"/>
        <v>1</v>
      </c>
      <c r="T73" s="29">
        <f t="shared" si="5"/>
        <v>0</v>
      </c>
      <c r="U73" s="29">
        <f t="shared" si="6"/>
        <v>0</v>
      </c>
      <c r="V73" s="29">
        <f t="shared" si="7"/>
        <v>0</v>
      </c>
    </row>
    <row r="74" spans="1:22" s="29" customFormat="1" ht="12.75" customHeight="1">
      <c r="A74" s="17">
        <v>1994</v>
      </c>
      <c r="B74" s="18" t="s">
        <v>864</v>
      </c>
      <c r="C74" s="19" t="s">
        <v>865</v>
      </c>
      <c r="D74" s="20" t="s">
        <v>292</v>
      </c>
      <c r="E74" s="141" t="s">
        <v>1182</v>
      </c>
      <c r="F74" s="82">
        <v>243.3888</v>
      </c>
      <c r="G74" s="74">
        <v>9.066885</v>
      </c>
      <c r="H74" s="22" t="s">
        <v>170</v>
      </c>
      <c r="I74" s="23">
        <v>62.413232876712335</v>
      </c>
      <c r="J74" s="24" t="s">
        <v>177</v>
      </c>
      <c r="K74" s="25">
        <v>5115.57825768856</v>
      </c>
      <c r="L74" s="83">
        <v>21.01813336393688</v>
      </c>
      <c r="M74" s="88"/>
      <c r="N74" s="89">
        <v>0.09178391856345</v>
      </c>
      <c r="O74" s="88"/>
      <c r="P74" s="89">
        <v>0.10112099587898284</v>
      </c>
      <c r="Q74" s="77">
        <v>74</v>
      </c>
      <c r="R74" s="77">
        <v>79</v>
      </c>
      <c r="S74" s="29">
        <f t="shared" si="4"/>
        <v>1</v>
      </c>
      <c r="T74" s="29">
        <f t="shared" si="5"/>
        <v>0</v>
      </c>
      <c r="U74" s="29">
        <f t="shared" si="6"/>
        <v>0</v>
      </c>
      <c r="V74" s="29">
        <f t="shared" si="7"/>
        <v>0</v>
      </c>
    </row>
    <row r="75" spans="1:22" s="29" customFormat="1" ht="12.75" customHeight="1">
      <c r="A75" s="17">
        <v>1994</v>
      </c>
      <c r="B75" s="18" t="s">
        <v>864</v>
      </c>
      <c r="C75" s="19" t="s">
        <v>866</v>
      </c>
      <c r="D75" s="20" t="s">
        <v>293</v>
      </c>
      <c r="E75" s="141" t="s">
        <v>1182</v>
      </c>
      <c r="F75" s="82">
        <v>2775.38688</v>
      </c>
      <c r="G75" s="74">
        <v>9.064147</v>
      </c>
      <c r="H75" s="22" t="s">
        <v>170</v>
      </c>
      <c r="I75" s="23">
        <v>780.2835616438356</v>
      </c>
      <c r="J75" s="24" t="s">
        <v>177</v>
      </c>
      <c r="K75" s="25">
        <v>73093.12966366782</v>
      </c>
      <c r="L75" s="83">
        <v>26.336194852829966</v>
      </c>
      <c r="M75" s="88"/>
      <c r="N75" s="89">
        <v>0.1048993123184935</v>
      </c>
      <c r="O75" s="88"/>
      <c r="P75" s="89">
        <v>0.06372379370153274</v>
      </c>
      <c r="Q75" s="77">
        <v>76</v>
      </c>
      <c r="R75" s="77">
        <v>70</v>
      </c>
      <c r="S75" s="29">
        <f t="shared" si="4"/>
        <v>0</v>
      </c>
      <c r="T75" s="29">
        <f t="shared" si="5"/>
        <v>1</v>
      </c>
      <c r="U75" s="29">
        <f t="shared" si="6"/>
        <v>0</v>
      </c>
      <c r="V75" s="29">
        <f t="shared" si="7"/>
        <v>0</v>
      </c>
    </row>
    <row r="76" spans="1:22" s="29" customFormat="1" ht="12.75" customHeight="1">
      <c r="A76" s="17">
        <v>1994</v>
      </c>
      <c r="B76" s="18" t="s">
        <v>864</v>
      </c>
      <c r="C76" s="19" t="s">
        <v>867</v>
      </c>
      <c r="D76" s="20" t="s">
        <v>294</v>
      </c>
      <c r="E76" s="141" t="s">
        <v>1182</v>
      </c>
      <c r="F76" s="82">
        <v>163.658496</v>
      </c>
      <c r="G76" s="74">
        <v>8.985137</v>
      </c>
      <c r="H76" s="22" t="s">
        <v>170</v>
      </c>
      <c r="I76" s="23">
        <v>62.75506849315066</v>
      </c>
      <c r="J76" s="24" t="s">
        <v>177</v>
      </c>
      <c r="K76" s="25">
        <v>3327.9406757129623</v>
      </c>
      <c r="L76" s="83">
        <v>20.334664909256908</v>
      </c>
      <c r="M76" s="88"/>
      <c r="N76" s="89">
        <v>0.059384801494394464</v>
      </c>
      <c r="O76" s="88"/>
      <c r="P76" s="89">
        <v>0.07787821813328481</v>
      </c>
      <c r="Q76" s="77">
        <v>63</v>
      </c>
      <c r="R76" s="77">
        <v>74</v>
      </c>
      <c r="S76" s="29">
        <f t="shared" si="4"/>
        <v>1</v>
      </c>
      <c r="T76" s="29">
        <f t="shared" si="5"/>
        <v>0</v>
      </c>
      <c r="U76" s="29">
        <f t="shared" si="6"/>
        <v>0</v>
      </c>
      <c r="V76" s="29">
        <f t="shared" si="7"/>
        <v>0</v>
      </c>
    </row>
    <row r="77" spans="1:22" s="29" customFormat="1" ht="12.75" customHeight="1">
      <c r="A77" s="17">
        <v>1994</v>
      </c>
      <c r="B77" s="18" t="s">
        <v>864</v>
      </c>
      <c r="C77" s="19" t="s">
        <v>868</v>
      </c>
      <c r="D77" s="20" t="s">
        <v>869</v>
      </c>
      <c r="E77" s="142" t="s">
        <v>1182</v>
      </c>
      <c r="F77" s="82">
        <v>1426.45722</v>
      </c>
      <c r="G77" s="74">
        <v>9.274044</v>
      </c>
      <c r="H77" s="22" t="s">
        <v>170</v>
      </c>
      <c r="I77" s="23">
        <v>525.4591780821918</v>
      </c>
      <c r="J77" s="24" t="s">
        <v>177</v>
      </c>
      <c r="K77" s="25">
        <v>45212.0278290739</v>
      </c>
      <c r="L77" s="83">
        <v>31.695326852545847</v>
      </c>
      <c r="M77" s="88"/>
      <c r="N77" s="89">
        <v>0.09635262372630646</v>
      </c>
      <c r="O77" s="88"/>
      <c r="P77" s="89">
        <v>0.06149237290705473</v>
      </c>
      <c r="Q77" s="77">
        <v>75</v>
      </c>
      <c r="R77" s="77">
        <v>69</v>
      </c>
      <c r="S77" s="29">
        <f t="shared" si="4"/>
        <v>1</v>
      </c>
      <c r="T77" s="29">
        <f t="shared" si="5"/>
        <v>0</v>
      </c>
      <c r="U77" s="29">
        <f t="shared" si="6"/>
        <v>0</v>
      </c>
      <c r="V77" s="29">
        <f t="shared" si="7"/>
        <v>0</v>
      </c>
    </row>
    <row r="78" spans="1:22" s="29" customFormat="1" ht="12.75" customHeight="1">
      <c r="A78" s="17">
        <v>1994</v>
      </c>
      <c r="B78" s="18" t="s">
        <v>864</v>
      </c>
      <c r="C78" s="19" t="s">
        <v>870</v>
      </c>
      <c r="D78" s="20" t="s">
        <v>295</v>
      </c>
      <c r="E78" s="141" t="s">
        <v>1182</v>
      </c>
      <c r="F78" s="82">
        <v>13263.8269</v>
      </c>
      <c r="G78" s="74">
        <v>9.032857</v>
      </c>
      <c r="H78" s="22" t="s">
        <v>170</v>
      </c>
      <c r="I78" s="23">
        <v>3968.4068493150685</v>
      </c>
      <c r="J78" s="24" t="s">
        <v>177</v>
      </c>
      <c r="K78" s="25">
        <v>632239.6987003566</v>
      </c>
      <c r="L78" s="83">
        <v>47.66646183390381</v>
      </c>
      <c r="M78" s="88"/>
      <c r="N78" s="89">
        <v>0.17840791284725915</v>
      </c>
      <c r="O78" s="88"/>
      <c r="P78" s="89">
        <v>0.26892733879135566</v>
      </c>
      <c r="Q78" s="77">
        <v>88</v>
      </c>
      <c r="R78" s="77">
        <v>93</v>
      </c>
      <c r="S78" s="29">
        <f t="shared" si="4"/>
        <v>0</v>
      </c>
      <c r="T78" s="29">
        <f t="shared" si="5"/>
        <v>1</v>
      </c>
      <c r="U78" s="29">
        <f t="shared" si="6"/>
        <v>0</v>
      </c>
      <c r="V78" s="29">
        <f t="shared" si="7"/>
        <v>0</v>
      </c>
    </row>
    <row r="79" spans="1:22" s="29" customFormat="1" ht="12.75" customHeight="1">
      <c r="A79" s="17">
        <v>1994</v>
      </c>
      <c r="B79" s="18" t="s">
        <v>864</v>
      </c>
      <c r="C79" s="19" t="s">
        <v>871</v>
      </c>
      <c r="D79" s="20" t="s">
        <v>296</v>
      </c>
      <c r="E79" s="142" t="s">
        <v>1182</v>
      </c>
      <c r="F79" s="82">
        <v>1695.6713</v>
      </c>
      <c r="G79" s="74">
        <v>8.778109</v>
      </c>
      <c r="H79" s="22" t="s">
        <v>170</v>
      </c>
      <c r="I79" s="23">
        <v>567.9641095890411</v>
      </c>
      <c r="J79" s="24" t="s">
        <v>177</v>
      </c>
      <c r="K79" s="25">
        <v>58228.76519381105</v>
      </c>
      <c r="L79" s="83">
        <v>34.33965367805131</v>
      </c>
      <c r="M79" s="88"/>
      <c r="N79" s="89">
        <v>0.11480616995111599</v>
      </c>
      <c r="O79" s="88"/>
      <c r="P79" s="89">
        <v>0.05960462878967991</v>
      </c>
      <c r="Q79" s="77">
        <v>78</v>
      </c>
      <c r="R79" s="77">
        <v>68</v>
      </c>
      <c r="S79" s="29">
        <f t="shared" si="4"/>
        <v>0</v>
      </c>
      <c r="T79" s="29">
        <f t="shared" si="5"/>
        <v>1</v>
      </c>
      <c r="U79" s="29">
        <f t="shared" si="6"/>
        <v>0</v>
      </c>
      <c r="V79" s="29">
        <f t="shared" si="7"/>
        <v>0</v>
      </c>
    </row>
    <row r="80" spans="1:22" s="29" customFormat="1" ht="12.75" customHeight="1">
      <c r="A80" s="17">
        <v>1991</v>
      </c>
      <c r="B80" s="18" t="s">
        <v>700</v>
      </c>
      <c r="C80" s="113" t="s">
        <v>709</v>
      </c>
      <c r="D80" s="116" t="s">
        <v>710</v>
      </c>
      <c r="E80" s="142" t="s">
        <v>1182</v>
      </c>
      <c r="F80" s="82">
        <v>1477.8871</v>
      </c>
      <c r="G80" s="74">
        <v>0.9325957</v>
      </c>
      <c r="H80" s="22" t="s">
        <v>169</v>
      </c>
      <c r="I80" s="23">
        <v>13.756712328767122</v>
      </c>
      <c r="J80" s="24" t="s">
        <v>177</v>
      </c>
      <c r="K80" s="25">
        <v>1147.0967682941591</v>
      </c>
      <c r="L80" s="83">
        <v>0.7761734765085636</v>
      </c>
      <c r="M80" s="88"/>
      <c r="N80" s="89">
        <v>0.09337571528240264</v>
      </c>
      <c r="O80" s="88"/>
      <c r="P80" s="89">
        <v>0.08968353266375388</v>
      </c>
      <c r="Q80" s="77">
        <v>74</v>
      </c>
      <c r="R80" s="77">
        <v>77</v>
      </c>
      <c r="S80" s="29">
        <f t="shared" si="4"/>
        <v>1</v>
      </c>
      <c r="T80" s="29">
        <f t="shared" si="5"/>
        <v>0</v>
      </c>
      <c r="U80" s="29">
        <f t="shared" si="6"/>
        <v>0</v>
      </c>
      <c r="V80" s="29">
        <f t="shared" si="7"/>
        <v>0</v>
      </c>
    </row>
    <row r="81" spans="1:22" s="29" customFormat="1" ht="12.75" customHeight="1">
      <c r="A81" s="17">
        <v>1991</v>
      </c>
      <c r="B81" s="18" t="s">
        <v>540</v>
      </c>
      <c r="C81" s="19" t="s">
        <v>542</v>
      </c>
      <c r="D81" s="20" t="s">
        <v>313</v>
      </c>
      <c r="E81" s="142" t="s">
        <v>1182</v>
      </c>
      <c r="F81" s="82">
        <v>363.772608</v>
      </c>
      <c r="G81" s="74">
        <v>1.701894</v>
      </c>
      <c r="H81" s="17">
        <v>1994</v>
      </c>
      <c r="I81" s="23">
        <v>6.1665205479452085</v>
      </c>
      <c r="J81" s="24" t="s">
        <v>177</v>
      </c>
      <c r="K81" s="25">
        <v>4447.946018142372</v>
      </c>
      <c r="L81" s="83">
        <v>12.22727033406092</v>
      </c>
      <c r="M81" s="88"/>
      <c r="N81" s="89">
        <v>0.8077330736478021</v>
      </c>
      <c r="O81" s="88"/>
      <c r="P81" s="89">
        <v>0.7201405794186857</v>
      </c>
      <c r="Q81" s="77">
        <v>98</v>
      </c>
      <c r="R81" s="77">
        <v>96</v>
      </c>
      <c r="S81" s="29">
        <f t="shared" si="4"/>
        <v>0</v>
      </c>
      <c r="T81" s="29">
        <f t="shared" si="5"/>
        <v>0</v>
      </c>
      <c r="U81" s="29">
        <f t="shared" si="6"/>
        <v>0</v>
      </c>
      <c r="V81" s="29">
        <f t="shared" si="7"/>
        <v>1</v>
      </c>
    </row>
    <row r="82" spans="1:22" s="29" customFormat="1" ht="12.75" customHeight="1">
      <c r="A82" s="17">
        <v>1991</v>
      </c>
      <c r="B82" s="18" t="s">
        <v>540</v>
      </c>
      <c r="C82" s="19" t="s">
        <v>547</v>
      </c>
      <c r="D82" s="20" t="s">
        <v>315</v>
      </c>
      <c r="E82" s="142" t="s">
        <v>1182</v>
      </c>
      <c r="F82" s="82">
        <v>761.722368</v>
      </c>
      <c r="G82" s="74">
        <v>2.435172</v>
      </c>
      <c r="H82" s="22" t="s">
        <v>169</v>
      </c>
      <c r="I82" s="23">
        <v>64.78493150684932</v>
      </c>
      <c r="J82" s="24" t="s">
        <v>177</v>
      </c>
      <c r="K82" s="25">
        <v>8552.493058894508</v>
      </c>
      <c r="L82" s="83">
        <v>11.227834993673849</v>
      </c>
      <c r="M82" s="88"/>
      <c r="N82" s="89">
        <v>0.14783159666335377</v>
      </c>
      <c r="O82" s="88"/>
      <c r="P82" s="89">
        <v>0.17742272351439314</v>
      </c>
      <c r="Q82" s="77">
        <v>83</v>
      </c>
      <c r="R82" s="77">
        <v>89</v>
      </c>
      <c r="S82" s="29">
        <f t="shared" si="4"/>
        <v>0</v>
      </c>
      <c r="T82" s="29">
        <f t="shared" si="5"/>
        <v>1</v>
      </c>
      <c r="U82" s="29">
        <f t="shared" si="6"/>
        <v>0</v>
      </c>
      <c r="V82" s="29">
        <f t="shared" si="7"/>
        <v>0</v>
      </c>
    </row>
    <row r="83" spans="1:22" s="29" customFormat="1" ht="12.75" customHeight="1">
      <c r="A83" s="17">
        <v>1991</v>
      </c>
      <c r="B83" s="18" t="s">
        <v>540</v>
      </c>
      <c r="C83" s="19" t="s">
        <v>548</v>
      </c>
      <c r="D83" s="20" t="s">
        <v>549</v>
      </c>
      <c r="E83" s="142" t="s">
        <v>1182</v>
      </c>
      <c r="F83" s="82">
        <v>953.904192</v>
      </c>
      <c r="G83" s="74">
        <v>2.99244</v>
      </c>
      <c r="H83" s="22" t="s">
        <v>169</v>
      </c>
      <c r="I83" s="23">
        <v>115.74657534246575</v>
      </c>
      <c r="J83" s="24" t="s">
        <v>177</v>
      </c>
      <c r="K83" s="25">
        <v>17418.065598774236</v>
      </c>
      <c r="L83" s="83">
        <v>18.259764182663574</v>
      </c>
      <c r="M83" s="88"/>
      <c r="N83" s="89">
        <v>0.16851567828155503</v>
      </c>
      <c r="O83" s="88"/>
      <c r="P83" s="89">
        <v>0.17055465219355057</v>
      </c>
      <c r="Q83" s="77">
        <v>87</v>
      </c>
      <c r="R83" s="77">
        <v>89</v>
      </c>
      <c r="S83" s="29">
        <f t="shared" si="4"/>
        <v>0</v>
      </c>
      <c r="T83" s="29">
        <f t="shared" si="5"/>
        <v>1</v>
      </c>
      <c r="U83" s="29">
        <f t="shared" si="6"/>
        <v>0</v>
      </c>
      <c r="V83" s="29">
        <f t="shared" si="7"/>
        <v>0</v>
      </c>
    </row>
    <row r="84" spans="1:22" s="29" customFormat="1" ht="12.75" customHeight="1">
      <c r="A84" s="17">
        <v>1991</v>
      </c>
      <c r="B84" s="18" t="s">
        <v>540</v>
      </c>
      <c r="C84" s="19" t="s">
        <v>550</v>
      </c>
      <c r="D84" s="20" t="s">
        <v>551</v>
      </c>
      <c r="E84" s="141" t="s">
        <v>1182</v>
      </c>
      <c r="F84" s="82">
        <v>17988.6981</v>
      </c>
      <c r="G84" s="74">
        <v>3.000299</v>
      </c>
      <c r="H84" s="22" t="s">
        <v>169</v>
      </c>
      <c r="I84" s="23">
        <v>2470.230136986301</v>
      </c>
      <c r="J84" s="24" t="s">
        <v>177</v>
      </c>
      <c r="K84" s="25">
        <v>517027.6444672104</v>
      </c>
      <c r="L84" s="83">
        <v>28.741804525987924</v>
      </c>
      <c r="M84" s="88"/>
      <c r="N84" s="89">
        <v>0.2343823421965008</v>
      </c>
      <c r="O84" s="88"/>
      <c r="P84" s="89">
        <v>0.2344963879996869</v>
      </c>
      <c r="Q84" s="77">
        <v>92</v>
      </c>
      <c r="R84" s="77">
        <v>92</v>
      </c>
      <c r="S84" s="29">
        <f t="shared" si="4"/>
        <v>0</v>
      </c>
      <c r="T84" s="29">
        <f t="shared" si="5"/>
        <v>1</v>
      </c>
      <c r="U84" s="29">
        <f t="shared" si="6"/>
        <v>0</v>
      </c>
      <c r="V84" s="29">
        <f t="shared" si="7"/>
        <v>0</v>
      </c>
    </row>
    <row r="85" spans="1:22" s="29" customFormat="1" ht="12.75" customHeight="1">
      <c r="A85" s="17">
        <v>1991</v>
      </c>
      <c r="B85" s="18" t="s">
        <v>622</v>
      </c>
      <c r="C85" s="19" t="s">
        <v>623</v>
      </c>
      <c r="D85" s="20" t="s">
        <v>316</v>
      </c>
      <c r="E85" s="142" t="s">
        <v>1182</v>
      </c>
      <c r="F85" s="82">
        <v>105.53604</v>
      </c>
      <c r="G85" s="74">
        <v>11.03376</v>
      </c>
      <c r="H85" s="22" t="s">
        <v>169</v>
      </c>
      <c r="I85" s="23">
        <v>47.04289041095888</v>
      </c>
      <c r="J85" s="24" t="s">
        <v>177</v>
      </c>
      <c r="K85" s="25">
        <v>2957.65927296293</v>
      </c>
      <c r="L85" s="83">
        <v>28.02511135497343</v>
      </c>
      <c r="M85" s="88"/>
      <c r="N85" s="89">
        <v>0.07040486732493904</v>
      </c>
      <c r="O85" s="88"/>
      <c r="P85" s="89">
        <v>0.01489749235216599</v>
      </c>
      <c r="Q85" s="77">
        <v>67</v>
      </c>
      <c r="R85" s="77">
        <v>35</v>
      </c>
      <c r="S85" s="29">
        <f t="shared" si="4"/>
        <v>1</v>
      </c>
      <c r="T85" s="29">
        <f t="shared" si="5"/>
        <v>0</v>
      </c>
      <c r="U85" s="29">
        <f t="shared" si="6"/>
        <v>0</v>
      </c>
      <c r="V85" s="29">
        <f t="shared" si="7"/>
        <v>0</v>
      </c>
    </row>
    <row r="86" spans="1:22" s="29" customFormat="1" ht="12.75" customHeight="1">
      <c r="A86" s="17">
        <v>1991</v>
      </c>
      <c r="B86" s="18" t="s">
        <v>622</v>
      </c>
      <c r="C86" s="19" t="s">
        <v>624</v>
      </c>
      <c r="D86" s="20" t="s">
        <v>317</v>
      </c>
      <c r="E86" s="141" t="s">
        <v>1182</v>
      </c>
      <c r="F86" s="82">
        <v>873.22816</v>
      </c>
      <c r="G86" s="74">
        <v>10.94841</v>
      </c>
      <c r="H86" s="22" t="s">
        <v>169</v>
      </c>
      <c r="I86" s="23">
        <v>487.3164383561644</v>
      </c>
      <c r="J86" s="24" t="s">
        <v>177</v>
      </c>
      <c r="K86" s="25">
        <v>10490.667909286683</v>
      </c>
      <c r="L86" s="83">
        <v>12.013661938349175</v>
      </c>
      <c r="M86" s="88"/>
      <c r="N86" s="89">
        <v>0.0241068585149308</v>
      </c>
      <c r="O86" s="88"/>
      <c r="P86" s="89">
        <v>0.022453938419076582</v>
      </c>
      <c r="Q86" s="77">
        <v>46</v>
      </c>
      <c r="R86" s="77">
        <v>46</v>
      </c>
      <c r="S86" s="29">
        <f t="shared" si="4"/>
        <v>1</v>
      </c>
      <c r="T86" s="29">
        <f t="shared" si="5"/>
        <v>0</v>
      </c>
      <c r="U86" s="29">
        <f t="shared" si="6"/>
        <v>0</v>
      </c>
      <c r="V86" s="29">
        <f t="shared" si="7"/>
        <v>0</v>
      </c>
    </row>
    <row r="87" spans="1:22" s="29" customFormat="1" ht="12.75" customHeight="1">
      <c r="A87" s="17">
        <v>1994</v>
      </c>
      <c r="B87" s="18" t="s">
        <v>874</v>
      </c>
      <c r="C87" s="19" t="s">
        <v>879</v>
      </c>
      <c r="D87" s="20" t="s">
        <v>319</v>
      </c>
      <c r="E87" s="142" t="s">
        <v>1182</v>
      </c>
      <c r="F87" s="82">
        <v>1143.8441</v>
      </c>
      <c r="G87" s="74">
        <v>16.07188</v>
      </c>
      <c r="H87" s="22" t="s">
        <v>170</v>
      </c>
      <c r="I87" s="23">
        <v>667.3342465753425</v>
      </c>
      <c r="J87" s="24" t="s">
        <v>177</v>
      </c>
      <c r="K87" s="25">
        <v>47391.90396419832</v>
      </c>
      <c r="L87" s="83">
        <v>41.43213569418972</v>
      </c>
      <c r="M87" s="88"/>
      <c r="N87" s="89">
        <v>0.07952602678742239</v>
      </c>
      <c r="O87" s="88"/>
      <c r="P87" s="89">
        <v>0.051599807053275125</v>
      </c>
      <c r="Q87" s="77">
        <v>70</v>
      </c>
      <c r="R87" s="77">
        <v>65</v>
      </c>
      <c r="S87" s="29">
        <f t="shared" si="4"/>
        <v>1</v>
      </c>
      <c r="T87" s="29">
        <f t="shared" si="5"/>
        <v>0</v>
      </c>
      <c r="U87" s="29">
        <f t="shared" si="6"/>
        <v>0</v>
      </c>
      <c r="V87" s="29">
        <f t="shared" si="7"/>
        <v>0</v>
      </c>
    </row>
    <row r="88" spans="1:22" s="29" customFormat="1" ht="12.75" customHeight="1">
      <c r="A88" s="17">
        <v>1991</v>
      </c>
      <c r="B88" s="18" t="s">
        <v>622</v>
      </c>
      <c r="C88" s="19" t="s">
        <v>627</v>
      </c>
      <c r="D88" s="20" t="s">
        <v>628</v>
      </c>
      <c r="E88" s="142" t="s">
        <v>1182</v>
      </c>
      <c r="F88" s="82">
        <v>134.046792</v>
      </c>
      <c r="G88" s="74">
        <v>13.51773</v>
      </c>
      <c r="H88" s="22" t="s">
        <v>169</v>
      </c>
      <c r="I88" s="23">
        <v>57.78986301369862</v>
      </c>
      <c r="J88" s="24" t="s">
        <v>177</v>
      </c>
      <c r="K88" s="25">
        <v>7768.866448339767</v>
      </c>
      <c r="L88" s="83">
        <v>57.95637726518488</v>
      </c>
      <c r="M88" s="88"/>
      <c r="N88" s="89">
        <v>0.1505409082199087</v>
      </c>
      <c r="O88" s="88"/>
      <c r="P88" s="89">
        <v>0.05129508994055239</v>
      </c>
      <c r="Q88" s="77">
        <v>84</v>
      </c>
      <c r="R88" s="77">
        <v>65</v>
      </c>
      <c r="S88" s="29">
        <f t="shared" si="4"/>
        <v>0</v>
      </c>
      <c r="T88" s="29">
        <f t="shared" si="5"/>
        <v>1</v>
      </c>
      <c r="U88" s="29">
        <f t="shared" si="6"/>
        <v>0</v>
      </c>
      <c r="V88" s="29">
        <f t="shared" si="7"/>
        <v>0</v>
      </c>
    </row>
    <row r="89" spans="1:22" s="29" customFormat="1" ht="12.75" customHeight="1">
      <c r="A89" s="17">
        <v>1994</v>
      </c>
      <c r="B89" s="18" t="s">
        <v>874</v>
      </c>
      <c r="C89" s="19" t="s">
        <v>880</v>
      </c>
      <c r="D89" s="20" t="s">
        <v>326</v>
      </c>
      <c r="E89" s="141" t="s">
        <v>1182</v>
      </c>
      <c r="F89" s="82">
        <v>1792.3575</v>
      </c>
      <c r="G89" s="74">
        <v>16.24792</v>
      </c>
      <c r="H89" s="22" t="s">
        <v>170</v>
      </c>
      <c r="I89" s="23">
        <v>1064.8674794520548</v>
      </c>
      <c r="J89" s="24" t="s">
        <v>177</v>
      </c>
      <c r="K89" s="25">
        <v>50617.840380490365</v>
      </c>
      <c r="L89" s="83">
        <v>28.240928710087335</v>
      </c>
      <c r="M89" s="88"/>
      <c r="N89" s="89">
        <v>0.05323001505257978</v>
      </c>
      <c r="O89" s="88"/>
      <c r="P89" s="89">
        <v>0.059155675142712506</v>
      </c>
      <c r="Q89" s="77">
        <v>60</v>
      </c>
      <c r="R89" s="77">
        <v>68</v>
      </c>
      <c r="S89" s="29">
        <f t="shared" si="4"/>
        <v>1</v>
      </c>
      <c r="T89" s="29">
        <f t="shared" si="5"/>
        <v>0</v>
      </c>
      <c r="U89" s="29">
        <f t="shared" si="6"/>
        <v>0</v>
      </c>
      <c r="V89" s="29">
        <f t="shared" si="7"/>
        <v>0</v>
      </c>
    </row>
    <row r="90" spans="1:22" s="29" customFormat="1" ht="12.75" customHeight="1">
      <c r="A90" s="17">
        <v>1994</v>
      </c>
      <c r="B90" s="18" t="s">
        <v>874</v>
      </c>
      <c r="C90" s="19" t="s">
        <v>881</v>
      </c>
      <c r="D90" s="20" t="s">
        <v>327</v>
      </c>
      <c r="E90" s="141" t="s">
        <v>1182</v>
      </c>
      <c r="F90" s="82">
        <v>2995.5223</v>
      </c>
      <c r="G90" s="74">
        <v>16.4762</v>
      </c>
      <c r="H90" s="22" t="s">
        <v>170</v>
      </c>
      <c r="I90" s="23">
        <v>1711.6561643835616</v>
      </c>
      <c r="J90" s="24" t="s">
        <v>177</v>
      </c>
      <c r="K90" s="25">
        <v>156082.65410286738</v>
      </c>
      <c r="L90" s="83">
        <v>52.105322034447006</v>
      </c>
      <c r="M90" s="88"/>
      <c r="N90" s="89">
        <v>0.10211432102721948</v>
      </c>
      <c r="O90" s="88"/>
      <c r="P90" s="89">
        <v>0.1082691916290379</v>
      </c>
      <c r="Q90" s="77">
        <v>75</v>
      </c>
      <c r="R90" s="77">
        <v>80</v>
      </c>
      <c r="S90" s="29">
        <f t="shared" si="4"/>
        <v>0</v>
      </c>
      <c r="T90" s="29">
        <f t="shared" si="5"/>
        <v>1</v>
      </c>
      <c r="U90" s="29">
        <f t="shared" si="6"/>
        <v>0</v>
      </c>
      <c r="V90" s="29">
        <f t="shared" si="7"/>
        <v>0</v>
      </c>
    </row>
    <row r="91" spans="1:22" s="29" customFormat="1" ht="12.75" customHeight="1">
      <c r="A91" s="17">
        <v>1991</v>
      </c>
      <c r="B91" s="18" t="s">
        <v>622</v>
      </c>
      <c r="C91" s="19" t="s">
        <v>636</v>
      </c>
      <c r="D91" s="20" t="s">
        <v>328</v>
      </c>
      <c r="E91" s="141" t="s">
        <v>1182</v>
      </c>
      <c r="F91" s="82">
        <v>762.669568</v>
      </c>
      <c r="G91" s="74">
        <v>9.954388</v>
      </c>
      <c r="H91" s="22" t="s">
        <v>169</v>
      </c>
      <c r="I91" s="23">
        <v>417.97123287671235</v>
      </c>
      <c r="J91" s="24" t="s">
        <v>177</v>
      </c>
      <c r="K91" s="25">
        <v>29069.004428021097</v>
      </c>
      <c r="L91" s="83">
        <v>38.11480836222522</v>
      </c>
      <c r="M91" s="88"/>
      <c r="N91" s="89">
        <v>0.07788114125242937</v>
      </c>
      <c r="O91" s="88"/>
      <c r="P91" s="89">
        <v>0.04474746101877999</v>
      </c>
      <c r="Q91" s="77">
        <v>69</v>
      </c>
      <c r="R91" s="77">
        <v>61</v>
      </c>
      <c r="S91" s="29">
        <f t="shared" si="4"/>
        <v>1</v>
      </c>
      <c r="T91" s="29">
        <f t="shared" si="5"/>
        <v>0</v>
      </c>
      <c r="U91" s="29">
        <f t="shared" si="6"/>
        <v>0</v>
      </c>
      <c r="V91" s="29">
        <f t="shared" si="7"/>
        <v>0</v>
      </c>
    </row>
    <row r="92" spans="1:22" s="29" customFormat="1" ht="12.75" customHeight="1">
      <c r="A92" s="17">
        <v>1994</v>
      </c>
      <c r="B92" s="18" t="s">
        <v>874</v>
      </c>
      <c r="C92" s="19" t="s">
        <v>882</v>
      </c>
      <c r="D92" s="20" t="s">
        <v>331</v>
      </c>
      <c r="E92" s="141" t="s">
        <v>1182</v>
      </c>
      <c r="F92" s="82">
        <v>668.81984</v>
      </c>
      <c r="G92" s="74">
        <v>21.29358</v>
      </c>
      <c r="H92" s="22" t="s">
        <v>170</v>
      </c>
      <c r="I92" s="23">
        <v>559.7931506849316</v>
      </c>
      <c r="J92" s="24" t="s">
        <v>177</v>
      </c>
      <c r="K92" s="25">
        <v>23141.157472451097</v>
      </c>
      <c r="L92" s="83">
        <v>34.59998655609723</v>
      </c>
      <c r="M92" s="88"/>
      <c r="N92" s="89">
        <v>0.04629201001372816</v>
      </c>
      <c r="O92" s="88"/>
      <c r="P92" s="89">
        <v>0.01523596056926886</v>
      </c>
      <c r="Q92" s="77">
        <v>57</v>
      </c>
      <c r="R92" s="77">
        <v>36</v>
      </c>
      <c r="S92" s="29">
        <f t="shared" si="4"/>
        <v>1</v>
      </c>
      <c r="T92" s="29">
        <f t="shared" si="5"/>
        <v>0</v>
      </c>
      <c r="U92" s="29">
        <f t="shared" si="6"/>
        <v>0</v>
      </c>
      <c r="V92" s="29">
        <f t="shared" si="7"/>
        <v>0</v>
      </c>
    </row>
    <row r="93" spans="1:22" s="29" customFormat="1" ht="12.75" customHeight="1">
      <c r="A93" s="17">
        <v>1994</v>
      </c>
      <c r="B93" s="18" t="s">
        <v>874</v>
      </c>
      <c r="C93" s="19" t="s">
        <v>883</v>
      </c>
      <c r="D93" s="20" t="s">
        <v>884</v>
      </c>
      <c r="E93" s="142" t="s">
        <v>1182</v>
      </c>
      <c r="F93" s="82">
        <v>1301.3376</v>
      </c>
      <c r="G93" s="74">
        <v>18.41483</v>
      </c>
      <c r="H93" s="22" t="s">
        <v>170</v>
      </c>
      <c r="I93" s="23">
        <v>800.9287671232877</v>
      </c>
      <c r="J93" s="24" t="s">
        <v>177</v>
      </c>
      <c r="K93" s="25">
        <v>51756.41456011457</v>
      </c>
      <c r="L93" s="83">
        <v>39.77170456007309</v>
      </c>
      <c r="M93" s="88"/>
      <c r="N93" s="89">
        <v>0.07236337789405455</v>
      </c>
      <c r="O93" s="88"/>
      <c r="P93" s="89">
        <v>0.060878826067743495</v>
      </c>
      <c r="Q93" s="77">
        <v>68</v>
      </c>
      <c r="R93" s="77">
        <v>68</v>
      </c>
      <c r="S93" s="29">
        <f t="shared" si="4"/>
        <v>1</v>
      </c>
      <c r="T93" s="29">
        <f t="shared" si="5"/>
        <v>0</v>
      </c>
      <c r="U93" s="29">
        <f t="shared" si="6"/>
        <v>0</v>
      </c>
      <c r="V93" s="29">
        <f t="shared" si="7"/>
        <v>0</v>
      </c>
    </row>
    <row r="94" spans="1:22" s="29" customFormat="1" ht="12.75" customHeight="1">
      <c r="A94" s="17">
        <v>1994</v>
      </c>
      <c r="B94" s="18" t="s">
        <v>874</v>
      </c>
      <c r="C94" s="19" t="s">
        <v>885</v>
      </c>
      <c r="D94" s="20" t="s">
        <v>886</v>
      </c>
      <c r="E94" s="142" t="s">
        <v>1182</v>
      </c>
      <c r="F94" s="82">
        <v>34849.9804</v>
      </c>
      <c r="G94" s="74">
        <v>19.76697</v>
      </c>
      <c r="H94" s="22" t="s">
        <v>170</v>
      </c>
      <c r="I94" s="23">
        <v>21795.527397260274</v>
      </c>
      <c r="J94" s="24" t="s">
        <v>177</v>
      </c>
      <c r="K94" s="25">
        <v>883284.8604055898</v>
      </c>
      <c r="L94" s="83">
        <v>25.34534740816066</v>
      </c>
      <c r="M94" s="88"/>
      <c r="N94" s="89">
        <v>0.04538182381643592</v>
      </c>
      <c r="O94" s="88"/>
      <c r="P94" s="89">
        <v>0.04591227952245811</v>
      </c>
      <c r="Q94" s="77">
        <v>56</v>
      </c>
      <c r="R94" s="77">
        <v>62</v>
      </c>
      <c r="S94" s="29">
        <f t="shared" si="4"/>
        <v>1</v>
      </c>
      <c r="T94" s="29">
        <f t="shared" si="5"/>
        <v>0</v>
      </c>
      <c r="U94" s="29">
        <f t="shared" si="6"/>
        <v>0</v>
      </c>
      <c r="V94" s="29">
        <f t="shared" si="7"/>
        <v>0</v>
      </c>
    </row>
    <row r="95" spans="1:22" s="29" customFormat="1" ht="12.75" customHeight="1">
      <c r="A95" s="17">
        <v>1994</v>
      </c>
      <c r="B95" s="18" t="s">
        <v>874</v>
      </c>
      <c r="C95" s="19" t="s">
        <v>887</v>
      </c>
      <c r="D95" s="20" t="s">
        <v>332</v>
      </c>
      <c r="E95" s="142" t="s">
        <v>1182</v>
      </c>
      <c r="F95" s="82">
        <v>720.964672</v>
      </c>
      <c r="G95" s="74">
        <v>16.98962</v>
      </c>
      <c r="H95" s="22" t="s">
        <v>170</v>
      </c>
      <c r="I95" s="23">
        <v>441.23493150684914</v>
      </c>
      <c r="J95" s="24" t="s">
        <v>177</v>
      </c>
      <c r="K95" s="25">
        <v>31356.39107660617</v>
      </c>
      <c r="L95" s="83">
        <v>43.492271250436765</v>
      </c>
      <c r="M95" s="88"/>
      <c r="N95" s="89">
        <v>0.07958014502503084</v>
      </c>
      <c r="O95" s="88"/>
      <c r="P95" s="89">
        <v>0.08732536200084452</v>
      </c>
      <c r="Q95" s="77">
        <v>70</v>
      </c>
      <c r="R95" s="77">
        <v>76</v>
      </c>
      <c r="S95" s="29">
        <f t="shared" si="4"/>
        <v>1</v>
      </c>
      <c r="T95" s="29">
        <f t="shared" si="5"/>
        <v>0</v>
      </c>
      <c r="U95" s="29">
        <f t="shared" si="6"/>
        <v>0</v>
      </c>
      <c r="V95" s="29">
        <f t="shared" si="7"/>
        <v>0</v>
      </c>
    </row>
    <row r="96" spans="1:22" s="29" customFormat="1" ht="12.75" customHeight="1">
      <c r="A96" s="17">
        <v>1997</v>
      </c>
      <c r="B96" s="18" t="s">
        <v>1003</v>
      </c>
      <c r="C96" s="19" t="s">
        <v>1007</v>
      </c>
      <c r="D96" s="20" t="s">
        <v>338</v>
      </c>
      <c r="E96" s="140" t="s">
        <v>1182</v>
      </c>
      <c r="F96" s="82">
        <v>368.831136</v>
      </c>
      <c r="G96" s="74">
        <v>20.02508</v>
      </c>
      <c r="H96" s="22" t="s">
        <v>172</v>
      </c>
      <c r="I96" s="23">
        <v>200.48169630642946</v>
      </c>
      <c r="J96" s="24" t="s">
        <v>177</v>
      </c>
      <c r="K96" s="25">
        <v>18846.077775414396</v>
      </c>
      <c r="L96" s="83">
        <v>51.096764714067945</v>
      </c>
      <c r="M96" s="88"/>
      <c r="N96" s="89">
        <v>0.10526761704638597</v>
      </c>
      <c r="O96" s="88"/>
      <c r="P96" s="89">
        <v>0.09059799819772348</v>
      </c>
      <c r="Q96" s="77">
        <v>76</v>
      </c>
      <c r="R96" s="77">
        <v>77</v>
      </c>
      <c r="S96" s="29">
        <f t="shared" si="4"/>
        <v>0</v>
      </c>
      <c r="T96" s="29">
        <f t="shared" si="5"/>
        <v>1</v>
      </c>
      <c r="U96" s="29">
        <f t="shared" si="6"/>
        <v>0</v>
      </c>
      <c r="V96" s="29">
        <f t="shared" si="7"/>
        <v>0</v>
      </c>
    </row>
    <row r="97" spans="1:22" s="29" customFormat="1" ht="12.75" customHeight="1">
      <c r="A97" s="17">
        <v>1997</v>
      </c>
      <c r="B97" s="18" t="s">
        <v>1003</v>
      </c>
      <c r="C97" s="19" t="s">
        <v>1008</v>
      </c>
      <c r="D97" s="20" t="s">
        <v>1009</v>
      </c>
      <c r="E97" s="140" t="s">
        <v>1182</v>
      </c>
      <c r="F97" s="82">
        <v>3576.31514</v>
      </c>
      <c r="G97" s="74">
        <v>20.10254</v>
      </c>
      <c r="H97" s="17">
        <v>2000</v>
      </c>
      <c r="I97" s="23">
        <v>31.964016393442627</v>
      </c>
      <c r="J97" s="24" t="s">
        <v>177</v>
      </c>
      <c r="K97" s="25">
        <v>3021.031933084768</v>
      </c>
      <c r="L97" s="83">
        <v>0.8447331442622161</v>
      </c>
      <c r="M97" s="88"/>
      <c r="N97" s="89">
        <v>0.10583821635855883</v>
      </c>
      <c r="O97" s="88"/>
      <c r="P97" s="89">
        <v>0.07612959483998892</v>
      </c>
      <c r="Q97" s="77">
        <v>76</v>
      </c>
      <c r="R97" s="77">
        <v>74</v>
      </c>
      <c r="S97" s="29">
        <f t="shared" si="4"/>
        <v>0</v>
      </c>
      <c r="T97" s="29">
        <f t="shared" si="5"/>
        <v>1</v>
      </c>
      <c r="U97" s="29">
        <f t="shared" si="6"/>
        <v>0</v>
      </c>
      <c r="V97" s="29">
        <f t="shared" si="7"/>
        <v>0</v>
      </c>
    </row>
    <row r="98" spans="1:22" s="29" customFormat="1" ht="12.75" customHeight="1">
      <c r="A98" s="17">
        <v>1997</v>
      </c>
      <c r="B98" s="18" t="s">
        <v>1003</v>
      </c>
      <c r="C98" s="19" t="s">
        <v>1010</v>
      </c>
      <c r="D98" s="20" t="s">
        <v>1011</v>
      </c>
      <c r="E98" s="140" t="s">
        <v>1182</v>
      </c>
      <c r="F98" s="82">
        <v>766.591488</v>
      </c>
      <c r="G98" s="74">
        <v>19.99556</v>
      </c>
      <c r="H98" s="17">
        <v>2001</v>
      </c>
      <c r="I98" s="23">
        <v>601.9629315068494</v>
      </c>
      <c r="J98" s="24" t="s">
        <v>177</v>
      </c>
      <c r="K98" s="25">
        <v>31991.768981406258</v>
      </c>
      <c r="L98" s="83">
        <v>41.73248657491779</v>
      </c>
      <c r="M98" s="88"/>
      <c r="N98" s="89">
        <v>0.05951371318100369</v>
      </c>
      <c r="O98" s="88"/>
      <c r="P98" s="89">
        <v>0.04863297126880132</v>
      </c>
      <c r="Q98" s="77">
        <v>63</v>
      </c>
      <c r="R98" s="77">
        <v>64</v>
      </c>
      <c r="S98" s="29">
        <f t="shared" si="4"/>
        <v>1</v>
      </c>
      <c r="T98" s="29">
        <f t="shared" si="5"/>
        <v>0</v>
      </c>
      <c r="U98" s="29">
        <f t="shared" si="6"/>
        <v>0</v>
      </c>
      <c r="V98" s="29">
        <f t="shared" si="7"/>
        <v>0</v>
      </c>
    </row>
    <row r="99" spans="1:22" s="29" customFormat="1" ht="12.75" customHeight="1">
      <c r="A99" s="17">
        <v>1991</v>
      </c>
      <c r="B99" s="18" t="s">
        <v>715</v>
      </c>
      <c r="C99" s="19" t="s">
        <v>723</v>
      </c>
      <c r="D99" s="20" t="s">
        <v>724</v>
      </c>
      <c r="E99" s="141" t="s">
        <v>1182</v>
      </c>
      <c r="F99" s="82">
        <v>435.278592</v>
      </c>
      <c r="G99" s="74">
        <v>6.830067</v>
      </c>
      <c r="H99" s="22" t="s">
        <v>169</v>
      </c>
      <c r="I99" s="23">
        <v>228.0266301369864</v>
      </c>
      <c r="J99" s="24" t="s">
        <v>177</v>
      </c>
      <c r="K99" s="25">
        <v>8920.506687040586</v>
      </c>
      <c r="L99" s="83">
        <v>20.493786855110454</v>
      </c>
      <c r="M99" s="88"/>
      <c r="N99" s="89">
        <v>0.04380790605208656</v>
      </c>
      <c r="O99" s="88"/>
      <c r="P99" s="89">
        <v>0.017663912840110756</v>
      </c>
      <c r="Q99" s="77">
        <v>56</v>
      </c>
      <c r="R99" s="77">
        <v>42</v>
      </c>
      <c r="S99" s="29">
        <f t="shared" si="4"/>
        <v>1</v>
      </c>
      <c r="T99" s="29">
        <f t="shared" si="5"/>
        <v>0</v>
      </c>
      <c r="U99" s="29">
        <f t="shared" si="6"/>
        <v>0</v>
      </c>
      <c r="V99" s="29">
        <f t="shared" si="7"/>
        <v>0</v>
      </c>
    </row>
    <row r="100" spans="1:22" s="29" customFormat="1" ht="12.75" customHeight="1">
      <c r="A100" s="17">
        <v>1991</v>
      </c>
      <c r="B100" s="18" t="s">
        <v>715</v>
      </c>
      <c r="C100" s="19" t="s">
        <v>727</v>
      </c>
      <c r="D100" s="20" t="s">
        <v>344</v>
      </c>
      <c r="E100" s="141" t="s">
        <v>1182</v>
      </c>
      <c r="F100" s="82">
        <v>856.063872</v>
      </c>
      <c r="G100" s="74">
        <v>7.237591</v>
      </c>
      <c r="H100" s="22" t="s">
        <v>169</v>
      </c>
      <c r="I100" s="23">
        <v>205.55290410958895</v>
      </c>
      <c r="J100" s="24" t="s">
        <v>177</v>
      </c>
      <c r="K100" s="25">
        <v>19595.86795371811</v>
      </c>
      <c r="L100" s="83">
        <v>22.890661076418034</v>
      </c>
      <c r="M100" s="88"/>
      <c r="N100" s="89">
        <v>0.10675529584680847</v>
      </c>
      <c r="O100" s="88"/>
      <c r="P100" s="89">
        <v>0.11669329206161005</v>
      </c>
      <c r="Q100" s="77">
        <v>76</v>
      </c>
      <c r="R100" s="77">
        <v>82</v>
      </c>
      <c r="S100" s="29">
        <f t="shared" si="4"/>
        <v>0</v>
      </c>
      <c r="T100" s="29">
        <f t="shared" si="5"/>
        <v>1</v>
      </c>
      <c r="U100" s="29">
        <f t="shared" si="6"/>
        <v>0</v>
      </c>
      <c r="V100" s="29">
        <f t="shared" si="7"/>
        <v>0</v>
      </c>
    </row>
    <row r="101" spans="1:22" s="29" customFormat="1" ht="12.75" customHeight="1">
      <c r="A101" s="17">
        <v>1994</v>
      </c>
      <c r="B101" s="18" t="s">
        <v>958</v>
      </c>
      <c r="C101" s="113" t="s">
        <v>969</v>
      </c>
      <c r="D101" s="116" t="s">
        <v>374</v>
      </c>
      <c r="E101" s="142" t="s">
        <v>1182</v>
      </c>
      <c r="F101" s="82">
        <v>447.9548697656</v>
      </c>
      <c r="G101" s="74">
        <v>5.074741</v>
      </c>
      <c r="H101" s="22" t="s">
        <v>170</v>
      </c>
      <c r="I101" s="23">
        <v>80.84383561643835</v>
      </c>
      <c r="J101" s="24" t="s">
        <v>177</v>
      </c>
      <c r="K101" s="25">
        <v>1284.770020240111</v>
      </c>
      <c r="L101" s="83">
        <v>2.8680791458130344</v>
      </c>
      <c r="M101" s="88"/>
      <c r="N101" s="89">
        <v>0.017796189625864194</v>
      </c>
      <c r="O101" s="88"/>
      <c r="P101" s="89">
        <v>0.020021220815994605</v>
      </c>
      <c r="Q101" s="77">
        <v>38</v>
      </c>
      <c r="R101" s="77">
        <v>43</v>
      </c>
      <c r="S101" s="29">
        <f t="shared" si="4"/>
        <v>1</v>
      </c>
      <c r="T101" s="29">
        <f t="shared" si="5"/>
        <v>0</v>
      </c>
      <c r="U101" s="29">
        <f t="shared" si="6"/>
        <v>0</v>
      </c>
      <c r="V101" s="29">
        <f t="shared" si="7"/>
        <v>0</v>
      </c>
    </row>
    <row r="102" spans="1:22" s="29" customFormat="1" ht="12.75" customHeight="1">
      <c r="A102" s="17">
        <v>1997</v>
      </c>
      <c r="B102" s="18" t="s">
        <v>1038</v>
      </c>
      <c r="C102" s="113" t="s">
        <v>1042</v>
      </c>
      <c r="D102" s="116" t="s">
        <v>386</v>
      </c>
      <c r="E102" s="140" t="s">
        <v>1182</v>
      </c>
      <c r="F102" s="82">
        <v>576.672768</v>
      </c>
      <c r="G102" s="74">
        <v>24.67539</v>
      </c>
      <c r="H102" s="22" t="s">
        <v>173</v>
      </c>
      <c r="I102" s="23">
        <v>128.4183310533516</v>
      </c>
      <c r="J102" s="24" t="s">
        <v>177</v>
      </c>
      <c r="K102" s="25">
        <v>6010.078665380492</v>
      </c>
      <c r="L102" s="83">
        <v>10.421991463589436</v>
      </c>
      <c r="M102" s="88"/>
      <c r="N102" s="89">
        <v>0.05240849352439136</v>
      </c>
      <c r="O102" s="88"/>
      <c r="P102" s="89">
        <v>0.0657464647604469</v>
      </c>
      <c r="Q102" s="77">
        <v>60</v>
      </c>
      <c r="R102" s="77">
        <v>71</v>
      </c>
      <c r="S102" s="29">
        <f t="shared" si="4"/>
        <v>1</v>
      </c>
      <c r="T102" s="29">
        <f t="shared" si="5"/>
        <v>0</v>
      </c>
      <c r="U102" s="29">
        <f t="shared" si="6"/>
        <v>0</v>
      </c>
      <c r="V102" s="29">
        <f t="shared" si="7"/>
        <v>0</v>
      </c>
    </row>
    <row r="103" spans="1:22" s="29" customFormat="1" ht="12.75" customHeight="1">
      <c r="A103" s="17">
        <v>1991</v>
      </c>
      <c r="B103" s="18" t="s">
        <v>687</v>
      </c>
      <c r="C103" s="19" t="s">
        <v>688</v>
      </c>
      <c r="D103" s="20" t="s">
        <v>494</v>
      </c>
      <c r="E103" s="142" t="s">
        <v>1182</v>
      </c>
      <c r="F103" s="82">
        <v>1274.05286</v>
      </c>
      <c r="G103" s="74">
        <v>0.9360482</v>
      </c>
      <c r="H103" s="22" t="s">
        <v>169</v>
      </c>
      <c r="I103" s="23">
        <v>308.26778082191777</v>
      </c>
      <c r="J103" s="24" t="s">
        <v>177</v>
      </c>
      <c r="K103" s="25">
        <v>25456.873899086346</v>
      </c>
      <c r="L103" s="83">
        <v>19.981018604743248</v>
      </c>
      <c r="M103" s="88"/>
      <c r="N103" s="89">
        <v>0.09247524197614708</v>
      </c>
      <c r="O103" s="88"/>
      <c r="P103" s="89">
        <v>0.08780724111377275</v>
      </c>
      <c r="Q103" s="77">
        <v>74</v>
      </c>
      <c r="R103" s="77">
        <v>76</v>
      </c>
      <c r="S103" s="29">
        <f t="shared" si="4"/>
        <v>1</v>
      </c>
      <c r="T103" s="29">
        <f t="shared" si="5"/>
        <v>0</v>
      </c>
      <c r="U103" s="29">
        <f t="shared" si="6"/>
        <v>0</v>
      </c>
      <c r="V103" s="29">
        <f t="shared" si="7"/>
        <v>0</v>
      </c>
    </row>
    <row r="104" spans="1:22" s="29" customFormat="1" ht="12.75" customHeight="1">
      <c r="A104" s="17">
        <v>1991</v>
      </c>
      <c r="B104" s="18" t="s">
        <v>687</v>
      </c>
      <c r="C104" s="113" t="s">
        <v>689</v>
      </c>
      <c r="D104" s="116" t="s">
        <v>690</v>
      </c>
      <c r="E104" s="142" t="s">
        <v>1182</v>
      </c>
      <c r="F104" s="82">
        <v>3621.08902</v>
      </c>
      <c r="G104" s="74">
        <v>18.72928</v>
      </c>
      <c r="H104" s="22" t="s">
        <v>169</v>
      </c>
      <c r="I104" s="23">
        <v>901.1616438356165</v>
      </c>
      <c r="J104" s="24" t="s">
        <v>177</v>
      </c>
      <c r="K104" s="25">
        <v>7641.245536700291</v>
      </c>
      <c r="L104" s="83">
        <v>2.1102064860864127</v>
      </c>
      <c r="M104" s="31" t="s">
        <v>498</v>
      </c>
      <c r="N104" s="27">
        <v>0.01</v>
      </c>
      <c r="O104" s="88"/>
      <c r="P104" s="89">
        <v>0.02661589571666067</v>
      </c>
      <c r="Q104" s="77">
        <v>12</v>
      </c>
      <c r="R104" s="77">
        <v>51</v>
      </c>
      <c r="S104" s="29">
        <f t="shared" si="4"/>
        <v>1</v>
      </c>
      <c r="T104" s="29">
        <f t="shared" si="5"/>
        <v>0</v>
      </c>
      <c r="U104" s="29">
        <f t="shared" si="6"/>
        <v>0</v>
      </c>
      <c r="V104" s="29">
        <f t="shared" si="7"/>
        <v>0</v>
      </c>
    </row>
    <row r="105" spans="1:22" s="29" customFormat="1" ht="12.75" customHeight="1">
      <c r="A105" s="17">
        <v>1991</v>
      </c>
      <c r="B105" s="18" t="s">
        <v>687</v>
      </c>
      <c r="C105" s="19" t="s">
        <v>691</v>
      </c>
      <c r="D105" s="20" t="s">
        <v>692</v>
      </c>
      <c r="E105" s="142" t="s">
        <v>1182</v>
      </c>
      <c r="F105" s="82">
        <v>27.941042</v>
      </c>
      <c r="G105" s="74">
        <v>1.024564</v>
      </c>
      <c r="H105" s="22" t="s">
        <v>169</v>
      </c>
      <c r="I105" s="23">
        <v>36.37026027397261</v>
      </c>
      <c r="J105" s="24" t="s">
        <v>177</v>
      </c>
      <c r="K105" s="25">
        <v>5080.054885509931</v>
      </c>
      <c r="L105" s="83">
        <v>181.81336564004778</v>
      </c>
      <c r="M105" s="88"/>
      <c r="N105" s="89">
        <v>0.15641216831320487</v>
      </c>
      <c r="O105" s="88"/>
      <c r="P105" s="89">
        <v>0.16828505064980323</v>
      </c>
      <c r="Q105" s="77">
        <v>86</v>
      </c>
      <c r="R105" s="77">
        <v>88</v>
      </c>
      <c r="S105" s="29">
        <f t="shared" si="4"/>
        <v>0</v>
      </c>
      <c r="T105" s="29">
        <f t="shared" si="5"/>
        <v>1</v>
      </c>
      <c r="U105" s="29">
        <f t="shared" si="6"/>
        <v>0</v>
      </c>
      <c r="V105" s="29">
        <f t="shared" si="7"/>
        <v>0</v>
      </c>
    </row>
    <row r="106" spans="1:22" s="29" customFormat="1" ht="12.75" customHeight="1">
      <c r="A106" s="17">
        <v>1991</v>
      </c>
      <c r="B106" s="18" t="s">
        <v>687</v>
      </c>
      <c r="C106" s="19" t="s">
        <v>693</v>
      </c>
      <c r="D106" s="20" t="s">
        <v>398</v>
      </c>
      <c r="E106" s="141" t="s">
        <v>1182</v>
      </c>
      <c r="F106" s="82">
        <v>56.195492</v>
      </c>
      <c r="G106" s="74">
        <v>1.01972</v>
      </c>
      <c r="H106" s="17">
        <v>1994</v>
      </c>
      <c r="I106" s="23">
        <v>12.302684931506846</v>
      </c>
      <c r="J106" s="24" t="s">
        <v>177</v>
      </c>
      <c r="K106" s="25">
        <v>2560.2782346856457</v>
      </c>
      <c r="L106" s="83">
        <v>45.56020676330488</v>
      </c>
      <c r="M106" s="88"/>
      <c r="N106" s="89">
        <v>0.2330428609971451</v>
      </c>
      <c r="O106" s="88"/>
      <c r="P106" s="89">
        <v>0.1671645121815887</v>
      </c>
      <c r="Q106" s="77">
        <v>92</v>
      </c>
      <c r="R106" s="77">
        <v>88</v>
      </c>
      <c r="S106" s="29">
        <f t="shared" si="4"/>
        <v>0</v>
      </c>
      <c r="T106" s="29">
        <f t="shared" si="5"/>
        <v>1</v>
      </c>
      <c r="U106" s="29">
        <f t="shared" si="6"/>
        <v>0</v>
      </c>
      <c r="V106" s="29">
        <f t="shared" si="7"/>
        <v>0</v>
      </c>
    </row>
    <row r="107" spans="1:22" s="29" customFormat="1" ht="12.75" customHeight="1">
      <c r="A107" s="17">
        <v>1994</v>
      </c>
      <c r="B107" s="18" t="s">
        <v>903</v>
      </c>
      <c r="C107" s="19" t="s">
        <v>906</v>
      </c>
      <c r="D107" s="20" t="s">
        <v>420</v>
      </c>
      <c r="E107" s="142" t="s">
        <v>1182</v>
      </c>
      <c r="F107" s="82">
        <v>4257.54778</v>
      </c>
      <c r="G107" s="74">
        <v>1.52308</v>
      </c>
      <c r="H107" s="22" t="s">
        <v>170</v>
      </c>
      <c r="I107" s="23">
        <v>1145.8383561643836</v>
      </c>
      <c r="J107" s="24" t="s">
        <v>177</v>
      </c>
      <c r="K107" s="25">
        <v>93143.15499657225</v>
      </c>
      <c r="L107" s="83">
        <v>21.877183723953944</v>
      </c>
      <c r="M107" s="88"/>
      <c r="N107" s="89">
        <v>0.09102823661978662</v>
      </c>
      <c r="O107" s="88"/>
      <c r="P107" s="89">
        <v>0.0906116211345424</v>
      </c>
      <c r="Q107" s="77">
        <v>73</v>
      </c>
      <c r="R107" s="77">
        <v>78</v>
      </c>
      <c r="S107" s="29">
        <f t="shared" si="4"/>
        <v>1</v>
      </c>
      <c r="T107" s="29">
        <f t="shared" si="5"/>
        <v>0</v>
      </c>
      <c r="U107" s="29">
        <f t="shared" si="6"/>
        <v>0</v>
      </c>
      <c r="V107" s="29">
        <f t="shared" si="7"/>
        <v>0</v>
      </c>
    </row>
    <row r="108" spans="1:22" s="29" customFormat="1" ht="12.75" customHeight="1">
      <c r="A108" s="17">
        <v>1994</v>
      </c>
      <c r="B108" s="18" t="s">
        <v>903</v>
      </c>
      <c r="C108" s="19" t="s">
        <v>907</v>
      </c>
      <c r="D108" s="20" t="s">
        <v>908</v>
      </c>
      <c r="E108" s="141" t="s">
        <v>1182</v>
      </c>
      <c r="F108" s="82">
        <v>3399.55533</v>
      </c>
      <c r="G108" s="74">
        <v>4.200387</v>
      </c>
      <c r="H108" s="22" t="s">
        <v>170</v>
      </c>
      <c r="I108" s="23">
        <v>2132.3078082191782</v>
      </c>
      <c r="J108" s="24" t="s">
        <v>177</v>
      </c>
      <c r="K108" s="25">
        <v>77483.99095789793</v>
      </c>
      <c r="L108" s="83">
        <v>22.792390014695812</v>
      </c>
      <c r="M108" s="88"/>
      <c r="N108" s="89">
        <v>0.040692148961081316</v>
      </c>
      <c r="O108" s="88"/>
      <c r="P108" s="89">
        <v>0.06985027324752162</v>
      </c>
      <c r="Q108" s="77">
        <v>55</v>
      </c>
      <c r="R108" s="77">
        <v>72</v>
      </c>
      <c r="S108" s="29">
        <f t="shared" si="4"/>
        <v>1</v>
      </c>
      <c r="T108" s="29">
        <f t="shared" si="5"/>
        <v>0</v>
      </c>
      <c r="U108" s="29">
        <f t="shared" si="6"/>
        <v>0</v>
      </c>
      <c r="V108" s="29">
        <f t="shared" si="7"/>
        <v>0</v>
      </c>
    </row>
    <row r="109" spans="1:22" s="29" customFormat="1" ht="12.75" customHeight="1">
      <c r="A109" s="17">
        <v>1994</v>
      </c>
      <c r="B109" s="18" t="s">
        <v>888</v>
      </c>
      <c r="C109" s="114" t="s">
        <v>901</v>
      </c>
      <c r="D109" s="117" t="s">
        <v>435</v>
      </c>
      <c r="E109" s="142" t="s">
        <v>1182</v>
      </c>
      <c r="F109" s="82">
        <v>98.59124</v>
      </c>
      <c r="G109" s="74">
        <v>21.58547</v>
      </c>
      <c r="H109" s="22" t="s">
        <v>170</v>
      </c>
      <c r="I109" s="23">
        <v>89.65712328767123</v>
      </c>
      <c r="J109" s="24" t="s">
        <v>177</v>
      </c>
      <c r="K109" s="25">
        <v>1810.442623347724</v>
      </c>
      <c r="L109" s="83">
        <v>18.36311850168153</v>
      </c>
      <c r="M109" s="88"/>
      <c r="N109" s="89">
        <v>0.022612496189812932</v>
      </c>
      <c r="O109" s="88"/>
      <c r="P109" s="89">
        <v>0.013945746487162347</v>
      </c>
      <c r="Q109" s="77">
        <v>44</v>
      </c>
      <c r="R109" s="77">
        <v>33</v>
      </c>
      <c r="S109" s="29">
        <f t="shared" si="4"/>
        <v>1</v>
      </c>
      <c r="T109" s="29">
        <f t="shared" si="5"/>
        <v>0</v>
      </c>
      <c r="U109" s="29">
        <f t="shared" si="6"/>
        <v>0</v>
      </c>
      <c r="V109" s="29">
        <f t="shared" si="7"/>
        <v>0</v>
      </c>
    </row>
    <row r="110" spans="1:22" s="29" customFormat="1" ht="12.75" customHeight="1">
      <c r="A110" s="17">
        <v>1991</v>
      </c>
      <c r="B110" s="18" t="s">
        <v>523</v>
      </c>
      <c r="C110" s="19" t="s">
        <v>524</v>
      </c>
      <c r="D110" s="20" t="s">
        <v>447</v>
      </c>
      <c r="E110" s="141" t="s">
        <v>1182</v>
      </c>
      <c r="F110" s="82">
        <v>120.721792</v>
      </c>
      <c r="G110" s="74">
        <v>0.9</v>
      </c>
      <c r="H110" s="22" t="s">
        <v>169</v>
      </c>
      <c r="I110" s="23">
        <v>57.40232876712329</v>
      </c>
      <c r="J110" s="24" t="s">
        <v>177</v>
      </c>
      <c r="K110" s="25">
        <v>493.6895420193512</v>
      </c>
      <c r="L110" s="83">
        <v>4.089481557889327</v>
      </c>
      <c r="M110" s="31" t="s">
        <v>498</v>
      </c>
      <c r="N110" s="27">
        <v>0.01</v>
      </c>
      <c r="O110" s="88"/>
      <c r="P110" s="89">
        <v>0.010560823938076946</v>
      </c>
      <c r="Q110" s="77">
        <v>12</v>
      </c>
      <c r="R110" s="77">
        <v>26</v>
      </c>
      <c r="S110" s="29">
        <f t="shared" si="4"/>
        <v>1</v>
      </c>
      <c r="T110" s="29">
        <f t="shared" si="5"/>
        <v>0</v>
      </c>
      <c r="U110" s="29">
        <f t="shared" si="6"/>
        <v>0</v>
      </c>
      <c r="V110" s="29">
        <f t="shared" si="7"/>
        <v>0</v>
      </c>
    </row>
    <row r="111" spans="1:22" s="29" customFormat="1" ht="12.75" customHeight="1">
      <c r="A111" s="17">
        <v>1991</v>
      </c>
      <c r="B111" s="18" t="s">
        <v>523</v>
      </c>
      <c r="C111" s="19" t="s">
        <v>525</v>
      </c>
      <c r="D111" s="20" t="s">
        <v>526</v>
      </c>
      <c r="E111" s="142" t="s">
        <v>1182</v>
      </c>
      <c r="F111" s="82">
        <v>1188.17549</v>
      </c>
      <c r="G111" s="74">
        <v>1.735021</v>
      </c>
      <c r="H111" s="22" t="s">
        <v>169</v>
      </c>
      <c r="I111" s="23">
        <v>43.163698630137</v>
      </c>
      <c r="J111" s="24" t="s">
        <v>177</v>
      </c>
      <c r="K111" s="25">
        <v>3334.896828245343</v>
      </c>
      <c r="L111" s="83">
        <v>2.806737604261928</v>
      </c>
      <c r="M111" s="88"/>
      <c r="N111" s="89">
        <v>0.08651915957727034</v>
      </c>
      <c r="O111" s="88"/>
      <c r="P111" s="89">
        <v>0.07763468549662166</v>
      </c>
      <c r="Q111" s="77">
        <v>73</v>
      </c>
      <c r="R111" s="77">
        <v>74</v>
      </c>
      <c r="S111" s="29">
        <f t="shared" si="4"/>
        <v>1</v>
      </c>
      <c r="T111" s="29">
        <f t="shared" si="5"/>
        <v>0</v>
      </c>
      <c r="U111" s="29">
        <f t="shared" si="6"/>
        <v>0</v>
      </c>
      <c r="V111" s="29">
        <f t="shared" si="7"/>
        <v>0</v>
      </c>
    </row>
    <row r="112" spans="1:22" s="29" customFormat="1" ht="12.75" customHeight="1">
      <c r="A112" s="17">
        <v>1991</v>
      </c>
      <c r="B112" s="18" t="s">
        <v>523</v>
      </c>
      <c r="C112" s="19" t="s">
        <v>527</v>
      </c>
      <c r="D112" s="20" t="s">
        <v>448</v>
      </c>
      <c r="E112" s="141" t="s">
        <v>1182</v>
      </c>
      <c r="F112" s="82">
        <v>523.41824</v>
      </c>
      <c r="G112" s="74">
        <v>0.9</v>
      </c>
      <c r="H112" s="17">
        <v>1994</v>
      </c>
      <c r="I112" s="23">
        <v>363.2219178082192</v>
      </c>
      <c r="J112" s="24" t="s">
        <v>177</v>
      </c>
      <c r="K112" s="25">
        <v>37512.31670033423</v>
      </c>
      <c r="L112" s="83">
        <v>71.66795849593288</v>
      </c>
      <c r="M112" s="88"/>
      <c r="N112" s="89">
        <v>0.11565126307929033</v>
      </c>
      <c r="O112" s="88"/>
      <c r="P112" s="89">
        <v>0.14395298969152398</v>
      </c>
      <c r="Q112" s="77">
        <v>78</v>
      </c>
      <c r="R112" s="77">
        <v>85</v>
      </c>
      <c r="S112" s="29">
        <f t="shared" si="4"/>
        <v>0</v>
      </c>
      <c r="T112" s="29">
        <f t="shared" si="5"/>
        <v>1</v>
      </c>
      <c r="U112" s="29">
        <f t="shared" si="6"/>
        <v>0</v>
      </c>
      <c r="V112" s="29">
        <f t="shared" si="7"/>
        <v>0</v>
      </c>
    </row>
    <row r="113" spans="1:22" s="29" customFormat="1" ht="12.75" customHeight="1">
      <c r="A113" s="17">
        <v>1991</v>
      </c>
      <c r="B113" s="18" t="s">
        <v>523</v>
      </c>
      <c r="C113" s="19" t="s">
        <v>528</v>
      </c>
      <c r="D113" s="20" t="s">
        <v>449</v>
      </c>
      <c r="E113" s="141" t="s">
        <v>1182</v>
      </c>
      <c r="F113" s="82">
        <v>1840.87488</v>
      </c>
      <c r="G113" s="74">
        <v>0.9228562</v>
      </c>
      <c r="H113" s="22" t="s">
        <v>169</v>
      </c>
      <c r="I113" s="23">
        <v>236.41780821917808</v>
      </c>
      <c r="J113" s="24" t="s">
        <v>177</v>
      </c>
      <c r="K113" s="25">
        <v>10203.633993212878</v>
      </c>
      <c r="L113" s="83">
        <v>5.542817767828348</v>
      </c>
      <c r="M113" s="88"/>
      <c r="N113" s="89">
        <v>0.0483307156925573</v>
      </c>
      <c r="O113" s="88"/>
      <c r="P113" s="89">
        <v>0.059304901365947085</v>
      </c>
      <c r="Q113" s="77">
        <v>58</v>
      </c>
      <c r="R113" s="77">
        <v>68</v>
      </c>
      <c r="S113" s="29">
        <f t="shared" si="4"/>
        <v>1</v>
      </c>
      <c r="T113" s="29">
        <f t="shared" si="5"/>
        <v>0</v>
      </c>
      <c r="U113" s="29">
        <f t="shared" si="6"/>
        <v>0</v>
      </c>
      <c r="V113" s="29">
        <f t="shared" si="7"/>
        <v>0</v>
      </c>
    </row>
    <row r="114" spans="1:22" s="29" customFormat="1" ht="12.75" customHeight="1">
      <c r="A114" s="17">
        <v>1991</v>
      </c>
      <c r="B114" s="18" t="s">
        <v>523</v>
      </c>
      <c r="C114" s="19" t="s">
        <v>529</v>
      </c>
      <c r="D114" s="20" t="s">
        <v>450</v>
      </c>
      <c r="E114" s="142" t="s">
        <v>1182</v>
      </c>
      <c r="F114" s="82">
        <v>83.479376</v>
      </c>
      <c r="G114" s="74">
        <v>0.9</v>
      </c>
      <c r="H114" s="22" t="s">
        <v>169</v>
      </c>
      <c r="I114" s="23">
        <v>40.76712328767125</v>
      </c>
      <c r="J114" s="24" t="s">
        <v>177</v>
      </c>
      <c r="K114" s="25">
        <v>1198.9320523545198</v>
      </c>
      <c r="L114" s="83">
        <v>14.362015024579481</v>
      </c>
      <c r="M114" s="88"/>
      <c r="N114" s="89">
        <v>0.03293313278225803</v>
      </c>
      <c r="O114" s="88"/>
      <c r="P114" s="89">
        <v>0.04598414277942622</v>
      </c>
      <c r="Q114" s="77">
        <v>51</v>
      </c>
      <c r="R114" s="77">
        <v>62</v>
      </c>
      <c r="S114" s="29">
        <f t="shared" si="4"/>
        <v>1</v>
      </c>
      <c r="T114" s="29">
        <f t="shared" si="5"/>
        <v>0</v>
      </c>
      <c r="U114" s="29">
        <f t="shared" si="6"/>
        <v>0</v>
      </c>
      <c r="V114" s="29">
        <f t="shared" si="7"/>
        <v>0</v>
      </c>
    </row>
    <row r="115" spans="1:22" s="29" customFormat="1" ht="12.75" customHeight="1">
      <c r="A115" s="17">
        <v>1991</v>
      </c>
      <c r="B115" s="18" t="s">
        <v>523</v>
      </c>
      <c r="C115" s="19" t="s">
        <v>531</v>
      </c>
      <c r="D115" s="20" t="s">
        <v>452</v>
      </c>
      <c r="E115" s="141" t="s">
        <v>1182</v>
      </c>
      <c r="F115" s="82">
        <v>305.316384</v>
      </c>
      <c r="G115" s="74">
        <v>0.9</v>
      </c>
      <c r="H115" s="17">
        <v>1994</v>
      </c>
      <c r="I115" s="23">
        <v>172.0904109589041</v>
      </c>
      <c r="J115" s="24" t="s">
        <v>177</v>
      </c>
      <c r="K115" s="25">
        <v>1885.0703438268488</v>
      </c>
      <c r="L115" s="83">
        <v>6.174153902683613</v>
      </c>
      <c r="M115" s="88"/>
      <c r="N115" s="89">
        <v>0.012266465183958731</v>
      </c>
      <c r="O115" s="88"/>
      <c r="P115" s="89">
        <v>0.011461526472190184</v>
      </c>
      <c r="Q115" s="77">
        <v>28</v>
      </c>
      <c r="R115" s="77">
        <v>28</v>
      </c>
      <c r="S115" s="29">
        <f t="shared" si="4"/>
        <v>1</v>
      </c>
      <c r="T115" s="29">
        <f t="shared" si="5"/>
        <v>0</v>
      </c>
      <c r="U115" s="29">
        <f t="shared" si="6"/>
        <v>0</v>
      </c>
      <c r="V115" s="29">
        <f t="shared" si="7"/>
        <v>0</v>
      </c>
    </row>
    <row r="116" spans="1:22" s="29" customFormat="1" ht="12.75" customHeight="1">
      <c r="A116" s="17">
        <v>1991</v>
      </c>
      <c r="B116" s="18" t="s">
        <v>523</v>
      </c>
      <c r="C116" s="19" t="s">
        <v>532</v>
      </c>
      <c r="D116" s="20" t="s">
        <v>453</v>
      </c>
      <c r="E116" s="142" t="s">
        <v>1182</v>
      </c>
      <c r="F116" s="82">
        <v>377.299232</v>
      </c>
      <c r="G116" s="74">
        <v>0.9</v>
      </c>
      <c r="H116" s="17">
        <v>1994</v>
      </c>
      <c r="I116" s="23">
        <v>133.3178082191781</v>
      </c>
      <c r="J116" s="24" t="s">
        <v>177</v>
      </c>
      <c r="K116" s="25">
        <v>6618.229753823851</v>
      </c>
      <c r="L116" s="83">
        <v>17.541063412034326</v>
      </c>
      <c r="M116" s="88"/>
      <c r="N116" s="89">
        <v>0.05559070934510182</v>
      </c>
      <c r="O116" s="88"/>
      <c r="P116" s="89">
        <v>0.04059614547631625</v>
      </c>
      <c r="Q116" s="77">
        <v>62</v>
      </c>
      <c r="R116" s="77">
        <v>59</v>
      </c>
      <c r="S116" s="29">
        <f t="shared" si="4"/>
        <v>1</v>
      </c>
      <c r="T116" s="29">
        <f t="shared" si="5"/>
        <v>0</v>
      </c>
      <c r="U116" s="29">
        <f t="shared" si="6"/>
        <v>0</v>
      </c>
      <c r="V116" s="29">
        <f t="shared" si="7"/>
        <v>0</v>
      </c>
    </row>
    <row r="117" spans="1:22" s="29" customFormat="1" ht="12.75" customHeight="1">
      <c r="A117" s="17">
        <v>1997</v>
      </c>
      <c r="B117" s="18" t="s">
        <v>1159</v>
      </c>
      <c r="C117" s="19" t="s">
        <v>1160</v>
      </c>
      <c r="D117" s="20" t="s">
        <v>1161</v>
      </c>
      <c r="E117" s="140" t="s">
        <v>1182</v>
      </c>
      <c r="F117" s="82">
        <v>159.8608016327</v>
      </c>
      <c r="G117" s="76">
        <v>0.80000001</v>
      </c>
      <c r="H117" s="22" t="s">
        <v>172</v>
      </c>
      <c r="I117" s="23">
        <v>34.0218878248974</v>
      </c>
      <c r="J117" s="24" t="s">
        <v>177</v>
      </c>
      <c r="K117" s="25">
        <v>3245.1431444332675</v>
      </c>
      <c r="L117" s="83">
        <v>20.299805276151346</v>
      </c>
      <c r="M117" s="88"/>
      <c r="N117" s="89">
        <v>0.1068129700458383</v>
      </c>
      <c r="O117" s="88"/>
      <c r="P117" s="89">
        <v>0.10029668201717248</v>
      </c>
      <c r="Q117" s="77">
        <v>76</v>
      </c>
      <c r="R117" s="77">
        <v>79</v>
      </c>
      <c r="S117" s="29">
        <f t="shared" si="4"/>
        <v>0</v>
      </c>
      <c r="T117" s="29">
        <f t="shared" si="5"/>
        <v>1</v>
      </c>
      <c r="U117" s="29">
        <f t="shared" si="6"/>
        <v>0</v>
      </c>
      <c r="V117" s="29">
        <f t="shared" si="7"/>
        <v>0</v>
      </c>
    </row>
    <row r="118" spans="1:22" s="29" customFormat="1" ht="12.75" customHeight="1">
      <c r="A118" s="17">
        <v>1991</v>
      </c>
      <c r="B118" s="18" t="s">
        <v>523</v>
      </c>
      <c r="C118" s="19" t="s">
        <v>533</v>
      </c>
      <c r="D118" s="20" t="s">
        <v>456</v>
      </c>
      <c r="E118" s="141" t="s">
        <v>1182</v>
      </c>
      <c r="F118" s="82">
        <v>1229.68064</v>
      </c>
      <c r="G118" s="74">
        <v>0.9047354</v>
      </c>
      <c r="H118" s="17">
        <v>1994</v>
      </c>
      <c r="I118" s="23">
        <v>91.86027397260274</v>
      </c>
      <c r="J118" s="24" t="s">
        <v>177</v>
      </c>
      <c r="K118" s="25">
        <v>1012.9917763859165</v>
      </c>
      <c r="L118" s="83">
        <v>0.8237844391743181</v>
      </c>
      <c r="M118" s="88"/>
      <c r="N118" s="89">
        <v>0.012348855946195815</v>
      </c>
      <c r="O118" s="88"/>
      <c r="P118" s="89">
        <v>0.012839705586304088</v>
      </c>
      <c r="Q118" s="77">
        <v>28</v>
      </c>
      <c r="R118" s="77">
        <v>31</v>
      </c>
      <c r="S118" s="29">
        <f t="shared" si="4"/>
        <v>1</v>
      </c>
      <c r="T118" s="29">
        <f t="shared" si="5"/>
        <v>0</v>
      </c>
      <c r="U118" s="29">
        <f t="shared" si="6"/>
        <v>0</v>
      </c>
      <c r="V118" s="29">
        <f t="shared" si="7"/>
        <v>0</v>
      </c>
    </row>
    <row r="119" spans="1:22" s="29" customFormat="1" ht="12.75" customHeight="1">
      <c r="A119" s="17">
        <v>1991</v>
      </c>
      <c r="B119" s="18" t="s">
        <v>730</v>
      </c>
      <c r="C119" s="113" t="s">
        <v>739</v>
      </c>
      <c r="D119" s="116" t="s">
        <v>740</v>
      </c>
      <c r="E119" s="142" t="s">
        <v>1182</v>
      </c>
      <c r="F119" s="82">
        <v>623.355968</v>
      </c>
      <c r="G119" s="74">
        <v>4.448298</v>
      </c>
      <c r="H119" s="22" t="s">
        <v>169</v>
      </c>
      <c r="I119" s="23">
        <v>110.77534246575343</v>
      </c>
      <c r="J119" s="24" t="s">
        <v>177</v>
      </c>
      <c r="K119" s="25">
        <v>4631.925051093699</v>
      </c>
      <c r="L119" s="83">
        <v>7.4306259807778074</v>
      </c>
      <c r="M119" s="88"/>
      <c r="N119" s="89">
        <v>0.046823833116513745</v>
      </c>
      <c r="O119" s="88"/>
      <c r="P119" s="89">
        <v>0.0484139459675315</v>
      </c>
      <c r="Q119" s="77">
        <v>57</v>
      </c>
      <c r="R119" s="77">
        <v>64</v>
      </c>
      <c r="S119" s="29">
        <f t="shared" si="4"/>
        <v>1</v>
      </c>
      <c r="T119" s="29">
        <f t="shared" si="5"/>
        <v>0</v>
      </c>
      <c r="U119" s="29">
        <f t="shared" si="6"/>
        <v>0</v>
      </c>
      <c r="V119" s="29">
        <f t="shared" si="7"/>
        <v>0</v>
      </c>
    </row>
    <row r="120" spans="1:22" s="29" customFormat="1" ht="12.75" customHeight="1">
      <c r="A120" s="17">
        <v>1991</v>
      </c>
      <c r="B120" s="18" t="s">
        <v>523</v>
      </c>
      <c r="C120" s="19" t="s">
        <v>535</v>
      </c>
      <c r="D120" s="20" t="s">
        <v>467</v>
      </c>
      <c r="E120" s="141" t="s">
        <v>1182</v>
      </c>
      <c r="F120" s="82">
        <v>709.22176</v>
      </c>
      <c r="G120" s="74">
        <v>3.340505</v>
      </c>
      <c r="H120" s="22" t="s">
        <v>169</v>
      </c>
      <c r="I120" s="23">
        <v>53.57575342465753</v>
      </c>
      <c r="J120" s="24" t="s">
        <v>177</v>
      </c>
      <c r="K120" s="25">
        <v>26152.73332345727</v>
      </c>
      <c r="L120" s="83">
        <v>36.87525510139067</v>
      </c>
      <c r="M120" s="88"/>
      <c r="N120" s="89">
        <v>0.5466348792159612</v>
      </c>
      <c r="O120" s="88"/>
      <c r="P120" s="89">
        <v>1.1537920123740064</v>
      </c>
      <c r="Q120" s="77">
        <v>96</v>
      </c>
      <c r="R120" s="77">
        <v>98</v>
      </c>
      <c r="S120" s="29">
        <f t="shared" si="4"/>
        <v>0</v>
      </c>
      <c r="T120" s="29">
        <f t="shared" si="5"/>
        <v>0</v>
      </c>
      <c r="U120" s="29">
        <f t="shared" si="6"/>
        <v>0</v>
      </c>
      <c r="V120" s="29">
        <f t="shared" si="7"/>
        <v>1</v>
      </c>
    </row>
    <row r="121" spans="1:22" s="29" customFormat="1" ht="12.75" customHeight="1">
      <c r="A121" s="17">
        <v>1991</v>
      </c>
      <c r="B121" s="18" t="s">
        <v>523</v>
      </c>
      <c r="C121" s="19" t="s">
        <v>536</v>
      </c>
      <c r="D121" s="20" t="s">
        <v>468</v>
      </c>
      <c r="E121" s="141" t="s">
        <v>1182</v>
      </c>
      <c r="F121" s="82">
        <v>203.644704</v>
      </c>
      <c r="G121" s="74">
        <v>2.428086</v>
      </c>
      <c r="H121" s="22" t="s">
        <v>169</v>
      </c>
      <c r="I121" s="23">
        <v>5.372534246575341</v>
      </c>
      <c r="J121" s="24" t="s">
        <v>177</v>
      </c>
      <c r="K121" s="25">
        <v>790.2275187693695</v>
      </c>
      <c r="L121" s="83">
        <v>3.880422634361115</v>
      </c>
      <c r="M121" s="88"/>
      <c r="N121" s="89">
        <v>0.16471058057343918</v>
      </c>
      <c r="O121" s="88"/>
      <c r="P121" s="89">
        <v>0.15746035173060563</v>
      </c>
      <c r="Q121" s="77">
        <v>87</v>
      </c>
      <c r="R121" s="77">
        <v>87</v>
      </c>
      <c r="S121" s="29">
        <f t="shared" si="4"/>
        <v>0</v>
      </c>
      <c r="T121" s="29">
        <f t="shared" si="5"/>
        <v>1</v>
      </c>
      <c r="U121" s="29">
        <f t="shared" si="6"/>
        <v>0</v>
      </c>
      <c r="V121" s="29">
        <f t="shared" si="7"/>
        <v>0</v>
      </c>
    </row>
    <row r="122" spans="1:22" s="29" customFormat="1" ht="12.75" customHeight="1">
      <c r="A122" s="17">
        <v>1991</v>
      </c>
      <c r="B122" s="18" t="s">
        <v>523</v>
      </c>
      <c r="C122" s="19" t="s">
        <v>537</v>
      </c>
      <c r="D122" s="20" t="s">
        <v>469</v>
      </c>
      <c r="E122" s="141" t="s">
        <v>1182</v>
      </c>
      <c r="F122" s="82">
        <v>792.81088</v>
      </c>
      <c r="G122" s="74">
        <v>2.420088</v>
      </c>
      <c r="H122" s="17">
        <v>1994</v>
      </c>
      <c r="I122" s="23">
        <v>7.99342465753426</v>
      </c>
      <c r="J122" s="24" t="s">
        <v>177</v>
      </c>
      <c r="K122" s="25">
        <v>542.7978318125263</v>
      </c>
      <c r="L122" s="83">
        <v>0.6846498269707478</v>
      </c>
      <c r="M122" s="88"/>
      <c r="N122" s="89">
        <v>0.07604204003427466</v>
      </c>
      <c r="O122" s="88"/>
      <c r="P122" s="89">
        <v>0.06506561723290447</v>
      </c>
      <c r="Q122" s="77">
        <v>69</v>
      </c>
      <c r="R122" s="77">
        <v>70</v>
      </c>
      <c r="S122" s="29">
        <f t="shared" si="4"/>
        <v>1</v>
      </c>
      <c r="T122" s="29">
        <f t="shared" si="5"/>
        <v>0</v>
      </c>
      <c r="U122" s="29">
        <f t="shared" si="6"/>
        <v>0</v>
      </c>
      <c r="V122" s="29">
        <f t="shared" si="7"/>
        <v>0</v>
      </c>
    </row>
    <row r="123" spans="1:22" s="29" customFormat="1" ht="12.75" customHeight="1">
      <c r="A123" s="17">
        <v>1991</v>
      </c>
      <c r="B123" s="18" t="s">
        <v>523</v>
      </c>
      <c r="C123" s="19" t="s">
        <v>538</v>
      </c>
      <c r="D123" s="20" t="s">
        <v>539</v>
      </c>
      <c r="E123" s="142" t="s">
        <v>1182</v>
      </c>
      <c r="F123" s="82">
        <v>6378.82522</v>
      </c>
      <c r="G123" s="74">
        <v>3.33384</v>
      </c>
      <c r="H123" s="22" t="s">
        <v>169</v>
      </c>
      <c r="I123" s="23">
        <v>378.37632876712325</v>
      </c>
      <c r="J123" s="24" t="s">
        <v>177</v>
      </c>
      <c r="K123" s="25">
        <v>43696.2050584261</v>
      </c>
      <c r="L123" s="83">
        <v>6.85019632163963</v>
      </c>
      <c r="M123" s="88"/>
      <c r="N123" s="89">
        <v>0.12932077626944716</v>
      </c>
      <c r="O123" s="88"/>
      <c r="P123" s="89">
        <v>0.11815040128245123</v>
      </c>
      <c r="Q123" s="77">
        <v>80</v>
      </c>
      <c r="R123" s="77">
        <v>82</v>
      </c>
      <c r="S123" s="29">
        <f t="shared" si="4"/>
        <v>0</v>
      </c>
      <c r="T123" s="29">
        <f t="shared" si="5"/>
        <v>1</v>
      </c>
      <c r="U123" s="29">
        <f t="shared" si="6"/>
        <v>0</v>
      </c>
      <c r="V123" s="29">
        <f t="shared" si="7"/>
        <v>0</v>
      </c>
    </row>
    <row r="124" spans="1:22" s="29" customFormat="1" ht="12.75" customHeight="1">
      <c r="A124" s="17">
        <v>1991</v>
      </c>
      <c r="B124" s="18" t="s">
        <v>761</v>
      </c>
      <c r="C124" s="19" t="s">
        <v>764</v>
      </c>
      <c r="D124" s="20" t="s">
        <v>765</v>
      </c>
      <c r="E124" s="142" t="s">
        <v>1182</v>
      </c>
      <c r="F124" s="82">
        <v>38.851404</v>
      </c>
      <c r="G124" s="74">
        <v>39.0853</v>
      </c>
      <c r="H124" s="22" t="s">
        <v>169</v>
      </c>
      <c r="I124" s="23">
        <v>20.29153424657533</v>
      </c>
      <c r="J124" s="24" t="s">
        <v>177</v>
      </c>
      <c r="K124" s="25">
        <v>3500.2475824093945</v>
      </c>
      <c r="L124" s="83">
        <v>90.09320698962112</v>
      </c>
      <c r="M124" s="88"/>
      <c r="N124" s="89">
        <v>0.19316677096195078</v>
      </c>
      <c r="O124" s="88"/>
      <c r="P124" s="89">
        <v>0.2257657970707739</v>
      </c>
      <c r="Q124" s="77">
        <v>90</v>
      </c>
      <c r="R124" s="77">
        <v>91</v>
      </c>
      <c r="S124" s="29">
        <f t="shared" si="4"/>
        <v>0</v>
      </c>
      <c r="T124" s="29">
        <f t="shared" si="5"/>
        <v>1</v>
      </c>
      <c r="U124" s="29">
        <f t="shared" si="6"/>
        <v>0</v>
      </c>
      <c r="V124" s="29">
        <f t="shared" si="7"/>
        <v>0</v>
      </c>
    </row>
    <row r="125" spans="1:22" s="29" customFormat="1" ht="12.75" customHeight="1">
      <c r="A125" s="17">
        <v>1991</v>
      </c>
      <c r="B125" s="18" t="s">
        <v>761</v>
      </c>
      <c r="C125" s="19" t="s">
        <v>766</v>
      </c>
      <c r="D125" s="20" t="s">
        <v>470</v>
      </c>
      <c r="E125" s="142" t="s">
        <v>1182</v>
      </c>
      <c r="F125" s="82">
        <v>1261.46906</v>
      </c>
      <c r="G125" s="74">
        <v>48.60564</v>
      </c>
      <c r="H125" s="22" t="s">
        <v>169</v>
      </c>
      <c r="I125" s="23">
        <v>1035.8954794520548</v>
      </c>
      <c r="J125" s="24" t="s">
        <v>177</v>
      </c>
      <c r="K125" s="25">
        <v>56631.90709945107</v>
      </c>
      <c r="L125" s="83">
        <v>44.89361562260677</v>
      </c>
      <c r="M125" s="88"/>
      <c r="N125" s="89">
        <v>0.061220065532739364</v>
      </c>
      <c r="O125" s="88"/>
      <c r="P125" s="89">
        <v>0.09540514015598382</v>
      </c>
      <c r="Q125" s="77">
        <v>64</v>
      </c>
      <c r="R125" s="77">
        <v>78</v>
      </c>
      <c r="S125" s="29">
        <f t="shared" si="4"/>
        <v>1</v>
      </c>
      <c r="T125" s="29">
        <f t="shared" si="5"/>
        <v>0</v>
      </c>
      <c r="U125" s="29">
        <f t="shared" si="6"/>
        <v>0</v>
      </c>
      <c r="V125" s="29">
        <f t="shared" si="7"/>
        <v>0</v>
      </c>
    </row>
    <row r="126" spans="1:22" s="29" customFormat="1" ht="12.75" customHeight="1">
      <c r="A126" s="17">
        <v>1991</v>
      </c>
      <c r="B126" s="18" t="s">
        <v>773</v>
      </c>
      <c r="C126" s="19" t="s">
        <v>784</v>
      </c>
      <c r="D126" s="20" t="s">
        <v>140</v>
      </c>
      <c r="E126" s="142" t="s">
        <v>1182</v>
      </c>
      <c r="F126" s="82">
        <v>129.892232</v>
      </c>
      <c r="G126" s="74">
        <v>7.761456</v>
      </c>
      <c r="H126" s="22" t="s">
        <v>169</v>
      </c>
      <c r="I126" s="23">
        <v>30.88410958904109</v>
      </c>
      <c r="J126" s="24" t="s">
        <v>177</v>
      </c>
      <c r="K126" s="25">
        <v>1916.9651305452317</v>
      </c>
      <c r="L126" s="83">
        <v>14.758119873906175</v>
      </c>
      <c r="M126" s="88"/>
      <c r="N126" s="89">
        <v>0.06950685998651607</v>
      </c>
      <c r="O126" s="88"/>
      <c r="P126" s="89">
        <v>0.08275135579526036</v>
      </c>
      <c r="Q126" s="77">
        <v>67</v>
      </c>
      <c r="R126" s="77">
        <v>76</v>
      </c>
      <c r="S126" s="29">
        <f t="shared" si="4"/>
        <v>1</v>
      </c>
      <c r="T126" s="29">
        <f t="shared" si="5"/>
        <v>0</v>
      </c>
      <c r="U126" s="29">
        <f t="shared" si="6"/>
        <v>0</v>
      </c>
      <c r="V126" s="29">
        <f t="shared" si="7"/>
        <v>0</v>
      </c>
    </row>
    <row r="127" spans="1:22" s="29" customFormat="1" ht="12.75" customHeight="1">
      <c r="A127" s="17">
        <v>1997</v>
      </c>
      <c r="B127" s="18" t="s">
        <v>1052</v>
      </c>
      <c r="C127" s="19" t="s">
        <v>1056</v>
      </c>
      <c r="D127" s="20" t="s">
        <v>1057</v>
      </c>
      <c r="E127" s="140" t="s">
        <v>1182</v>
      </c>
      <c r="F127" s="82">
        <v>75.956528</v>
      </c>
      <c r="G127" s="74">
        <v>25.85591</v>
      </c>
      <c r="H127" s="22" t="s">
        <v>172</v>
      </c>
      <c r="I127" s="23">
        <v>31.869493844049234</v>
      </c>
      <c r="J127" s="24" t="s">
        <v>177</v>
      </c>
      <c r="K127" s="25">
        <v>3399.2404907163063</v>
      </c>
      <c r="L127" s="83">
        <v>44.75244696171876</v>
      </c>
      <c r="M127" s="88"/>
      <c r="N127" s="89">
        <v>0.11944150483784752</v>
      </c>
      <c r="O127" s="88"/>
      <c r="P127" s="89">
        <v>0.038175430492588036</v>
      </c>
      <c r="Q127" s="77">
        <v>79</v>
      </c>
      <c r="R127" s="77">
        <v>58</v>
      </c>
      <c r="S127" s="29">
        <f t="shared" si="4"/>
        <v>0</v>
      </c>
      <c r="T127" s="29">
        <f t="shared" si="5"/>
        <v>1</v>
      </c>
      <c r="U127" s="29">
        <f t="shared" si="6"/>
        <v>0</v>
      </c>
      <c r="V127" s="29">
        <f t="shared" si="7"/>
        <v>0</v>
      </c>
    </row>
    <row r="128" spans="1:22" s="29" customFormat="1" ht="12.75" customHeight="1">
      <c r="A128" s="17">
        <v>1991</v>
      </c>
      <c r="B128" s="18" t="s">
        <v>746</v>
      </c>
      <c r="C128" s="19" t="s">
        <v>757</v>
      </c>
      <c r="D128" s="20" t="s">
        <v>488</v>
      </c>
      <c r="E128" s="142" t="s">
        <v>1182</v>
      </c>
      <c r="F128" s="82">
        <v>227.6208940998</v>
      </c>
      <c r="G128" s="74">
        <v>14.02158</v>
      </c>
      <c r="H128" s="22" t="s">
        <v>169</v>
      </c>
      <c r="I128" s="23">
        <v>118.41735616438358</v>
      </c>
      <c r="J128" s="24" t="s">
        <v>177</v>
      </c>
      <c r="K128" s="25">
        <v>39795.74252829325</v>
      </c>
      <c r="L128" s="83">
        <v>174.83343383602067</v>
      </c>
      <c r="M128" s="88"/>
      <c r="N128" s="89">
        <v>0.37633082530238016</v>
      </c>
      <c r="O128" s="88"/>
      <c r="P128" s="89">
        <v>0.10309785858637252</v>
      </c>
      <c r="Q128" s="77">
        <v>96</v>
      </c>
      <c r="R128" s="77">
        <v>79</v>
      </c>
      <c r="S128" s="29">
        <f t="shared" si="4"/>
        <v>0</v>
      </c>
      <c r="T128" s="29">
        <f t="shared" si="5"/>
        <v>0</v>
      </c>
      <c r="U128" s="29">
        <f t="shared" si="6"/>
        <v>1</v>
      </c>
      <c r="V128" s="29">
        <f t="shared" si="7"/>
        <v>0</v>
      </c>
    </row>
    <row r="129" spans="1:22" s="29" customFormat="1" ht="12.75" customHeight="1">
      <c r="A129" s="17">
        <v>1991</v>
      </c>
      <c r="B129" s="18" t="s">
        <v>746</v>
      </c>
      <c r="C129" s="19" t="s">
        <v>758</v>
      </c>
      <c r="D129" s="20" t="s">
        <v>489</v>
      </c>
      <c r="E129" s="142" t="s">
        <v>1182</v>
      </c>
      <c r="F129" s="82">
        <v>824.824892658</v>
      </c>
      <c r="G129" s="74">
        <v>12.68127</v>
      </c>
      <c r="H129" s="22" t="s">
        <v>169</v>
      </c>
      <c r="I129" s="23">
        <v>285.7479452054794</v>
      </c>
      <c r="J129" s="24" t="s">
        <v>177</v>
      </c>
      <c r="K129" s="25">
        <v>16985.182701697377</v>
      </c>
      <c r="L129" s="83">
        <v>20.592471023713397</v>
      </c>
      <c r="M129" s="88"/>
      <c r="N129" s="89">
        <v>0.06656342306995333</v>
      </c>
      <c r="O129" s="88"/>
      <c r="P129" s="89">
        <v>0.038391265562546864</v>
      </c>
      <c r="Q129" s="77">
        <v>65</v>
      </c>
      <c r="R129" s="77">
        <v>58</v>
      </c>
      <c r="S129" s="29">
        <f t="shared" si="4"/>
        <v>1</v>
      </c>
      <c r="T129" s="29">
        <f t="shared" si="5"/>
        <v>0</v>
      </c>
      <c r="U129" s="29">
        <f t="shared" si="6"/>
        <v>0</v>
      </c>
      <c r="V129" s="29">
        <f t="shared" si="7"/>
        <v>0</v>
      </c>
    </row>
    <row r="130" spans="1:22" s="29" customFormat="1" ht="12.75" customHeight="1">
      <c r="A130" s="17">
        <v>1991</v>
      </c>
      <c r="B130" s="18" t="s">
        <v>746</v>
      </c>
      <c r="C130" s="19" t="s">
        <v>759</v>
      </c>
      <c r="D130" s="20" t="s">
        <v>760</v>
      </c>
      <c r="E130" s="142" t="s">
        <v>1182</v>
      </c>
      <c r="F130" s="82">
        <v>246.2431320175</v>
      </c>
      <c r="G130" s="74">
        <v>13.20506</v>
      </c>
      <c r="H130" s="22" t="s">
        <v>169</v>
      </c>
      <c r="I130" s="23">
        <v>98.99438356164387</v>
      </c>
      <c r="J130" s="24" t="s">
        <v>177</v>
      </c>
      <c r="K130" s="25">
        <v>6440.746837286452</v>
      </c>
      <c r="L130" s="83">
        <v>26.15604660530683</v>
      </c>
      <c r="M130" s="88"/>
      <c r="N130" s="89">
        <v>0.07285749151693963</v>
      </c>
      <c r="O130" s="88"/>
      <c r="P130" s="89">
        <v>0.028287908990226547</v>
      </c>
      <c r="Q130" s="77">
        <v>68</v>
      </c>
      <c r="R130" s="77">
        <v>52</v>
      </c>
      <c r="S130" s="29">
        <f t="shared" si="4"/>
        <v>1</v>
      </c>
      <c r="T130" s="29">
        <f t="shared" si="5"/>
        <v>0</v>
      </c>
      <c r="U130" s="29">
        <f t="shared" si="6"/>
        <v>0</v>
      </c>
      <c r="V130" s="29">
        <f t="shared" si="7"/>
        <v>0</v>
      </c>
    </row>
    <row r="131" spans="1:22" s="29" customFormat="1" ht="12.75" customHeight="1">
      <c r="A131" s="17">
        <v>1997</v>
      </c>
      <c r="B131" s="18" t="s">
        <v>1067</v>
      </c>
      <c r="C131" s="19" t="s">
        <v>1076</v>
      </c>
      <c r="D131" s="20" t="s">
        <v>490</v>
      </c>
      <c r="E131" s="139" t="s">
        <v>1182</v>
      </c>
      <c r="F131" s="82">
        <v>1672.348468539</v>
      </c>
      <c r="G131" s="74">
        <v>12.29172</v>
      </c>
      <c r="H131" s="22" t="s">
        <v>172</v>
      </c>
      <c r="I131" s="23">
        <v>417.65526675786595</v>
      </c>
      <c r="J131" s="24" t="s">
        <v>177</v>
      </c>
      <c r="K131" s="25">
        <v>32228.127218831763</v>
      </c>
      <c r="L131" s="83">
        <v>19.271179317661563</v>
      </c>
      <c r="M131" s="88"/>
      <c r="N131" s="89">
        <v>0.08641032689170872</v>
      </c>
      <c r="O131" s="88"/>
      <c r="P131" s="89">
        <v>0.09534135103323314</v>
      </c>
      <c r="Q131" s="77">
        <v>73</v>
      </c>
      <c r="R131" s="77">
        <v>78</v>
      </c>
      <c r="S131" s="29">
        <f t="shared" si="4"/>
        <v>1</v>
      </c>
      <c r="T131" s="29">
        <f t="shared" si="5"/>
        <v>0</v>
      </c>
      <c r="U131" s="29">
        <f t="shared" si="6"/>
        <v>0</v>
      </c>
      <c r="V131" s="29">
        <f t="shared" si="7"/>
        <v>0</v>
      </c>
    </row>
    <row r="132" spans="1:22" s="29" customFormat="1" ht="12.75" customHeight="1">
      <c r="A132" s="17">
        <v>1997</v>
      </c>
      <c r="B132" s="18" t="s">
        <v>1067</v>
      </c>
      <c r="C132" s="19" t="s">
        <v>1077</v>
      </c>
      <c r="D132" s="20" t="s">
        <v>491</v>
      </c>
      <c r="E132" s="139" t="s">
        <v>1182</v>
      </c>
      <c r="F132" s="82">
        <v>2958.196118146</v>
      </c>
      <c r="G132" s="74">
        <v>11.72253</v>
      </c>
      <c r="H132" s="22" t="s">
        <v>172</v>
      </c>
      <c r="I132" s="23">
        <v>764.8632010943912</v>
      </c>
      <c r="J132" s="24" t="s">
        <v>177</v>
      </c>
      <c r="K132" s="25">
        <v>103244.45882225173</v>
      </c>
      <c r="L132" s="83">
        <v>34.901154182758674</v>
      </c>
      <c r="M132" s="88"/>
      <c r="N132" s="89">
        <v>0.1511581355570858</v>
      </c>
      <c r="O132" s="88"/>
      <c r="P132" s="89">
        <v>0.20745274231352412</v>
      </c>
      <c r="Q132" s="77">
        <v>84</v>
      </c>
      <c r="R132" s="77">
        <v>90</v>
      </c>
      <c r="S132" s="29">
        <f t="shared" si="4"/>
        <v>0</v>
      </c>
      <c r="T132" s="29">
        <f t="shared" si="5"/>
        <v>1</v>
      </c>
      <c r="U132" s="29">
        <f t="shared" si="6"/>
        <v>0</v>
      </c>
      <c r="V132" s="29">
        <f t="shared" si="7"/>
        <v>0</v>
      </c>
    </row>
    <row r="133" spans="1:22" s="29" customFormat="1" ht="12.75" customHeight="1">
      <c r="A133" s="17">
        <v>1991</v>
      </c>
      <c r="B133" s="18" t="s">
        <v>599</v>
      </c>
      <c r="C133" s="19" t="s">
        <v>606</v>
      </c>
      <c r="D133" s="20" t="s">
        <v>3</v>
      </c>
      <c r="E133" s="141" t="s">
        <v>1182</v>
      </c>
      <c r="F133" s="82">
        <v>186.2096438282</v>
      </c>
      <c r="G133" s="74">
        <v>16.71846</v>
      </c>
      <c r="H133" s="17">
        <v>1994</v>
      </c>
      <c r="I133" s="23">
        <v>148.12328767123287</v>
      </c>
      <c r="J133" s="24" t="s">
        <v>179</v>
      </c>
      <c r="K133" s="26"/>
      <c r="L133" s="83"/>
      <c r="M133" s="90" t="s">
        <v>498</v>
      </c>
      <c r="N133" s="89">
        <v>0.01</v>
      </c>
      <c r="O133" s="90" t="s">
        <v>498</v>
      </c>
      <c r="P133" s="89">
        <v>0.01</v>
      </c>
      <c r="Q133" s="77">
        <v>12</v>
      </c>
      <c r="R133" s="77">
        <v>12</v>
      </c>
      <c r="S133" s="29">
        <f>IF(N133&lt;0.1,1,0)</f>
        <v>1</v>
      </c>
      <c r="T133" s="29">
        <f>IF(AND(N133&gt;=0.1,N133&lt;0.3),1,0)</f>
        <v>0</v>
      </c>
      <c r="U133" s="29">
        <f>IF(AND(N133&gt;=0.3,N133&lt;0.5),1,0)</f>
        <v>0</v>
      </c>
      <c r="V133" s="29">
        <f>IF(N133&gt;=0.5,1,0)</f>
        <v>0</v>
      </c>
    </row>
    <row r="134" spans="1:22" s="29" customFormat="1" ht="12.75" customHeight="1">
      <c r="A134" s="17">
        <v>1991</v>
      </c>
      <c r="B134" s="18" t="s">
        <v>773</v>
      </c>
      <c r="C134" s="19" t="s">
        <v>781</v>
      </c>
      <c r="D134" s="20" t="s">
        <v>127</v>
      </c>
      <c r="E134" s="141" t="s">
        <v>1182</v>
      </c>
      <c r="F134" s="82">
        <v>114.017776</v>
      </c>
      <c r="G134" s="74">
        <v>10.70162</v>
      </c>
      <c r="H134" s="22" t="s">
        <v>169</v>
      </c>
      <c r="I134" s="23">
        <v>29.008219178082193</v>
      </c>
      <c r="J134" s="24" t="s">
        <v>179</v>
      </c>
      <c r="K134" s="26"/>
      <c r="L134" s="83"/>
      <c r="M134" s="90" t="s">
        <v>498</v>
      </c>
      <c r="N134" s="89">
        <v>0.01</v>
      </c>
      <c r="O134" s="90" t="s">
        <v>498</v>
      </c>
      <c r="P134" s="89">
        <v>0.01</v>
      </c>
      <c r="Q134" s="77">
        <v>12</v>
      </c>
      <c r="R134" s="77">
        <v>12</v>
      </c>
      <c r="S134" s="29">
        <f>IF(N134&lt;0.1,1,0)</f>
        <v>1</v>
      </c>
      <c r="T134" s="29">
        <f>IF(AND(N134&gt;=0.1,N134&lt;0.3),1,0)</f>
        <v>0</v>
      </c>
      <c r="U134" s="29">
        <f>IF(AND(N134&gt;=0.3,N134&lt;0.5),1,0)</f>
        <v>0</v>
      </c>
      <c r="V134" s="29">
        <f>IF(N134&gt;=0.5,1,0)</f>
        <v>0</v>
      </c>
    </row>
    <row r="135" spans="1:22" s="29" customFormat="1" ht="12.75" customHeight="1">
      <c r="A135" s="17">
        <v>1994</v>
      </c>
      <c r="B135" s="18" t="s">
        <v>838</v>
      </c>
      <c r="C135" s="19" t="s">
        <v>842</v>
      </c>
      <c r="D135" s="20" t="s">
        <v>843</v>
      </c>
      <c r="E135" s="142" t="s">
        <v>1182</v>
      </c>
      <c r="F135" s="82">
        <v>330.7972040045</v>
      </c>
      <c r="G135" s="74">
        <v>8.904989</v>
      </c>
      <c r="H135" s="22" t="s">
        <v>170</v>
      </c>
      <c r="I135" s="23">
        <v>121.91643835616438</v>
      </c>
      <c r="J135" s="24" t="s">
        <v>179</v>
      </c>
      <c r="K135" s="26"/>
      <c r="L135" s="83"/>
      <c r="M135" s="90" t="s">
        <v>498</v>
      </c>
      <c r="N135" s="89">
        <v>0.01</v>
      </c>
      <c r="O135" s="90" t="s">
        <v>498</v>
      </c>
      <c r="P135" s="89">
        <v>0.01</v>
      </c>
      <c r="Q135" s="77">
        <v>12</v>
      </c>
      <c r="R135" s="77">
        <v>12</v>
      </c>
      <c r="S135" s="29">
        <f>IF(N135&lt;0.1,1,0)</f>
        <v>1</v>
      </c>
      <c r="T135" s="29">
        <f>IF(AND(N135&gt;=0.1,N135&lt;0.3),1,0)</f>
        <v>0</v>
      </c>
      <c r="U135" s="29">
        <f>IF(AND(N135&gt;=0.3,N135&lt;0.5),1,0)</f>
        <v>0</v>
      </c>
      <c r="V135" s="29">
        <f>IF(N135&gt;=0.5,1,0)</f>
        <v>0</v>
      </c>
    </row>
    <row r="136" spans="1:18" s="29" customFormat="1" ht="12.75" customHeight="1">
      <c r="A136" s="98"/>
      <c r="B136" s="99"/>
      <c r="C136" s="98"/>
      <c r="D136" s="98"/>
      <c r="E136" s="19"/>
      <c r="F136" s="100"/>
      <c r="G136" s="101"/>
      <c r="H136" s="99"/>
      <c r="I136" s="100"/>
      <c r="J136" s="99"/>
      <c r="K136" s="102"/>
      <c r="L136" s="103"/>
      <c r="M136" s="104"/>
      <c r="N136" s="102"/>
      <c r="O136" s="104"/>
      <c r="P136" s="105"/>
      <c r="Q136" s="106"/>
      <c r="R136" s="106"/>
    </row>
  </sheetData>
  <sheetProtection/>
  <mergeCells count="20">
    <mergeCell ref="E1:E3"/>
    <mergeCell ref="F1:F3"/>
    <mergeCell ref="G1:G3"/>
    <mergeCell ref="H1:H3"/>
    <mergeCell ref="A1:A3"/>
    <mergeCell ref="B1:B3"/>
    <mergeCell ref="C1:C3"/>
    <mergeCell ref="D1:D3"/>
    <mergeCell ref="M3:N3"/>
    <mergeCell ref="O3:P3"/>
    <mergeCell ref="J2:J3"/>
    <mergeCell ref="K2:K3"/>
    <mergeCell ref="L2:L3"/>
    <mergeCell ref="I1:I3"/>
    <mergeCell ref="Y1:AB1"/>
    <mergeCell ref="Y2:AB2"/>
    <mergeCell ref="S1:V2"/>
    <mergeCell ref="M2:P2"/>
    <mergeCell ref="Q2:R2"/>
    <mergeCell ref="J1:R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32"/>
  <sheetViews>
    <sheetView zoomScalePageLayoutView="0" workbookViewId="0" topLeftCell="A1">
      <selection activeCell="O10" sqref="O10"/>
    </sheetView>
  </sheetViews>
  <sheetFormatPr defaultColWidth="9.140625" defaultRowHeight="12.75"/>
  <cols>
    <col min="5" max="5" width="9.140625" style="143" customWidth="1"/>
    <col min="19" max="19" width="10.57421875" style="0" customWidth="1"/>
    <col min="20" max="20" width="14.00390625" style="0" customWidth="1"/>
    <col min="21" max="22" width="12.28125" style="0" customWidth="1"/>
    <col min="26" max="26" width="13.7109375" style="0" customWidth="1"/>
    <col min="27" max="27" width="11.7109375" style="0" customWidth="1"/>
  </cols>
  <sheetData>
    <row r="1" spans="1:34" s="50" customFormat="1" ht="14.25" customHeight="1" thickBot="1">
      <c r="A1" s="155" t="s">
        <v>133</v>
      </c>
      <c r="B1" s="204" t="s">
        <v>168</v>
      </c>
      <c r="C1" s="155" t="s">
        <v>132</v>
      </c>
      <c r="D1" s="155" t="s">
        <v>264</v>
      </c>
      <c r="E1" s="155" t="s">
        <v>1181</v>
      </c>
      <c r="F1" s="202" t="s">
        <v>118</v>
      </c>
      <c r="G1" s="215" t="s">
        <v>134</v>
      </c>
      <c r="H1" s="204" t="s">
        <v>164</v>
      </c>
      <c r="I1" s="202" t="s">
        <v>102</v>
      </c>
      <c r="J1" s="201" t="s">
        <v>167</v>
      </c>
      <c r="K1" s="174"/>
      <c r="L1" s="174"/>
      <c r="M1" s="174"/>
      <c r="N1" s="174"/>
      <c r="O1" s="174"/>
      <c r="P1" s="174"/>
      <c r="Q1" s="174"/>
      <c r="R1" s="175"/>
      <c r="S1" s="231" t="s">
        <v>1138</v>
      </c>
      <c r="T1" s="232"/>
      <c r="U1" s="232"/>
      <c r="V1" s="232"/>
      <c r="Y1" s="229" t="s">
        <v>400</v>
      </c>
      <c r="Z1" s="229"/>
      <c r="AA1" s="229"/>
      <c r="AB1" s="229"/>
      <c r="AD1" s="125"/>
      <c r="AE1" s="234"/>
      <c r="AF1" s="234"/>
      <c r="AG1" s="234"/>
      <c r="AH1" s="234"/>
    </row>
    <row r="2" spans="1:34" s="50" customFormat="1" ht="25.5" customHeight="1" thickBot="1" thickTop="1">
      <c r="A2" s="155"/>
      <c r="B2" s="216"/>
      <c r="C2" s="155"/>
      <c r="D2" s="155"/>
      <c r="E2" s="155"/>
      <c r="F2" s="202"/>
      <c r="G2" s="215"/>
      <c r="H2" s="204"/>
      <c r="I2" s="206"/>
      <c r="J2" s="208" t="s">
        <v>163</v>
      </c>
      <c r="K2" s="210" t="s">
        <v>162</v>
      </c>
      <c r="L2" s="213" t="s">
        <v>117</v>
      </c>
      <c r="M2" s="188" t="s">
        <v>199</v>
      </c>
      <c r="N2" s="188"/>
      <c r="O2" s="188"/>
      <c r="P2" s="188"/>
      <c r="Q2" s="174" t="s">
        <v>159</v>
      </c>
      <c r="R2" s="175"/>
      <c r="S2" s="233"/>
      <c r="T2" s="229"/>
      <c r="U2" s="229"/>
      <c r="V2" s="229"/>
      <c r="Y2" s="229" t="s">
        <v>1141</v>
      </c>
      <c r="Z2" s="230"/>
      <c r="AA2" s="230"/>
      <c r="AB2" s="230"/>
      <c r="AD2" s="125"/>
      <c r="AE2" s="234"/>
      <c r="AF2" s="235"/>
      <c r="AG2" s="235"/>
      <c r="AH2" s="235"/>
    </row>
    <row r="3" spans="1:34" s="50" customFormat="1" ht="24" customHeight="1" thickBot="1" thickTop="1">
      <c r="A3" s="156"/>
      <c r="B3" s="217"/>
      <c r="C3" s="156"/>
      <c r="D3" s="156"/>
      <c r="E3" s="156"/>
      <c r="F3" s="203"/>
      <c r="G3" s="215"/>
      <c r="H3" s="205"/>
      <c r="I3" s="207"/>
      <c r="J3" s="209"/>
      <c r="K3" s="211"/>
      <c r="L3" s="214"/>
      <c r="M3" s="186" t="s">
        <v>160</v>
      </c>
      <c r="N3" s="186"/>
      <c r="O3" s="212" t="s">
        <v>161</v>
      </c>
      <c r="P3" s="212"/>
      <c r="Q3" s="11" t="s">
        <v>160</v>
      </c>
      <c r="R3" s="16" t="s">
        <v>161</v>
      </c>
      <c r="S3" s="120" t="s">
        <v>411</v>
      </c>
      <c r="T3" s="121" t="s">
        <v>409</v>
      </c>
      <c r="U3" s="121" t="s">
        <v>410</v>
      </c>
      <c r="V3" s="121" t="s">
        <v>412</v>
      </c>
      <c r="Y3" s="120" t="s">
        <v>411</v>
      </c>
      <c r="Z3" s="121" t="s">
        <v>409</v>
      </c>
      <c r="AA3" s="121" t="s">
        <v>410</v>
      </c>
      <c r="AB3" s="121" t="s">
        <v>412</v>
      </c>
      <c r="AD3" s="125"/>
      <c r="AE3" s="126"/>
      <c r="AF3" s="126"/>
      <c r="AG3" s="126"/>
      <c r="AH3" s="126"/>
    </row>
    <row r="4" spans="1:34" s="29" customFormat="1" ht="12.75" customHeight="1" thickTop="1">
      <c r="A4" s="17">
        <v>1991</v>
      </c>
      <c r="B4" s="18" t="s">
        <v>582</v>
      </c>
      <c r="C4" s="19" t="s">
        <v>586</v>
      </c>
      <c r="D4" s="20" t="s">
        <v>587</v>
      </c>
      <c r="E4" s="142" t="s">
        <v>1182</v>
      </c>
      <c r="F4" s="82">
        <v>154.824208</v>
      </c>
      <c r="G4" s="74">
        <v>18.77696</v>
      </c>
      <c r="H4" s="22" t="s">
        <v>169</v>
      </c>
      <c r="I4" s="23">
        <v>63.27295890410958</v>
      </c>
      <c r="J4" s="24" t="s">
        <v>177</v>
      </c>
      <c r="K4" s="25">
        <v>7708.0448154754085</v>
      </c>
      <c r="L4" s="83">
        <v>49.78578553733282</v>
      </c>
      <c r="M4" s="88"/>
      <c r="N4" s="89">
        <v>0.13641892653941629</v>
      </c>
      <c r="O4" s="88"/>
      <c r="P4" s="89">
        <v>0.04385615534491261</v>
      </c>
      <c r="Q4" s="77">
        <v>53</v>
      </c>
      <c r="R4" s="77">
        <v>31</v>
      </c>
      <c r="S4" s="29">
        <f>IF(N4&lt;0.1,1,0)</f>
        <v>0</v>
      </c>
      <c r="T4" s="29">
        <f>IF(AND(N4&gt;=0.1,N4&lt;0.3),1,0)</f>
        <v>1</v>
      </c>
      <c r="U4" s="29">
        <f>IF(AND(N4&gt;=0.3,N4&lt;0.5),1,0)</f>
        <v>0</v>
      </c>
      <c r="V4" s="29">
        <f>IF(N4&gt;=0.5,1,0)</f>
        <v>0</v>
      </c>
      <c r="X4" s="122" t="s">
        <v>1136</v>
      </c>
      <c r="Y4" s="29">
        <f>SUM(S4:S132)</f>
        <v>20</v>
      </c>
      <c r="Z4" s="29">
        <f>SUM(T4:T132)</f>
        <v>60</v>
      </c>
      <c r="AA4" s="29">
        <f>SUM(U4:U132)</f>
        <v>32</v>
      </c>
      <c r="AB4" s="29">
        <f>SUM(V4:V132)</f>
        <v>17</v>
      </c>
      <c r="AD4" s="127"/>
      <c r="AE4" s="125"/>
      <c r="AF4" s="125"/>
      <c r="AG4" s="125"/>
      <c r="AH4" s="125"/>
    </row>
    <row r="5" spans="1:34" s="29" customFormat="1" ht="12.75" customHeight="1">
      <c r="A5" s="17">
        <v>1997</v>
      </c>
      <c r="B5" s="18" t="s">
        <v>1021</v>
      </c>
      <c r="C5" s="19" t="s">
        <v>1023</v>
      </c>
      <c r="D5" s="20" t="s">
        <v>1211</v>
      </c>
      <c r="E5" s="139" t="s">
        <v>1182</v>
      </c>
      <c r="F5" s="82">
        <v>135.8448</v>
      </c>
      <c r="G5" s="74">
        <v>24.29156</v>
      </c>
      <c r="H5" s="22" t="s">
        <v>172</v>
      </c>
      <c r="I5" s="23">
        <v>79.12653898768808</v>
      </c>
      <c r="J5" s="24" t="s">
        <v>177</v>
      </c>
      <c r="K5" s="25">
        <v>4155.649181532619</v>
      </c>
      <c r="L5" s="83">
        <v>30.591153886881347</v>
      </c>
      <c r="M5" s="88"/>
      <c r="N5" s="89">
        <v>0.05881190520463687</v>
      </c>
      <c r="O5" s="88"/>
      <c r="P5" s="89">
        <v>0.03134778043853402</v>
      </c>
      <c r="Q5" s="77">
        <v>30</v>
      </c>
      <c r="R5" s="77">
        <v>21</v>
      </c>
      <c r="S5" s="29">
        <f aca="true" t="shared" si="0" ref="S5:S68">IF(N5&lt;0.1,1,0)</f>
        <v>1</v>
      </c>
      <c r="T5" s="29">
        <f aca="true" t="shared" si="1" ref="T5:T68">IF(AND(N5&gt;=0.1,N5&lt;0.3),1,0)</f>
        <v>0</v>
      </c>
      <c r="U5" s="29">
        <f aca="true" t="shared" si="2" ref="U5:U68">IF(AND(N5&gt;=0.3,N5&lt;0.5),1,0)</f>
        <v>0</v>
      </c>
      <c r="V5" s="29">
        <f aca="true" t="shared" si="3" ref="V5:V68">IF(N5&gt;=0.5,1,0)</f>
        <v>0</v>
      </c>
      <c r="X5" s="122" t="s">
        <v>1137</v>
      </c>
      <c r="Y5" s="119">
        <f>(Y4/129)*100</f>
        <v>15.503875968992247</v>
      </c>
      <c r="Z5" s="119">
        <f>(Z4/129)*100</f>
        <v>46.51162790697674</v>
      </c>
      <c r="AA5" s="119">
        <f>(AA4/129)*100</f>
        <v>24.8062015503876</v>
      </c>
      <c r="AB5" s="119">
        <f>(AB4/129)*100</f>
        <v>13.178294573643413</v>
      </c>
      <c r="AD5" s="127"/>
      <c r="AE5" s="128"/>
      <c r="AF5" s="128"/>
      <c r="AG5" s="128"/>
      <c r="AH5" s="128"/>
    </row>
    <row r="6" spans="1:34" s="29" customFormat="1" ht="12.75" customHeight="1">
      <c r="A6" s="17">
        <v>1997</v>
      </c>
      <c r="B6" s="18" t="s">
        <v>1021</v>
      </c>
      <c r="C6" s="19" t="s">
        <v>1030</v>
      </c>
      <c r="D6" s="20" t="s">
        <v>1214</v>
      </c>
      <c r="E6" s="140" t="s">
        <v>1182</v>
      </c>
      <c r="F6" s="82">
        <v>179.159552</v>
      </c>
      <c r="G6" s="74">
        <v>20.37417</v>
      </c>
      <c r="H6" s="22" t="s">
        <v>172</v>
      </c>
      <c r="I6" s="23">
        <v>90.08071135430916</v>
      </c>
      <c r="J6" s="24" t="s">
        <v>177</v>
      </c>
      <c r="K6" s="25">
        <v>16215.24229363231</v>
      </c>
      <c r="L6" s="83">
        <v>90.50727194066833</v>
      </c>
      <c r="M6" s="88"/>
      <c r="N6" s="89">
        <v>0.20157662821819616</v>
      </c>
      <c r="O6" s="88"/>
      <c r="P6" s="89">
        <v>0.09131084175657503</v>
      </c>
      <c r="Q6" s="77">
        <v>65</v>
      </c>
      <c r="R6" s="77">
        <v>53</v>
      </c>
      <c r="S6" s="29">
        <f t="shared" si="0"/>
        <v>0</v>
      </c>
      <c r="T6" s="29">
        <f t="shared" si="1"/>
        <v>1</v>
      </c>
      <c r="U6" s="29">
        <f t="shared" si="2"/>
        <v>0</v>
      </c>
      <c r="V6" s="29">
        <f t="shared" si="3"/>
        <v>0</v>
      </c>
      <c r="AD6" s="125"/>
      <c r="AE6" s="125"/>
      <c r="AF6" s="125"/>
      <c r="AG6" s="125"/>
      <c r="AH6" s="125"/>
    </row>
    <row r="7" spans="1:34" s="29" customFormat="1" ht="12.75" customHeight="1">
      <c r="A7" s="17">
        <v>1997</v>
      </c>
      <c r="B7" s="18" t="s">
        <v>1035</v>
      </c>
      <c r="C7" s="33" t="s">
        <v>1036</v>
      </c>
      <c r="D7" s="20" t="s">
        <v>1217</v>
      </c>
      <c r="E7" s="139" t="s">
        <v>1182</v>
      </c>
      <c r="F7" s="82">
        <v>137.94544</v>
      </c>
      <c r="G7" s="76">
        <v>17.545771</v>
      </c>
      <c r="H7" s="22" t="s">
        <v>172</v>
      </c>
      <c r="I7" s="23">
        <v>70.703146374829</v>
      </c>
      <c r="J7" s="24" t="s">
        <v>177</v>
      </c>
      <c r="K7" s="25">
        <v>19459.32020045236</v>
      </c>
      <c r="L7" s="83">
        <v>141.06533858931735</v>
      </c>
      <c r="M7" s="88"/>
      <c r="N7" s="89">
        <v>0.30820342784536786</v>
      </c>
      <c r="O7" s="88"/>
      <c r="P7" s="89">
        <v>0.114479135714002</v>
      </c>
      <c r="Q7" s="77">
        <v>77</v>
      </c>
      <c r="R7" s="77">
        <v>60</v>
      </c>
      <c r="S7" s="29">
        <f t="shared" si="0"/>
        <v>0</v>
      </c>
      <c r="T7" s="29">
        <f t="shared" si="1"/>
        <v>0</v>
      </c>
      <c r="U7" s="29">
        <f t="shared" si="2"/>
        <v>1</v>
      </c>
      <c r="V7" s="29">
        <f t="shared" si="3"/>
        <v>0</v>
      </c>
      <c r="AD7" s="125"/>
      <c r="AE7" s="125"/>
      <c r="AF7" s="125"/>
      <c r="AG7" s="125"/>
      <c r="AH7" s="125"/>
    </row>
    <row r="8" spans="1:34" s="29" customFormat="1" ht="12.75" customHeight="1">
      <c r="A8" s="17">
        <v>1997</v>
      </c>
      <c r="B8" s="18" t="s">
        <v>1035</v>
      </c>
      <c r="C8" s="33" t="s">
        <v>1037</v>
      </c>
      <c r="D8" s="20" t="s">
        <v>1218</v>
      </c>
      <c r="E8" s="140" t="s">
        <v>1182</v>
      </c>
      <c r="F8" s="82">
        <v>17.156114</v>
      </c>
      <c r="G8" s="76">
        <v>16.027781</v>
      </c>
      <c r="H8" s="22" t="s">
        <v>172</v>
      </c>
      <c r="I8" s="23">
        <v>7.455403556771552</v>
      </c>
      <c r="J8" s="24" t="s">
        <v>177</v>
      </c>
      <c r="K8" s="25">
        <v>1187.6840507338277</v>
      </c>
      <c r="L8" s="83">
        <v>69.2280344333121</v>
      </c>
      <c r="M8" s="88"/>
      <c r="N8" s="89">
        <v>0.17839320537918113</v>
      </c>
      <c r="O8" s="88"/>
      <c r="P8" s="89">
        <v>0.0915265689344649</v>
      </c>
      <c r="Q8" s="77">
        <v>60</v>
      </c>
      <c r="R8" s="77">
        <v>53</v>
      </c>
      <c r="S8" s="29">
        <f t="shared" si="0"/>
        <v>0</v>
      </c>
      <c r="T8" s="29">
        <f t="shared" si="1"/>
        <v>1</v>
      </c>
      <c r="U8" s="29">
        <f t="shared" si="2"/>
        <v>0</v>
      </c>
      <c r="V8" s="29">
        <f t="shared" si="3"/>
        <v>0</v>
      </c>
      <c r="AD8" s="125"/>
      <c r="AE8" s="125"/>
      <c r="AF8" s="125"/>
      <c r="AG8" s="125"/>
      <c r="AH8" s="125"/>
    </row>
    <row r="9" spans="1:34" s="29" customFormat="1" ht="12.75" customHeight="1">
      <c r="A9" s="17">
        <v>1991</v>
      </c>
      <c r="B9" s="18" t="s">
        <v>599</v>
      </c>
      <c r="C9" s="19" t="s">
        <v>600</v>
      </c>
      <c r="D9" s="20" t="s">
        <v>1219</v>
      </c>
      <c r="E9" s="142" t="s">
        <v>1182</v>
      </c>
      <c r="F9" s="82">
        <v>115.8909211004</v>
      </c>
      <c r="G9" s="74">
        <v>21.2366</v>
      </c>
      <c r="H9" s="17">
        <v>1994</v>
      </c>
      <c r="I9" s="23">
        <v>93.6241095890411</v>
      </c>
      <c r="J9" s="24" t="s">
        <v>178</v>
      </c>
      <c r="K9" s="25">
        <v>5901.663919601195</v>
      </c>
      <c r="L9" s="83">
        <v>50.924299018111995</v>
      </c>
      <c r="M9" s="88"/>
      <c r="N9" s="89">
        <v>0.07058872132374286</v>
      </c>
      <c r="O9" s="88"/>
      <c r="P9" s="89">
        <v>0.06279532216623467</v>
      </c>
      <c r="Q9" s="77">
        <v>34</v>
      </c>
      <c r="R9" s="77">
        <v>41</v>
      </c>
      <c r="S9" s="29">
        <f t="shared" si="0"/>
        <v>1</v>
      </c>
      <c r="T9" s="29">
        <f t="shared" si="1"/>
        <v>0</v>
      </c>
      <c r="U9" s="29">
        <f t="shared" si="2"/>
        <v>0</v>
      </c>
      <c r="V9" s="29">
        <f t="shared" si="3"/>
        <v>0</v>
      </c>
      <c r="AD9" s="125"/>
      <c r="AE9" s="125"/>
      <c r="AF9" s="125"/>
      <c r="AG9" s="125"/>
      <c r="AH9" s="125"/>
    </row>
    <row r="10" spans="1:34" s="29" customFormat="1" ht="12.75" customHeight="1">
      <c r="A10" s="17">
        <v>1991</v>
      </c>
      <c r="B10" s="18" t="s">
        <v>599</v>
      </c>
      <c r="C10" s="19" t="s">
        <v>602</v>
      </c>
      <c r="D10" s="20" t="s">
        <v>1221</v>
      </c>
      <c r="E10" s="141" t="s">
        <v>1182</v>
      </c>
      <c r="F10" s="82">
        <v>148.6462792839</v>
      </c>
      <c r="G10" s="74">
        <v>18.67448</v>
      </c>
      <c r="H10" s="17">
        <v>1994</v>
      </c>
      <c r="I10" s="23">
        <v>100.69041095890411</v>
      </c>
      <c r="J10" s="24" t="s">
        <v>177</v>
      </c>
      <c r="K10" s="25">
        <v>17362.19810856822</v>
      </c>
      <c r="L10" s="83">
        <v>116.80210357238815</v>
      </c>
      <c r="M10" s="88"/>
      <c r="N10" s="89">
        <v>0.19309237978341315</v>
      </c>
      <c r="O10" s="88"/>
      <c r="P10" s="89">
        <v>0.30417248661369534</v>
      </c>
      <c r="Q10" s="77">
        <v>62</v>
      </c>
      <c r="R10" s="77">
        <v>86</v>
      </c>
      <c r="S10" s="29">
        <f t="shared" si="0"/>
        <v>0</v>
      </c>
      <c r="T10" s="29">
        <f t="shared" si="1"/>
        <v>1</v>
      </c>
      <c r="U10" s="29">
        <f t="shared" si="2"/>
        <v>0</v>
      </c>
      <c r="V10" s="29">
        <f t="shared" si="3"/>
        <v>0</v>
      </c>
      <c r="AD10" s="125"/>
      <c r="AE10" s="234"/>
      <c r="AF10" s="235"/>
      <c r="AG10" s="235"/>
      <c r="AH10" s="235"/>
    </row>
    <row r="11" spans="1:34" s="29" customFormat="1" ht="12.75" customHeight="1">
      <c r="A11" s="17">
        <v>1991</v>
      </c>
      <c r="B11" s="18" t="s">
        <v>599</v>
      </c>
      <c r="C11" s="19" t="s">
        <v>604</v>
      </c>
      <c r="D11" s="20" t="s">
        <v>1</v>
      </c>
      <c r="E11" s="142" t="s">
        <v>1182</v>
      </c>
      <c r="F11" s="82">
        <v>19.98655219159</v>
      </c>
      <c r="G11" s="74">
        <v>18.89731</v>
      </c>
      <c r="H11" s="17">
        <v>1994</v>
      </c>
      <c r="I11" s="23">
        <v>15.831780821917812</v>
      </c>
      <c r="J11" s="24" t="s">
        <v>177</v>
      </c>
      <c r="K11" s="25">
        <v>1044.6741082461206</v>
      </c>
      <c r="L11" s="83">
        <v>52.26885048666381</v>
      </c>
      <c r="M11" s="88"/>
      <c r="N11" s="89">
        <v>0.07389237122105698</v>
      </c>
      <c r="O11" s="88"/>
      <c r="P11" s="89">
        <v>0.06338275157247049</v>
      </c>
      <c r="Q11" s="77">
        <v>36</v>
      </c>
      <c r="R11" s="77">
        <v>42</v>
      </c>
      <c r="S11" s="29">
        <f t="shared" si="0"/>
        <v>1</v>
      </c>
      <c r="T11" s="29">
        <f t="shared" si="1"/>
        <v>0</v>
      </c>
      <c r="U11" s="29">
        <f t="shared" si="2"/>
        <v>0</v>
      </c>
      <c r="V11" s="29">
        <f t="shared" si="3"/>
        <v>0</v>
      </c>
      <c r="AD11" s="125"/>
      <c r="AE11" s="126"/>
      <c r="AF11" s="126"/>
      <c r="AG11" s="126"/>
      <c r="AH11" s="126"/>
    </row>
    <row r="12" spans="1:34" s="29" customFormat="1" ht="12.75" customHeight="1">
      <c r="A12" s="17">
        <v>1991</v>
      </c>
      <c r="B12" s="18" t="s">
        <v>639</v>
      </c>
      <c r="C12" s="19" t="s">
        <v>642</v>
      </c>
      <c r="D12" s="20" t="s">
        <v>8</v>
      </c>
      <c r="E12" s="141" t="s">
        <v>1182</v>
      </c>
      <c r="F12" s="82">
        <v>1309.47968</v>
      </c>
      <c r="G12" s="74">
        <v>15.78825</v>
      </c>
      <c r="H12" s="22" t="s">
        <v>169</v>
      </c>
      <c r="I12" s="23">
        <v>713.1821917808219</v>
      </c>
      <c r="J12" s="24" t="s">
        <v>177</v>
      </c>
      <c r="K12" s="25">
        <v>181331.96099441915</v>
      </c>
      <c r="L12" s="83">
        <v>138.47634580661776</v>
      </c>
      <c r="M12" s="88"/>
      <c r="N12" s="89">
        <v>0.2847229069441803</v>
      </c>
      <c r="O12" s="88"/>
      <c r="P12" s="89">
        <v>0.2700747778571615</v>
      </c>
      <c r="Q12" s="77">
        <v>75</v>
      </c>
      <c r="R12" s="77">
        <v>84</v>
      </c>
      <c r="S12" s="29">
        <f t="shared" si="0"/>
        <v>0</v>
      </c>
      <c r="T12" s="29">
        <f t="shared" si="1"/>
        <v>1</v>
      </c>
      <c r="U12" s="29">
        <f t="shared" si="2"/>
        <v>0</v>
      </c>
      <c r="V12" s="29">
        <f t="shared" si="3"/>
        <v>0</v>
      </c>
      <c r="AD12" s="123"/>
      <c r="AE12" s="124"/>
      <c r="AF12" s="124"/>
      <c r="AG12" s="124"/>
      <c r="AH12" s="124"/>
    </row>
    <row r="13" spans="1:34" s="29" customFormat="1" ht="12.75" customHeight="1">
      <c r="A13" s="17">
        <v>1991</v>
      </c>
      <c r="B13" s="18" t="s">
        <v>639</v>
      </c>
      <c r="C13" s="19" t="s">
        <v>643</v>
      </c>
      <c r="D13" s="20" t="s">
        <v>644</v>
      </c>
      <c r="E13" s="142" t="s">
        <v>1182</v>
      </c>
      <c r="F13" s="82">
        <v>37.19126</v>
      </c>
      <c r="G13" s="74">
        <v>12.21058</v>
      </c>
      <c r="H13" s="22" t="s">
        <v>169</v>
      </c>
      <c r="I13" s="23">
        <v>9.988904109589045</v>
      </c>
      <c r="J13" s="24" t="s">
        <v>177</v>
      </c>
      <c r="K13" s="25">
        <v>4108.549488793345</v>
      </c>
      <c r="L13" s="83">
        <v>110.4708334375696</v>
      </c>
      <c r="M13" s="88"/>
      <c r="N13" s="89">
        <v>0.4605950004810812</v>
      </c>
      <c r="O13" s="88"/>
      <c r="P13" s="89">
        <v>0.2893428503800916</v>
      </c>
      <c r="Q13" s="77">
        <v>87</v>
      </c>
      <c r="R13" s="77">
        <v>85</v>
      </c>
      <c r="S13" s="29">
        <f t="shared" si="0"/>
        <v>0</v>
      </c>
      <c r="T13" s="29">
        <f t="shared" si="1"/>
        <v>0</v>
      </c>
      <c r="U13" s="29">
        <f t="shared" si="2"/>
        <v>1</v>
      </c>
      <c r="V13" s="29">
        <f t="shared" si="3"/>
        <v>0</v>
      </c>
      <c r="AD13" s="123"/>
      <c r="AE13" s="124"/>
      <c r="AF13" s="124"/>
      <c r="AG13" s="124"/>
      <c r="AH13" s="124"/>
    </row>
    <row r="14" spans="1:22" s="29" customFormat="1" ht="12.75" customHeight="1">
      <c r="A14" s="17">
        <v>1991</v>
      </c>
      <c r="B14" s="18" t="s">
        <v>639</v>
      </c>
      <c r="C14" s="19" t="s">
        <v>646</v>
      </c>
      <c r="D14" s="20" t="s">
        <v>10</v>
      </c>
      <c r="E14" s="141" t="s">
        <v>1182</v>
      </c>
      <c r="F14" s="82">
        <v>231.995136</v>
      </c>
      <c r="G14" s="74">
        <v>14.90745</v>
      </c>
      <c r="H14" s="22" t="s">
        <v>169</v>
      </c>
      <c r="I14" s="23">
        <v>89.74424657534249</v>
      </c>
      <c r="J14" s="24" t="s">
        <v>177</v>
      </c>
      <c r="K14" s="25">
        <v>13395.56533069776</v>
      </c>
      <c r="L14" s="83">
        <v>57.740716299749316</v>
      </c>
      <c r="M14" s="88"/>
      <c r="N14" s="89">
        <v>0.16714868798298999</v>
      </c>
      <c r="O14" s="88"/>
      <c r="P14" s="89">
        <v>0.06516264951303312</v>
      </c>
      <c r="Q14" s="77">
        <v>58</v>
      </c>
      <c r="R14" s="77">
        <v>44</v>
      </c>
      <c r="S14" s="29">
        <f t="shared" si="0"/>
        <v>0</v>
      </c>
      <c r="T14" s="29">
        <f t="shared" si="1"/>
        <v>1</v>
      </c>
      <c r="U14" s="29">
        <f t="shared" si="2"/>
        <v>0</v>
      </c>
      <c r="V14" s="29">
        <f t="shared" si="3"/>
        <v>0</v>
      </c>
    </row>
    <row r="15" spans="1:22" s="29" customFormat="1" ht="12.75" customHeight="1">
      <c r="A15" s="17">
        <v>1991</v>
      </c>
      <c r="B15" s="18" t="s">
        <v>639</v>
      </c>
      <c r="C15" s="19" t="s">
        <v>647</v>
      </c>
      <c r="D15" s="20" t="s">
        <v>11</v>
      </c>
      <c r="E15" s="142" t="s">
        <v>1182</v>
      </c>
      <c r="F15" s="82">
        <v>448.604288</v>
      </c>
      <c r="G15" s="74">
        <v>15.79796</v>
      </c>
      <c r="H15" s="22" t="s">
        <v>169</v>
      </c>
      <c r="I15" s="23">
        <v>256.0897260273972</v>
      </c>
      <c r="J15" s="24" t="s">
        <v>177</v>
      </c>
      <c r="K15" s="25">
        <v>39487.70206341195</v>
      </c>
      <c r="L15" s="83">
        <v>88.02346103167865</v>
      </c>
      <c r="M15" s="88"/>
      <c r="N15" s="89">
        <v>0.17267053986418496</v>
      </c>
      <c r="O15" s="88"/>
      <c r="P15" s="89">
        <v>0.12384967859137151</v>
      </c>
      <c r="Q15" s="77">
        <v>59</v>
      </c>
      <c r="R15" s="77">
        <v>63</v>
      </c>
      <c r="S15" s="29">
        <f t="shared" si="0"/>
        <v>0</v>
      </c>
      <c r="T15" s="29">
        <f t="shared" si="1"/>
        <v>1</v>
      </c>
      <c r="U15" s="29">
        <f t="shared" si="2"/>
        <v>0</v>
      </c>
      <c r="V15" s="29">
        <f t="shared" si="3"/>
        <v>0</v>
      </c>
    </row>
    <row r="16" spans="1:22" s="29" customFormat="1" ht="12.75" customHeight="1">
      <c r="A16" s="17">
        <v>1991</v>
      </c>
      <c r="B16" s="18" t="s">
        <v>639</v>
      </c>
      <c r="C16" s="19" t="s">
        <v>648</v>
      </c>
      <c r="D16" s="20" t="s">
        <v>12</v>
      </c>
      <c r="E16" s="141" t="s">
        <v>1182</v>
      </c>
      <c r="F16" s="82">
        <v>2113.3673</v>
      </c>
      <c r="G16" s="74">
        <v>15.5023</v>
      </c>
      <c r="H16" s="22" t="s">
        <v>169</v>
      </c>
      <c r="I16" s="23">
        <v>1036.2520547945205</v>
      </c>
      <c r="J16" s="24" t="s">
        <v>177</v>
      </c>
      <c r="K16" s="25">
        <v>180388.52180753456</v>
      </c>
      <c r="L16" s="83">
        <v>85.35597281529556</v>
      </c>
      <c r="M16" s="88"/>
      <c r="N16" s="89">
        <v>0.19493599364940073</v>
      </c>
      <c r="O16" s="88"/>
      <c r="P16" s="89">
        <v>0.2188902874521667</v>
      </c>
      <c r="Q16" s="77">
        <v>63</v>
      </c>
      <c r="R16" s="77">
        <v>78</v>
      </c>
      <c r="S16" s="29">
        <f t="shared" si="0"/>
        <v>0</v>
      </c>
      <c r="T16" s="29">
        <f t="shared" si="1"/>
        <v>1</v>
      </c>
      <c r="U16" s="29">
        <f t="shared" si="2"/>
        <v>0</v>
      </c>
      <c r="V16" s="29">
        <f t="shared" si="3"/>
        <v>0</v>
      </c>
    </row>
    <row r="17" spans="1:22" s="29" customFormat="1" ht="12.75" customHeight="1">
      <c r="A17" s="17">
        <v>1991</v>
      </c>
      <c r="B17" s="18" t="s">
        <v>509</v>
      </c>
      <c r="C17" s="19" t="s">
        <v>514</v>
      </c>
      <c r="D17" s="20" t="s">
        <v>18</v>
      </c>
      <c r="E17" s="142" t="s">
        <v>1182</v>
      </c>
      <c r="F17" s="82">
        <v>44.86144584929</v>
      </c>
      <c r="G17" s="74">
        <v>14.73018</v>
      </c>
      <c r="H17" s="22" t="s">
        <v>169</v>
      </c>
      <c r="I17" s="23">
        <v>10.401630136986293</v>
      </c>
      <c r="J17" s="24" t="s">
        <v>177</v>
      </c>
      <c r="K17" s="25">
        <v>703.8727428065422</v>
      </c>
      <c r="L17" s="83">
        <v>15.689925491281999</v>
      </c>
      <c r="M17" s="88"/>
      <c r="N17" s="89">
        <v>0.07577767597439287</v>
      </c>
      <c r="O17" s="88"/>
      <c r="P17" s="89">
        <v>0.025283991580354874</v>
      </c>
      <c r="Q17" s="77">
        <v>37</v>
      </c>
      <c r="R17" s="77">
        <v>17</v>
      </c>
      <c r="S17" s="29">
        <f t="shared" si="0"/>
        <v>1</v>
      </c>
      <c r="T17" s="29">
        <f t="shared" si="1"/>
        <v>0</v>
      </c>
      <c r="U17" s="29">
        <f t="shared" si="2"/>
        <v>0</v>
      </c>
      <c r="V17" s="29">
        <f t="shared" si="3"/>
        <v>0</v>
      </c>
    </row>
    <row r="18" spans="1:22" s="29" customFormat="1" ht="12.75" customHeight="1">
      <c r="A18" s="17">
        <v>1991</v>
      </c>
      <c r="B18" s="18" t="s">
        <v>570</v>
      </c>
      <c r="C18" s="19" t="s">
        <v>571</v>
      </c>
      <c r="D18" s="20" t="s">
        <v>35</v>
      </c>
      <c r="E18" s="142" t="s">
        <v>1182</v>
      </c>
      <c r="F18" s="82">
        <v>420.292256</v>
      </c>
      <c r="G18" s="74">
        <v>12.26294</v>
      </c>
      <c r="H18" s="22" t="s">
        <v>169</v>
      </c>
      <c r="I18" s="23">
        <v>216.97465753424657</v>
      </c>
      <c r="J18" s="24" t="s">
        <v>177</v>
      </c>
      <c r="K18" s="25">
        <v>8350.796194332283</v>
      </c>
      <c r="L18" s="83">
        <v>19.869022269904214</v>
      </c>
      <c r="M18" s="88"/>
      <c r="N18" s="89">
        <v>0.043099021888737696</v>
      </c>
      <c r="O18" s="88"/>
      <c r="P18" s="89">
        <v>0.030782567321217393</v>
      </c>
      <c r="Q18" s="77">
        <v>24</v>
      </c>
      <c r="R18" s="77">
        <v>21</v>
      </c>
      <c r="S18" s="29">
        <f t="shared" si="0"/>
        <v>1</v>
      </c>
      <c r="T18" s="29">
        <f t="shared" si="1"/>
        <v>0</v>
      </c>
      <c r="U18" s="29">
        <f t="shared" si="2"/>
        <v>0</v>
      </c>
      <c r="V18" s="29">
        <f t="shared" si="3"/>
        <v>0</v>
      </c>
    </row>
    <row r="19" spans="1:22" s="29" customFormat="1" ht="12.75" customHeight="1">
      <c r="A19" s="17">
        <v>1994</v>
      </c>
      <c r="B19" s="18" t="s">
        <v>947</v>
      </c>
      <c r="C19" s="19" t="s">
        <v>949</v>
      </c>
      <c r="D19" s="20" t="s">
        <v>950</v>
      </c>
      <c r="E19" s="142" t="s">
        <v>1182</v>
      </c>
      <c r="F19" s="82">
        <v>806.369088</v>
      </c>
      <c r="G19" s="74">
        <v>9.437552</v>
      </c>
      <c r="H19" s="22" t="s">
        <v>170</v>
      </c>
      <c r="I19" s="23">
        <v>471.53720547945204</v>
      </c>
      <c r="J19" s="24" t="s">
        <v>177</v>
      </c>
      <c r="K19" s="25">
        <v>39112.808903127996</v>
      </c>
      <c r="L19" s="83">
        <v>48.50484658351387</v>
      </c>
      <c r="M19" s="88"/>
      <c r="N19" s="89">
        <v>0.0928862824999704</v>
      </c>
      <c r="O19" s="88"/>
      <c r="P19" s="89">
        <v>0.056027821299658366</v>
      </c>
      <c r="Q19" s="77">
        <v>41</v>
      </c>
      <c r="R19" s="77">
        <v>37</v>
      </c>
      <c r="S19" s="29">
        <f t="shared" si="0"/>
        <v>1</v>
      </c>
      <c r="T19" s="29">
        <f t="shared" si="1"/>
        <v>0</v>
      </c>
      <c r="U19" s="29">
        <f t="shared" si="2"/>
        <v>0</v>
      </c>
      <c r="V19" s="29">
        <f t="shared" si="3"/>
        <v>0</v>
      </c>
    </row>
    <row r="20" spans="1:22" s="29" customFormat="1" ht="12.75" customHeight="1">
      <c r="A20" s="17">
        <v>1994</v>
      </c>
      <c r="B20" s="18" t="s">
        <v>947</v>
      </c>
      <c r="C20" s="19" t="s">
        <v>952</v>
      </c>
      <c r="D20" s="20" t="s">
        <v>41</v>
      </c>
      <c r="E20" s="142" t="s">
        <v>1182</v>
      </c>
      <c r="F20" s="82">
        <v>72.8472</v>
      </c>
      <c r="G20" s="74">
        <v>8.464289</v>
      </c>
      <c r="H20" s="22" t="s">
        <v>170</v>
      </c>
      <c r="I20" s="23">
        <v>50.51780821917808</v>
      </c>
      <c r="J20" s="24" t="s">
        <v>177</v>
      </c>
      <c r="K20" s="25">
        <v>4052.7592367555826</v>
      </c>
      <c r="L20" s="83">
        <v>55.633699534856284</v>
      </c>
      <c r="M20" s="88"/>
      <c r="N20" s="89">
        <v>0.08983691824480719</v>
      </c>
      <c r="O20" s="88"/>
      <c r="P20" s="89">
        <v>0.0989424407779917</v>
      </c>
      <c r="Q20" s="77">
        <v>40</v>
      </c>
      <c r="R20" s="77">
        <v>56</v>
      </c>
      <c r="S20" s="29">
        <f t="shared" si="0"/>
        <v>1</v>
      </c>
      <c r="T20" s="29">
        <f t="shared" si="1"/>
        <v>0</v>
      </c>
      <c r="U20" s="29">
        <f t="shared" si="2"/>
        <v>0</v>
      </c>
      <c r="V20" s="29">
        <f t="shared" si="3"/>
        <v>0</v>
      </c>
    </row>
    <row r="21" spans="1:22" s="29" customFormat="1" ht="12.75" customHeight="1">
      <c r="A21" s="17">
        <v>1991</v>
      </c>
      <c r="B21" s="18" t="s">
        <v>570</v>
      </c>
      <c r="C21" s="19" t="s">
        <v>576</v>
      </c>
      <c r="D21" s="20" t="s">
        <v>577</v>
      </c>
      <c r="E21" s="142" t="s">
        <v>1182</v>
      </c>
      <c r="F21" s="82">
        <v>334.810592</v>
      </c>
      <c r="G21" s="74">
        <v>12.00148</v>
      </c>
      <c r="H21" s="22" t="s">
        <v>169</v>
      </c>
      <c r="I21" s="23">
        <v>146.85636986301378</v>
      </c>
      <c r="J21" s="24" t="s">
        <v>177</v>
      </c>
      <c r="K21" s="25">
        <v>4845.983737022672</v>
      </c>
      <c r="L21" s="83">
        <v>14.473806542603864</v>
      </c>
      <c r="M21" s="88"/>
      <c r="N21" s="89">
        <v>0.036951979196840075</v>
      </c>
      <c r="O21" s="88"/>
      <c r="P21" s="89">
        <v>0.04556143667002113</v>
      </c>
      <c r="Q21" s="77">
        <v>20</v>
      </c>
      <c r="R21" s="77">
        <v>32</v>
      </c>
      <c r="S21" s="29">
        <f t="shared" si="0"/>
        <v>1</v>
      </c>
      <c r="T21" s="29">
        <f t="shared" si="1"/>
        <v>0</v>
      </c>
      <c r="U21" s="29">
        <f t="shared" si="2"/>
        <v>0</v>
      </c>
      <c r="V21" s="29">
        <f t="shared" si="3"/>
        <v>0</v>
      </c>
    </row>
    <row r="22" spans="1:22" s="29" customFormat="1" ht="12.75" customHeight="1">
      <c r="A22" s="17">
        <v>1997</v>
      </c>
      <c r="B22" s="18" t="s">
        <v>1078</v>
      </c>
      <c r="C22" s="19" t="s">
        <v>1087</v>
      </c>
      <c r="D22" s="20" t="s">
        <v>1088</v>
      </c>
      <c r="E22" s="140" t="s">
        <v>1182</v>
      </c>
      <c r="F22" s="82">
        <v>136.245904</v>
      </c>
      <c r="G22" s="74">
        <v>20.02217</v>
      </c>
      <c r="H22" s="22" t="s">
        <v>172</v>
      </c>
      <c r="I22" s="23">
        <v>44.959124487004075</v>
      </c>
      <c r="J22" s="24" t="s">
        <v>177</v>
      </c>
      <c r="K22" s="25">
        <v>50117.68016440494</v>
      </c>
      <c r="L22" s="83">
        <v>367.8472430584404</v>
      </c>
      <c r="M22" s="88"/>
      <c r="N22" s="89">
        <v>1.2483077189106568</v>
      </c>
      <c r="O22" s="88"/>
      <c r="P22" s="89">
        <v>0.18054358280294186</v>
      </c>
      <c r="Q22" s="77">
        <v>97</v>
      </c>
      <c r="R22" s="77">
        <v>73</v>
      </c>
      <c r="S22" s="29">
        <f t="shared" si="0"/>
        <v>0</v>
      </c>
      <c r="T22" s="29">
        <f t="shared" si="1"/>
        <v>0</v>
      </c>
      <c r="U22" s="29">
        <f t="shared" si="2"/>
        <v>0</v>
      </c>
      <c r="V22" s="29">
        <f t="shared" si="3"/>
        <v>1</v>
      </c>
    </row>
    <row r="23" spans="1:22" s="29" customFormat="1" ht="12.75" customHeight="1">
      <c r="A23" s="17">
        <v>1997</v>
      </c>
      <c r="B23" s="18" t="s">
        <v>1067</v>
      </c>
      <c r="C23" s="19" t="s">
        <v>1069</v>
      </c>
      <c r="D23" s="19" t="s">
        <v>83</v>
      </c>
      <c r="E23" s="139" t="s">
        <v>1182</v>
      </c>
      <c r="F23" s="82">
        <v>606.5021575197</v>
      </c>
      <c r="G23" s="74">
        <v>15.25477</v>
      </c>
      <c r="H23" s="17">
        <v>2000</v>
      </c>
      <c r="I23" s="23">
        <v>244.69251366120216</v>
      </c>
      <c r="J23" s="24" t="s">
        <v>177</v>
      </c>
      <c r="K23" s="25">
        <v>86733.6811949156</v>
      </c>
      <c r="L23" s="83">
        <v>143.00638525279834</v>
      </c>
      <c r="M23" s="88"/>
      <c r="N23" s="89">
        <v>0.3969315664620013</v>
      </c>
      <c r="O23" s="88"/>
      <c r="P23" s="89">
        <v>0.1277452230621356</v>
      </c>
      <c r="Q23" s="77">
        <v>85</v>
      </c>
      <c r="R23" s="77">
        <v>63</v>
      </c>
      <c r="S23" s="29">
        <f t="shared" si="0"/>
        <v>0</v>
      </c>
      <c r="T23" s="29">
        <f t="shared" si="1"/>
        <v>0</v>
      </c>
      <c r="U23" s="29">
        <f t="shared" si="2"/>
        <v>1</v>
      </c>
      <c r="V23" s="29">
        <f t="shared" si="3"/>
        <v>0</v>
      </c>
    </row>
    <row r="24" spans="1:22" s="29" customFormat="1" ht="12.75" customHeight="1">
      <c r="A24" s="17">
        <v>1997</v>
      </c>
      <c r="B24" s="18" t="s">
        <v>1067</v>
      </c>
      <c r="C24" s="19" t="s">
        <v>1070</v>
      </c>
      <c r="D24" s="20" t="s">
        <v>1071</v>
      </c>
      <c r="E24" s="140" t="s">
        <v>1182</v>
      </c>
      <c r="F24" s="82">
        <v>802.4327624058</v>
      </c>
      <c r="G24" s="74">
        <v>11.75119</v>
      </c>
      <c r="H24" s="22" t="s">
        <v>172</v>
      </c>
      <c r="I24" s="23">
        <v>243.45554035567716</v>
      </c>
      <c r="J24" s="24" t="s">
        <v>177</v>
      </c>
      <c r="K24" s="25">
        <v>37647.028984469194</v>
      </c>
      <c r="L24" s="83">
        <v>46.916116524951455</v>
      </c>
      <c r="M24" s="88"/>
      <c r="N24" s="89">
        <v>0.1731647886618791</v>
      </c>
      <c r="O24" s="88"/>
      <c r="P24" s="89">
        <v>0.09193724867085681</v>
      </c>
      <c r="Q24" s="77">
        <v>60</v>
      </c>
      <c r="R24" s="77">
        <v>54</v>
      </c>
      <c r="S24" s="29">
        <f t="shared" si="0"/>
        <v>0</v>
      </c>
      <c r="T24" s="29">
        <f t="shared" si="1"/>
        <v>1</v>
      </c>
      <c r="U24" s="29">
        <f t="shared" si="2"/>
        <v>0</v>
      </c>
      <c r="V24" s="29">
        <f t="shared" si="3"/>
        <v>0</v>
      </c>
    </row>
    <row r="25" spans="1:22" s="29" customFormat="1" ht="12.75" customHeight="1">
      <c r="A25" s="17">
        <v>1997</v>
      </c>
      <c r="B25" s="18" t="s">
        <v>1067</v>
      </c>
      <c r="C25" s="19" t="s">
        <v>1073</v>
      </c>
      <c r="D25" s="20" t="s">
        <v>85</v>
      </c>
      <c r="E25" s="139" t="s">
        <v>1182</v>
      </c>
      <c r="F25" s="82">
        <v>1368.838736692</v>
      </c>
      <c r="G25" s="74">
        <v>13.02941</v>
      </c>
      <c r="H25" s="22" t="s">
        <v>172</v>
      </c>
      <c r="I25" s="23">
        <v>424.1080711354309</v>
      </c>
      <c r="J25" s="24" t="s">
        <v>177</v>
      </c>
      <c r="K25" s="25">
        <v>49912.5655082807</v>
      </c>
      <c r="L25" s="83">
        <v>36.463437343175826</v>
      </c>
      <c r="M25" s="88"/>
      <c r="N25" s="89">
        <v>0.13178982969779657</v>
      </c>
      <c r="O25" s="88"/>
      <c r="P25" s="89">
        <v>0.07793059346534471</v>
      </c>
      <c r="Q25" s="77">
        <v>51</v>
      </c>
      <c r="R25" s="77">
        <v>48</v>
      </c>
      <c r="S25" s="29">
        <f t="shared" si="0"/>
        <v>0</v>
      </c>
      <c r="T25" s="29">
        <f t="shared" si="1"/>
        <v>1</v>
      </c>
      <c r="U25" s="29">
        <f t="shared" si="2"/>
        <v>0</v>
      </c>
      <c r="V25" s="29">
        <f t="shared" si="3"/>
        <v>0</v>
      </c>
    </row>
    <row r="26" spans="1:22" s="29" customFormat="1" ht="12.75" customHeight="1">
      <c r="A26" s="17">
        <v>1991</v>
      </c>
      <c r="B26" s="18" t="s">
        <v>746</v>
      </c>
      <c r="C26" s="19" t="s">
        <v>750</v>
      </c>
      <c r="D26" s="20" t="s">
        <v>87</v>
      </c>
      <c r="E26" s="142" t="s">
        <v>1182</v>
      </c>
      <c r="F26" s="82">
        <v>145.5575520031</v>
      </c>
      <c r="G26" s="74">
        <v>14.24724</v>
      </c>
      <c r="H26" s="22" t="s">
        <v>169</v>
      </c>
      <c r="I26" s="23">
        <v>69.76763013698627</v>
      </c>
      <c r="J26" s="24" t="s">
        <v>177</v>
      </c>
      <c r="K26" s="25">
        <v>38791.400269089725</v>
      </c>
      <c r="L26" s="83">
        <v>266.50214801815</v>
      </c>
      <c r="M26" s="88"/>
      <c r="N26" s="89">
        <v>0.6226299776731646</v>
      </c>
      <c r="O26" s="88"/>
      <c r="P26" s="89">
        <v>0.15310726400191796</v>
      </c>
      <c r="Q26" s="77">
        <v>91</v>
      </c>
      <c r="R26" s="77">
        <v>69</v>
      </c>
      <c r="S26" s="29">
        <f t="shared" si="0"/>
        <v>0</v>
      </c>
      <c r="T26" s="29">
        <f t="shared" si="1"/>
        <v>0</v>
      </c>
      <c r="U26" s="29">
        <f t="shared" si="2"/>
        <v>0</v>
      </c>
      <c r="V26" s="29">
        <f t="shared" si="3"/>
        <v>1</v>
      </c>
    </row>
    <row r="27" spans="1:22" s="29" customFormat="1" ht="12.75" customHeight="1">
      <c r="A27" s="17">
        <v>1991</v>
      </c>
      <c r="B27" s="18" t="s">
        <v>746</v>
      </c>
      <c r="C27" s="19" t="s">
        <v>751</v>
      </c>
      <c r="D27" s="20" t="s">
        <v>88</v>
      </c>
      <c r="E27" s="142" t="s">
        <v>1182</v>
      </c>
      <c r="F27" s="82">
        <v>755.2151764707</v>
      </c>
      <c r="G27" s="74">
        <v>15.24443</v>
      </c>
      <c r="H27" s="22" t="s">
        <v>169</v>
      </c>
      <c r="I27" s="23">
        <v>380.80438356164376</v>
      </c>
      <c r="J27" s="24" t="s">
        <v>177</v>
      </c>
      <c r="K27" s="25">
        <v>55192.20272052856</v>
      </c>
      <c r="L27" s="83">
        <v>73.08142690995014</v>
      </c>
      <c r="M27" s="88"/>
      <c r="N27" s="89">
        <v>0.16230217102129876</v>
      </c>
      <c r="O27" s="88"/>
      <c r="P27" s="89">
        <v>0.06452916586696812</v>
      </c>
      <c r="Q27" s="77">
        <v>57</v>
      </c>
      <c r="R27" s="77">
        <v>43</v>
      </c>
      <c r="S27" s="29">
        <f t="shared" si="0"/>
        <v>0</v>
      </c>
      <c r="T27" s="29">
        <f t="shared" si="1"/>
        <v>1</v>
      </c>
      <c r="U27" s="29">
        <f t="shared" si="2"/>
        <v>0</v>
      </c>
      <c r="V27" s="29">
        <f t="shared" si="3"/>
        <v>0</v>
      </c>
    </row>
    <row r="28" spans="1:22" s="29" customFormat="1" ht="12.75" customHeight="1">
      <c r="A28" s="17">
        <v>1991</v>
      </c>
      <c r="B28" s="18" t="s">
        <v>746</v>
      </c>
      <c r="C28" s="19" t="s">
        <v>752</v>
      </c>
      <c r="D28" s="20" t="s">
        <v>89</v>
      </c>
      <c r="E28" s="142" t="s">
        <v>1182</v>
      </c>
      <c r="F28" s="82">
        <v>12751.2688584</v>
      </c>
      <c r="G28" s="74">
        <v>14.51768</v>
      </c>
      <c r="H28" s="22" t="s">
        <v>169</v>
      </c>
      <c r="I28" s="23">
        <v>6567.502739726027</v>
      </c>
      <c r="J28" s="24" t="s">
        <v>177</v>
      </c>
      <c r="K28" s="25">
        <v>701286.4707326142</v>
      </c>
      <c r="L28" s="83">
        <v>54.997387202814416</v>
      </c>
      <c r="M28" s="88"/>
      <c r="N28" s="89">
        <v>0.11957592222059768</v>
      </c>
      <c r="O28" s="88"/>
      <c r="P28" s="89">
        <v>0.08559241552492815</v>
      </c>
      <c r="Q28" s="77">
        <v>49</v>
      </c>
      <c r="R28" s="77">
        <v>51</v>
      </c>
      <c r="S28" s="29">
        <f t="shared" si="0"/>
        <v>0</v>
      </c>
      <c r="T28" s="29">
        <f t="shared" si="1"/>
        <v>1</v>
      </c>
      <c r="U28" s="29">
        <f t="shared" si="2"/>
        <v>0</v>
      </c>
      <c r="V28" s="29">
        <f t="shared" si="3"/>
        <v>0</v>
      </c>
    </row>
    <row r="29" spans="1:22" s="29" customFormat="1" ht="12.75" customHeight="1">
      <c r="A29" s="17">
        <v>1991</v>
      </c>
      <c r="B29" s="18" t="s">
        <v>746</v>
      </c>
      <c r="C29" s="19" t="s">
        <v>753</v>
      </c>
      <c r="D29" s="20" t="s">
        <v>90</v>
      </c>
      <c r="E29" s="142" t="s">
        <v>1182</v>
      </c>
      <c r="F29" s="82">
        <v>90.06539848363</v>
      </c>
      <c r="G29" s="74">
        <v>16.03915</v>
      </c>
      <c r="H29" s="22" t="s">
        <v>169</v>
      </c>
      <c r="I29" s="23">
        <v>52.48712328767123</v>
      </c>
      <c r="J29" s="24" t="s">
        <v>177</v>
      </c>
      <c r="K29" s="25">
        <v>29813.07884134916</v>
      </c>
      <c r="L29" s="83">
        <v>331.01589892779845</v>
      </c>
      <c r="M29" s="88"/>
      <c r="N29" s="89">
        <v>0.6360666114290257</v>
      </c>
      <c r="O29" s="88"/>
      <c r="P29" s="89">
        <v>0.10851291071188214</v>
      </c>
      <c r="Q29" s="77">
        <v>92</v>
      </c>
      <c r="R29" s="77">
        <v>58</v>
      </c>
      <c r="S29" s="29">
        <f t="shared" si="0"/>
        <v>0</v>
      </c>
      <c r="T29" s="29">
        <f t="shared" si="1"/>
        <v>0</v>
      </c>
      <c r="U29" s="29">
        <f t="shared" si="2"/>
        <v>0</v>
      </c>
      <c r="V29" s="29">
        <f t="shared" si="3"/>
        <v>1</v>
      </c>
    </row>
    <row r="30" spans="1:22" s="29" customFormat="1" ht="12.75" customHeight="1">
      <c r="A30" s="17">
        <v>1994</v>
      </c>
      <c r="B30" s="18" t="s">
        <v>990</v>
      </c>
      <c r="C30" s="19" t="s">
        <v>993</v>
      </c>
      <c r="D30" s="20" t="s">
        <v>994</v>
      </c>
      <c r="E30" s="142" t="s">
        <v>1182</v>
      </c>
      <c r="F30" s="82">
        <v>204.9601636426</v>
      </c>
      <c r="G30" s="74">
        <v>22.16418</v>
      </c>
      <c r="H30" s="22" t="s">
        <v>170</v>
      </c>
      <c r="I30" s="23">
        <v>93.61917808219178</v>
      </c>
      <c r="J30" s="24" t="s">
        <v>177</v>
      </c>
      <c r="K30" s="25">
        <v>20029.728042217725</v>
      </c>
      <c r="L30" s="83">
        <v>97.7249807291559</v>
      </c>
      <c r="M30" s="88"/>
      <c r="N30" s="89">
        <v>0.23958452865851157</v>
      </c>
      <c r="O30" s="88"/>
      <c r="P30" s="89">
        <v>0.13209385504861101</v>
      </c>
      <c r="Q30" s="77">
        <v>69</v>
      </c>
      <c r="R30" s="77">
        <v>65</v>
      </c>
      <c r="S30" s="29">
        <f t="shared" si="0"/>
        <v>0</v>
      </c>
      <c r="T30" s="29">
        <f t="shared" si="1"/>
        <v>1</v>
      </c>
      <c r="U30" s="29">
        <f t="shared" si="2"/>
        <v>0</v>
      </c>
      <c r="V30" s="29">
        <f t="shared" si="3"/>
        <v>0</v>
      </c>
    </row>
    <row r="31" spans="1:22" s="29" customFormat="1" ht="12.75" customHeight="1">
      <c r="A31" s="17">
        <v>1997</v>
      </c>
      <c r="B31" s="18" t="s">
        <v>1052</v>
      </c>
      <c r="C31" s="19" t="s">
        <v>1054</v>
      </c>
      <c r="D31" s="20" t="s">
        <v>1055</v>
      </c>
      <c r="E31" s="139" t="s">
        <v>1182</v>
      </c>
      <c r="F31" s="82">
        <v>141.087136</v>
      </c>
      <c r="G31" s="74">
        <v>24.79199</v>
      </c>
      <c r="H31" s="22" t="s">
        <v>172</v>
      </c>
      <c r="I31" s="23">
        <v>60.8642681258549</v>
      </c>
      <c r="J31" s="24" t="s">
        <v>177</v>
      </c>
      <c r="K31" s="25">
        <v>4370.944196975714</v>
      </c>
      <c r="L31" s="83">
        <v>30.980458749802064</v>
      </c>
      <c r="M31" s="88"/>
      <c r="N31" s="89">
        <v>0.08041950562183998</v>
      </c>
      <c r="O31" s="88"/>
      <c r="P31" s="89">
        <v>0.04476735233663989</v>
      </c>
      <c r="Q31" s="77">
        <v>37</v>
      </c>
      <c r="R31" s="77">
        <v>32</v>
      </c>
      <c r="S31" s="29">
        <f t="shared" si="0"/>
        <v>1</v>
      </c>
      <c r="T31" s="29">
        <f t="shared" si="1"/>
        <v>0</v>
      </c>
      <c r="U31" s="29">
        <f t="shared" si="2"/>
        <v>0</v>
      </c>
      <c r="V31" s="29">
        <f t="shared" si="3"/>
        <v>0</v>
      </c>
    </row>
    <row r="32" spans="1:22" s="29" customFormat="1" ht="12.75" customHeight="1">
      <c r="A32" s="17">
        <v>1997</v>
      </c>
      <c r="B32" s="18" t="s">
        <v>1052</v>
      </c>
      <c r="C32" s="19" t="s">
        <v>1058</v>
      </c>
      <c r="D32" s="20" t="s">
        <v>1059</v>
      </c>
      <c r="E32" s="140" t="s">
        <v>1182</v>
      </c>
      <c r="F32" s="82">
        <v>968.57888</v>
      </c>
      <c r="G32" s="74">
        <v>25.92039</v>
      </c>
      <c r="H32" s="22" t="s">
        <v>172</v>
      </c>
      <c r="I32" s="23">
        <v>589.6292749658003</v>
      </c>
      <c r="J32" s="24" t="s">
        <v>177</v>
      </c>
      <c r="K32" s="25">
        <v>94797.56008449367</v>
      </c>
      <c r="L32" s="83">
        <v>97.87283415109533</v>
      </c>
      <c r="M32" s="88"/>
      <c r="N32" s="89">
        <v>0.1800390292622833</v>
      </c>
      <c r="O32" s="88"/>
      <c r="P32" s="89">
        <v>0.10657018504466693</v>
      </c>
      <c r="Q32" s="77">
        <v>60</v>
      </c>
      <c r="R32" s="77">
        <v>58</v>
      </c>
      <c r="S32" s="29">
        <f t="shared" si="0"/>
        <v>0</v>
      </c>
      <c r="T32" s="29">
        <f t="shared" si="1"/>
        <v>1</v>
      </c>
      <c r="U32" s="29">
        <f t="shared" si="2"/>
        <v>0</v>
      </c>
      <c r="V32" s="29">
        <f t="shared" si="3"/>
        <v>0</v>
      </c>
    </row>
    <row r="33" spans="1:22" s="29" customFormat="1" ht="12.75" customHeight="1">
      <c r="A33" s="17">
        <v>1997</v>
      </c>
      <c r="B33" s="18" t="s">
        <v>1052</v>
      </c>
      <c r="C33" s="19" t="s">
        <v>1064</v>
      </c>
      <c r="D33" s="20" t="s">
        <v>119</v>
      </c>
      <c r="E33" s="139" t="s">
        <v>1182</v>
      </c>
      <c r="F33" s="82">
        <v>191.818848</v>
      </c>
      <c r="G33" s="74">
        <v>24.70117</v>
      </c>
      <c r="H33" s="22" t="s">
        <v>172</v>
      </c>
      <c r="I33" s="23">
        <v>75.6559097127222</v>
      </c>
      <c r="J33" s="24" t="s">
        <v>177</v>
      </c>
      <c r="K33" s="25">
        <v>10288.192569723968</v>
      </c>
      <c r="L33" s="83">
        <v>53.63494086735401</v>
      </c>
      <c r="M33" s="88"/>
      <c r="N33" s="89">
        <v>0.15228066614577856</v>
      </c>
      <c r="O33" s="88"/>
      <c r="P33" s="89">
        <v>0.042073874394340384</v>
      </c>
      <c r="Q33" s="77">
        <v>55</v>
      </c>
      <c r="R33" s="77">
        <v>30</v>
      </c>
      <c r="S33" s="29">
        <f t="shared" si="0"/>
        <v>0</v>
      </c>
      <c r="T33" s="29">
        <f t="shared" si="1"/>
        <v>1</v>
      </c>
      <c r="U33" s="29">
        <f t="shared" si="2"/>
        <v>0</v>
      </c>
      <c r="V33" s="29">
        <f t="shared" si="3"/>
        <v>0</v>
      </c>
    </row>
    <row r="34" spans="1:22" s="29" customFormat="1" ht="12.75" customHeight="1">
      <c r="A34" s="17">
        <v>1991</v>
      </c>
      <c r="B34" s="18" t="s">
        <v>773</v>
      </c>
      <c r="C34" s="19" t="s">
        <v>778</v>
      </c>
      <c r="D34" s="20" t="s">
        <v>122</v>
      </c>
      <c r="E34" s="141" t="s">
        <v>1182</v>
      </c>
      <c r="F34" s="82">
        <v>86.768488</v>
      </c>
      <c r="G34" s="74">
        <v>10.31329</v>
      </c>
      <c r="H34" s="22" t="s">
        <v>169</v>
      </c>
      <c r="I34" s="23">
        <v>10.329246575342474</v>
      </c>
      <c r="J34" s="24" t="s">
        <v>177</v>
      </c>
      <c r="K34" s="25">
        <v>1586.068523720655</v>
      </c>
      <c r="L34" s="83">
        <v>18.279314994179167</v>
      </c>
      <c r="M34" s="88"/>
      <c r="N34" s="89">
        <v>0.17194986639161303</v>
      </c>
      <c r="O34" s="88"/>
      <c r="P34" s="89">
        <v>0.24550568263124728</v>
      </c>
      <c r="Q34" s="77">
        <v>59</v>
      </c>
      <c r="R34" s="77">
        <v>81</v>
      </c>
      <c r="S34" s="29">
        <f t="shared" si="0"/>
        <v>0</v>
      </c>
      <c r="T34" s="29">
        <f t="shared" si="1"/>
        <v>1</v>
      </c>
      <c r="U34" s="29">
        <f t="shared" si="2"/>
        <v>0</v>
      </c>
      <c r="V34" s="29">
        <f t="shared" si="3"/>
        <v>0</v>
      </c>
    </row>
    <row r="35" spans="1:22" s="29" customFormat="1" ht="12.75" customHeight="1">
      <c r="A35" s="17">
        <v>1991</v>
      </c>
      <c r="B35" s="18" t="s">
        <v>773</v>
      </c>
      <c r="C35" s="19" t="s">
        <v>779</v>
      </c>
      <c r="D35" s="20" t="s">
        <v>780</v>
      </c>
      <c r="E35" s="142" t="s">
        <v>1182</v>
      </c>
      <c r="F35" s="82">
        <v>247.164752</v>
      </c>
      <c r="G35" s="74">
        <v>9.407904</v>
      </c>
      <c r="H35" s="22" t="s">
        <v>169</v>
      </c>
      <c r="I35" s="23">
        <v>35.010561643835594</v>
      </c>
      <c r="J35" s="24" t="s">
        <v>177</v>
      </c>
      <c r="K35" s="25">
        <v>8571.544494026417</v>
      </c>
      <c r="L35" s="83">
        <v>34.6794776547524</v>
      </c>
      <c r="M35" s="88"/>
      <c r="N35" s="89">
        <v>0.2741628128079549</v>
      </c>
      <c r="O35" s="88"/>
      <c r="P35" s="89">
        <v>0.15312740483394385</v>
      </c>
      <c r="Q35" s="77">
        <v>73</v>
      </c>
      <c r="R35" s="77">
        <v>69</v>
      </c>
      <c r="S35" s="29">
        <f t="shared" si="0"/>
        <v>0</v>
      </c>
      <c r="T35" s="29">
        <f t="shared" si="1"/>
        <v>1</v>
      </c>
      <c r="U35" s="29">
        <f t="shared" si="2"/>
        <v>0</v>
      </c>
      <c r="V35" s="29">
        <f t="shared" si="3"/>
        <v>0</v>
      </c>
    </row>
    <row r="36" spans="1:22" s="29" customFormat="1" ht="12.75" customHeight="1">
      <c r="A36" s="17">
        <v>1991</v>
      </c>
      <c r="B36" s="18" t="s">
        <v>773</v>
      </c>
      <c r="C36" s="19" t="s">
        <v>781</v>
      </c>
      <c r="D36" s="20" t="s">
        <v>127</v>
      </c>
      <c r="E36" s="141" t="s">
        <v>1182</v>
      </c>
      <c r="F36" s="82">
        <v>114.017776</v>
      </c>
      <c r="G36" s="74">
        <v>10.70162</v>
      </c>
      <c r="H36" s="22" t="s">
        <v>169</v>
      </c>
      <c r="I36" s="23">
        <v>29.008219178082193</v>
      </c>
      <c r="J36" s="24" t="s">
        <v>177</v>
      </c>
      <c r="K36" s="25">
        <v>685.1983744511496</v>
      </c>
      <c r="L36" s="83">
        <v>6.009574984615991</v>
      </c>
      <c r="M36" s="88"/>
      <c r="N36" s="89">
        <v>0.02645110362580275</v>
      </c>
      <c r="O36" s="88"/>
      <c r="P36" s="89">
        <v>0.02452030851237402</v>
      </c>
      <c r="Q36" s="77">
        <v>12</v>
      </c>
      <c r="R36" s="77">
        <v>17</v>
      </c>
      <c r="S36" s="29">
        <f t="shared" si="0"/>
        <v>1</v>
      </c>
      <c r="T36" s="29">
        <f t="shared" si="1"/>
        <v>0</v>
      </c>
      <c r="U36" s="29">
        <f t="shared" si="2"/>
        <v>0</v>
      </c>
      <c r="V36" s="29">
        <f t="shared" si="3"/>
        <v>0</v>
      </c>
    </row>
    <row r="37" spans="1:22" s="29" customFormat="1" ht="12.75" customHeight="1">
      <c r="A37" s="17">
        <v>1991</v>
      </c>
      <c r="B37" s="18" t="s">
        <v>773</v>
      </c>
      <c r="C37" s="19" t="s">
        <v>782</v>
      </c>
      <c r="D37" s="20" t="s">
        <v>128</v>
      </c>
      <c r="E37" s="141" t="s">
        <v>1182</v>
      </c>
      <c r="F37" s="82">
        <v>122.217656</v>
      </c>
      <c r="G37" s="74">
        <v>8.09</v>
      </c>
      <c r="H37" s="22" t="s">
        <v>169</v>
      </c>
      <c r="I37" s="23">
        <v>11.171178082191794</v>
      </c>
      <c r="J37" s="24" t="s">
        <v>177</v>
      </c>
      <c r="K37" s="25">
        <v>2555.8210020682486</v>
      </c>
      <c r="L37" s="83">
        <v>20.91204401815928</v>
      </c>
      <c r="M37" s="88"/>
      <c r="N37" s="89">
        <v>0.25620051631117724</v>
      </c>
      <c r="O37" s="88"/>
      <c r="P37" s="89">
        <v>0.31386217187150084</v>
      </c>
      <c r="Q37" s="77">
        <v>71</v>
      </c>
      <c r="R37" s="77">
        <v>88</v>
      </c>
      <c r="S37" s="29">
        <f t="shared" si="0"/>
        <v>0</v>
      </c>
      <c r="T37" s="29">
        <f t="shared" si="1"/>
        <v>1</v>
      </c>
      <c r="U37" s="29">
        <f t="shared" si="2"/>
        <v>0</v>
      </c>
      <c r="V37" s="29">
        <f t="shared" si="3"/>
        <v>0</v>
      </c>
    </row>
    <row r="38" spans="1:22" s="29" customFormat="1" ht="12.75" customHeight="1">
      <c r="A38" s="17">
        <v>1991</v>
      </c>
      <c r="B38" s="18" t="s">
        <v>773</v>
      </c>
      <c r="C38" s="19" t="s">
        <v>783</v>
      </c>
      <c r="D38" s="20" t="s">
        <v>129</v>
      </c>
      <c r="E38" s="141" t="s">
        <v>1182</v>
      </c>
      <c r="F38" s="82">
        <v>16428.2931</v>
      </c>
      <c r="G38" s="74">
        <v>10.11328</v>
      </c>
      <c r="H38" s="22" t="s">
        <v>169</v>
      </c>
      <c r="I38" s="23">
        <v>4398.997260273973</v>
      </c>
      <c r="J38" s="24" t="s">
        <v>177</v>
      </c>
      <c r="K38" s="25">
        <v>479833.6902696244</v>
      </c>
      <c r="L38" s="83">
        <v>29.20776293366865</v>
      </c>
      <c r="M38" s="88"/>
      <c r="N38" s="89">
        <v>0.12214778252142137</v>
      </c>
      <c r="O38" s="88"/>
      <c r="P38" s="89">
        <v>0.11968450017139047</v>
      </c>
      <c r="Q38" s="77">
        <v>49</v>
      </c>
      <c r="R38" s="77">
        <v>62</v>
      </c>
      <c r="S38" s="29">
        <f t="shared" si="0"/>
        <v>0</v>
      </c>
      <c r="T38" s="29">
        <f t="shared" si="1"/>
        <v>1</v>
      </c>
      <c r="U38" s="29">
        <f t="shared" si="2"/>
        <v>0</v>
      </c>
      <c r="V38" s="29">
        <f t="shared" si="3"/>
        <v>0</v>
      </c>
    </row>
    <row r="39" spans="1:22" s="29" customFormat="1" ht="12.75" customHeight="1">
      <c r="A39" s="17">
        <v>1994</v>
      </c>
      <c r="B39" s="18" t="s">
        <v>838</v>
      </c>
      <c r="C39" s="19" t="s">
        <v>839</v>
      </c>
      <c r="D39" s="20" t="s">
        <v>141</v>
      </c>
      <c r="E39" s="142" t="s">
        <v>1182</v>
      </c>
      <c r="F39" s="82">
        <v>1197.786719228</v>
      </c>
      <c r="G39" s="74">
        <v>7.765117</v>
      </c>
      <c r="H39" s="22" t="s">
        <v>170</v>
      </c>
      <c r="I39" s="23">
        <v>431.213698630137</v>
      </c>
      <c r="J39" s="24" t="s">
        <v>177</v>
      </c>
      <c r="K39" s="25">
        <v>70296.43347667978</v>
      </c>
      <c r="L39" s="83">
        <v>58.68860653421453</v>
      </c>
      <c r="M39" s="88"/>
      <c r="N39" s="89">
        <v>0.18255313001022933</v>
      </c>
      <c r="O39" s="88"/>
      <c r="P39" s="89">
        <v>0.08695239112545598</v>
      </c>
      <c r="Q39" s="77">
        <v>61</v>
      </c>
      <c r="R39" s="77">
        <v>51</v>
      </c>
      <c r="S39" s="29">
        <f t="shared" si="0"/>
        <v>0</v>
      </c>
      <c r="T39" s="29">
        <f t="shared" si="1"/>
        <v>1</v>
      </c>
      <c r="U39" s="29">
        <f t="shared" si="2"/>
        <v>0</v>
      </c>
      <c r="V39" s="29">
        <f t="shared" si="3"/>
        <v>0</v>
      </c>
    </row>
    <row r="40" spans="1:22" s="29" customFormat="1" ht="12.75" customHeight="1">
      <c r="A40" s="17">
        <v>1994</v>
      </c>
      <c r="B40" s="18" t="s">
        <v>838</v>
      </c>
      <c r="C40" s="19" t="s">
        <v>842</v>
      </c>
      <c r="D40" s="20" t="s">
        <v>843</v>
      </c>
      <c r="E40" s="142" t="s">
        <v>1182</v>
      </c>
      <c r="F40" s="82">
        <v>330.7972040045</v>
      </c>
      <c r="G40" s="74">
        <v>8.904989</v>
      </c>
      <c r="H40" s="22" t="s">
        <v>170</v>
      </c>
      <c r="I40" s="23">
        <v>121.91643835616438</v>
      </c>
      <c r="J40" s="24" t="s">
        <v>177</v>
      </c>
      <c r="K40" s="25">
        <v>1521.8160293007857</v>
      </c>
      <c r="L40" s="83">
        <v>4.600450097154037</v>
      </c>
      <c r="M40" s="88"/>
      <c r="N40" s="89">
        <v>0.013978109186822319</v>
      </c>
      <c r="O40" s="88"/>
      <c r="P40" s="89">
        <v>0.012472434114793374</v>
      </c>
      <c r="Q40" s="77">
        <v>7</v>
      </c>
      <c r="R40" s="77">
        <v>8</v>
      </c>
      <c r="S40" s="29">
        <f t="shared" si="0"/>
        <v>1</v>
      </c>
      <c r="T40" s="29">
        <f t="shared" si="1"/>
        <v>0</v>
      </c>
      <c r="U40" s="29">
        <f t="shared" si="2"/>
        <v>0</v>
      </c>
      <c r="V40" s="29">
        <f t="shared" si="3"/>
        <v>0</v>
      </c>
    </row>
    <row r="41" spans="1:22" s="29" customFormat="1" ht="12.75" customHeight="1">
      <c r="A41" s="17">
        <v>1994</v>
      </c>
      <c r="B41" s="18" t="s">
        <v>838</v>
      </c>
      <c r="C41" s="19" t="s">
        <v>844</v>
      </c>
      <c r="D41" s="20" t="s">
        <v>845</v>
      </c>
      <c r="E41" s="142" t="s">
        <v>1182</v>
      </c>
      <c r="F41" s="82">
        <v>1600.183122415</v>
      </c>
      <c r="G41" s="74">
        <v>10.70647</v>
      </c>
      <c r="H41" s="22" t="s">
        <v>170</v>
      </c>
      <c r="I41" s="23">
        <v>721.8876712328768</v>
      </c>
      <c r="J41" s="24" t="s">
        <v>177</v>
      </c>
      <c r="K41" s="25">
        <v>118534.50180453957</v>
      </c>
      <c r="L41" s="83">
        <v>74.07558556526145</v>
      </c>
      <c r="M41" s="88"/>
      <c r="N41" s="89">
        <v>0.18387542733586618</v>
      </c>
      <c r="O41" s="88"/>
      <c r="P41" s="89">
        <v>0.14162455886109265</v>
      </c>
      <c r="Q41" s="77">
        <v>61</v>
      </c>
      <c r="R41" s="77">
        <v>66</v>
      </c>
      <c r="S41" s="29">
        <f t="shared" si="0"/>
        <v>0</v>
      </c>
      <c r="T41" s="29">
        <f t="shared" si="1"/>
        <v>1</v>
      </c>
      <c r="U41" s="29">
        <f t="shared" si="2"/>
        <v>0</v>
      </c>
      <c r="V41" s="29">
        <f t="shared" si="3"/>
        <v>0</v>
      </c>
    </row>
    <row r="42" spans="1:22" s="29" customFormat="1" ht="12.75" customHeight="1">
      <c r="A42" s="17">
        <v>1994</v>
      </c>
      <c r="B42" s="18" t="s">
        <v>838</v>
      </c>
      <c r="C42" s="19" t="s">
        <v>846</v>
      </c>
      <c r="D42" s="20" t="s">
        <v>142</v>
      </c>
      <c r="E42" s="141" t="s">
        <v>1182</v>
      </c>
      <c r="F42" s="82">
        <v>5039.879586998</v>
      </c>
      <c r="G42" s="74">
        <v>11.1776</v>
      </c>
      <c r="H42" s="22" t="s">
        <v>170</v>
      </c>
      <c r="I42" s="23">
        <v>2578.778082191781</v>
      </c>
      <c r="J42" s="24" t="s">
        <v>177</v>
      </c>
      <c r="K42" s="25">
        <v>781556.3164790871</v>
      </c>
      <c r="L42" s="83">
        <v>155.0744026693345</v>
      </c>
      <c r="M42" s="88"/>
      <c r="N42" s="89">
        <v>0.33938672273265214</v>
      </c>
      <c r="O42" s="88"/>
      <c r="P42" s="89">
        <v>0.24526794306150004</v>
      </c>
      <c r="Q42" s="77">
        <v>80</v>
      </c>
      <c r="R42" s="77">
        <v>80</v>
      </c>
      <c r="S42" s="29">
        <f t="shared" si="0"/>
        <v>0</v>
      </c>
      <c r="T42" s="29">
        <f t="shared" si="1"/>
        <v>0</v>
      </c>
      <c r="U42" s="29">
        <f t="shared" si="2"/>
        <v>1</v>
      </c>
      <c r="V42" s="29">
        <f t="shared" si="3"/>
        <v>0</v>
      </c>
    </row>
    <row r="43" spans="1:22" s="29" customFormat="1" ht="12.75" customHeight="1">
      <c r="A43" s="17">
        <v>1994</v>
      </c>
      <c r="B43" s="18" t="s">
        <v>838</v>
      </c>
      <c r="C43" s="19" t="s">
        <v>847</v>
      </c>
      <c r="D43" s="20" t="s">
        <v>848</v>
      </c>
      <c r="E43" s="142" t="s">
        <v>1182</v>
      </c>
      <c r="F43" s="82">
        <v>858.4164911052</v>
      </c>
      <c r="G43" s="74">
        <v>11.01361</v>
      </c>
      <c r="H43" s="22" t="s">
        <v>170</v>
      </c>
      <c r="I43" s="23">
        <v>361.75479452054793</v>
      </c>
      <c r="J43" s="24" t="s">
        <v>177</v>
      </c>
      <c r="K43" s="25">
        <v>133107.10056116275</v>
      </c>
      <c r="L43" s="83">
        <v>155.0612108928489</v>
      </c>
      <c r="M43" s="88"/>
      <c r="N43" s="89">
        <v>0.41203629063014807</v>
      </c>
      <c r="O43" s="88"/>
      <c r="P43" s="89">
        <v>0.20278100515164926</v>
      </c>
      <c r="Q43" s="77">
        <v>85</v>
      </c>
      <c r="R43" s="77">
        <v>76</v>
      </c>
      <c r="S43" s="29">
        <f t="shared" si="0"/>
        <v>0</v>
      </c>
      <c r="T43" s="29">
        <f t="shared" si="1"/>
        <v>0</v>
      </c>
      <c r="U43" s="29">
        <f t="shared" si="2"/>
        <v>1</v>
      </c>
      <c r="V43" s="29">
        <f t="shared" si="3"/>
        <v>0</v>
      </c>
    </row>
    <row r="44" spans="1:22" s="29" customFormat="1" ht="12.75" customHeight="1">
      <c r="A44" s="17">
        <v>1994</v>
      </c>
      <c r="B44" s="18" t="s">
        <v>838</v>
      </c>
      <c r="C44" s="19" t="s">
        <v>849</v>
      </c>
      <c r="D44" s="20" t="s">
        <v>850</v>
      </c>
      <c r="E44" s="142" t="s">
        <v>1182</v>
      </c>
      <c r="F44" s="82">
        <v>16409.35226432</v>
      </c>
      <c r="G44" s="74">
        <v>10.62777</v>
      </c>
      <c r="H44" s="22" t="s">
        <v>170</v>
      </c>
      <c r="I44" s="23">
        <v>7511.450684931507</v>
      </c>
      <c r="J44" s="24" t="s">
        <v>177</v>
      </c>
      <c r="K44" s="25">
        <v>2516951.514181142</v>
      </c>
      <c r="L44" s="83">
        <v>153.385183865784</v>
      </c>
      <c r="M44" s="88"/>
      <c r="N44" s="89">
        <v>0.375231742648621</v>
      </c>
      <c r="O44" s="88"/>
      <c r="P44" s="89">
        <v>0.21668626629817805</v>
      </c>
      <c r="Q44" s="77">
        <v>83</v>
      </c>
      <c r="R44" s="77">
        <v>77</v>
      </c>
      <c r="S44" s="29">
        <f t="shared" si="0"/>
        <v>0</v>
      </c>
      <c r="T44" s="29">
        <f t="shared" si="1"/>
        <v>0</v>
      </c>
      <c r="U44" s="29">
        <f t="shared" si="2"/>
        <v>1</v>
      </c>
      <c r="V44" s="29">
        <f t="shared" si="3"/>
        <v>0</v>
      </c>
    </row>
    <row r="45" spans="1:22" s="29" customFormat="1" ht="12.75" customHeight="1">
      <c r="A45" s="17">
        <v>1991</v>
      </c>
      <c r="B45" s="18" t="s">
        <v>653</v>
      </c>
      <c r="C45" s="19" t="s">
        <v>656</v>
      </c>
      <c r="D45" s="20" t="s">
        <v>147</v>
      </c>
      <c r="E45" s="141" t="s">
        <v>1182</v>
      </c>
      <c r="F45" s="82">
        <v>4021.72672</v>
      </c>
      <c r="G45" s="74">
        <v>1.345313</v>
      </c>
      <c r="H45" s="22" t="s">
        <v>169</v>
      </c>
      <c r="I45" s="23">
        <v>477.1423424657527</v>
      </c>
      <c r="J45" s="24" t="s">
        <v>177</v>
      </c>
      <c r="K45" s="25">
        <v>152984.1793251104</v>
      </c>
      <c r="L45" s="83">
        <v>38.0394268373139</v>
      </c>
      <c r="M45" s="88"/>
      <c r="N45" s="89">
        <v>0.3590435289803389</v>
      </c>
      <c r="O45" s="88"/>
      <c r="P45" s="89">
        <v>0.37021806794715906</v>
      </c>
      <c r="Q45" s="77">
        <v>82</v>
      </c>
      <c r="R45" s="77">
        <v>90</v>
      </c>
      <c r="S45" s="29">
        <f t="shared" si="0"/>
        <v>0</v>
      </c>
      <c r="T45" s="29">
        <f t="shared" si="1"/>
        <v>0</v>
      </c>
      <c r="U45" s="29">
        <f t="shared" si="2"/>
        <v>1</v>
      </c>
      <c r="V45" s="29">
        <f t="shared" si="3"/>
        <v>0</v>
      </c>
    </row>
    <row r="46" spans="1:22" s="29" customFormat="1" ht="12.75" customHeight="1">
      <c r="A46" s="17">
        <v>1991</v>
      </c>
      <c r="B46" s="18" t="s">
        <v>653</v>
      </c>
      <c r="C46" s="19" t="s">
        <v>657</v>
      </c>
      <c r="D46" s="20" t="s">
        <v>148</v>
      </c>
      <c r="E46" s="142" t="s">
        <v>1182</v>
      </c>
      <c r="F46" s="82">
        <v>17130.58</v>
      </c>
      <c r="G46" s="74">
        <v>1.717616</v>
      </c>
      <c r="H46" s="22" t="s">
        <v>169</v>
      </c>
      <c r="I46" s="23">
        <v>1619.5191780821917</v>
      </c>
      <c r="J46" s="24" t="s">
        <v>177</v>
      </c>
      <c r="K46" s="25">
        <v>356254.0707386414</v>
      </c>
      <c r="L46" s="83">
        <v>20.796381134710057</v>
      </c>
      <c r="M46" s="88"/>
      <c r="N46" s="89">
        <v>0.2463328215619551</v>
      </c>
      <c r="O46" s="88"/>
      <c r="P46" s="89">
        <v>0.16468145407709292</v>
      </c>
      <c r="Q46" s="77">
        <v>70</v>
      </c>
      <c r="R46" s="77">
        <v>71</v>
      </c>
      <c r="S46" s="29">
        <f t="shared" si="0"/>
        <v>0</v>
      </c>
      <c r="T46" s="29">
        <f t="shared" si="1"/>
        <v>1</v>
      </c>
      <c r="U46" s="29">
        <f t="shared" si="2"/>
        <v>0</v>
      </c>
      <c r="V46" s="29">
        <f t="shared" si="3"/>
        <v>0</v>
      </c>
    </row>
    <row r="47" spans="1:22" s="29" customFormat="1" ht="12.75" customHeight="1">
      <c r="A47" s="17">
        <v>1991</v>
      </c>
      <c r="B47" s="18" t="s">
        <v>653</v>
      </c>
      <c r="C47" s="19" t="s">
        <v>658</v>
      </c>
      <c r="D47" s="20" t="s">
        <v>149</v>
      </c>
      <c r="E47" s="141" t="s">
        <v>1182</v>
      </c>
      <c r="F47" s="82">
        <v>11635.499</v>
      </c>
      <c r="G47" s="74">
        <v>0.940757</v>
      </c>
      <c r="H47" s="22" t="s">
        <v>169</v>
      </c>
      <c r="I47" s="23">
        <v>516.327397260274</v>
      </c>
      <c r="J47" s="24" t="s">
        <v>177</v>
      </c>
      <c r="K47" s="25">
        <v>159633.5362331103</v>
      </c>
      <c r="L47" s="83">
        <v>13.719526445158072</v>
      </c>
      <c r="M47" s="88"/>
      <c r="N47" s="89">
        <v>0.3462162956608712</v>
      </c>
      <c r="O47" s="88"/>
      <c r="P47" s="89">
        <v>0.2539717775543322</v>
      </c>
      <c r="Q47" s="77">
        <v>81</v>
      </c>
      <c r="R47" s="77">
        <v>82</v>
      </c>
      <c r="S47" s="29">
        <f t="shared" si="0"/>
        <v>0</v>
      </c>
      <c r="T47" s="29">
        <f t="shared" si="1"/>
        <v>0</v>
      </c>
      <c r="U47" s="29">
        <f t="shared" si="2"/>
        <v>1</v>
      </c>
      <c r="V47" s="29">
        <f t="shared" si="3"/>
        <v>0</v>
      </c>
    </row>
    <row r="48" spans="1:22" s="29" customFormat="1" ht="12.75" customHeight="1">
      <c r="A48" s="17">
        <v>1991</v>
      </c>
      <c r="B48" s="18" t="s">
        <v>653</v>
      </c>
      <c r="C48" s="19" t="s">
        <v>659</v>
      </c>
      <c r="D48" s="20" t="s">
        <v>150</v>
      </c>
      <c r="E48" s="141" t="s">
        <v>1182</v>
      </c>
      <c r="F48" s="82">
        <v>12965.6822</v>
      </c>
      <c r="G48" s="74">
        <v>0.9375288</v>
      </c>
      <c r="H48" s="22" t="s">
        <v>169</v>
      </c>
      <c r="I48" s="23">
        <v>586.8424657534247</v>
      </c>
      <c r="J48" s="24" t="s">
        <v>177</v>
      </c>
      <c r="K48" s="25">
        <v>149032.23158779155</v>
      </c>
      <c r="L48" s="83">
        <v>11.494360982239066</v>
      </c>
      <c r="M48" s="88"/>
      <c r="N48" s="89">
        <v>0.2843853449844187</v>
      </c>
      <c r="O48" s="88"/>
      <c r="P48" s="89">
        <v>0.2549747104895556</v>
      </c>
      <c r="Q48" s="77">
        <v>75</v>
      </c>
      <c r="R48" s="77">
        <v>83</v>
      </c>
      <c r="S48" s="29">
        <f t="shared" si="0"/>
        <v>0</v>
      </c>
      <c r="T48" s="29">
        <f t="shared" si="1"/>
        <v>1</v>
      </c>
      <c r="U48" s="29">
        <f t="shared" si="2"/>
        <v>0</v>
      </c>
      <c r="V48" s="29">
        <f t="shared" si="3"/>
        <v>0</v>
      </c>
    </row>
    <row r="49" spans="1:22" s="29" customFormat="1" ht="12.75" customHeight="1">
      <c r="A49" s="17">
        <v>1991</v>
      </c>
      <c r="B49" s="18" t="s">
        <v>653</v>
      </c>
      <c r="C49" s="19" t="s">
        <v>661</v>
      </c>
      <c r="D49" s="20" t="s">
        <v>152</v>
      </c>
      <c r="E49" s="141" t="s">
        <v>1182</v>
      </c>
      <c r="F49" s="82">
        <v>44734.8285</v>
      </c>
      <c r="G49" s="74">
        <v>1.462978</v>
      </c>
      <c r="H49" s="22" t="s">
        <v>169</v>
      </c>
      <c r="I49" s="23">
        <v>3411.3712328767124</v>
      </c>
      <c r="J49" s="24" t="s">
        <v>177</v>
      </c>
      <c r="K49" s="25">
        <v>878750.8238918463</v>
      </c>
      <c r="L49" s="83">
        <v>19.643549631398415</v>
      </c>
      <c r="M49" s="88"/>
      <c r="N49" s="89">
        <v>0.2884598035884015</v>
      </c>
      <c r="O49" s="88"/>
      <c r="P49" s="89">
        <v>0.249702506407683</v>
      </c>
      <c r="Q49" s="77">
        <v>75</v>
      </c>
      <c r="R49" s="77">
        <v>81</v>
      </c>
      <c r="S49" s="29">
        <f t="shared" si="0"/>
        <v>0</v>
      </c>
      <c r="T49" s="29">
        <f t="shared" si="1"/>
        <v>1</v>
      </c>
      <c r="U49" s="29">
        <f t="shared" si="2"/>
        <v>0</v>
      </c>
      <c r="V49" s="29">
        <f t="shared" si="3"/>
        <v>0</v>
      </c>
    </row>
    <row r="50" spans="1:22" s="29" customFormat="1" ht="12.75" customHeight="1">
      <c r="A50" s="17">
        <v>1991</v>
      </c>
      <c r="B50" s="18" t="s">
        <v>653</v>
      </c>
      <c r="C50" s="19" t="s">
        <v>663</v>
      </c>
      <c r="D50" s="20" t="s">
        <v>154</v>
      </c>
      <c r="E50" s="141" t="s">
        <v>1182</v>
      </c>
      <c r="F50" s="82">
        <v>66501.4313</v>
      </c>
      <c r="G50" s="74">
        <v>2.080337</v>
      </c>
      <c r="H50" s="22" t="s">
        <v>169</v>
      </c>
      <c r="I50" s="23">
        <v>5740.808219178082</v>
      </c>
      <c r="J50" s="24" t="s">
        <v>177</v>
      </c>
      <c r="K50" s="25">
        <v>1481984.755440263</v>
      </c>
      <c r="L50" s="83">
        <v>22.285005397173506</v>
      </c>
      <c r="M50" s="88"/>
      <c r="N50" s="89">
        <v>0.28908079377492074</v>
      </c>
      <c r="O50" s="88"/>
      <c r="P50" s="89">
        <v>0.19353017691947616</v>
      </c>
      <c r="Q50" s="77">
        <v>75</v>
      </c>
      <c r="R50" s="77">
        <v>75</v>
      </c>
      <c r="S50" s="29">
        <f t="shared" si="0"/>
        <v>0</v>
      </c>
      <c r="T50" s="29">
        <f t="shared" si="1"/>
        <v>1</v>
      </c>
      <c r="U50" s="29">
        <f t="shared" si="2"/>
        <v>0</v>
      </c>
      <c r="V50" s="29">
        <f t="shared" si="3"/>
        <v>0</v>
      </c>
    </row>
    <row r="51" spans="1:22" s="29" customFormat="1" ht="12.75" customHeight="1">
      <c r="A51" s="17">
        <v>1991</v>
      </c>
      <c r="B51" s="18" t="s">
        <v>653</v>
      </c>
      <c r="C51" s="19" t="s">
        <v>664</v>
      </c>
      <c r="D51" s="20" t="s">
        <v>155</v>
      </c>
      <c r="E51" s="142" t="s">
        <v>1182</v>
      </c>
      <c r="F51" s="82">
        <v>658.329472</v>
      </c>
      <c r="G51" s="74">
        <v>0.9480537</v>
      </c>
      <c r="H51" s="22" t="s">
        <v>169</v>
      </c>
      <c r="I51" s="23">
        <v>52.32328767123285</v>
      </c>
      <c r="J51" s="24" t="s">
        <v>177</v>
      </c>
      <c r="K51" s="25">
        <v>12126.252369815747</v>
      </c>
      <c r="L51" s="83">
        <v>18.419731890441245</v>
      </c>
      <c r="M51" s="88"/>
      <c r="N51" s="89">
        <v>0.25952554936380773</v>
      </c>
      <c r="O51" s="88"/>
      <c r="P51" s="89">
        <v>0.1476036049441629</v>
      </c>
      <c r="Q51" s="77">
        <v>72</v>
      </c>
      <c r="R51" s="77">
        <v>68</v>
      </c>
      <c r="S51" s="29">
        <f t="shared" si="0"/>
        <v>0</v>
      </c>
      <c r="T51" s="29">
        <f t="shared" si="1"/>
        <v>1</v>
      </c>
      <c r="U51" s="29">
        <f t="shared" si="2"/>
        <v>0</v>
      </c>
      <c r="V51" s="29">
        <f t="shared" si="3"/>
        <v>0</v>
      </c>
    </row>
    <row r="52" spans="1:22" s="29" customFormat="1" ht="12.75" customHeight="1">
      <c r="A52" s="17">
        <v>1991</v>
      </c>
      <c r="B52" s="18" t="s">
        <v>653</v>
      </c>
      <c r="C52" s="19" t="s">
        <v>665</v>
      </c>
      <c r="D52" s="20" t="s">
        <v>156</v>
      </c>
      <c r="E52" s="142" t="s">
        <v>1182</v>
      </c>
      <c r="F52" s="82">
        <v>565.654272</v>
      </c>
      <c r="G52" s="74">
        <v>2.365655</v>
      </c>
      <c r="H52" s="22" t="s">
        <v>169</v>
      </c>
      <c r="I52" s="23">
        <v>56.11660273972602</v>
      </c>
      <c r="J52" s="24" t="s">
        <v>177</v>
      </c>
      <c r="K52" s="25">
        <v>15275.529725163498</v>
      </c>
      <c r="L52" s="83">
        <v>27.005063837232893</v>
      </c>
      <c r="M52" s="88"/>
      <c r="N52" s="89">
        <v>0.304827012328327</v>
      </c>
      <c r="O52" s="88"/>
      <c r="P52" s="89">
        <v>0.14994161009437607</v>
      </c>
      <c r="Q52" s="77">
        <v>77</v>
      </c>
      <c r="R52" s="77">
        <v>69</v>
      </c>
      <c r="S52" s="29">
        <f t="shared" si="0"/>
        <v>0</v>
      </c>
      <c r="T52" s="29">
        <f t="shared" si="1"/>
        <v>0</v>
      </c>
      <c r="U52" s="29">
        <f t="shared" si="2"/>
        <v>1</v>
      </c>
      <c r="V52" s="29">
        <f t="shared" si="3"/>
        <v>0</v>
      </c>
    </row>
    <row r="53" spans="1:22" s="29" customFormat="1" ht="12.75" customHeight="1">
      <c r="A53" s="17">
        <v>1991</v>
      </c>
      <c r="B53" s="18" t="s">
        <v>653</v>
      </c>
      <c r="C53" s="112" t="s">
        <v>666</v>
      </c>
      <c r="D53" s="115" t="s">
        <v>157</v>
      </c>
      <c r="E53" s="141" t="s">
        <v>1182</v>
      </c>
      <c r="F53" s="82">
        <v>8292.96179</v>
      </c>
      <c r="G53" s="74">
        <v>0.9348763</v>
      </c>
      <c r="H53" s="22" t="s">
        <v>169</v>
      </c>
      <c r="I53" s="23">
        <v>708.7602739726027</v>
      </c>
      <c r="J53" s="24" t="s">
        <v>177</v>
      </c>
      <c r="K53" s="25">
        <v>297361.0392832407</v>
      </c>
      <c r="L53" s="83">
        <v>35.857037185654356</v>
      </c>
      <c r="M53" s="88"/>
      <c r="N53" s="89">
        <v>0.46982188146232595</v>
      </c>
      <c r="O53" s="88"/>
      <c r="P53" s="89">
        <v>0.3215588485078549</v>
      </c>
      <c r="Q53" s="77">
        <v>88</v>
      </c>
      <c r="R53" s="77">
        <v>88</v>
      </c>
      <c r="S53" s="29">
        <f t="shared" si="0"/>
        <v>0</v>
      </c>
      <c r="T53" s="29">
        <f t="shared" si="1"/>
        <v>0</v>
      </c>
      <c r="U53" s="29">
        <f t="shared" si="2"/>
        <v>1</v>
      </c>
      <c r="V53" s="29">
        <f t="shared" si="3"/>
        <v>0</v>
      </c>
    </row>
    <row r="54" spans="1:22" s="29" customFormat="1" ht="12.75" customHeight="1">
      <c r="A54" s="17">
        <v>1991</v>
      </c>
      <c r="B54" s="18" t="s">
        <v>653</v>
      </c>
      <c r="C54" s="19" t="s">
        <v>667</v>
      </c>
      <c r="D54" s="20" t="s">
        <v>267</v>
      </c>
      <c r="E54" s="142" t="s">
        <v>1182</v>
      </c>
      <c r="F54" s="82">
        <v>92085.9853</v>
      </c>
      <c r="G54" s="74">
        <v>1.949196</v>
      </c>
      <c r="H54" s="22" t="s">
        <v>169</v>
      </c>
      <c r="I54" s="23">
        <v>7225.082191780822</v>
      </c>
      <c r="J54" s="24" t="s">
        <v>177</v>
      </c>
      <c r="K54" s="25">
        <v>1676331.071094008</v>
      </c>
      <c r="L54" s="83">
        <v>18.203976051652322</v>
      </c>
      <c r="M54" s="88"/>
      <c r="N54" s="89">
        <v>0.2598157916167233</v>
      </c>
      <c r="O54" s="88"/>
      <c r="P54" s="89">
        <v>0.2040911193337301</v>
      </c>
      <c r="Q54" s="77">
        <v>72</v>
      </c>
      <c r="R54" s="77">
        <v>76</v>
      </c>
      <c r="S54" s="29">
        <f t="shared" si="0"/>
        <v>0</v>
      </c>
      <c r="T54" s="29">
        <f t="shared" si="1"/>
        <v>1</v>
      </c>
      <c r="U54" s="29">
        <f t="shared" si="2"/>
        <v>0</v>
      </c>
      <c r="V54" s="29">
        <f t="shared" si="3"/>
        <v>0</v>
      </c>
    </row>
    <row r="55" spans="1:22" s="29" customFormat="1" ht="12.75" customHeight="1">
      <c r="A55" s="17">
        <v>1991</v>
      </c>
      <c r="B55" s="18" t="s">
        <v>653</v>
      </c>
      <c r="C55" s="112" t="s">
        <v>668</v>
      </c>
      <c r="D55" s="115" t="s">
        <v>268</v>
      </c>
      <c r="E55" s="141" t="s">
        <v>1182</v>
      </c>
      <c r="F55" s="82">
        <v>4030.56102</v>
      </c>
      <c r="G55" s="74">
        <v>3.36032</v>
      </c>
      <c r="H55" s="22" t="s">
        <v>169</v>
      </c>
      <c r="I55" s="23">
        <v>361.93150684931504</v>
      </c>
      <c r="J55" s="24" t="s">
        <v>177</v>
      </c>
      <c r="K55" s="25">
        <v>36072.27460173947</v>
      </c>
      <c r="L55" s="83">
        <v>8.949690731078292</v>
      </c>
      <c r="M55" s="88"/>
      <c r="N55" s="89">
        <v>0.11160809068014084</v>
      </c>
      <c r="O55" s="88"/>
      <c r="P55" s="89">
        <v>0.08887710186482888</v>
      </c>
      <c r="Q55" s="77">
        <v>47</v>
      </c>
      <c r="R55" s="77">
        <v>53</v>
      </c>
      <c r="S55" s="29">
        <f t="shared" si="0"/>
        <v>0</v>
      </c>
      <c r="T55" s="29">
        <f t="shared" si="1"/>
        <v>1</v>
      </c>
      <c r="U55" s="29">
        <f t="shared" si="2"/>
        <v>0</v>
      </c>
      <c r="V55" s="29">
        <f t="shared" si="3"/>
        <v>0</v>
      </c>
    </row>
    <row r="56" spans="1:22" s="29" customFormat="1" ht="12.75" customHeight="1">
      <c r="A56" s="17">
        <v>1994</v>
      </c>
      <c r="B56" s="18" t="s">
        <v>975</v>
      </c>
      <c r="C56" s="19" t="s">
        <v>977</v>
      </c>
      <c r="D56" s="20" t="s">
        <v>270</v>
      </c>
      <c r="E56" s="141" t="s">
        <v>1182</v>
      </c>
      <c r="F56" s="82">
        <v>601.422016</v>
      </c>
      <c r="G56" s="74">
        <v>4.39449</v>
      </c>
      <c r="H56" s="22" t="s">
        <v>170</v>
      </c>
      <c r="I56" s="23">
        <v>105.50835616438357</v>
      </c>
      <c r="J56" s="24" t="s">
        <v>177</v>
      </c>
      <c r="K56" s="25">
        <v>29268.112750266075</v>
      </c>
      <c r="L56" s="83">
        <v>48.66485092269399</v>
      </c>
      <c r="M56" s="88"/>
      <c r="N56" s="89">
        <v>0.31063930351137536</v>
      </c>
      <c r="O56" s="88"/>
      <c r="P56" s="89">
        <v>0.0738341097874596</v>
      </c>
      <c r="Q56" s="77">
        <v>78</v>
      </c>
      <c r="R56" s="77">
        <v>47</v>
      </c>
      <c r="S56" s="29">
        <f t="shared" si="0"/>
        <v>0</v>
      </c>
      <c r="T56" s="29">
        <f t="shared" si="1"/>
        <v>0</v>
      </c>
      <c r="U56" s="29">
        <f t="shared" si="2"/>
        <v>1</v>
      </c>
      <c r="V56" s="29">
        <f t="shared" si="3"/>
        <v>0</v>
      </c>
    </row>
    <row r="57" spans="1:22" s="29" customFormat="1" ht="12.75" customHeight="1">
      <c r="A57" s="17">
        <v>1994</v>
      </c>
      <c r="B57" s="18" t="s">
        <v>975</v>
      </c>
      <c r="C57" s="19" t="s">
        <v>980</v>
      </c>
      <c r="D57" s="20" t="s">
        <v>981</v>
      </c>
      <c r="E57" s="142" t="s">
        <v>1182</v>
      </c>
      <c r="F57" s="82">
        <v>335.973152</v>
      </c>
      <c r="G57" s="74">
        <v>5.626093</v>
      </c>
      <c r="H57" s="22" t="s">
        <v>170</v>
      </c>
      <c r="I57" s="23">
        <v>75.43401369863014</v>
      </c>
      <c r="J57" s="24" t="s">
        <v>177</v>
      </c>
      <c r="K57" s="25">
        <v>18409.190171529433</v>
      </c>
      <c r="L57" s="83">
        <v>54.79363473522263</v>
      </c>
      <c r="M57" s="88"/>
      <c r="N57" s="89">
        <v>0.2732851346786079</v>
      </c>
      <c r="O57" s="88"/>
      <c r="P57" s="89">
        <v>0.17362260811359018</v>
      </c>
      <c r="Q57" s="77">
        <v>73</v>
      </c>
      <c r="R57" s="77">
        <v>72</v>
      </c>
      <c r="S57" s="29">
        <f t="shared" si="0"/>
        <v>0</v>
      </c>
      <c r="T57" s="29">
        <f t="shared" si="1"/>
        <v>1</v>
      </c>
      <c r="U57" s="29">
        <f t="shared" si="2"/>
        <v>0</v>
      </c>
      <c r="V57" s="29">
        <f t="shared" si="3"/>
        <v>0</v>
      </c>
    </row>
    <row r="58" spans="1:22" s="29" customFormat="1" ht="12.75" customHeight="1">
      <c r="A58" s="17">
        <v>1994</v>
      </c>
      <c r="B58" s="18" t="s">
        <v>975</v>
      </c>
      <c r="C58" s="19" t="s">
        <v>982</v>
      </c>
      <c r="D58" s="20" t="s">
        <v>271</v>
      </c>
      <c r="E58" s="142" t="s">
        <v>1182</v>
      </c>
      <c r="F58" s="82">
        <v>42040.7747</v>
      </c>
      <c r="G58" s="74">
        <v>3.238209</v>
      </c>
      <c r="H58" s="22" t="s">
        <v>170</v>
      </c>
      <c r="I58" s="23">
        <v>8080.5698630136985</v>
      </c>
      <c r="J58" s="24" t="s">
        <v>177</v>
      </c>
      <c r="K58" s="25">
        <v>2087824.7199317683</v>
      </c>
      <c r="L58" s="83">
        <v>49.66189930681197</v>
      </c>
      <c r="M58" s="88"/>
      <c r="N58" s="89">
        <v>0.2893347434180013</v>
      </c>
      <c r="O58" s="88"/>
      <c r="P58" s="89">
        <v>0.21702011785315953</v>
      </c>
      <c r="Q58" s="77">
        <v>76</v>
      </c>
      <c r="R58" s="77">
        <v>77</v>
      </c>
      <c r="S58" s="29">
        <f t="shared" si="0"/>
        <v>0</v>
      </c>
      <c r="T58" s="29">
        <f t="shared" si="1"/>
        <v>1</v>
      </c>
      <c r="U58" s="29">
        <f t="shared" si="2"/>
        <v>0</v>
      </c>
      <c r="V58" s="29">
        <f t="shared" si="3"/>
        <v>0</v>
      </c>
    </row>
    <row r="59" spans="1:22" s="29" customFormat="1" ht="12.75" customHeight="1">
      <c r="A59" s="17">
        <v>1994</v>
      </c>
      <c r="B59" s="18" t="s">
        <v>975</v>
      </c>
      <c r="C59" s="19" t="s">
        <v>984</v>
      </c>
      <c r="D59" s="20" t="s">
        <v>985</v>
      </c>
      <c r="E59" s="142" t="s">
        <v>1182</v>
      </c>
      <c r="F59" s="82">
        <v>95957.0821</v>
      </c>
      <c r="G59" s="74">
        <v>4.687846</v>
      </c>
      <c r="H59" s="22" t="s">
        <v>170</v>
      </c>
      <c r="I59" s="23">
        <v>20058.397260273974</v>
      </c>
      <c r="J59" s="24" t="s">
        <v>177</v>
      </c>
      <c r="K59" s="25">
        <v>3755853.32750655</v>
      </c>
      <c r="L59" s="83">
        <v>39.14097058091505</v>
      </c>
      <c r="M59" s="88"/>
      <c r="N59" s="89">
        <v>0.20968189686279046</v>
      </c>
      <c r="O59" s="88"/>
      <c r="P59" s="89">
        <v>0.19757200232264185</v>
      </c>
      <c r="Q59" s="77">
        <v>66</v>
      </c>
      <c r="R59" s="77">
        <v>76</v>
      </c>
      <c r="S59" s="29">
        <f t="shared" si="0"/>
        <v>0</v>
      </c>
      <c r="T59" s="29">
        <f t="shared" si="1"/>
        <v>1</v>
      </c>
      <c r="U59" s="29">
        <f t="shared" si="2"/>
        <v>0</v>
      </c>
      <c r="V59" s="29">
        <f t="shared" si="3"/>
        <v>0</v>
      </c>
    </row>
    <row r="60" spans="1:22" s="29" customFormat="1" ht="12.75" customHeight="1">
      <c r="A60" s="17">
        <v>1994</v>
      </c>
      <c r="B60" s="18" t="s">
        <v>975</v>
      </c>
      <c r="C60" s="19" t="s">
        <v>989</v>
      </c>
      <c r="D60" s="20" t="s">
        <v>276</v>
      </c>
      <c r="E60" s="141" t="s">
        <v>1182</v>
      </c>
      <c r="F60" s="82">
        <v>121182.462</v>
      </c>
      <c r="G60" s="74">
        <v>5.57376</v>
      </c>
      <c r="H60" s="22" t="s">
        <v>170</v>
      </c>
      <c r="I60" s="23">
        <v>26075.657534246577</v>
      </c>
      <c r="J60" s="24" t="s">
        <v>177</v>
      </c>
      <c r="K60" s="25">
        <v>3585189.747888987</v>
      </c>
      <c r="L60" s="83">
        <v>29.585054542702615</v>
      </c>
      <c r="M60" s="88"/>
      <c r="N60" s="89">
        <v>0.15396620963970492</v>
      </c>
      <c r="O60" s="88"/>
      <c r="P60" s="89">
        <v>0.1480868755684779</v>
      </c>
      <c r="Q60" s="77">
        <v>55</v>
      </c>
      <c r="R60" s="77">
        <v>68</v>
      </c>
      <c r="S60" s="29">
        <f t="shared" si="0"/>
        <v>0</v>
      </c>
      <c r="T60" s="29">
        <f t="shared" si="1"/>
        <v>1</v>
      </c>
      <c r="U60" s="29">
        <f t="shared" si="2"/>
        <v>0</v>
      </c>
      <c r="V60" s="29">
        <f t="shared" si="3"/>
        <v>0</v>
      </c>
    </row>
    <row r="61" spans="1:22" s="29" customFormat="1" ht="12.75" customHeight="1">
      <c r="A61" s="17">
        <v>1994</v>
      </c>
      <c r="B61" s="18" t="s">
        <v>810</v>
      </c>
      <c r="C61" s="19" t="s">
        <v>811</v>
      </c>
      <c r="D61" s="20" t="s">
        <v>812</v>
      </c>
      <c r="E61" s="141" t="s">
        <v>1182</v>
      </c>
      <c r="F61" s="82">
        <v>896.9978675239</v>
      </c>
      <c r="G61" s="74">
        <v>7.320174</v>
      </c>
      <c r="H61" s="22" t="s">
        <v>170</v>
      </c>
      <c r="I61" s="23">
        <v>320.8876712328767</v>
      </c>
      <c r="J61" s="24" t="s">
        <v>177</v>
      </c>
      <c r="K61" s="25">
        <v>56025.17511530971</v>
      </c>
      <c r="L61" s="83">
        <v>62.458537688571425</v>
      </c>
      <c r="M61" s="88"/>
      <c r="N61" s="89">
        <v>0.19551439225700978</v>
      </c>
      <c r="O61" s="88"/>
      <c r="P61" s="89">
        <v>0.11245919326017792</v>
      </c>
      <c r="Q61" s="77">
        <v>64</v>
      </c>
      <c r="R61" s="77">
        <v>59</v>
      </c>
      <c r="S61" s="29">
        <f t="shared" si="0"/>
        <v>0</v>
      </c>
      <c r="T61" s="29">
        <f t="shared" si="1"/>
        <v>1</v>
      </c>
      <c r="U61" s="29">
        <f t="shared" si="2"/>
        <v>0</v>
      </c>
      <c r="V61" s="29">
        <f t="shared" si="3"/>
        <v>0</v>
      </c>
    </row>
    <row r="62" spans="1:22" s="29" customFormat="1" ht="12.75" customHeight="1">
      <c r="A62" s="17">
        <v>1994</v>
      </c>
      <c r="B62" s="18" t="s">
        <v>810</v>
      </c>
      <c r="C62" s="19" t="s">
        <v>813</v>
      </c>
      <c r="D62" s="20" t="s">
        <v>277</v>
      </c>
      <c r="E62" s="142" t="s">
        <v>1182</v>
      </c>
      <c r="F62" s="82">
        <v>6049.042442914</v>
      </c>
      <c r="G62" s="74">
        <v>8.268305</v>
      </c>
      <c r="H62" s="22" t="s">
        <v>170</v>
      </c>
      <c r="I62" s="23">
        <v>2129.194520547945</v>
      </c>
      <c r="J62" s="24" t="s">
        <v>177</v>
      </c>
      <c r="K62" s="25">
        <v>605643.884415296</v>
      </c>
      <c r="L62" s="83">
        <v>100.12227391870302</v>
      </c>
      <c r="M62" s="88"/>
      <c r="N62" s="89">
        <v>0.31853014366613663</v>
      </c>
      <c r="O62" s="88"/>
      <c r="P62" s="89">
        <v>0.23464290848873182</v>
      </c>
      <c r="Q62" s="77">
        <v>78</v>
      </c>
      <c r="R62" s="77">
        <v>80</v>
      </c>
      <c r="S62" s="29">
        <f t="shared" si="0"/>
        <v>0</v>
      </c>
      <c r="T62" s="29">
        <f t="shared" si="1"/>
        <v>0</v>
      </c>
      <c r="U62" s="29">
        <f t="shared" si="2"/>
        <v>1</v>
      </c>
      <c r="V62" s="29">
        <f t="shared" si="3"/>
        <v>0</v>
      </c>
    </row>
    <row r="63" spans="1:22" s="29" customFormat="1" ht="12.75" customHeight="1">
      <c r="A63" s="17">
        <v>1994</v>
      </c>
      <c r="B63" s="18" t="s">
        <v>810</v>
      </c>
      <c r="C63" s="19" t="s">
        <v>814</v>
      </c>
      <c r="D63" s="20" t="s">
        <v>815</v>
      </c>
      <c r="E63" s="142" t="s">
        <v>1182</v>
      </c>
      <c r="F63" s="82">
        <v>1083.900748752</v>
      </c>
      <c r="G63" s="74">
        <v>5.978052</v>
      </c>
      <c r="H63" s="22" t="s">
        <v>170</v>
      </c>
      <c r="I63" s="23">
        <v>325.55342465753426</v>
      </c>
      <c r="J63" s="24" t="s">
        <v>177</v>
      </c>
      <c r="K63" s="25">
        <v>112997.90112072184</v>
      </c>
      <c r="L63" s="83">
        <v>104.25115145535906</v>
      </c>
      <c r="M63" s="88"/>
      <c r="N63" s="89">
        <v>0.3886839875937294</v>
      </c>
      <c r="O63" s="88"/>
      <c r="P63" s="89">
        <v>0.2204517140771356</v>
      </c>
      <c r="Q63" s="77">
        <v>84</v>
      </c>
      <c r="R63" s="77">
        <v>78</v>
      </c>
      <c r="S63" s="29">
        <f t="shared" si="0"/>
        <v>0</v>
      </c>
      <c r="T63" s="29">
        <f t="shared" si="1"/>
        <v>0</v>
      </c>
      <c r="U63" s="29">
        <f t="shared" si="2"/>
        <v>1</v>
      </c>
      <c r="V63" s="29">
        <f t="shared" si="3"/>
        <v>0</v>
      </c>
    </row>
    <row r="64" spans="1:22" s="29" customFormat="1" ht="12.75" customHeight="1">
      <c r="A64" s="17">
        <v>1994</v>
      </c>
      <c r="B64" s="18" t="s">
        <v>810</v>
      </c>
      <c r="C64" s="19" t="s">
        <v>816</v>
      </c>
      <c r="D64" s="20" t="s">
        <v>817</v>
      </c>
      <c r="E64" s="141" t="s">
        <v>1182</v>
      </c>
      <c r="F64" s="82">
        <v>580.5296047798</v>
      </c>
      <c r="G64" s="74">
        <v>6.373644</v>
      </c>
      <c r="H64" s="22" t="s">
        <v>170</v>
      </c>
      <c r="I64" s="23">
        <v>203.1887671232877</v>
      </c>
      <c r="J64" s="24" t="s">
        <v>177</v>
      </c>
      <c r="K64" s="25">
        <v>170622.10297521774</v>
      </c>
      <c r="L64" s="83">
        <v>293.90766908422563</v>
      </c>
      <c r="M64" s="88"/>
      <c r="N64" s="89">
        <v>0.9403383240509201</v>
      </c>
      <c r="O64" s="88"/>
      <c r="P64" s="89">
        <v>0.2590627548234813</v>
      </c>
      <c r="Q64" s="77">
        <v>94</v>
      </c>
      <c r="R64" s="77">
        <v>83</v>
      </c>
      <c r="S64" s="29">
        <f t="shared" si="0"/>
        <v>0</v>
      </c>
      <c r="T64" s="29">
        <f t="shared" si="1"/>
        <v>0</v>
      </c>
      <c r="U64" s="29">
        <f t="shared" si="2"/>
        <v>0</v>
      </c>
      <c r="V64" s="29">
        <f t="shared" si="3"/>
        <v>1</v>
      </c>
    </row>
    <row r="65" spans="1:22" s="29" customFormat="1" ht="12.75" customHeight="1">
      <c r="A65" s="17">
        <v>1994</v>
      </c>
      <c r="B65" s="18" t="s">
        <v>810</v>
      </c>
      <c r="C65" s="19" t="s">
        <v>818</v>
      </c>
      <c r="D65" s="20" t="s">
        <v>278</v>
      </c>
      <c r="E65" s="142" t="s">
        <v>1182</v>
      </c>
      <c r="F65" s="82">
        <v>7237.921242629</v>
      </c>
      <c r="G65" s="74">
        <v>6.909801</v>
      </c>
      <c r="H65" s="22" t="s">
        <v>170</v>
      </c>
      <c r="I65" s="23">
        <v>2383.094520547945</v>
      </c>
      <c r="J65" s="24" t="s">
        <v>177</v>
      </c>
      <c r="K65" s="25">
        <v>984811.9332784929</v>
      </c>
      <c r="L65" s="83">
        <v>136.06281420669117</v>
      </c>
      <c r="M65" s="88"/>
      <c r="N65" s="89">
        <v>0.46276507528199484</v>
      </c>
      <c r="O65" s="88"/>
      <c r="P65" s="89">
        <v>0.3769779373369175</v>
      </c>
      <c r="Q65" s="77">
        <v>87</v>
      </c>
      <c r="R65" s="77">
        <v>90</v>
      </c>
      <c r="S65" s="29">
        <f t="shared" si="0"/>
        <v>0</v>
      </c>
      <c r="T65" s="29">
        <f t="shared" si="1"/>
        <v>0</v>
      </c>
      <c r="U65" s="29">
        <f t="shared" si="2"/>
        <v>1</v>
      </c>
      <c r="V65" s="29">
        <f t="shared" si="3"/>
        <v>0</v>
      </c>
    </row>
    <row r="66" spans="1:22" s="29" customFormat="1" ht="12.75" customHeight="1">
      <c r="A66" s="17">
        <v>1994</v>
      </c>
      <c r="B66" s="18" t="s">
        <v>810</v>
      </c>
      <c r="C66" s="19" t="s">
        <v>819</v>
      </c>
      <c r="D66" s="20" t="s">
        <v>279</v>
      </c>
      <c r="E66" s="142" t="s">
        <v>1182</v>
      </c>
      <c r="F66" s="82">
        <v>521.7516336631</v>
      </c>
      <c r="G66" s="74">
        <v>8.217847</v>
      </c>
      <c r="H66" s="22" t="s">
        <v>170</v>
      </c>
      <c r="I66" s="23">
        <v>122.46424657534246</v>
      </c>
      <c r="J66" s="24" t="s">
        <v>177</v>
      </c>
      <c r="K66" s="25">
        <v>107165.03597458494</v>
      </c>
      <c r="L66" s="83">
        <v>205.39473009831036</v>
      </c>
      <c r="M66" s="88"/>
      <c r="N66" s="89">
        <v>0.9799238777450281</v>
      </c>
      <c r="O66" s="88"/>
      <c r="P66" s="89">
        <v>0.30356539879391464</v>
      </c>
      <c r="Q66" s="77">
        <v>95</v>
      </c>
      <c r="R66" s="77">
        <v>86</v>
      </c>
      <c r="S66" s="29">
        <f t="shared" si="0"/>
        <v>0</v>
      </c>
      <c r="T66" s="29">
        <f t="shared" si="1"/>
        <v>0</v>
      </c>
      <c r="U66" s="29">
        <f t="shared" si="2"/>
        <v>0</v>
      </c>
      <c r="V66" s="29">
        <f t="shared" si="3"/>
        <v>1</v>
      </c>
    </row>
    <row r="67" spans="1:22" s="29" customFormat="1" ht="12.75" customHeight="1">
      <c r="A67" s="17">
        <v>1994</v>
      </c>
      <c r="B67" s="18" t="s">
        <v>810</v>
      </c>
      <c r="C67" s="19" t="s">
        <v>820</v>
      </c>
      <c r="D67" s="20" t="s">
        <v>280</v>
      </c>
      <c r="E67" s="142" t="s">
        <v>1182</v>
      </c>
      <c r="F67" s="82">
        <v>321.1683440435</v>
      </c>
      <c r="G67" s="74">
        <v>6.952431</v>
      </c>
      <c r="H67" s="22" t="s">
        <v>170</v>
      </c>
      <c r="I67" s="23">
        <v>69.5099315068493</v>
      </c>
      <c r="J67" s="24" t="s">
        <v>177</v>
      </c>
      <c r="K67" s="25">
        <v>14525.026282268203</v>
      </c>
      <c r="L67" s="83">
        <v>45.22558512273828</v>
      </c>
      <c r="M67" s="88"/>
      <c r="N67" s="89">
        <v>0.23400148173391294</v>
      </c>
      <c r="O67" s="88"/>
      <c r="P67" s="89">
        <v>0.13828419713363618</v>
      </c>
      <c r="Q67" s="77">
        <v>68</v>
      </c>
      <c r="R67" s="77">
        <v>66</v>
      </c>
      <c r="S67" s="29">
        <f t="shared" si="0"/>
        <v>0</v>
      </c>
      <c r="T67" s="29">
        <f t="shared" si="1"/>
        <v>1</v>
      </c>
      <c r="U67" s="29">
        <f t="shared" si="2"/>
        <v>0</v>
      </c>
      <c r="V67" s="29">
        <f t="shared" si="3"/>
        <v>0</v>
      </c>
    </row>
    <row r="68" spans="1:22" s="29" customFormat="1" ht="12.75" customHeight="1">
      <c r="A68" s="17">
        <v>1994</v>
      </c>
      <c r="B68" s="18" t="s">
        <v>810</v>
      </c>
      <c r="C68" s="19" t="s">
        <v>821</v>
      </c>
      <c r="D68" s="20" t="s">
        <v>283</v>
      </c>
      <c r="E68" s="142" t="s">
        <v>1182</v>
      </c>
      <c r="F68" s="82">
        <v>775.1949995213</v>
      </c>
      <c r="G68" s="74">
        <v>7.37659</v>
      </c>
      <c r="H68" s="22" t="s">
        <v>170</v>
      </c>
      <c r="I68" s="23">
        <v>280.6945205479452</v>
      </c>
      <c r="J68" s="24" t="s">
        <v>177</v>
      </c>
      <c r="K68" s="25">
        <v>109424.53235515446</v>
      </c>
      <c r="L68" s="83">
        <v>141.15742803130377</v>
      </c>
      <c r="M68" s="88"/>
      <c r="N68" s="89">
        <v>0.43654528866217385</v>
      </c>
      <c r="O68" s="88"/>
      <c r="P68" s="89">
        <v>0.18954185497047238</v>
      </c>
      <c r="Q68" s="77">
        <v>86</v>
      </c>
      <c r="R68" s="77">
        <v>75</v>
      </c>
      <c r="S68" s="29">
        <f t="shared" si="0"/>
        <v>0</v>
      </c>
      <c r="T68" s="29">
        <f t="shared" si="1"/>
        <v>0</v>
      </c>
      <c r="U68" s="29">
        <f t="shared" si="2"/>
        <v>1</v>
      </c>
      <c r="V68" s="29">
        <f t="shared" si="3"/>
        <v>0</v>
      </c>
    </row>
    <row r="69" spans="1:22" s="29" customFormat="1" ht="12.75" customHeight="1">
      <c r="A69" s="17">
        <v>1994</v>
      </c>
      <c r="B69" s="18" t="s">
        <v>810</v>
      </c>
      <c r="C69" s="19" t="s">
        <v>822</v>
      </c>
      <c r="D69" s="20" t="s">
        <v>284</v>
      </c>
      <c r="E69" s="141" t="s">
        <v>1182</v>
      </c>
      <c r="F69" s="82">
        <v>20153.82309481</v>
      </c>
      <c r="G69" s="74">
        <v>7.310782</v>
      </c>
      <c r="H69" s="22" t="s">
        <v>170</v>
      </c>
      <c r="I69" s="23">
        <v>6450.945205479452</v>
      </c>
      <c r="J69" s="24" t="s">
        <v>177</v>
      </c>
      <c r="K69" s="25">
        <v>2002238.4632895626</v>
      </c>
      <c r="L69" s="83">
        <v>99.34782367942775</v>
      </c>
      <c r="M69" s="88"/>
      <c r="N69" s="89">
        <v>0.3475689629554129</v>
      </c>
      <c r="O69" s="88"/>
      <c r="P69" s="89">
        <v>0.2956386145221788</v>
      </c>
      <c r="Q69" s="77">
        <v>81</v>
      </c>
      <c r="R69" s="77">
        <v>86</v>
      </c>
      <c r="S69" s="29">
        <f aca="true" t="shared" si="4" ref="S69:S132">IF(N69&lt;0.1,1,0)</f>
        <v>0</v>
      </c>
      <c r="T69" s="29">
        <f aca="true" t="shared" si="5" ref="T69:T132">IF(AND(N69&gt;=0.1,N69&lt;0.3),1,0)</f>
        <v>0</v>
      </c>
      <c r="U69" s="29">
        <f aca="true" t="shared" si="6" ref="U69:U132">IF(AND(N69&gt;=0.3,N69&lt;0.5),1,0)</f>
        <v>1</v>
      </c>
      <c r="V69" s="29">
        <f aca="true" t="shared" si="7" ref="V69:V132">IF(N69&gt;=0.5,1,0)</f>
        <v>0</v>
      </c>
    </row>
    <row r="70" spans="1:22" s="29" customFormat="1" ht="12.75" customHeight="1">
      <c r="A70" s="17">
        <v>1994</v>
      </c>
      <c r="B70" s="18" t="s">
        <v>810</v>
      </c>
      <c r="C70" s="19" t="s">
        <v>823</v>
      </c>
      <c r="D70" s="20" t="s">
        <v>824</v>
      </c>
      <c r="E70" s="142" t="s">
        <v>1182</v>
      </c>
      <c r="F70" s="82">
        <v>32364.75600753</v>
      </c>
      <c r="G70" s="74">
        <v>7.383253</v>
      </c>
      <c r="H70" s="22" t="s">
        <v>170</v>
      </c>
      <c r="I70" s="23">
        <v>10826.219178082192</v>
      </c>
      <c r="J70" s="24" t="s">
        <v>177</v>
      </c>
      <c r="K70" s="25">
        <v>3459228.597304522</v>
      </c>
      <c r="L70" s="83">
        <v>106.88257920126746</v>
      </c>
      <c r="M70" s="88"/>
      <c r="N70" s="89">
        <v>0.35780877614467177</v>
      </c>
      <c r="O70" s="88"/>
      <c r="P70" s="89">
        <v>0.3088535792946676</v>
      </c>
      <c r="Q70" s="77">
        <v>81</v>
      </c>
      <c r="R70" s="77">
        <v>87</v>
      </c>
      <c r="S70" s="29">
        <f t="shared" si="4"/>
        <v>0</v>
      </c>
      <c r="T70" s="29">
        <f t="shared" si="5"/>
        <v>0</v>
      </c>
      <c r="U70" s="29">
        <f t="shared" si="6"/>
        <v>1</v>
      </c>
      <c r="V70" s="29">
        <f t="shared" si="7"/>
        <v>0</v>
      </c>
    </row>
    <row r="71" spans="1:22" s="29" customFormat="1" ht="12.75" customHeight="1">
      <c r="A71" s="17">
        <v>1994</v>
      </c>
      <c r="B71" s="18" t="s">
        <v>810</v>
      </c>
      <c r="C71" s="19" t="s">
        <v>825</v>
      </c>
      <c r="D71" s="20" t="s">
        <v>285</v>
      </c>
      <c r="E71" s="141" t="s">
        <v>1182</v>
      </c>
      <c r="F71" s="82">
        <v>11165.37947617</v>
      </c>
      <c r="G71" s="74">
        <v>7.506149</v>
      </c>
      <c r="H71" s="22" t="s">
        <v>170</v>
      </c>
      <c r="I71" s="23">
        <v>3438.9821917808217</v>
      </c>
      <c r="J71" s="24" t="s">
        <v>177</v>
      </c>
      <c r="K71" s="25">
        <v>2300763.718272993</v>
      </c>
      <c r="L71" s="83">
        <v>206.06229489857085</v>
      </c>
      <c r="M71" s="88"/>
      <c r="N71" s="89">
        <v>0.7491876927196915</v>
      </c>
      <c r="O71" s="88"/>
      <c r="P71" s="89">
        <v>0.4642917505021863</v>
      </c>
      <c r="Q71" s="77">
        <v>94</v>
      </c>
      <c r="R71" s="77">
        <v>93</v>
      </c>
      <c r="S71" s="29">
        <f t="shared" si="4"/>
        <v>0</v>
      </c>
      <c r="T71" s="29">
        <f t="shared" si="5"/>
        <v>0</v>
      </c>
      <c r="U71" s="29">
        <f t="shared" si="6"/>
        <v>0</v>
      </c>
      <c r="V71" s="29">
        <f t="shared" si="7"/>
        <v>1</v>
      </c>
    </row>
    <row r="72" spans="1:22" s="29" customFormat="1" ht="12.75" customHeight="1">
      <c r="A72" s="17">
        <v>1997</v>
      </c>
      <c r="B72" s="18" t="s">
        <v>1145</v>
      </c>
      <c r="C72" s="19" t="s">
        <v>1146</v>
      </c>
      <c r="D72" s="20" t="s">
        <v>286</v>
      </c>
      <c r="E72" s="139" t="s">
        <v>1182</v>
      </c>
      <c r="F72" s="82">
        <v>5949.12461</v>
      </c>
      <c r="G72" s="74">
        <v>12.73966</v>
      </c>
      <c r="H72" s="22" t="s">
        <v>172</v>
      </c>
      <c r="I72" s="23">
        <v>1679.1012311901504</v>
      </c>
      <c r="J72" s="24" t="s">
        <v>177</v>
      </c>
      <c r="K72" s="25">
        <v>175955.49280543916</v>
      </c>
      <c r="L72" s="83">
        <v>29.57670318582202</v>
      </c>
      <c r="M72" s="88"/>
      <c r="N72" s="89">
        <v>0.11734767511444713</v>
      </c>
      <c r="O72" s="88"/>
      <c r="P72" s="89">
        <v>0.09519108524021307</v>
      </c>
      <c r="Q72" s="77">
        <v>48</v>
      </c>
      <c r="R72" s="77">
        <v>55</v>
      </c>
      <c r="S72" s="29">
        <f t="shared" si="4"/>
        <v>0</v>
      </c>
      <c r="T72" s="29">
        <f t="shared" si="5"/>
        <v>1</v>
      </c>
      <c r="U72" s="29">
        <f t="shared" si="6"/>
        <v>0</v>
      </c>
      <c r="V72" s="29">
        <f t="shared" si="7"/>
        <v>0</v>
      </c>
    </row>
    <row r="73" spans="1:22" s="29" customFormat="1" ht="12.75" customHeight="1">
      <c r="A73" s="17">
        <v>1997</v>
      </c>
      <c r="B73" s="18" t="s">
        <v>1145</v>
      </c>
      <c r="C73" s="19" t="s">
        <v>1147</v>
      </c>
      <c r="D73" s="20" t="s">
        <v>1148</v>
      </c>
      <c r="E73" s="140" t="s">
        <v>1182</v>
      </c>
      <c r="F73" s="82">
        <v>1158.75904</v>
      </c>
      <c r="G73" s="74">
        <v>10.10995</v>
      </c>
      <c r="H73" s="22" t="s">
        <v>172</v>
      </c>
      <c r="I73" s="23">
        <v>230.3136798905609</v>
      </c>
      <c r="J73" s="24" t="s">
        <v>177</v>
      </c>
      <c r="K73" s="25">
        <v>61765.22281389369</v>
      </c>
      <c r="L73" s="83">
        <v>53.30290481608126</v>
      </c>
      <c r="M73" s="88"/>
      <c r="N73" s="89">
        <v>0.3003120918703037</v>
      </c>
      <c r="O73" s="88"/>
      <c r="P73" s="89">
        <v>0.11075586719612707</v>
      </c>
      <c r="Q73" s="77">
        <v>76</v>
      </c>
      <c r="R73" s="77">
        <v>59</v>
      </c>
      <c r="S73" s="29">
        <f t="shared" si="4"/>
        <v>0</v>
      </c>
      <c r="T73" s="29">
        <f t="shared" si="5"/>
        <v>0</v>
      </c>
      <c r="U73" s="29">
        <f t="shared" si="6"/>
        <v>1</v>
      </c>
      <c r="V73" s="29">
        <f t="shared" si="7"/>
        <v>0</v>
      </c>
    </row>
    <row r="74" spans="1:22" s="29" customFormat="1" ht="12.75" customHeight="1">
      <c r="A74" s="17">
        <v>1997</v>
      </c>
      <c r="B74" s="18" t="s">
        <v>1145</v>
      </c>
      <c r="C74" s="19" t="s">
        <v>1149</v>
      </c>
      <c r="D74" s="20" t="s">
        <v>288</v>
      </c>
      <c r="E74" s="139" t="s">
        <v>1182</v>
      </c>
      <c r="F74" s="82">
        <v>5405.6192</v>
      </c>
      <c r="G74" s="74">
        <v>10.72179</v>
      </c>
      <c r="H74" s="22" t="s">
        <v>172</v>
      </c>
      <c r="I74" s="23">
        <v>1149.922024623803</v>
      </c>
      <c r="J74" s="24" t="s">
        <v>177</v>
      </c>
      <c r="K74" s="25">
        <v>223356.87654543045</v>
      </c>
      <c r="L74" s="83">
        <v>41.31938789647455</v>
      </c>
      <c r="M74" s="88"/>
      <c r="N74" s="89">
        <v>0.21751012436125455</v>
      </c>
      <c r="O74" s="88"/>
      <c r="P74" s="89">
        <v>0.12254345456130285</v>
      </c>
      <c r="Q74" s="77">
        <v>67</v>
      </c>
      <c r="R74" s="77">
        <v>63</v>
      </c>
      <c r="S74" s="29">
        <f t="shared" si="4"/>
        <v>0</v>
      </c>
      <c r="T74" s="29">
        <f t="shared" si="5"/>
        <v>1</v>
      </c>
      <c r="U74" s="29">
        <f t="shared" si="6"/>
        <v>0</v>
      </c>
      <c r="V74" s="29">
        <f t="shared" si="7"/>
        <v>0</v>
      </c>
    </row>
    <row r="75" spans="1:22" s="29" customFormat="1" ht="12.75" customHeight="1">
      <c r="A75" s="17">
        <v>1994</v>
      </c>
      <c r="B75" s="18" t="s">
        <v>864</v>
      </c>
      <c r="C75" s="19" t="s">
        <v>865</v>
      </c>
      <c r="D75" s="20" t="s">
        <v>292</v>
      </c>
      <c r="E75" s="141" t="s">
        <v>1182</v>
      </c>
      <c r="F75" s="82">
        <v>243.3888</v>
      </c>
      <c r="G75" s="74">
        <v>9.066885</v>
      </c>
      <c r="H75" s="22" t="s">
        <v>170</v>
      </c>
      <c r="I75" s="23">
        <v>62.413232876712335</v>
      </c>
      <c r="J75" s="24" t="s">
        <v>177</v>
      </c>
      <c r="K75" s="25">
        <v>9095.923712526977</v>
      </c>
      <c r="L75" s="83">
        <v>37.37198964178704</v>
      </c>
      <c r="M75" s="88"/>
      <c r="N75" s="89">
        <v>0.16319944280691262</v>
      </c>
      <c r="O75" s="88"/>
      <c r="P75" s="89">
        <v>0.17646015297394657</v>
      </c>
      <c r="Q75" s="77">
        <v>57</v>
      </c>
      <c r="R75" s="77">
        <v>72</v>
      </c>
      <c r="S75" s="29">
        <f t="shared" si="4"/>
        <v>0</v>
      </c>
      <c r="T75" s="29">
        <f t="shared" si="5"/>
        <v>1</v>
      </c>
      <c r="U75" s="29">
        <f t="shared" si="6"/>
        <v>0</v>
      </c>
      <c r="V75" s="29">
        <f t="shared" si="7"/>
        <v>0</v>
      </c>
    </row>
    <row r="76" spans="1:22" s="29" customFormat="1" ht="12.75" customHeight="1">
      <c r="A76" s="17">
        <v>1994</v>
      </c>
      <c r="B76" s="18" t="s">
        <v>864</v>
      </c>
      <c r="C76" s="19" t="s">
        <v>866</v>
      </c>
      <c r="D76" s="20" t="s">
        <v>293</v>
      </c>
      <c r="E76" s="141" t="s">
        <v>1182</v>
      </c>
      <c r="F76" s="82">
        <v>2775.38688</v>
      </c>
      <c r="G76" s="74">
        <v>9.064147</v>
      </c>
      <c r="H76" s="22" t="s">
        <v>170</v>
      </c>
      <c r="I76" s="23">
        <v>780.2835616438356</v>
      </c>
      <c r="J76" s="24" t="s">
        <v>177</v>
      </c>
      <c r="K76" s="25">
        <v>254216.2337159893</v>
      </c>
      <c r="L76" s="83">
        <v>91.59668352831203</v>
      </c>
      <c r="M76" s="88"/>
      <c r="N76" s="89">
        <v>0.3648374097498802</v>
      </c>
      <c r="O76" s="88"/>
      <c r="P76" s="89">
        <v>0.15463899741534973</v>
      </c>
      <c r="Q76" s="77">
        <v>82</v>
      </c>
      <c r="R76" s="77">
        <v>69</v>
      </c>
      <c r="S76" s="29">
        <f t="shared" si="4"/>
        <v>0</v>
      </c>
      <c r="T76" s="29">
        <f t="shared" si="5"/>
        <v>0</v>
      </c>
      <c r="U76" s="29">
        <f t="shared" si="6"/>
        <v>1</v>
      </c>
      <c r="V76" s="29">
        <f t="shared" si="7"/>
        <v>0</v>
      </c>
    </row>
    <row r="77" spans="1:22" s="29" customFormat="1" ht="12.75" customHeight="1">
      <c r="A77" s="17">
        <v>1994</v>
      </c>
      <c r="B77" s="18" t="s">
        <v>864</v>
      </c>
      <c r="C77" s="19" t="s">
        <v>868</v>
      </c>
      <c r="D77" s="20" t="s">
        <v>869</v>
      </c>
      <c r="E77" s="142" t="s">
        <v>1182</v>
      </c>
      <c r="F77" s="82">
        <v>1426.45722</v>
      </c>
      <c r="G77" s="74">
        <v>9.274044</v>
      </c>
      <c r="H77" s="22" t="s">
        <v>170</v>
      </c>
      <c r="I77" s="23">
        <v>525.4591780821918</v>
      </c>
      <c r="J77" s="24" t="s">
        <v>177</v>
      </c>
      <c r="K77" s="25">
        <v>140797.98264333195</v>
      </c>
      <c r="L77" s="83">
        <v>98.7046654251096</v>
      </c>
      <c r="M77" s="88"/>
      <c r="N77" s="89">
        <v>0.3000585396068459</v>
      </c>
      <c r="O77" s="88"/>
      <c r="P77" s="89">
        <v>0.14578607010592645</v>
      </c>
      <c r="Q77" s="77">
        <v>76</v>
      </c>
      <c r="R77" s="77">
        <v>67</v>
      </c>
      <c r="S77" s="29">
        <f t="shared" si="4"/>
        <v>0</v>
      </c>
      <c r="T77" s="29">
        <f t="shared" si="5"/>
        <v>0</v>
      </c>
      <c r="U77" s="29">
        <f t="shared" si="6"/>
        <v>1</v>
      </c>
      <c r="V77" s="29">
        <f t="shared" si="7"/>
        <v>0</v>
      </c>
    </row>
    <row r="78" spans="1:22" s="29" customFormat="1" ht="12.75" customHeight="1">
      <c r="A78" s="17">
        <v>1994</v>
      </c>
      <c r="B78" s="18" t="s">
        <v>864</v>
      </c>
      <c r="C78" s="19" t="s">
        <v>870</v>
      </c>
      <c r="D78" s="20" t="s">
        <v>295</v>
      </c>
      <c r="E78" s="141" t="s">
        <v>1182</v>
      </c>
      <c r="F78" s="82">
        <v>13263.8269</v>
      </c>
      <c r="G78" s="74">
        <v>9.032857</v>
      </c>
      <c r="H78" s="22" t="s">
        <v>170</v>
      </c>
      <c r="I78" s="23">
        <v>3968.4068493150685</v>
      </c>
      <c r="J78" s="24" t="s">
        <v>177</v>
      </c>
      <c r="K78" s="25">
        <v>1319803.6167932055</v>
      </c>
      <c r="L78" s="83">
        <v>99.50398378564526</v>
      </c>
      <c r="M78" s="88"/>
      <c r="N78" s="89">
        <v>0.3724274339690508</v>
      </c>
      <c r="O78" s="88"/>
      <c r="P78" s="89">
        <v>0.4597023904759197</v>
      </c>
      <c r="Q78" s="77">
        <v>82</v>
      </c>
      <c r="R78" s="77">
        <v>92</v>
      </c>
      <c r="S78" s="29">
        <f t="shared" si="4"/>
        <v>0</v>
      </c>
      <c r="T78" s="29">
        <f t="shared" si="5"/>
        <v>0</v>
      </c>
      <c r="U78" s="29">
        <f t="shared" si="6"/>
        <v>1</v>
      </c>
      <c r="V78" s="29">
        <f t="shared" si="7"/>
        <v>0</v>
      </c>
    </row>
    <row r="79" spans="1:22" s="29" customFormat="1" ht="12.75" customHeight="1">
      <c r="A79" s="17">
        <v>1994</v>
      </c>
      <c r="B79" s="18" t="s">
        <v>864</v>
      </c>
      <c r="C79" s="19" t="s">
        <v>871</v>
      </c>
      <c r="D79" s="20" t="s">
        <v>296</v>
      </c>
      <c r="E79" s="142" t="s">
        <v>1182</v>
      </c>
      <c r="F79" s="82">
        <v>1695.6713</v>
      </c>
      <c r="G79" s="74">
        <v>8.778109</v>
      </c>
      <c r="H79" s="22" t="s">
        <v>170</v>
      </c>
      <c r="I79" s="23">
        <v>567.9641095890411</v>
      </c>
      <c r="J79" s="24" t="s">
        <v>177</v>
      </c>
      <c r="K79" s="25">
        <v>264183.1606876121</v>
      </c>
      <c r="L79" s="83">
        <v>155.79856820576728</v>
      </c>
      <c r="M79" s="88"/>
      <c r="N79" s="89">
        <v>0.5208741202595284</v>
      </c>
      <c r="O79" s="88"/>
      <c r="P79" s="89">
        <v>0.2219856642359148</v>
      </c>
      <c r="Q79" s="77">
        <v>90</v>
      </c>
      <c r="R79" s="77">
        <v>78</v>
      </c>
      <c r="S79" s="29">
        <f t="shared" si="4"/>
        <v>0</v>
      </c>
      <c r="T79" s="29">
        <f t="shared" si="5"/>
        <v>0</v>
      </c>
      <c r="U79" s="29">
        <f t="shared" si="6"/>
        <v>0</v>
      </c>
      <c r="V79" s="29">
        <f t="shared" si="7"/>
        <v>1</v>
      </c>
    </row>
    <row r="80" spans="1:22" s="29" customFormat="1" ht="12.75" customHeight="1">
      <c r="A80" s="17">
        <v>1991</v>
      </c>
      <c r="B80" s="18" t="s">
        <v>700</v>
      </c>
      <c r="C80" s="113" t="s">
        <v>709</v>
      </c>
      <c r="D80" s="116" t="s">
        <v>710</v>
      </c>
      <c r="E80" s="142" t="s">
        <v>1182</v>
      </c>
      <c r="F80" s="82">
        <v>1477.8871</v>
      </c>
      <c r="G80" s="74">
        <v>0.9325957</v>
      </c>
      <c r="H80" s="22" t="s">
        <v>169</v>
      </c>
      <c r="I80" s="23">
        <v>13.756712328767122</v>
      </c>
      <c r="J80" s="24" t="s">
        <v>177</v>
      </c>
      <c r="K80" s="25">
        <v>4945.03621569444</v>
      </c>
      <c r="L80" s="83">
        <v>3.346017578537928</v>
      </c>
      <c r="M80" s="88"/>
      <c r="N80" s="89">
        <v>0.40253473508125565</v>
      </c>
      <c r="O80" s="88"/>
      <c r="P80" s="89">
        <v>0.2775611718175021</v>
      </c>
      <c r="Q80" s="77">
        <v>85</v>
      </c>
      <c r="R80" s="77">
        <v>84</v>
      </c>
      <c r="S80" s="29">
        <f t="shared" si="4"/>
        <v>0</v>
      </c>
      <c r="T80" s="29">
        <f t="shared" si="5"/>
        <v>0</v>
      </c>
      <c r="U80" s="29">
        <f t="shared" si="6"/>
        <v>1</v>
      </c>
      <c r="V80" s="29">
        <f t="shared" si="7"/>
        <v>0</v>
      </c>
    </row>
    <row r="81" spans="1:22" s="29" customFormat="1" ht="12.75" customHeight="1">
      <c r="A81" s="17">
        <v>1991</v>
      </c>
      <c r="B81" s="18" t="s">
        <v>540</v>
      </c>
      <c r="C81" s="19" t="s">
        <v>542</v>
      </c>
      <c r="D81" s="20" t="s">
        <v>313</v>
      </c>
      <c r="E81" s="142" t="s">
        <v>1182</v>
      </c>
      <c r="F81" s="82">
        <v>363.772608</v>
      </c>
      <c r="G81" s="74">
        <v>1.701894</v>
      </c>
      <c r="H81" s="17">
        <v>1994</v>
      </c>
      <c r="I81" s="23">
        <v>6.1665205479452085</v>
      </c>
      <c r="J81" s="24" t="s">
        <v>177</v>
      </c>
      <c r="K81" s="25">
        <v>7023.7468657908</v>
      </c>
      <c r="L81" s="83">
        <v>19.308069687838618</v>
      </c>
      <c r="M81" s="88"/>
      <c r="N81" s="89">
        <v>1.2754904446431898</v>
      </c>
      <c r="O81" s="88"/>
      <c r="P81" s="89">
        <v>1.0816038546464999</v>
      </c>
      <c r="Q81" s="77">
        <v>97</v>
      </c>
      <c r="R81" s="77">
        <v>97</v>
      </c>
      <c r="S81" s="29">
        <f t="shared" si="4"/>
        <v>0</v>
      </c>
      <c r="T81" s="29">
        <f t="shared" si="5"/>
        <v>0</v>
      </c>
      <c r="U81" s="29">
        <f t="shared" si="6"/>
        <v>0</v>
      </c>
      <c r="V81" s="29">
        <f t="shared" si="7"/>
        <v>1</v>
      </c>
    </row>
    <row r="82" spans="1:22" s="29" customFormat="1" ht="12.75" customHeight="1">
      <c r="A82" s="17">
        <v>1991</v>
      </c>
      <c r="B82" s="18" t="s">
        <v>540</v>
      </c>
      <c r="C82" s="19" t="s">
        <v>547</v>
      </c>
      <c r="D82" s="20" t="s">
        <v>315</v>
      </c>
      <c r="E82" s="142" t="s">
        <v>1182</v>
      </c>
      <c r="F82" s="82">
        <v>761.722368</v>
      </c>
      <c r="G82" s="74">
        <v>2.435172</v>
      </c>
      <c r="H82" s="22" t="s">
        <v>169</v>
      </c>
      <c r="I82" s="23">
        <v>64.78493150684932</v>
      </c>
      <c r="J82" s="24" t="s">
        <v>177</v>
      </c>
      <c r="K82" s="25">
        <v>75356.06352374487</v>
      </c>
      <c r="L82" s="83">
        <v>98.92851607023424</v>
      </c>
      <c r="M82" s="88"/>
      <c r="N82" s="89">
        <v>1.3025450137483385</v>
      </c>
      <c r="O82" s="88"/>
      <c r="P82" s="89">
        <v>0.6985805486605345</v>
      </c>
      <c r="Q82" s="77">
        <v>97</v>
      </c>
      <c r="R82" s="77">
        <v>94</v>
      </c>
      <c r="S82" s="29">
        <f t="shared" si="4"/>
        <v>0</v>
      </c>
      <c r="T82" s="29">
        <f t="shared" si="5"/>
        <v>0</v>
      </c>
      <c r="U82" s="29">
        <f t="shared" si="6"/>
        <v>0</v>
      </c>
      <c r="V82" s="29">
        <f t="shared" si="7"/>
        <v>1</v>
      </c>
    </row>
    <row r="83" spans="1:22" s="29" customFormat="1" ht="12.75" customHeight="1">
      <c r="A83" s="17">
        <v>1991</v>
      </c>
      <c r="B83" s="18" t="s">
        <v>540</v>
      </c>
      <c r="C83" s="19" t="s">
        <v>548</v>
      </c>
      <c r="D83" s="20" t="s">
        <v>549</v>
      </c>
      <c r="E83" s="142" t="s">
        <v>1182</v>
      </c>
      <c r="F83" s="82">
        <v>953.904192</v>
      </c>
      <c r="G83" s="74">
        <v>2.99244</v>
      </c>
      <c r="H83" s="22" t="s">
        <v>169</v>
      </c>
      <c r="I83" s="23">
        <v>115.74657534246575</v>
      </c>
      <c r="J83" s="24" t="s">
        <v>177</v>
      </c>
      <c r="K83" s="25">
        <v>48141.6991071904</v>
      </c>
      <c r="L83" s="83">
        <v>50.46806535806732</v>
      </c>
      <c r="M83" s="88"/>
      <c r="N83" s="89">
        <v>0.46575958924196686</v>
      </c>
      <c r="O83" s="88"/>
      <c r="P83" s="89">
        <v>0.38956454878436314</v>
      </c>
      <c r="Q83" s="77">
        <v>88</v>
      </c>
      <c r="R83" s="77">
        <v>90</v>
      </c>
      <c r="S83" s="29">
        <f t="shared" si="4"/>
        <v>0</v>
      </c>
      <c r="T83" s="29">
        <f t="shared" si="5"/>
        <v>0</v>
      </c>
      <c r="U83" s="29">
        <f t="shared" si="6"/>
        <v>1</v>
      </c>
      <c r="V83" s="29">
        <f t="shared" si="7"/>
        <v>0</v>
      </c>
    </row>
    <row r="84" spans="1:22" s="29" customFormat="1" ht="12.75" customHeight="1">
      <c r="A84" s="17">
        <v>1991</v>
      </c>
      <c r="B84" s="18" t="s">
        <v>540</v>
      </c>
      <c r="C84" s="19" t="s">
        <v>550</v>
      </c>
      <c r="D84" s="20" t="s">
        <v>551</v>
      </c>
      <c r="E84" s="141" t="s">
        <v>1182</v>
      </c>
      <c r="F84" s="82">
        <v>17988.6981</v>
      </c>
      <c r="G84" s="74">
        <v>3.000299</v>
      </c>
      <c r="H84" s="22" t="s">
        <v>169</v>
      </c>
      <c r="I84" s="23">
        <v>2470.230136986301</v>
      </c>
      <c r="J84" s="24" t="s">
        <v>177</v>
      </c>
      <c r="K84" s="25">
        <v>1166646.561523891</v>
      </c>
      <c r="L84" s="83">
        <v>64.8544188711406</v>
      </c>
      <c r="M84" s="88"/>
      <c r="N84" s="89">
        <v>0.528871824420996</v>
      </c>
      <c r="O84" s="88"/>
      <c r="P84" s="89">
        <v>0.45542200436121427</v>
      </c>
      <c r="Q84" s="77">
        <v>90</v>
      </c>
      <c r="R84" s="77">
        <v>92</v>
      </c>
      <c r="S84" s="29">
        <f t="shared" si="4"/>
        <v>0</v>
      </c>
      <c r="T84" s="29">
        <f t="shared" si="5"/>
        <v>0</v>
      </c>
      <c r="U84" s="29">
        <f t="shared" si="6"/>
        <v>0</v>
      </c>
      <c r="V84" s="29">
        <f t="shared" si="7"/>
        <v>1</v>
      </c>
    </row>
    <row r="85" spans="1:22" s="29" customFormat="1" ht="12.75" customHeight="1">
      <c r="A85" s="17">
        <v>1991</v>
      </c>
      <c r="B85" s="18" t="s">
        <v>622</v>
      </c>
      <c r="C85" s="19" t="s">
        <v>623</v>
      </c>
      <c r="D85" s="20" t="s">
        <v>316</v>
      </c>
      <c r="E85" s="142" t="s">
        <v>1182</v>
      </c>
      <c r="F85" s="82">
        <v>105.53604</v>
      </c>
      <c r="G85" s="74">
        <v>11.03376</v>
      </c>
      <c r="H85" s="22" t="s">
        <v>169</v>
      </c>
      <c r="I85" s="23">
        <v>47.04289041095888</v>
      </c>
      <c r="J85" s="24" t="s">
        <v>177</v>
      </c>
      <c r="K85" s="25">
        <v>9538.127911150194</v>
      </c>
      <c r="L85" s="83">
        <v>90.37792124046149</v>
      </c>
      <c r="M85" s="88"/>
      <c r="N85" s="89">
        <v>0.22704800253752694</v>
      </c>
      <c r="O85" s="88"/>
      <c r="P85" s="89">
        <v>0.03177944292370499</v>
      </c>
      <c r="Q85" s="77">
        <v>68</v>
      </c>
      <c r="R85" s="77">
        <v>22</v>
      </c>
      <c r="S85" s="29">
        <f t="shared" si="4"/>
        <v>0</v>
      </c>
      <c r="T85" s="29">
        <f t="shared" si="5"/>
        <v>1</v>
      </c>
      <c r="U85" s="29">
        <f t="shared" si="6"/>
        <v>0</v>
      </c>
      <c r="V85" s="29">
        <f t="shared" si="7"/>
        <v>0</v>
      </c>
    </row>
    <row r="86" spans="1:22" s="29" customFormat="1" ht="12.75" customHeight="1">
      <c r="A86" s="17">
        <v>1991</v>
      </c>
      <c r="B86" s="18" t="s">
        <v>622</v>
      </c>
      <c r="C86" s="19" t="s">
        <v>624</v>
      </c>
      <c r="D86" s="20" t="s">
        <v>317</v>
      </c>
      <c r="E86" s="141" t="s">
        <v>1182</v>
      </c>
      <c r="F86" s="82">
        <v>873.22816</v>
      </c>
      <c r="G86" s="74">
        <v>10.94841</v>
      </c>
      <c r="H86" s="22" t="s">
        <v>169</v>
      </c>
      <c r="I86" s="23">
        <v>487.3164383561644</v>
      </c>
      <c r="J86" s="24" t="s">
        <v>177</v>
      </c>
      <c r="K86" s="25">
        <v>16827.372101221637</v>
      </c>
      <c r="L86" s="83">
        <v>19.270303996176253</v>
      </c>
      <c r="M86" s="88"/>
      <c r="N86" s="89">
        <v>0.038668184135649236</v>
      </c>
      <c r="O86" s="88"/>
      <c r="P86" s="89">
        <v>0.04196880550638291</v>
      </c>
      <c r="Q86" s="77">
        <v>22</v>
      </c>
      <c r="R86" s="77">
        <v>30</v>
      </c>
      <c r="S86" s="29">
        <f t="shared" si="4"/>
        <v>1</v>
      </c>
      <c r="T86" s="29">
        <f t="shared" si="5"/>
        <v>0</v>
      </c>
      <c r="U86" s="29">
        <f t="shared" si="6"/>
        <v>0</v>
      </c>
      <c r="V86" s="29">
        <f t="shared" si="7"/>
        <v>0</v>
      </c>
    </row>
    <row r="87" spans="1:22" s="29" customFormat="1" ht="12.75" customHeight="1">
      <c r="A87" s="17">
        <v>1994</v>
      </c>
      <c r="B87" s="18" t="s">
        <v>874</v>
      </c>
      <c r="C87" s="19" t="s">
        <v>879</v>
      </c>
      <c r="D87" s="20" t="s">
        <v>319</v>
      </c>
      <c r="E87" s="142" t="s">
        <v>1182</v>
      </c>
      <c r="F87" s="82">
        <v>1143.8441</v>
      </c>
      <c r="G87" s="74">
        <v>16.07188</v>
      </c>
      <c r="H87" s="22" t="s">
        <v>170</v>
      </c>
      <c r="I87" s="23">
        <v>667.3342465753425</v>
      </c>
      <c r="J87" s="24" t="s">
        <v>177</v>
      </c>
      <c r="K87" s="25">
        <v>141349.11552946942</v>
      </c>
      <c r="L87" s="83">
        <v>123.57375933439654</v>
      </c>
      <c r="M87" s="88"/>
      <c r="N87" s="89">
        <v>0.2371910095966367</v>
      </c>
      <c r="O87" s="88"/>
      <c r="P87" s="89">
        <v>0.13663279500973974</v>
      </c>
      <c r="Q87" s="77">
        <v>69</v>
      </c>
      <c r="R87" s="77">
        <v>65</v>
      </c>
      <c r="S87" s="29">
        <f t="shared" si="4"/>
        <v>0</v>
      </c>
      <c r="T87" s="29">
        <f t="shared" si="5"/>
        <v>1</v>
      </c>
      <c r="U87" s="29">
        <f t="shared" si="6"/>
        <v>0</v>
      </c>
      <c r="V87" s="29">
        <f t="shared" si="7"/>
        <v>0</v>
      </c>
    </row>
    <row r="88" spans="1:22" s="29" customFormat="1" ht="12.75" customHeight="1">
      <c r="A88" s="17">
        <v>1991</v>
      </c>
      <c r="B88" s="18" t="s">
        <v>622</v>
      </c>
      <c r="C88" s="19" t="s">
        <v>627</v>
      </c>
      <c r="D88" s="20" t="s">
        <v>628</v>
      </c>
      <c r="E88" s="142" t="s">
        <v>1182</v>
      </c>
      <c r="F88" s="82">
        <v>134.046792</v>
      </c>
      <c r="G88" s="74">
        <v>13.51773</v>
      </c>
      <c r="H88" s="22" t="s">
        <v>169</v>
      </c>
      <c r="I88" s="23">
        <v>57.78986301369862</v>
      </c>
      <c r="J88" s="24" t="s">
        <v>177</v>
      </c>
      <c r="K88" s="25">
        <v>12543.295983382031</v>
      </c>
      <c r="L88" s="83">
        <v>93.57401095717405</v>
      </c>
      <c r="M88" s="88"/>
      <c r="N88" s="89">
        <v>0.24305723131757473</v>
      </c>
      <c r="O88" s="88"/>
      <c r="P88" s="89">
        <v>0.06362800187846204</v>
      </c>
      <c r="Q88" s="77">
        <v>70</v>
      </c>
      <c r="R88" s="77">
        <v>43</v>
      </c>
      <c r="S88" s="29">
        <f t="shared" si="4"/>
        <v>0</v>
      </c>
      <c r="T88" s="29">
        <f t="shared" si="5"/>
        <v>1</v>
      </c>
      <c r="U88" s="29">
        <f t="shared" si="6"/>
        <v>0</v>
      </c>
      <c r="V88" s="29">
        <f t="shared" si="7"/>
        <v>0</v>
      </c>
    </row>
    <row r="89" spans="1:22" s="29" customFormat="1" ht="12.75" customHeight="1">
      <c r="A89" s="17">
        <v>1994</v>
      </c>
      <c r="B89" s="18" t="s">
        <v>874</v>
      </c>
      <c r="C89" s="19" t="s">
        <v>880</v>
      </c>
      <c r="D89" s="20" t="s">
        <v>326</v>
      </c>
      <c r="E89" s="141" t="s">
        <v>1182</v>
      </c>
      <c r="F89" s="82">
        <v>1792.3575</v>
      </c>
      <c r="G89" s="74">
        <v>16.24792</v>
      </c>
      <c r="H89" s="22" t="s">
        <v>170</v>
      </c>
      <c r="I89" s="23">
        <v>1064.8674794520548</v>
      </c>
      <c r="J89" s="24" t="s">
        <v>177</v>
      </c>
      <c r="K89" s="25">
        <v>323607.15142249916</v>
      </c>
      <c r="L89" s="83">
        <v>180.54832890341305</v>
      </c>
      <c r="M89" s="88"/>
      <c r="N89" s="89">
        <v>0.3403071607136634</v>
      </c>
      <c r="O89" s="88"/>
      <c r="P89" s="89">
        <v>0.2783584192727769</v>
      </c>
      <c r="Q89" s="77">
        <v>80</v>
      </c>
      <c r="R89" s="77">
        <v>84</v>
      </c>
      <c r="S89" s="29">
        <f t="shared" si="4"/>
        <v>0</v>
      </c>
      <c r="T89" s="29">
        <f t="shared" si="5"/>
        <v>0</v>
      </c>
      <c r="U89" s="29">
        <f t="shared" si="6"/>
        <v>1</v>
      </c>
      <c r="V89" s="29">
        <f t="shared" si="7"/>
        <v>0</v>
      </c>
    </row>
    <row r="90" spans="1:22" s="29" customFormat="1" ht="12.75" customHeight="1">
      <c r="A90" s="17">
        <v>1994</v>
      </c>
      <c r="B90" s="18" t="s">
        <v>874</v>
      </c>
      <c r="C90" s="19" t="s">
        <v>881</v>
      </c>
      <c r="D90" s="20" t="s">
        <v>327</v>
      </c>
      <c r="E90" s="141" t="s">
        <v>1182</v>
      </c>
      <c r="F90" s="82">
        <v>2995.5223</v>
      </c>
      <c r="G90" s="74">
        <v>16.4762</v>
      </c>
      <c r="H90" s="22" t="s">
        <v>170</v>
      </c>
      <c r="I90" s="23">
        <v>1711.6561643835616</v>
      </c>
      <c r="J90" s="24" t="s">
        <v>177</v>
      </c>
      <c r="K90" s="25">
        <v>319267.1924421159</v>
      </c>
      <c r="L90" s="83">
        <v>106.58147744121815</v>
      </c>
      <c r="M90" s="88"/>
      <c r="N90" s="89">
        <v>0.20887492444232061</v>
      </c>
      <c r="O90" s="88"/>
      <c r="P90" s="89">
        <v>0.1853755284098463</v>
      </c>
      <c r="Q90" s="77">
        <v>66</v>
      </c>
      <c r="R90" s="77">
        <v>74</v>
      </c>
      <c r="S90" s="29">
        <f t="shared" si="4"/>
        <v>0</v>
      </c>
      <c r="T90" s="29">
        <f t="shared" si="5"/>
        <v>1</v>
      </c>
      <c r="U90" s="29">
        <f t="shared" si="6"/>
        <v>0</v>
      </c>
      <c r="V90" s="29">
        <f t="shared" si="7"/>
        <v>0</v>
      </c>
    </row>
    <row r="91" spans="1:22" s="29" customFormat="1" ht="12.75" customHeight="1">
      <c r="A91" s="17">
        <v>1994</v>
      </c>
      <c r="B91" s="18" t="s">
        <v>874</v>
      </c>
      <c r="C91" s="19" t="s">
        <v>882</v>
      </c>
      <c r="D91" s="20" t="s">
        <v>331</v>
      </c>
      <c r="E91" s="141" t="s">
        <v>1182</v>
      </c>
      <c r="F91" s="82">
        <v>668.81984</v>
      </c>
      <c r="G91" s="74">
        <v>21.29358</v>
      </c>
      <c r="H91" s="22" t="s">
        <v>170</v>
      </c>
      <c r="I91" s="23">
        <v>559.7931506849316</v>
      </c>
      <c r="J91" s="24" t="s">
        <v>177</v>
      </c>
      <c r="K91" s="25">
        <v>340208.53172173403</v>
      </c>
      <c r="L91" s="83">
        <v>508.66991583523304</v>
      </c>
      <c r="M91" s="88"/>
      <c r="N91" s="89">
        <v>0.6805595949972224</v>
      </c>
      <c r="O91" s="88"/>
      <c r="P91" s="89">
        <v>0.1466749101404308</v>
      </c>
      <c r="Q91" s="77">
        <v>92</v>
      </c>
      <c r="R91" s="77">
        <v>68</v>
      </c>
      <c r="S91" s="29">
        <f t="shared" si="4"/>
        <v>0</v>
      </c>
      <c r="T91" s="29">
        <f t="shared" si="5"/>
        <v>0</v>
      </c>
      <c r="U91" s="29">
        <f t="shared" si="6"/>
        <v>0</v>
      </c>
      <c r="V91" s="29">
        <f t="shared" si="7"/>
        <v>1</v>
      </c>
    </row>
    <row r="92" spans="1:22" s="29" customFormat="1" ht="12.75" customHeight="1">
      <c r="A92" s="17">
        <v>1994</v>
      </c>
      <c r="B92" s="18" t="s">
        <v>874</v>
      </c>
      <c r="C92" s="19" t="s">
        <v>883</v>
      </c>
      <c r="D92" s="20" t="s">
        <v>884</v>
      </c>
      <c r="E92" s="142" t="s">
        <v>1182</v>
      </c>
      <c r="F92" s="82">
        <v>1301.3376</v>
      </c>
      <c r="G92" s="74">
        <v>18.41483</v>
      </c>
      <c r="H92" s="22" t="s">
        <v>170</v>
      </c>
      <c r="I92" s="23">
        <v>800.9287671232877</v>
      </c>
      <c r="J92" s="24" t="s">
        <v>177</v>
      </c>
      <c r="K92" s="25">
        <v>335420.9153116845</v>
      </c>
      <c r="L92" s="83">
        <v>257.7508828698137</v>
      </c>
      <c r="M92" s="88"/>
      <c r="N92" s="89">
        <v>0.4689697046165587</v>
      </c>
      <c r="O92" s="88"/>
      <c r="P92" s="89">
        <v>0.33227934462420167</v>
      </c>
      <c r="Q92" s="77">
        <v>88</v>
      </c>
      <c r="R92" s="77">
        <v>89</v>
      </c>
      <c r="S92" s="29">
        <f t="shared" si="4"/>
        <v>0</v>
      </c>
      <c r="T92" s="29">
        <f t="shared" si="5"/>
        <v>0</v>
      </c>
      <c r="U92" s="29">
        <f t="shared" si="6"/>
        <v>1</v>
      </c>
      <c r="V92" s="29">
        <f t="shared" si="7"/>
        <v>0</v>
      </c>
    </row>
    <row r="93" spans="1:22" s="29" customFormat="1" ht="12.75" customHeight="1">
      <c r="A93" s="17">
        <v>1994</v>
      </c>
      <c r="B93" s="18" t="s">
        <v>874</v>
      </c>
      <c r="C93" s="19" t="s">
        <v>885</v>
      </c>
      <c r="D93" s="20" t="s">
        <v>886</v>
      </c>
      <c r="E93" s="142" t="s">
        <v>1182</v>
      </c>
      <c r="F93" s="82">
        <v>34849.9804</v>
      </c>
      <c r="G93" s="74">
        <v>19.76697</v>
      </c>
      <c r="H93" s="22" t="s">
        <v>170</v>
      </c>
      <c r="I93" s="23">
        <v>21795.527397260274</v>
      </c>
      <c r="J93" s="24" t="s">
        <v>177</v>
      </c>
      <c r="K93" s="25">
        <v>6475311.142113699</v>
      </c>
      <c r="L93" s="83">
        <v>185.8053022639203</v>
      </c>
      <c r="M93" s="88"/>
      <c r="N93" s="89">
        <v>0.33269157276518024</v>
      </c>
      <c r="O93" s="88"/>
      <c r="P93" s="89">
        <v>0.2840920881268031</v>
      </c>
      <c r="Q93" s="77">
        <v>79</v>
      </c>
      <c r="R93" s="77">
        <v>85</v>
      </c>
      <c r="S93" s="29">
        <f t="shared" si="4"/>
        <v>0</v>
      </c>
      <c r="T93" s="29">
        <f t="shared" si="5"/>
        <v>0</v>
      </c>
      <c r="U93" s="29">
        <f t="shared" si="6"/>
        <v>1</v>
      </c>
      <c r="V93" s="29">
        <f t="shared" si="7"/>
        <v>0</v>
      </c>
    </row>
    <row r="94" spans="1:22" s="29" customFormat="1" ht="12.75" customHeight="1">
      <c r="A94" s="17">
        <v>1994</v>
      </c>
      <c r="B94" s="18" t="s">
        <v>874</v>
      </c>
      <c r="C94" s="19" t="s">
        <v>887</v>
      </c>
      <c r="D94" s="20" t="s">
        <v>332</v>
      </c>
      <c r="E94" s="142" t="s">
        <v>1182</v>
      </c>
      <c r="F94" s="82">
        <v>720.964672</v>
      </c>
      <c r="G94" s="74">
        <v>16.98962</v>
      </c>
      <c r="H94" s="22" t="s">
        <v>170</v>
      </c>
      <c r="I94" s="23">
        <v>441.23493150684914</v>
      </c>
      <c r="J94" s="24" t="s">
        <v>177</v>
      </c>
      <c r="K94" s="25">
        <v>218957.96805546654</v>
      </c>
      <c r="L94" s="83">
        <v>303.7013831039235</v>
      </c>
      <c r="M94" s="88"/>
      <c r="N94" s="89">
        <v>0.5556987348980993</v>
      </c>
      <c r="O94" s="88"/>
      <c r="P94" s="89">
        <v>0.39150035433905306</v>
      </c>
      <c r="Q94" s="77">
        <v>91</v>
      </c>
      <c r="R94" s="77">
        <v>91</v>
      </c>
      <c r="S94" s="29">
        <f t="shared" si="4"/>
        <v>0</v>
      </c>
      <c r="T94" s="29">
        <f t="shared" si="5"/>
        <v>0</v>
      </c>
      <c r="U94" s="29">
        <f t="shared" si="6"/>
        <v>0</v>
      </c>
      <c r="V94" s="29">
        <f t="shared" si="7"/>
        <v>1</v>
      </c>
    </row>
    <row r="95" spans="1:22" s="29" customFormat="1" ht="12.75" customHeight="1">
      <c r="A95" s="17">
        <v>1997</v>
      </c>
      <c r="B95" s="18" t="s">
        <v>1003</v>
      </c>
      <c r="C95" s="19" t="s">
        <v>1007</v>
      </c>
      <c r="D95" s="20" t="s">
        <v>338</v>
      </c>
      <c r="E95" s="140" t="s">
        <v>1182</v>
      </c>
      <c r="F95" s="82">
        <v>368.831136</v>
      </c>
      <c r="G95" s="74">
        <v>20.02508</v>
      </c>
      <c r="H95" s="22" t="s">
        <v>172</v>
      </c>
      <c r="I95" s="23">
        <v>200.48169630642946</v>
      </c>
      <c r="J95" s="24" t="s">
        <v>177</v>
      </c>
      <c r="K95" s="25">
        <v>70178.71645434928</v>
      </c>
      <c r="L95" s="83">
        <v>190.2732974646405</v>
      </c>
      <c r="M95" s="88"/>
      <c r="N95" s="89">
        <v>0.39199383216813166</v>
      </c>
      <c r="O95" s="88"/>
      <c r="P95" s="89">
        <v>0.2814508926644566</v>
      </c>
      <c r="Q95" s="77">
        <v>84</v>
      </c>
      <c r="R95" s="77">
        <v>85</v>
      </c>
      <c r="S95" s="29">
        <f t="shared" si="4"/>
        <v>0</v>
      </c>
      <c r="T95" s="29">
        <f t="shared" si="5"/>
        <v>0</v>
      </c>
      <c r="U95" s="29">
        <f t="shared" si="6"/>
        <v>1</v>
      </c>
      <c r="V95" s="29">
        <f t="shared" si="7"/>
        <v>0</v>
      </c>
    </row>
    <row r="96" spans="1:22" s="29" customFormat="1" ht="12.75" customHeight="1">
      <c r="A96" s="17">
        <v>1997</v>
      </c>
      <c r="B96" s="18" t="s">
        <v>1003</v>
      </c>
      <c r="C96" s="19" t="s">
        <v>1008</v>
      </c>
      <c r="D96" s="20" t="s">
        <v>1009</v>
      </c>
      <c r="E96" s="140" t="s">
        <v>1182</v>
      </c>
      <c r="F96" s="82">
        <v>3576.31514</v>
      </c>
      <c r="G96" s="74">
        <v>20.10254</v>
      </c>
      <c r="H96" s="17">
        <v>2000</v>
      </c>
      <c r="I96" s="23">
        <v>31.964016393442627</v>
      </c>
      <c r="J96" s="24" t="s">
        <v>177</v>
      </c>
      <c r="K96" s="25">
        <v>21525.38680251331</v>
      </c>
      <c r="L96" s="83">
        <v>6.018873046661461</v>
      </c>
      <c r="M96" s="88"/>
      <c r="N96" s="89">
        <v>0.7541160093861694</v>
      </c>
      <c r="O96" s="88"/>
      <c r="P96" s="89">
        <v>0.22434003576630124</v>
      </c>
      <c r="Q96" s="77">
        <v>94</v>
      </c>
      <c r="R96" s="77">
        <v>79</v>
      </c>
      <c r="S96" s="29">
        <f t="shared" si="4"/>
        <v>0</v>
      </c>
      <c r="T96" s="29">
        <f t="shared" si="5"/>
        <v>0</v>
      </c>
      <c r="U96" s="29">
        <f t="shared" si="6"/>
        <v>0</v>
      </c>
      <c r="V96" s="29">
        <f t="shared" si="7"/>
        <v>1</v>
      </c>
    </row>
    <row r="97" spans="1:22" s="29" customFormat="1" ht="12.75" customHeight="1">
      <c r="A97" s="17">
        <v>1997</v>
      </c>
      <c r="B97" s="18" t="s">
        <v>1003</v>
      </c>
      <c r="C97" s="19" t="s">
        <v>1010</v>
      </c>
      <c r="D97" s="20" t="s">
        <v>1011</v>
      </c>
      <c r="E97" s="140" t="s">
        <v>1182</v>
      </c>
      <c r="F97" s="82">
        <v>766.591488</v>
      </c>
      <c r="G97" s="74">
        <v>19.99556</v>
      </c>
      <c r="H97" s="17">
        <v>2001</v>
      </c>
      <c r="I97" s="23">
        <v>601.9629315068494</v>
      </c>
      <c r="J97" s="24" t="s">
        <v>177</v>
      </c>
      <c r="K97" s="25">
        <v>144207.26974773876</v>
      </c>
      <c r="L97" s="83">
        <v>188.1148851834613</v>
      </c>
      <c r="M97" s="88"/>
      <c r="N97" s="89">
        <v>0.2682661935753108</v>
      </c>
      <c r="O97" s="88"/>
      <c r="P97" s="89">
        <v>0.3104091707999971</v>
      </c>
      <c r="Q97" s="77">
        <v>73</v>
      </c>
      <c r="R97" s="77">
        <v>87</v>
      </c>
      <c r="S97" s="29">
        <f t="shared" si="4"/>
        <v>0</v>
      </c>
      <c r="T97" s="29">
        <f t="shared" si="5"/>
        <v>1</v>
      </c>
      <c r="U97" s="29">
        <f t="shared" si="6"/>
        <v>0</v>
      </c>
      <c r="V97" s="29">
        <f t="shared" si="7"/>
        <v>0</v>
      </c>
    </row>
    <row r="98" spans="1:22" s="29" customFormat="1" ht="12.75" customHeight="1">
      <c r="A98" s="17">
        <v>1991</v>
      </c>
      <c r="B98" s="18" t="s">
        <v>715</v>
      </c>
      <c r="C98" s="19" t="s">
        <v>723</v>
      </c>
      <c r="D98" s="20" t="s">
        <v>724</v>
      </c>
      <c r="E98" s="141" t="s">
        <v>1182</v>
      </c>
      <c r="F98" s="82">
        <v>435.278592</v>
      </c>
      <c r="G98" s="74">
        <v>6.830067</v>
      </c>
      <c r="H98" s="22" t="s">
        <v>169</v>
      </c>
      <c r="I98" s="23">
        <v>228.0266301369864</v>
      </c>
      <c r="J98" s="24" t="s">
        <v>177</v>
      </c>
      <c r="K98" s="25">
        <v>24673.70915200315</v>
      </c>
      <c r="L98" s="83">
        <v>56.68486712988437</v>
      </c>
      <c r="M98" s="88"/>
      <c r="N98" s="89">
        <v>0.12117064314942591</v>
      </c>
      <c r="O98" s="88"/>
      <c r="P98" s="89">
        <v>0.041172363535020365</v>
      </c>
      <c r="Q98" s="77">
        <v>49</v>
      </c>
      <c r="R98" s="77">
        <v>29</v>
      </c>
      <c r="S98" s="29">
        <f t="shared" si="4"/>
        <v>0</v>
      </c>
      <c r="T98" s="29">
        <f t="shared" si="5"/>
        <v>1</v>
      </c>
      <c r="U98" s="29">
        <f t="shared" si="6"/>
        <v>0</v>
      </c>
      <c r="V98" s="29">
        <f t="shared" si="7"/>
        <v>0</v>
      </c>
    </row>
    <row r="99" spans="1:22" s="29" customFormat="1" ht="12.75" customHeight="1">
      <c r="A99" s="17">
        <v>1991</v>
      </c>
      <c r="B99" s="18" t="s">
        <v>715</v>
      </c>
      <c r="C99" s="19" t="s">
        <v>725</v>
      </c>
      <c r="D99" s="20" t="s">
        <v>726</v>
      </c>
      <c r="E99" s="142" t="s">
        <v>1182</v>
      </c>
      <c r="F99" s="82">
        <v>2135.63763</v>
      </c>
      <c r="G99" s="74">
        <v>5.763051</v>
      </c>
      <c r="H99" s="22" t="s">
        <v>169</v>
      </c>
      <c r="I99" s="23">
        <v>712.4906575342465</v>
      </c>
      <c r="J99" s="24" t="s">
        <v>177</v>
      </c>
      <c r="K99" s="25">
        <v>58991.947152661414</v>
      </c>
      <c r="L99" s="83">
        <v>27.622638936485405</v>
      </c>
      <c r="M99" s="88"/>
      <c r="N99" s="89">
        <v>0.09271758225408354</v>
      </c>
      <c r="O99" s="88"/>
      <c r="P99" s="89">
        <v>0.06808782010402481</v>
      </c>
      <c r="Q99" s="77">
        <v>41</v>
      </c>
      <c r="R99" s="77">
        <v>45</v>
      </c>
      <c r="S99" s="29">
        <f t="shared" si="4"/>
        <v>1</v>
      </c>
      <c r="T99" s="29">
        <f t="shared" si="5"/>
        <v>0</v>
      </c>
      <c r="U99" s="29">
        <f t="shared" si="6"/>
        <v>0</v>
      </c>
      <c r="V99" s="29">
        <f t="shared" si="7"/>
        <v>0</v>
      </c>
    </row>
    <row r="100" spans="1:22" s="29" customFormat="1" ht="12.75" customHeight="1">
      <c r="A100" s="17">
        <v>1991</v>
      </c>
      <c r="B100" s="18" t="s">
        <v>715</v>
      </c>
      <c r="C100" s="19" t="s">
        <v>727</v>
      </c>
      <c r="D100" s="20" t="s">
        <v>344</v>
      </c>
      <c r="E100" s="141" t="s">
        <v>1182</v>
      </c>
      <c r="F100" s="82">
        <v>856.063872</v>
      </c>
      <c r="G100" s="74">
        <v>7.237591</v>
      </c>
      <c r="H100" s="22" t="s">
        <v>169</v>
      </c>
      <c r="I100" s="23">
        <v>205.55290410958895</v>
      </c>
      <c r="J100" s="24" t="s">
        <v>177</v>
      </c>
      <c r="K100" s="25">
        <v>41783.96521821938</v>
      </c>
      <c r="L100" s="83">
        <v>48.80940147678535</v>
      </c>
      <c r="M100" s="88"/>
      <c r="N100" s="89">
        <v>0.22763266108237895</v>
      </c>
      <c r="O100" s="88"/>
      <c r="P100" s="89">
        <v>0.2028239616941638</v>
      </c>
      <c r="Q100" s="77">
        <v>68</v>
      </c>
      <c r="R100" s="77">
        <v>76</v>
      </c>
      <c r="S100" s="29">
        <f t="shared" si="4"/>
        <v>0</v>
      </c>
      <c r="T100" s="29">
        <f t="shared" si="5"/>
        <v>1</v>
      </c>
      <c r="U100" s="29">
        <f t="shared" si="6"/>
        <v>0</v>
      </c>
      <c r="V100" s="29">
        <f t="shared" si="7"/>
        <v>0</v>
      </c>
    </row>
    <row r="101" spans="1:22" s="29" customFormat="1" ht="12.75" customHeight="1">
      <c r="A101" s="17">
        <v>1994</v>
      </c>
      <c r="B101" s="18" t="s">
        <v>958</v>
      </c>
      <c r="C101" s="113" t="s">
        <v>969</v>
      </c>
      <c r="D101" s="116" t="s">
        <v>374</v>
      </c>
      <c r="E101" s="142" t="s">
        <v>1182</v>
      </c>
      <c r="F101" s="82">
        <v>447.9548697656</v>
      </c>
      <c r="G101" s="74">
        <v>5.074741</v>
      </c>
      <c r="H101" s="22" t="s">
        <v>170</v>
      </c>
      <c r="I101" s="23">
        <v>80.84383561643835</v>
      </c>
      <c r="J101" s="24" t="s">
        <v>177</v>
      </c>
      <c r="K101" s="25">
        <v>24996.514186805896</v>
      </c>
      <c r="L101" s="83">
        <v>55.8014118696505</v>
      </c>
      <c r="M101" s="88"/>
      <c r="N101" s="89">
        <v>0.3462430625294833</v>
      </c>
      <c r="O101" s="88"/>
      <c r="P101" s="89">
        <v>0.19699764271057846</v>
      </c>
      <c r="Q101" s="77">
        <v>81</v>
      </c>
      <c r="R101" s="77">
        <v>75</v>
      </c>
      <c r="S101" s="29">
        <f t="shared" si="4"/>
        <v>0</v>
      </c>
      <c r="T101" s="29">
        <f t="shared" si="5"/>
        <v>0</v>
      </c>
      <c r="U101" s="29">
        <f t="shared" si="6"/>
        <v>1</v>
      </c>
      <c r="V101" s="29">
        <f t="shared" si="7"/>
        <v>0</v>
      </c>
    </row>
    <row r="102" spans="1:22" s="29" customFormat="1" ht="12.75" customHeight="1">
      <c r="A102" s="17">
        <v>1997</v>
      </c>
      <c r="B102" s="18" t="s">
        <v>1038</v>
      </c>
      <c r="C102" s="113" t="s">
        <v>1042</v>
      </c>
      <c r="D102" s="116" t="s">
        <v>386</v>
      </c>
      <c r="E102" s="140" t="s">
        <v>1182</v>
      </c>
      <c r="F102" s="82">
        <v>576.672768</v>
      </c>
      <c r="G102" s="74">
        <v>24.67539</v>
      </c>
      <c r="H102" s="22" t="s">
        <v>173</v>
      </c>
      <c r="I102" s="23">
        <v>128.4183310533516</v>
      </c>
      <c r="J102" s="24" t="s">
        <v>177</v>
      </c>
      <c r="K102" s="25">
        <v>25295.887019007318</v>
      </c>
      <c r="L102" s="83">
        <v>43.86523592355122</v>
      </c>
      <c r="M102" s="88"/>
      <c r="N102" s="89">
        <v>0.22058269198136202</v>
      </c>
      <c r="O102" s="88"/>
      <c r="P102" s="89">
        <v>0.18938261014323438</v>
      </c>
      <c r="Q102" s="77">
        <v>67</v>
      </c>
      <c r="R102" s="77">
        <v>74</v>
      </c>
      <c r="S102" s="29">
        <f t="shared" si="4"/>
        <v>0</v>
      </c>
      <c r="T102" s="29">
        <f t="shared" si="5"/>
        <v>1</v>
      </c>
      <c r="U102" s="29">
        <f t="shared" si="6"/>
        <v>0</v>
      </c>
      <c r="V102" s="29">
        <f t="shared" si="7"/>
        <v>0</v>
      </c>
    </row>
    <row r="103" spans="1:22" s="29" customFormat="1" ht="12.75" customHeight="1">
      <c r="A103" s="17">
        <v>1991</v>
      </c>
      <c r="B103" s="18" t="s">
        <v>687</v>
      </c>
      <c r="C103" s="19" t="s">
        <v>688</v>
      </c>
      <c r="D103" s="20" t="s">
        <v>494</v>
      </c>
      <c r="E103" s="142" t="s">
        <v>1182</v>
      </c>
      <c r="F103" s="82">
        <v>1274.05286</v>
      </c>
      <c r="G103" s="74">
        <v>0.9360482</v>
      </c>
      <c r="H103" s="22" t="s">
        <v>169</v>
      </c>
      <c r="I103" s="23">
        <v>308.26778082191777</v>
      </c>
      <c r="J103" s="24" t="s">
        <v>177</v>
      </c>
      <c r="K103" s="25">
        <v>76474.33249336551</v>
      </c>
      <c r="L103" s="83">
        <v>60.02445808517357</v>
      </c>
      <c r="M103" s="88"/>
      <c r="N103" s="89">
        <v>0.2778024682183038</v>
      </c>
      <c r="O103" s="88"/>
      <c r="P103" s="89">
        <v>0.27691093552563134</v>
      </c>
      <c r="Q103" s="77">
        <v>74</v>
      </c>
      <c r="R103" s="77">
        <v>84</v>
      </c>
      <c r="S103" s="29">
        <f t="shared" si="4"/>
        <v>0</v>
      </c>
      <c r="T103" s="29">
        <f t="shared" si="5"/>
        <v>1</v>
      </c>
      <c r="U103" s="29">
        <f t="shared" si="6"/>
        <v>0</v>
      </c>
      <c r="V103" s="29">
        <f t="shared" si="7"/>
        <v>0</v>
      </c>
    </row>
    <row r="104" spans="1:22" s="29" customFormat="1" ht="12.75" customHeight="1">
      <c r="A104" s="17">
        <v>1991</v>
      </c>
      <c r="B104" s="18" t="s">
        <v>687</v>
      </c>
      <c r="C104" s="113" t="s">
        <v>689</v>
      </c>
      <c r="D104" s="116" t="s">
        <v>690</v>
      </c>
      <c r="E104" s="142" t="s">
        <v>1182</v>
      </c>
      <c r="F104" s="82">
        <v>3621.08902</v>
      </c>
      <c r="G104" s="74">
        <v>18.72928</v>
      </c>
      <c r="H104" s="22" t="s">
        <v>169</v>
      </c>
      <c r="I104" s="23">
        <v>901.1616438356165</v>
      </c>
      <c r="J104" s="24" t="s">
        <v>177</v>
      </c>
      <c r="K104" s="25">
        <v>19056.924652821766</v>
      </c>
      <c r="L104" s="83">
        <v>5.262760608084075</v>
      </c>
      <c r="M104" s="88"/>
      <c r="N104" s="89">
        <v>0.023680924840236633</v>
      </c>
      <c r="O104" s="88"/>
      <c r="P104" s="89">
        <v>0.04705126653854913</v>
      </c>
      <c r="Q104" s="77">
        <v>11</v>
      </c>
      <c r="R104" s="77">
        <v>33</v>
      </c>
      <c r="S104" s="29">
        <f t="shared" si="4"/>
        <v>1</v>
      </c>
      <c r="T104" s="29">
        <f t="shared" si="5"/>
        <v>0</v>
      </c>
      <c r="U104" s="29">
        <f t="shared" si="6"/>
        <v>0</v>
      </c>
      <c r="V104" s="29">
        <f t="shared" si="7"/>
        <v>0</v>
      </c>
    </row>
    <row r="105" spans="1:22" s="29" customFormat="1" ht="12.75" customHeight="1">
      <c r="A105" s="17">
        <v>1991</v>
      </c>
      <c r="B105" s="18" t="s">
        <v>687</v>
      </c>
      <c r="C105" s="19" t="s">
        <v>691</v>
      </c>
      <c r="D105" s="20" t="s">
        <v>692</v>
      </c>
      <c r="E105" s="142" t="s">
        <v>1182</v>
      </c>
      <c r="F105" s="82">
        <v>27.941042</v>
      </c>
      <c r="G105" s="74">
        <v>1.024564</v>
      </c>
      <c r="H105" s="22" t="s">
        <v>169</v>
      </c>
      <c r="I105" s="23">
        <v>36.37026027397261</v>
      </c>
      <c r="J105" s="24" t="s">
        <v>177</v>
      </c>
      <c r="K105" s="25">
        <v>18364.764410086784</v>
      </c>
      <c r="L105" s="83">
        <v>657.2684157622606</v>
      </c>
      <c r="M105" s="88"/>
      <c r="N105" s="89">
        <v>0.5654412573643901</v>
      </c>
      <c r="O105" s="88"/>
      <c r="P105" s="89">
        <v>0.31815553710388783</v>
      </c>
      <c r="Q105" s="77">
        <v>91</v>
      </c>
      <c r="R105" s="77">
        <v>88</v>
      </c>
      <c r="S105" s="29">
        <f t="shared" si="4"/>
        <v>0</v>
      </c>
      <c r="T105" s="29">
        <f t="shared" si="5"/>
        <v>0</v>
      </c>
      <c r="U105" s="29">
        <f t="shared" si="6"/>
        <v>0</v>
      </c>
      <c r="V105" s="29">
        <f t="shared" si="7"/>
        <v>1</v>
      </c>
    </row>
    <row r="106" spans="1:22" s="29" customFormat="1" ht="12.75" customHeight="1">
      <c r="A106" s="17">
        <v>1991</v>
      </c>
      <c r="B106" s="18" t="s">
        <v>687</v>
      </c>
      <c r="C106" s="19" t="s">
        <v>693</v>
      </c>
      <c r="D106" s="20" t="s">
        <v>398</v>
      </c>
      <c r="E106" s="141" t="s">
        <v>1182</v>
      </c>
      <c r="F106" s="82">
        <v>56.195492</v>
      </c>
      <c r="G106" s="74">
        <v>1.01972</v>
      </c>
      <c r="H106" s="17">
        <v>1994</v>
      </c>
      <c r="I106" s="23">
        <v>12.302684931506846</v>
      </c>
      <c r="J106" s="24" t="s">
        <v>177</v>
      </c>
      <c r="K106" s="25">
        <v>3754.8058095704127</v>
      </c>
      <c r="L106" s="83">
        <v>66.81685088850922</v>
      </c>
      <c r="M106" s="88"/>
      <c r="N106" s="89">
        <v>0.34177171703310133</v>
      </c>
      <c r="O106" s="88"/>
      <c r="P106" s="89">
        <v>0.2629962215534015</v>
      </c>
      <c r="Q106" s="77">
        <v>81</v>
      </c>
      <c r="R106" s="77">
        <v>83</v>
      </c>
      <c r="S106" s="29">
        <f t="shared" si="4"/>
        <v>0</v>
      </c>
      <c r="T106" s="29">
        <f t="shared" si="5"/>
        <v>0</v>
      </c>
      <c r="U106" s="29">
        <f t="shared" si="6"/>
        <v>1</v>
      </c>
      <c r="V106" s="29">
        <f t="shared" si="7"/>
        <v>0</v>
      </c>
    </row>
    <row r="107" spans="1:22" s="29" customFormat="1" ht="12.75" customHeight="1">
      <c r="A107" s="17">
        <v>1994</v>
      </c>
      <c r="B107" s="18" t="s">
        <v>903</v>
      </c>
      <c r="C107" s="19" t="s">
        <v>906</v>
      </c>
      <c r="D107" s="20" t="s">
        <v>420</v>
      </c>
      <c r="E107" s="142" t="s">
        <v>1182</v>
      </c>
      <c r="F107" s="82">
        <v>4257.54778</v>
      </c>
      <c r="G107" s="74">
        <v>1.52308</v>
      </c>
      <c r="H107" s="22" t="s">
        <v>170</v>
      </c>
      <c r="I107" s="23">
        <v>1145.8383561643836</v>
      </c>
      <c r="J107" s="24" t="s">
        <v>177</v>
      </c>
      <c r="K107" s="25">
        <v>266127.94162854226</v>
      </c>
      <c r="L107" s="83">
        <v>62.507329425329964</v>
      </c>
      <c r="M107" s="88"/>
      <c r="N107" s="89">
        <v>0.26008521230133563</v>
      </c>
      <c r="O107" s="88"/>
      <c r="P107" s="89">
        <v>0.2273737757382141</v>
      </c>
      <c r="Q107" s="77">
        <v>72</v>
      </c>
      <c r="R107" s="77">
        <v>79</v>
      </c>
      <c r="S107" s="29">
        <f t="shared" si="4"/>
        <v>0</v>
      </c>
      <c r="T107" s="29">
        <f t="shared" si="5"/>
        <v>1</v>
      </c>
      <c r="U107" s="29">
        <f t="shared" si="6"/>
        <v>0</v>
      </c>
      <c r="V107" s="29">
        <f t="shared" si="7"/>
        <v>0</v>
      </c>
    </row>
    <row r="108" spans="1:22" s="29" customFormat="1" ht="12.75" customHeight="1">
      <c r="A108" s="17">
        <v>1994</v>
      </c>
      <c r="B108" s="18" t="s">
        <v>903</v>
      </c>
      <c r="C108" s="19" t="s">
        <v>907</v>
      </c>
      <c r="D108" s="20" t="s">
        <v>908</v>
      </c>
      <c r="E108" s="141" t="s">
        <v>1182</v>
      </c>
      <c r="F108" s="82">
        <v>3399.55533</v>
      </c>
      <c r="G108" s="74">
        <v>4.200387</v>
      </c>
      <c r="H108" s="22" t="s">
        <v>170</v>
      </c>
      <c r="I108" s="23">
        <v>2132.3078082191782</v>
      </c>
      <c r="J108" s="24" t="s">
        <v>177</v>
      </c>
      <c r="K108" s="25">
        <v>198811.16996103997</v>
      </c>
      <c r="L108" s="83">
        <v>58.48152204101351</v>
      </c>
      <c r="M108" s="88"/>
      <c r="N108" s="89">
        <v>0.1044093578966182</v>
      </c>
      <c r="O108" s="88"/>
      <c r="P108" s="89">
        <v>0.14958819482424376</v>
      </c>
      <c r="Q108" s="77">
        <v>45</v>
      </c>
      <c r="R108" s="77">
        <v>68</v>
      </c>
      <c r="S108" s="29">
        <f t="shared" si="4"/>
        <v>0</v>
      </c>
      <c r="T108" s="29">
        <f t="shared" si="5"/>
        <v>1</v>
      </c>
      <c r="U108" s="29">
        <f t="shared" si="6"/>
        <v>0</v>
      </c>
      <c r="V108" s="29">
        <f t="shared" si="7"/>
        <v>0</v>
      </c>
    </row>
    <row r="109" spans="1:22" s="29" customFormat="1" ht="12.75" customHeight="1">
      <c r="A109" s="17">
        <v>1994</v>
      </c>
      <c r="B109" s="18" t="s">
        <v>888</v>
      </c>
      <c r="C109" s="114" t="s">
        <v>901</v>
      </c>
      <c r="D109" s="117" t="s">
        <v>435</v>
      </c>
      <c r="E109" s="142" t="s">
        <v>1182</v>
      </c>
      <c r="F109" s="82">
        <v>98.59124</v>
      </c>
      <c r="G109" s="74">
        <v>21.58547</v>
      </c>
      <c r="H109" s="22" t="s">
        <v>170</v>
      </c>
      <c r="I109" s="23">
        <v>89.65712328767123</v>
      </c>
      <c r="J109" s="24" t="s">
        <v>177</v>
      </c>
      <c r="K109" s="25">
        <v>7606.324424466668</v>
      </c>
      <c r="L109" s="83">
        <v>77.15010405048834</v>
      </c>
      <c r="M109" s="88"/>
      <c r="N109" s="89">
        <v>0.09500327701558904</v>
      </c>
      <c r="O109" s="88"/>
      <c r="P109" s="89">
        <v>0.059450362292807625</v>
      </c>
      <c r="Q109" s="77">
        <v>43</v>
      </c>
      <c r="R109" s="77">
        <v>39</v>
      </c>
      <c r="S109" s="29">
        <f t="shared" si="4"/>
        <v>1</v>
      </c>
      <c r="T109" s="29">
        <f t="shared" si="5"/>
        <v>0</v>
      </c>
      <c r="U109" s="29">
        <f t="shared" si="6"/>
        <v>0</v>
      </c>
      <c r="V109" s="29">
        <f t="shared" si="7"/>
        <v>0</v>
      </c>
    </row>
    <row r="110" spans="1:22" s="29" customFormat="1" ht="12.75" customHeight="1">
      <c r="A110" s="17">
        <v>1991</v>
      </c>
      <c r="B110" s="18" t="s">
        <v>523</v>
      </c>
      <c r="C110" s="19" t="s">
        <v>524</v>
      </c>
      <c r="D110" s="20" t="s">
        <v>447</v>
      </c>
      <c r="E110" s="141" t="s">
        <v>1182</v>
      </c>
      <c r="F110" s="82">
        <v>120.721792</v>
      </c>
      <c r="G110" s="74">
        <v>0.9</v>
      </c>
      <c r="H110" s="22" t="s">
        <v>169</v>
      </c>
      <c r="I110" s="23">
        <v>57.40232876712329</v>
      </c>
      <c r="J110" s="24" t="s">
        <v>177</v>
      </c>
      <c r="K110" s="25">
        <v>1941.2809426413828</v>
      </c>
      <c r="L110" s="83">
        <v>16.080617347374886</v>
      </c>
      <c r="M110" s="88"/>
      <c r="N110" s="89">
        <v>0.03787105646330513</v>
      </c>
      <c r="O110" s="88"/>
      <c r="P110" s="89">
        <v>0.03261663597119271</v>
      </c>
      <c r="Q110" s="77">
        <v>21</v>
      </c>
      <c r="R110" s="77">
        <v>22</v>
      </c>
      <c r="S110" s="29">
        <f t="shared" si="4"/>
        <v>1</v>
      </c>
      <c r="T110" s="29">
        <f t="shared" si="5"/>
        <v>0</v>
      </c>
      <c r="U110" s="29">
        <f t="shared" si="6"/>
        <v>0</v>
      </c>
      <c r="V110" s="29">
        <f t="shared" si="7"/>
        <v>0</v>
      </c>
    </row>
    <row r="111" spans="1:22" s="29" customFormat="1" ht="12.75" customHeight="1">
      <c r="A111" s="17">
        <v>1991</v>
      </c>
      <c r="B111" s="18" t="s">
        <v>523</v>
      </c>
      <c r="C111" s="19" t="s">
        <v>525</v>
      </c>
      <c r="D111" s="20" t="s">
        <v>526</v>
      </c>
      <c r="E111" s="142" t="s">
        <v>1182</v>
      </c>
      <c r="F111" s="82">
        <v>1188.17549</v>
      </c>
      <c r="G111" s="74">
        <v>1.735021</v>
      </c>
      <c r="H111" s="22" t="s">
        <v>169</v>
      </c>
      <c r="I111" s="23">
        <v>43.163698630137</v>
      </c>
      <c r="J111" s="24" t="s">
        <v>177</v>
      </c>
      <c r="K111" s="25">
        <v>27969.215194101187</v>
      </c>
      <c r="L111" s="83">
        <v>23.539633185078735</v>
      </c>
      <c r="M111" s="88"/>
      <c r="N111" s="89">
        <v>0.7256215461102201</v>
      </c>
      <c r="O111" s="88"/>
      <c r="P111" s="89">
        <v>0.13908683847401762</v>
      </c>
      <c r="Q111" s="77">
        <v>93</v>
      </c>
      <c r="R111" s="77">
        <v>66</v>
      </c>
      <c r="S111" s="29">
        <f t="shared" si="4"/>
        <v>0</v>
      </c>
      <c r="T111" s="29">
        <f t="shared" si="5"/>
        <v>0</v>
      </c>
      <c r="U111" s="29">
        <f t="shared" si="6"/>
        <v>0</v>
      </c>
      <c r="V111" s="29">
        <f t="shared" si="7"/>
        <v>1</v>
      </c>
    </row>
    <row r="112" spans="1:22" s="29" customFormat="1" ht="12.75" customHeight="1">
      <c r="A112" s="17">
        <v>1991</v>
      </c>
      <c r="B112" s="18" t="s">
        <v>523</v>
      </c>
      <c r="C112" s="19" t="s">
        <v>527</v>
      </c>
      <c r="D112" s="20" t="s">
        <v>448</v>
      </c>
      <c r="E112" s="141" t="s">
        <v>1182</v>
      </c>
      <c r="F112" s="82">
        <v>523.41824</v>
      </c>
      <c r="G112" s="74">
        <v>0.9</v>
      </c>
      <c r="H112" s="17">
        <v>1994</v>
      </c>
      <c r="I112" s="23">
        <v>363.2219178082192</v>
      </c>
      <c r="J112" s="24" t="s">
        <v>177</v>
      </c>
      <c r="K112" s="25">
        <v>53007.74566530413</v>
      </c>
      <c r="L112" s="83">
        <v>101.27225536753197</v>
      </c>
      <c r="M112" s="88"/>
      <c r="N112" s="89">
        <v>0.16342399719406234</v>
      </c>
      <c r="O112" s="88"/>
      <c r="P112" s="89">
        <v>0.19023299972213056</v>
      </c>
      <c r="Q112" s="77">
        <v>57</v>
      </c>
      <c r="R112" s="77">
        <v>75</v>
      </c>
      <c r="S112" s="29">
        <f t="shared" si="4"/>
        <v>0</v>
      </c>
      <c r="T112" s="29">
        <f t="shared" si="5"/>
        <v>1</v>
      </c>
      <c r="U112" s="29">
        <f t="shared" si="6"/>
        <v>0</v>
      </c>
      <c r="V112" s="29">
        <f t="shared" si="7"/>
        <v>0</v>
      </c>
    </row>
    <row r="113" spans="1:22" s="29" customFormat="1" ht="12.75" customHeight="1">
      <c r="A113" s="17">
        <v>1991</v>
      </c>
      <c r="B113" s="18" t="s">
        <v>523</v>
      </c>
      <c r="C113" s="19" t="s">
        <v>528</v>
      </c>
      <c r="D113" s="20" t="s">
        <v>449</v>
      </c>
      <c r="E113" s="141" t="s">
        <v>1182</v>
      </c>
      <c r="F113" s="82">
        <v>1840.87488</v>
      </c>
      <c r="G113" s="74">
        <v>0.9228562</v>
      </c>
      <c r="H113" s="22" t="s">
        <v>169</v>
      </c>
      <c r="I113" s="23">
        <v>236.41780821917808</v>
      </c>
      <c r="J113" s="24" t="s">
        <v>177</v>
      </c>
      <c r="K113" s="25">
        <v>25726.027143826846</v>
      </c>
      <c r="L113" s="83">
        <v>13.974891733992722</v>
      </c>
      <c r="M113" s="88"/>
      <c r="N113" s="89">
        <v>0.12185436135933017</v>
      </c>
      <c r="O113" s="88"/>
      <c r="P113" s="89">
        <v>0.11507643750251462</v>
      </c>
      <c r="Q113" s="77">
        <v>49</v>
      </c>
      <c r="R113" s="77">
        <v>60</v>
      </c>
      <c r="S113" s="29">
        <f t="shared" si="4"/>
        <v>0</v>
      </c>
      <c r="T113" s="29">
        <f t="shared" si="5"/>
        <v>1</v>
      </c>
      <c r="U113" s="29">
        <f t="shared" si="6"/>
        <v>0</v>
      </c>
      <c r="V113" s="29">
        <f t="shared" si="7"/>
        <v>0</v>
      </c>
    </row>
    <row r="114" spans="1:22" s="29" customFormat="1" ht="12.75" customHeight="1">
      <c r="A114" s="17">
        <v>1991</v>
      </c>
      <c r="B114" s="18" t="s">
        <v>523</v>
      </c>
      <c r="C114" s="19" t="s">
        <v>529</v>
      </c>
      <c r="D114" s="20" t="s">
        <v>450</v>
      </c>
      <c r="E114" s="142" t="s">
        <v>1182</v>
      </c>
      <c r="F114" s="82">
        <v>83.479376</v>
      </c>
      <c r="G114" s="74">
        <v>0.9</v>
      </c>
      <c r="H114" s="22" t="s">
        <v>169</v>
      </c>
      <c r="I114" s="23">
        <v>40.76712328767125</v>
      </c>
      <c r="J114" s="24" t="s">
        <v>177</v>
      </c>
      <c r="K114" s="25">
        <v>3023.200177185944</v>
      </c>
      <c r="L114" s="83">
        <v>36.214935018033</v>
      </c>
      <c r="M114" s="88"/>
      <c r="N114" s="89">
        <v>0.08304344909879026</v>
      </c>
      <c r="O114" s="88"/>
      <c r="P114" s="89">
        <v>0.08708695118144423</v>
      </c>
      <c r="Q114" s="77">
        <v>38</v>
      </c>
      <c r="R114" s="77">
        <v>52</v>
      </c>
      <c r="S114" s="29">
        <f t="shared" si="4"/>
        <v>1</v>
      </c>
      <c r="T114" s="29">
        <f t="shared" si="5"/>
        <v>0</v>
      </c>
      <c r="U114" s="29">
        <f t="shared" si="6"/>
        <v>0</v>
      </c>
      <c r="V114" s="29">
        <f t="shared" si="7"/>
        <v>0</v>
      </c>
    </row>
    <row r="115" spans="1:22" s="29" customFormat="1" ht="12.75" customHeight="1">
      <c r="A115" s="17">
        <v>1991</v>
      </c>
      <c r="B115" s="18" t="s">
        <v>523</v>
      </c>
      <c r="C115" s="19" t="s">
        <v>531</v>
      </c>
      <c r="D115" s="20" t="s">
        <v>452</v>
      </c>
      <c r="E115" s="141" t="s">
        <v>1182</v>
      </c>
      <c r="F115" s="82">
        <v>305.316384</v>
      </c>
      <c r="G115" s="74">
        <v>0.9</v>
      </c>
      <c r="H115" s="17">
        <v>1994</v>
      </c>
      <c r="I115" s="23">
        <v>172.0904109589041</v>
      </c>
      <c r="J115" s="24" t="s">
        <v>177</v>
      </c>
      <c r="K115" s="25">
        <v>5224.645937164439</v>
      </c>
      <c r="L115" s="83">
        <v>17.112235736305713</v>
      </c>
      <c r="M115" s="88"/>
      <c r="N115" s="89">
        <v>0.03399763711556525</v>
      </c>
      <c r="O115" s="88"/>
      <c r="P115" s="89">
        <v>0.03540275793164612</v>
      </c>
      <c r="Q115" s="77">
        <v>17</v>
      </c>
      <c r="R115" s="77">
        <v>25</v>
      </c>
      <c r="S115" s="29">
        <f t="shared" si="4"/>
        <v>1</v>
      </c>
      <c r="T115" s="29">
        <f t="shared" si="5"/>
        <v>0</v>
      </c>
      <c r="U115" s="29">
        <f t="shared" si="6"/>
        <v>0</v>
      </c>
      <c r="V115" s="29">
        <f t="shared" si="7"/>
        <v>0</v>
      </c>
    </row>
    <row r="116" spans="1:22" s="29" customFormat="1" ht="12.75" customHeight="1">
      <c r="A116" s="17">
        <v>1991</v>
      </c>
      <c r="B116" s="18" t="s">
        <v>523</v>
      </c>
      <c r="C116" s="19" t="s">
        <v>532</v>
      </c>
      <c r="D116" s="20" t="s">
        <v>453</v>
      </c>
      <c r="E116" s="142" t="s">
        <v>1182</v>
      </c>
      <c r="F116" s="82">
        <v>377.299232</v>
      </c>
      <c r="G116" s="74">
        <v>0.9</v>
      </c>
      <c r="H116" s="17">
        <v>1994</v>
      </c>
      <c r="I116" s="23">
        <v>133.3178082191781</v>
      </c>
      <c r="J116" s="24" t="s">
        <v>177</v>
      </c>
      <c r="K116" s="25">
        <v>24347.561891205714</v>
      </c>
      <c r="L116" s="83">
        <v>64.53117267730275</v>
      </c>
      <c r="M116" s="88"/>
      <c r="N116" s="89">
        <v>0.20451061487762287</v>
      </c>
      <c r="O116" s="88"/>
      <c r="P116" s="89">
        <v>0.14452137986192262</v>
      </c>
      <c r="Q116" s="77">
        <v>65</v>
      </c>
      <c r="R116" s="77">
        <v>67</v>
      </c>
      <c r="S116" s="29">
        <f t="shared" si="4"/>
        <v>0</v>
      </c>
      <c r="T116" s="29">
        <f t="shared" si="5"/>
        <v>1</v>
      </c>
      <c r="U116" s="29">
        <f t="shared" si="6"/>
        <v>0</v>
      </c>
      <c r="V116" s="29">
        <f t="shared" si="7"/>
        <v>0</v>
      </c>
    </row>
    <row r="117" spans="1:22" s="29" customFormat="1" ht="12.75" customHeight="1">
      <c r="A117" s="17">
        <v>1997</v>
      </c>
      <c r="B117" s="18" t="s">
        <v>1159</v>
      </c>
      <c r="C117" s="19" t="s">
        <v>1160</v>
      </c>
      <c r="D117" s="20" t="s">
        <v>1161</v>
      </c>
      <c r="E117" s="140" t="s">
        <v>1182</v>
      </c>
      <c r="F117" s="82">
        <v>159.8608016327</v>
      </c>
      <c r="G117" s="76">
        <v>0.80000001</v>
      </c>
      <c r="H117" s="22" t="s">
        <v>172</v>
      </c>
      <c r="I117" s="23">
        <v>34.0218878248974</v>
      </c>
      <c r="J117" s="24" t="s">
        <v>177</v>
      </c>
      <c r="K117" s="25">
        <v>6630.583108279612</v>
      </c>
      <c r="L117" s="83">
        <v>41.477229192896196</v>
      </c>
      <c r="M117" s="88"/>
      <c r="N117" s="89">
        <v>0.21824377027744254</v>
      </c>
      <c r="O117" s="88"/>
      <c r="P117" s="89">
        <v>0.20012244276196173</v>
      </c>
      <c r="Q117" s="77">
        <v>67</v>
      </c>
      <c r="R117" s="77">
        <v>76</v>
      </c>
      <c r="S117" s="29">
        <f t="shared" si="4"/>
        <v>0</v>
      </c>
      <c r="T117" s="29">
        <f t="shared" si="5"/>
        <v>1</v>
      </c>
      <c r="U117" s="29">
        <f t="shared" si="6"/>
        <v>0</v>
      </c>
      <c r="V117" s="29">
        <f t="shared" si="7"/>
        <v>0</v>
      </c>
    </row>
    <row r="118" spans="1:22" s="29" customFormat="1" ht="12.75" customHeight="1">
      <c r="A118" s="17">
        <v>1991</v>
      </c>
      <c r="B118" s="18" t="s">
        <v>523</v>
      </c>
      <c r="C118" s="19" t="s">
        <v>533</v>
      </c>
      <c r="D118" s="20" t="s">
        <v>456</v>
      </c>
      <c r="E118" s="141" t="s">
        <v>1182</v>
      </c>
      <c r="F118" s="82">
        <v>1229.68064</v>
      </c>
      <c r="G118" s="74">
        <v>0.9047354</v>
      </c>
      <c r="H118" s="17">
        <v>1994</v>
      </c>
      <c r="I118" s="23">
        <v>91.86027397260274</v>
      </c>
      <c r="J118" s="24" t="s">
        <v>177</v>
      </c>
      <c r="K118" s="25">
        <v>4642.48714834208</v>
      </c>
      <c r="L118" s="83">
        <v>3.77536003847477</v>
      </c>
      <c r="M118" s="88"/>
      <c r="N118" s="89">
        <v>0.05659414653046614</v>
      </c>
      <c r="O118" s="88"/>
      <c r="P118" s="89">
        <v>0.05614774183797907</v>
      </c>
      <c r="Q118" s="77">
        <v>29</v>
      </c>
      <c r="R118" s="77">
        <v>38</v>
      </c>
      <c r="S118" s="29">
        <f t="shared" si="4"/>
        <v>1</v>
      </c>
      <c r="T118" s="29">
        <f t="shared" si="5"/>
        <v>0</v>
      </c>
      <c r="U118" s="29">
        <f t="shared" si="6"/>
        <v>0</v>
      </c>
      <c r="V118" s="29">
        <f t="shared" si="7"/>
        <v>0</v>
      </c>
    </row>
    <row r="119" spans="1:22" s="29" customFormat="1" ht="12.75" customHeight="1">
      <c r="A119" s="17">
        <v>1991</v>
      </c>
      <c r="B119" s="18" t="s">
        <v>730</v>
      </c>
      <c r="C119" s="113" t="s">
        <v>739</v>
      </c>
      <c r="D119" s="116" t="s">
        <v>740</v>
      </c>
      <c r="E119" s="142" t="s">
        <v>1182</v>
      </c>
      <c r="F119" s="82">
        <v>623.355968</v>
      </c>
      <c r="G119" s="74">
        <v>4.448298</v>
      </c>
      <c r="H119" s="22" t="s">
        <v>169</v>
      </c>
      <c r="I119" s="23">
        <v>110.77534246575343</v>
      </c>
      <c r="J119" s="24" t="s">
        <v>177</v>
      </c>
      <c r="K119" s="25">
        <v>9335.239162042193</v>
      </c>
      <c r="L119" s="83">
        <v>14.97577570644546</v>
      </c>
      <c r="M119" s="88"/>
      <c r="N119" s="89">
        <v>0.09436933365815053</v>
      </c>
      <c r="O119" s="88"/>
      <c r="P119" s="89">
        <v>0.08699631520119076</v>
      </c>
      <c r="Q119" s="77">
        <v>42</v>
      </c>
      <c r="R119" s="77">
        <v>52</v>
      </c>
      <c r="S119" s="29">
        <f t="shared" si="4"/>
        <v>1</v>
      </c>
      <c r="T119" s="29">
        <f t="shared" si="5"/>
        <v>0</v>
      </c>
      <c r="U119" s="29">
        <f t="shared" si="6"/>
        <v>0</v>
      </c>
      <c r="V119" s="29">
        <f t="shared" si="7"/>
        <v>0</v>
      </c>
    </row>
    <row r="120" spans="1:22" s="29" customFormat="1" ht="12.75" customHeight="1">
      <c r="A120" s="17">
        <v>1991</v>
      </c>
      <c r="B120" s="18" t="s">
        <v>523</v>
      </c>
      <c r="C120" s="19" t="s">
        <v>535</v>
      </c>
      <c r="D120" s="20" t="s">
        <v>467</v>
      </c>
      <c r="E120" s="141" t="s">
        <v>1182</v>
      </c>
      <c r="F120" s="82">
        <v>709.22176</v>
      </c>
      <c r="G120" s="74">
        <v>3.340505</v>
      </c>
      <c r="H120" s="22" t="s">
        <v>169</v>
      </c>
      <c r="I120" s="23">
        <v>53.57575342465753</v>
      </c>
      <c r="J120" s="24" t="s">
        <v>177</v>
      </c>
      <c r="K120" s="25">
        <v>42604.855296415975</v>
      </c>
      <c r="L120" s="83">
        <v>60.07268487703476</v>
      </c>
      <c r="M120" s="88"/>
      <c r="N120" s="89">
        <v>0.8905111232897747</v>
      </c>
      <c r="O120" s="88"/>
      <c r="P120" s="89">
        <v>1.3705448220346899</v>
      </c>
      <c r="Q120" s="77">
        <v>94</v>
      </c>
      <c r="R120" s="77">
        <v>97</v>
      </c>
      <c r="S120" s="29">
        <f t="shared" si="4"/>
        <v>0</v>
      </c>
      <c r="T120" s="29">
        <f t="shared" si="5"/>
        <v>0</v>
      </c>
      <c r="U120" s="29">
        <f t="shared" si="6"/>
        <v>0</v>
      </c>
      <c r="V120" s="29">
        <f t="shared" si="7"/>
        <v>1</v>
      </c>
    </row>
    <row r="121" spans="1:22" s="29" customFormat="1" ht="12.75" customHeight="1">
      <c r="A121" s="17">
        <v>1991</v>
      </c>
      <c r="B121" s="18" t="s">
        <v>523</v>
      </c>
      <c r="C121" s="19" t="s">
        <v>536</v>
      </c>
      <c r="D121" s="20" t="s">
        <v>468</v>
      </c>
      <c r="E121" s="141" t="s">
        <v>1182</v>
      </c>
      <c r="F121" s="82">
        <v>203.644704</v>
      </c>
      <c r="G121" s="74">
        <v>2.428086</v>
      </c>
      <c r="H121" s="22" t="s">
        <v>169</v>
      </c>
      <c r="I121" s="23">
        <v>5.372534246575341</v>
      </c>
      <c r="J121" s="24" t="s">
        <v>177</v>
      </c>
      <c r="K121" s="25">
        <v>1310.2810052194834</v>
      </c>
      <c r="L121" s="83">
        <v>6.434152126143597</v>
      </c>
      <c r="M121" s="88"/>
      <c r="N121" s="89">
        <v>0.27310760503525006</v>
      </c>
      <c r="O121" s="88"/>
      <c r="P121" s="89">
        <v>0.20791347508307273</v>
      </c>
      <c r="Q121" s="77">
        <v>73</v>
      </c>
      <c r="R121" s="77">
        <v>77</v>
      </c>
      <c r="S121" s="29">
        <f t="shared" si="4"/>
        <v>0</v>
      </c>
      <c r="T121" s="29">
        <f t="shared" si="5"/>
        <v>1</v>
      </c>
      <c r="U121" s="29">
        <f t="shared" si="6"/>
        <v>0</v>
      </c>
      <c r="V121" s="29">
        <f t="shared" si="7"/>
        <v>0</v>
      </c>
    </row>
    <row r="122" spans="1:22" s="29" customFormat="1" ht="12.75" customHeight="1">
      <c r="A122" s="17">
        <v>1991</v>
      </c>
      <c r="B122" s="18" t="s">
        <v>523</v>
      </c>
      <c r="C122" s="19" t="s">
        <v>537</v>
      </c>
      <c r="D122" s="20" t="s">
        <v>469</v>
      </c>
      <c r="E122" s="141" t="s">
        <v>1182</v>
      </c>
      <c r="F122" s="82">
        <v>792.81088</v>
      </c>
      <c r="G122" s="74">
        <v>2.420088</v>
      </c>
      <c r="H122" s="17">
        <v>1994</v>
      </c>
      <c r="I122" s="23">
        <v>7.99342465753426</v>
      </c>
      <c r="J122" s="24" t="s">
        <v>177</v>
      </c>
      <c r="K122" s="25">
        <v>1323.6685189338084</v>
      </c>
      <c r="L122" s="83">
        <v>1.6695892454626864</v>
      </c>
      <c r="M122" s="88"/>
      <c r="N122" s="89">
        <v>0.1854363606663008</v>
      </c>
      <c r="O122" s="88"/>
      <c r="P122" s="89">
        <v>0.13399785410592177</v>
      </c>
      <c r="Q122" s="77">
        <v>61</v>
      </c>
      <c r="R122" s="77">
        <v>65</v>
      </c>
      <c r="S122" s="29">
        <f t="shared" si="4"/>
        <v>0</v>
      </c>
      <c r="T122" s="29">
        <f t="shared" si="5"/>
        <v>1</v>
      </c>
      <c r="U122" s="29">
        <f t="shared" si="6"/>
        <v>0</v>
      </c>
      <c r="V122" s="29">
        <f t="shared" si="7"/>
        <v>0</v>
      </c>
    </row>
    <row r="123" spans="1:22" s="29" customFormat="1" ht="12.75" customHeight="1">
      <c r="A123" s="17">
        <v>1991</v>
      </c>
      <c r="B123" s="18" t="s">
        <v>523</v>
      </c>
      <c r="C123" s="19" t="s">
        <v>538</v>
      </c>
      <c r="D123" s="20" t="s">
        <v>539</v>
      </c>
      <c r="E123" s="142" t="s">
        <v>1182</v>
      </c>
      <c r="F123" s="82">
        <v>6378.82522</v>
      </c>
      <c r="G123" s="74">
        <v>3.33384</v>
      </c>
      <c r="H123" s="22" t="s">
        <v>169</v>
      </c>
      <c r="I123" s="23">
        <v>378.37632876712325</v>
      </c>
      <c r="J123" s="24" t="s">
        <v>177</v>
      </c>
      <c r="K123" s="25">
        <v>141267.77509276653</v>
      </c>
      <c r="L123" s="83">
        <v>22.14636241322921</v>
      </c>
      <c r="M123" s="88"/>
      <c r="N123" s="89">
        <v>0.4180879852707343</v>
      </c>
      <c r="O123" s="88"/>
      <c r="P123" s="89">
        <v>0.25461454918911</v>
      </c>
      <c r="Q123" s="77">
        <v>85</v>
      </c>
      <c r="R123" s="77">
        <v>82</v>
      </c>
      <c r="S123" s="29">
        <f t="shared" si="4"/>
        <v>0</v>
      </c>
      <c r="T123" s="29">
        <f t="shared" si="5"/>
        <v>0</v>
      </c>
      <c r="U123" s="29">
        <f t="shared" si="6"/>
        <v>1</v>
      </c>
      <c r="V123" s="29">
        <f t="shared" si="7"/>
        <v>0</v>
      </c>
    </row>
    <row r="124" spans="1:22" s="29" customFormat="1" ht="12.75" customHeight="1">
      <c r="A124" s="17">
        <v>1991</v>
      </c>
      <c r="B124" s="18" t="s">
        <v>761</v>
      </c>
      <c r="C124" s="19" t="s">
        <v>764</v>
      </c>
      <c r="D124" s="20" t="s">
        <v>765</v>
      </c>
      <c r="E124" s="142" t="s">
        <v>1182</v>
      </c>
      <c r="F124" s="82">
        <v>38.851404</v>
      </c>
      <c r="G124" s="74">
        <v>39.0853</v>
      </c>
      <c r="H124" s="22" t="s">
        <v>169</v>
      </c>
      <c r="I124" s="23">
        <v>20.29153424657533</v>
      </c>
      <c r="J124" s="24" t="s">
        <v>177</v>
      </c>
      <c r="K124" s="25">
        <v>8282.900207277045</v>
      </c>
      <c r="L124" s="83">
        <v>213.19435990722613</v>
      </c>
      <c r="M124" s="88"/>
      <c r="N124" s="89">
        <v>0.45710511887231514</v>
      </c>
      <c r="O124" s="88"/>
      <c r="P124" s="89">
        <v>0.3055839787824689</v>
      </c>
      <c r="Q124" s="77">
        <v>87</v>
      </c>
      <c r="R124" s="77">
        <v>86</v>
      </c>
      <c r="S124" s="29">
        <f t="shared" si="4"/>
        <v>0</v>
      </c>
      <c r="T124" s="29">
        <f t="shared" si="5"/>
        <v>0</v>
      </c>
      <c r="U124" s="29">
        <f t="shared" si="6"/>
        <v>1</v>
      </c>
      <c r="V124" s="29">
        <f t="shared" si="7"/>
        <v>0</v>
      </c>
    </row>
    <row r="125" spans="1:22" s="29" customFormat="1" ht="12.75" customHeight="1">
      <c r="A125" s="17">
        <v>1991</v>
      </c>
      <c r="B125" s="18" t="s">
        <v>761</v>
      </c>
      <c r="C125" s="19" t="s">
        <v>766</v>
      </c>
      <c r="D125" s="20" t="s">
        <v>470</v>
      </c>
      <c r="E125" s="142" t="s">
        <v>1182</v>
      </c>
      <c r="F125" s="82">
        <v>1261.46906</v>
      </c>
      <c r="G125" s="74">
        <v>48.60564</v>
      </c>
      <c r="H125" s="22" t="s">
        <v>169</v>
      </c>
      <c r="I125" s="23">
        <v>1035.8954794520548</v>
      </c>
      <c r="J125" s="24" t="s">
        <v>177</v>
      </c>
      <c r="K125" s="25">
        <v>129703.2323801371</v>
      </c>
      <c r="L125" s="83">
        <v>102.81919429727203</v>
      </c>
      <c r="M125" s="88"/>
      <c r="N125" s="89">
        <v>0.14021142484528976</v>
      </c>
      <c r="O125" s="88"/>
      <c r="P125" s="89">
        <v>0.1465529156201329</v>
      </c>
      <c r="Q125" s="77">
        <v>54</v>
      </c>
      <c r="R125" s="77">
        <v>67</v>
      </c>
      <c r="S125" s="29">
        <f t="shared" si="4"/>
        <v>0</v>
      </c>
      <c r="T125" s="29">
        <f t="shared" si="5"/>
        <v>1</v>
      </c>
      <c r="U125" s="29">
        <f t="shared" si="6"/>
        <v>0</v>
      </c>
      <c r="V125" s="29">
        <f t="shared" si="7"/>
        <v>0</v>
      </c>
    </row>
    <row r="126" spans="1:22" s="29" customFormat="1" ht="12.75" customHeight="1">
      <c r="A126" s="17">
        <v>1991</v>
      </c>
      <c r="B126" s="18" t="s">
        <v>773</v>
      </c>
      <c r="C126" s="19" t="s">
        <v>784</v>
      </c>
      <c r="D126" s="20" t="s">
        <v>140</v>
      </c>
      <c r="E126" s="142" t="s">
        <v>1182</v>
      </c>
      <c r="F126" s="82">
        <v>129.892232</v>
      </c>
      <c r="G126" s="74">
        <v>7.761456</v>
      </c>
      <c r="H126" s="22" t="s">
        <v>169</v>
      </c>
      <c r="I126" s="23">
        <v>30.88410958904109</v>
      </c>
      <c r="J126" s="24" t="s">
        <v>177</v>
      </c>
      <c r="K126" s="25">
        <v>3048.6538458924656</v>
      </c>
      <c r="L126" s="83">
        <v>23.47064022960561</v>
      </c>
      <c r="M126" s="88"/>
      <c r="N126" s="89">
        <v>0.11054053755976831</v>
      </c>
      <c r="O126" s="88"/>
      <c r="P126" s="89">
        <v>0.1256894104615924</v>
      </c>
      <c r="Q126" s="77">
        <v>46</v>
      </c>
      <c r="R126" s="77">
        <v>63</v>
      </c>
      <c r="S126" s="29">
        <f t="shared" si="4"/>
        <v>0</v>
      </c>
      <c r="T126" s="29">
        <f t="shared" si="5"/>
        <v>1</v>
      </c>
      <c r="U126" s="29">
        <f t="shared" si="6"/>
        <v>0</v>
      </c>
      <c r="V126" s="29">
        <f t="shared" si="7"/>
        <v>0</v>
      </c>
    </row>
    <row r="127" spans="1:22" s="29" customFormat="1" ht="12.75" customHeight="1">
      <c r="A127" s="17">
        <v>1997</v>
      </c>
      <c r="B127" s="18" t="s">
        <v>1052</v>
      </c>
      <c r="C127" s="19" t="s">
        <v>1056</v>
      </c>
      <c r="D127" s="20" t="s">
        <v>1057</v>
      </c>
      <c r="E127" s="140" t="s">
        <v>1182</v>
      </c>
      <c r="F127" s="82">
        <v>75.956528</v>
      </c>
      <c r="G127" s="74">
        <v>25.85591</v>
      </c>
      <c r="H127" s="22" t="s">
        <v>172</v>
      </c>
      <c r="I127" s="23">
        <v>31.869493844049234</v>
      </c>
      <c r="J127" s="24" t="s">
        <v>177</v>
      </c>
      <c r="K127" s="25">
        <v>7329.560290144053</v>
      </c>
      <c r="L127" s="83">
        <v>96.49677892259706</v>
      </c>
      <c r="M127" s="88"/>
      <c r="N127" s="89">
        <v>0.2575439170148434</v>
      </c>
      <c r="O127" s="88"/>
      <c r="P127" s="89">
        <v>0.07374373297427912</v>
      </c>
      <c r="Q127" s="77">
        <v>71</v>
      </c>
      <c r="R127" s="77">
        <v>46</v>
      </c>
      <c r="S127" s="29">
        <f t="shared" si="4"/>
        <v>0</v>
      </c>
      <c r="T127" s="29">
        <f t="shared" si="5"/>
        <v>1</v>
      </c>
      <c r="U127" s="29">
        <f t="shared" si="6"/>
        <v>0</v>
      </c>
      <c r="V127" s="29">
        <f t="shared" si="7"/>
        <v>0</v>
      </c>
    </row>
    <row r="128" spans="1:22" s="29" customFormat="1" ht="12.75" customHeight="1">
      <c r="A128" s="17">
        <v>1991</v>
      </c>
      <c r="B128" s="18" t="s">
        <v>746</v>
      </c>
      <c r="C128" s="19" t="s">
        <v>757</v>
      </c>
      <c r="D128" s="20" t="s">
        <v>488</v>
      </c>
      <c r="E128" s="142" t="s">
        <v>1182</v>
      </c>
      <c r="F128" s="82">
        <v>227.6208940998</v>
      </c>
      <c r="G128" s="74">
        <v>14.02158</v>
      </c>
      <c r="H128" s="22" t="s">
        <v>169</v>
      </c>
      <c r="I128" s="23">
        <v>118.41735616438358</v>
      </c>
      <c r="J128" s="24" t="s">
        <v>177</v>
      </c>
      <c r="K128" s="25">
        <v>101080.83262895196</v>
      </c>
      <c r="L128" s="83">
        <v>444.07536939308056</v>
      </c>
      <c r="M128" s="88"/>
      <c r="N128" s="89">
        <v>0.955876954386776</v>
      </c>
      <c r="O128" s="88"/>
      <c r="P128" s="89">
        <v>0.16680249822271456</v>
      </c>
      <c r="Q128" s="77">
        <v>95</v>
      </c>
      <c r="R128" s="77">
        <v>72</v>
      </c>
      <c r="S128" s="29">
        <f t="shared" si="4"/>
        <v>0</v>
      </c>
      <c r="T128" s="29">
        <f t="shared" si="5"/>
        <v>0</v>
      </c>
      <c r="U128" s="29">
        <f t="shared" si="6"/>
        <v>0</v>
      </c>
      <c r="V128" s="29">
        <f t="shared" si="7"/>
        <v>1</v>
      </c>
    </row>
    <row r="129" spans="1:22" s="29" customFormat="1" ht="12.75" customHeight="1">
      <c r="A129" s="17">
        <v>1991</v>
      </c>
      <c r="B129" s="18" t="s">
        <v>746</v>
      </c>
      <c r="C129" s="19" t="s">
        <v>758</v>
      </c>
      <c r="D129" s="20" t="s">
        <v>489</v>
      </c>
      <c r="E129" s="142" t="s">
        <v>1182</v>
      </c>
      <c r="F129" s="82">
        <v>824.824892658</v>
      </c>
      <c r="G129" s="74">
        <v>12.68127</v>
      </c>
      <c r="H129" s="22" t="s">
        <v>169</v>
      </c>
      <c r="I129" s="23">
        <v>285.7479452054794</v>
      </c>
      <c r="J129" s="24" t="s">
        <v>177</v>
      </c>
      <c r="K129" s="25">
        <v>40852.476449276895</v>
      </c>
      <c r="L129" s="83">
        <v>49.528665796724084</v>
      </c>
      <c r="M129" s="88"/>
      <c r="N129" s="89">
        <v>0.16009722833754253</v>
      </c>
      <c r="O129" s="88"/>
      <c r="P129" s="89">
        <v>0.08408777863900217</v>
      </c>
      <c r="Q129" s="77">
        <v>56</v>
      </c>
      <c r="R129" s="77">
        <v>50</v>
      </c>
      <c r="S129" s="29">
        <f t="shared" si="4"/>
        <v>0</v>
      </c>
      <c r="T129" s="29">
        <f t="shared" si="5"/>
        <v>1</v>
      </c>
      <c r="U129" s="29">
        <f t="shared" si="6"/>
        <v>0</v>
      </c>
      <c r="V129" s="29">
        <f t="shared" si="7"/>
        <v>0</v>
      </c>
    </row>
    <row r="130" spans="1:22" s="29" customFormat="1" ht="12.75" customHeight="1">
      <c r="A130" s="17">
        <v>1991</v>
      </c>
      <c r="B130" s="18" t="s">
        <v>746</v>
      </c>
      <c r="C130" s="19" t="s">
        <v>759</v>
      </c>
      <c r="D130" s="20" t="s">
        <v>760</v>
      </c>
      <c r="E130" s="142" t="s">
        <v>1182</v>
      </c>
      <c r="F130" s="82">
        <v>246.2431320175</v>
      </c>
      <c r="G130" s="74">
        <v>13.20506</v>
      </c>
      <c r="H130" s="22" t="s">
        <v>169</v>
      </c>
      <c r="I130" s="23">
        <v>98.99438356164387</v>
      </c>
      <c r="J130" s="24" t="s">
        <v>177</v>
      </c>
      <c r="K130" s="25">
        <v>19312.994581937517</v>
      </c>
      <c r="L130" s="83">
        <v>78.43059184515644</v>
      </c>
      <c r="M130" s="88"/>
      <c r="N130" s="89">
        <v>0.21846788493134386</v>
      </c>
      <c r="O130" s="88"/>
      <c r="P130" s="89">
        <v>0.0674094660169573</v>
      </c>
      <c r="Q130" s="77">
        <v>67</v>
      </c>
      <c r="R130" s="77">
        <v>45</v>
      </c>
      <c r="S130" s="29">
        <f t="shared" si="4"/>
        <v>0</v>
      </c>
      <c r="T130" s="29">
        <f t="shared" si="5"/>
        <v>1</v>
      </c>
      <c r="U130" s="29">
        <f t="shared" si="6"/>
        <v>0</v>
      </c>
      <c r="V130" s="29">
        <f t="shared" si="7"/>
        <v>0</v>
      </c>
    </row>
    <row r="131" spans="1:22" s="29" customFormat="1" ht="12.75" customHeight="1">
      <c r="A131" s="17">
        <v>1997</v>
      </c>
      <c r="B131" s="18" t="s">
        <v>1067</v>
      </c>
      <c r="C131" s="19" t="s">
        <v>1076</v>
      </c>
      <c r="D131" s="20" t="s">
        <v>490</v>
      </c>
      <c r="E131" s="139" t="s">
        <v>1182</v>
      </c>
      <c r="F131" s="82">
        <v>1672.348468539</v>
      </c>
      <c r="G131" s="74">
        <v>12.29172</v>
      </c>
      <c r="H131" s="22" t="s">
        <v>172</v>
      </c>
      <c r="I131" s="23">
        <v>417.65526675786595</v>
      </c>
      <c r="J131" s="24" t="s">
        <v>177</v>
      </c>
      <c r="K131" s="25">
        <v>103482.12958875182</v>
      </c>
      <c r="L131" s="83">
        <v>61.878329508177245</v>
      </c>
      <c r="M131" s="88"/>
      <c r="N131" s="89">
        <v>0.2774571598435667</v>
      </c>
      <c r="O131" s="88"/>
      <c r="P131" s="89">
        <v>0.1856179920121178</v>
      </c>
      <c r="Q131" s="77">
        <v>74</v>
      </c>
      <c r="R131" s="77">
        <v>74</v>
      </c>
      <c r="S131" s="29">
        <f t="shared" si="4"/>
        <v>0</v>
      </c>
      <c r="T131" s="29">
        <f t="shared" si="5"/>
        <v>1</v>
      </c>
      <c r="U131" s="29">
        <f t="shared" si="6"/>
        <v>0</v>
      </c>
      <c r="V131" s="29">
        <f t="shared" si="7"/>
        <v>0</v>
      </c>
    </row>
    <row r="132" spans="1:22" s="29" customFormat="1" ht="12.75" customHeight="1">
      <c r="A132" s="17">
        <v>1997</v>
      </c>
      <c r="B132" s="18" t="s">
        <v>1067</v>
      </c>
      <c r="C132" s="19" t="s">
        <v>1077</v>
      </c>
      <c r="D132" s="20" t="s">
        <v>491</v>
      </c>
      <c r="E132" s="139" t="s">
        <v>1182</v>
      </c>
      <c r="F132" s="82">
        <v>2958.196118146</v>
      </c>
      <c r="G132" s="74">
        <v>11.72253</v>
      </c>
      <c r="H132" s="22" t="s">
        <v>172</v>
      </c>
      <c r="I132" s="23">
        <v>764.8632010943912</v>
      </c>
      <c r="J132" s="24" t="s">
        <v>177</v>
      </c>
      <c r="K132" s="25">
        <v>205278.82782796177</v>
      </c>
      <c r="L132" s="83">
        <v>69.39324494706484</v>
      </c>
      <c r="M132" s="88"/>
      <c r="N132" s="89">
        <v>0.300544602952881</v>
      </c>
      <c r="O132" s="88"/>
      <c r="P132" s="89">
        <v>0.30913535488977656</v>
      </c>
      <c r="Q132" s="77">
        <v>77</v>
      </c>
      <c r="R132" s="77">
        <v>87</v>
      </c>
      <c r="S132" s="29">
        <f t="shared" si="4"/>
        <v>0</v>
      </c>
      <c r="T132" s="29">
        <f t="shared" si="5"/>
        <v>0</v>
      </c>
      <c r="U132" s="29">
        <f t="shared" si="6"/>
        <v>1</v>
      </c>
      <c r="V132" s="29">
        <f t="shared" si="7"/>
        <v>0</v>
      </c>
    </row>
  </sheetData>
  <sheetProtection/>
  <mergeCells count="23">
    <mergeCell ref="S1:V2"/>
    <mergeCell ref="Y2:AB2"/>
    <mergeCell ref="Y1:AB1"/>
    <mergeCell ref="AE1:AH1"/>
    <mergeCell ref="J2:J3"/>
    <mergeCell ref="K2:K3"/>
    <mergeCell ref="J1:R1"/>
    <mergeCell ref="AE2:AH2"/>
    <mergeCell ref="AE10:AH10"/>
    <mergeCell ref="L2:L3"/>
    <mergeCell ref="M2:P2"/>
    <mergeCell ref="Q2:R2"/>
    <mergeCell ref="M3:N3"/>
    <mergeCell ref="O3:P3"/>
    <mergeCell ref="A1:A3"/>
    <mergeCell ref="B1:B3"/>
    <mergeCell ref="C1:C3"/>
    <mergeCell ref="D1:D3"/>
    <mergeCell ref="I1:I3"/>
    <mergeCell ref="E1:E3"/>
    <mergeCell ref="F1:F3"/>
    <mergeCell ref="G1:G3"/>
    <mergeCell ref="H1:H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bsfink</cp:lastModifiedBy>
  <cp:lastPrinted>2006-09-25T18:09:44Z</cp:lastPrinted>
  <dcterms:created xsi:type="dcterms:W3CDTF">2005-10-19T16:15:34Z</dcterms:created>
  <dcterms:modified xsi:type="dcterms:W3CDTF">2008-04-03T19:07:15Z</dcterms:modified>
  <cp:category/>
  <cp:version/>
  <cp:contentType/>
  <cp:contentStatus/>
</cp:coreProperties>
</file>