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75" yWindow="-15" windowWidth="21645" windowHeight="13245" tabRatio="500"/>
  </bookViews>
  <sheets>
    <sheet name="L. Shing. EastB-ICP.txt" sheetId="1" r:id="rId1"/>
  </sheets>
  <definedNames>
    <definedName name="_Toc292449826" localSheetId="0">'L. Shing. EastB-ICP.txt'!#REF!</definedName>
    <definedName name="_xlnm.Print_Titles" localSheetId="0">'L. Shing. EastB-ICP.txt'!$A:$A,'L. Shing. EastB-ICP.txt'!$2:$2</definedName>
  </definedNames>
  <calcPr calcId="125725" fullCalcOnLoad="1"/>
</workbook>
</file>

<file path=xl/calcChain.xml><?xml version="1.0" encoding="utf-8"?>
<calcChain xmlns="http://schemas.openxmlformats.org/spreadsheetml/2006/main">
  <c r="I4" i="1"/>
  <c r="K4" s="1"/>
  <c r="L4" s="1"/>
  <c r="M4"/>
  <c r="N4"/>
  <c r="I5"/>
  <c r="K5" s="1"/>
  <c r="L5" s="1"/>
  <c r="M5"/>
  <c r="N5"/>
  <c r="P5" s="1"/>
  <c r="Q5" s="1"/>
  <c r="I6"/>
  <c r="K6" s="1"/>
  <c r="L6" s="1"/>
  <c r="M6"/>
  <c r="N6"/>
  <c r="I7"/>
  <c r="K7" s="1"/>
  <c r="L7" s="1"/>
  <c r="M7"/>
  <c r="N7"/>
  <c r="P7" s="1"/>
  <c r="Q7" s="1"/>
  <c r="I8"/>
  <c r="K8" s="1"/>
  <c r="L8" s="1"/>
  <c r="M8"/>
  <c r="N8"/>
  <c r="I9"/>
  <c r="K9"/>
  <c r="L9" s="1"/>
  <c r="M9"/>
  <c r="N9"/>
  <c r="P9" s="1"/>
  <c r="Q9" s="1"/>
  <c r="I10"/>
  <c r="K10" s="1"/>
  <c r="L10" s="1"/>
  <c r="M10"/>
  <c r="N10"/>
  <c r="I11"/>
  <c r="K11" s="1"/>
  <c r="L11" s="1"/>
  <c r="M11"/>
  <c r="N11"/>
  <c r="P11" s="1"/>
  <c r="Q11" s="1"/>
  <c r="I12"/>
  <c r="K12" s="1"/>
  <c r="L12" s="1"/>
  <c r="M12"/>
  <c r="N12"/>
  <c r="I13"/>
  <c r="K13"/>
  <c r="L13" s="1"/>
  <c r="M13"/>
  <c r="N13"/>
  <c r="P13" s="1"/>
  <c r="Q13" s="1"/>
  <c r="I14"/>
  <c r="K14" s="1"/>
  <c r="L14" s="1"/>
  <c r="M14"/>
  <c r="N14"/>
  <c r="P14" s="1"/>
  <c r="Q14" s="1"/>
  <c r="I15"/>
  <c r="K15"/>
  <c r="L15" s="1"/>
  <c r="M15"/>
  <c r="N15"/>
  <c r="P15" s="1"/>
  <c r="Q15" s="1"/>
  <c r="I16"/>
  <c r="K16" s="1"/>
  <c r="L16" s="1"/>
  <c r="M16"/>
  <c r="N16"/>
  <c r="I17"/>
  <c r="K17" s="1"/>
  <c r="L17" s="1"/>
  <c r="M17"/>
  <c r="N17"/>
  <c r="P17" s="1"/>
  <c r="Q17" s="1"/>
  <c r="I18"/>
  <c r="K18" s="1"/>
  <c r="L18" s="1"/>
  <c r="M18"/>
  <c r="N18"/>
  <c r="I19"/>
  <c r="K19" s="1"/>
  <c r="L19" s="1"/>
  <c r="M19"/>
  <c r="N19"/>
  <c r="I20"/>
  <c r="K20" s="1"/>
  <c r="L20" s="1"/>
  <c r="M20"/>
  <c r="N20"/>
  <c r="I21"/>
  <c r="K21"/>
  <c r="L21" s="1"/>
  <c r="M21"/>
  <c r="N21"/>
  <c r="P21" s="1"/>
  <c r="Q21" s="1"/>
  <c r="I22"/>
  <c r="K22" s="1"/>
  <c r="L22" s="1"/>
  <c r="M22"/>
  <c r="N22"/>
  <c r="I23"/>
  <c r="K23" s="1"/>
  <c r="L23" s="1"/>
  <c r="M23"/>
  <c r="N23"/>
  <c r="I24"/>
  <c r="K24" s="1"/>
  <c r="L24" s="1"/>
  <c r="M24"/>
  <c r="N24"/>
  <c r="I25"/>
  <c r="K25"/>
  <c r="L25" s="1"/>
  <c r="M25"/>
  <c r="N25"/>
  <c r="P25" s="1"/>
  <c r="Q25" s="1"/>
  <c r="I26"/>
  <c r="K26" s="1"/>
  <c r="L26" s="1"/>
  <c r="M26"/>
  <c r="N26"/>
  <c r="I27"/>
  <c r="K27" s="1"/>
  <c r="L27" s="1"/>
  <c r="M27"/>
  <c r="N27"/>
  <c r="P27" s="1"/>
  <c r="Q27" s="1"/>
  <c r="I28"/>
  <c r="K28" s="1"/>
  <c r="L28" s="1"/>
  <c r="M28"/>
  <c r="N28"/>
  <c r="I29"/>
  <c r="K29" s="1"/>
  <c r="L29" s="1"/>
  <c r="M29"/>
  <c r="N29"/>
  <c r="P29" s="1"/>
  <c r="Q29" s="1"/>
  <c r="I30"/>
  <c r="K30" s="1"/>
  <c r="L30" s="1"/>
  <c r="M30"/>
  <c r="N30"/>
  <c r="I31"/>
  <c r="K31" s="1"/>
  <c r="L31" s="1"/>
  <c r="M31"/>
  <c r="N31"/>
  <c r="P31" s="1"/>
  <c r="Q31" s="1"/>
  <c r="I32"/>
  <c r="K32" s="1"/>
  <c r="L32" s="1"/>
  <c r="M32"/>
  <c r="N32"/>
  <c r="I33"/>
  <c r="K33"/>
  <c r="L33" s="1"/>
  <c r="M33"/>
  <c r="N33"/>
  <c r="P33" s="1"/>
  <c r="Q33" s="1"/>
  <c r="I34"/>
  <c r="K34" s="1"/>
  <c r="L34" s="1"/>
  <c r="M34"/>
  <c r="N34"/>
  <c r="I35"/>
  <c r="K35" s="1"/>
  <c r="L35" s="1"/>
  <c r="M35"/>
  <c r="N35"/>
  <c r="I36"/>
  <c r="K36" s="1"/>
  <c r="L36" s="1"/>
  <c r="M36"/>
  <c r="N36"/>
  <c r="I37"/>
  <c r="K37" s="1"/>
  <c r="L37" s="1"/>
  <c r="M37"/>
  <c r="N37"/>
  <c r="P37" s="1"/>
  <c r="Q37" s="1"/>
  <c r="I38"/>
  <c r="K38" s="1"/>
  <c r="L38" s="1"/>
  <c r="M38"/>
  <c r="N38"/>
  <c r="P38" s="1"/>
  <c r="Q38" s="1"/>
  <c r="I39"/>
  <c r="K39"/>
  <c r="L39" s="1"/>
  <c r="M39"/>
  <c r="N39"/>
  <c r="P39" s="1"/>
  <c r="Q39" s="1"/>
  <c r="I40"/>
  <c r="K40" s="1"/>
  <c r="L40" s="1"/>
  <c r="M40"/>
  <c r="N40"/>
  <c r="I41"/>
  <c r="K41" s="1"/>
  <c r="L41" s="1"/>
  <c r="M41"/>
  <c r="N41"/>
  <c r="P41" s="1"/>
  <c r="Q41" s="1"/>
  <c r="I42"/>
  <c r="K42" s="1"/>
  <c r="L42" s="1"/>
  <c r="M42"/>
  <c r="N42"/>
  <c r="I43"/>
  <c r="K43" s="1"/>
  <c r="L43" s="1"/>
  <c r="M43"/>
  <c r="N43"/>
  <c r="I44"/>
  <c r="K44" s="1"/>
  <c r="L44" s="1"/>
  <c r="M44"/>
  <c r="N44"/>
  <c r="I45"/>
  <c r="K45" s="1"/>
  <c r="L45" s="1"/>
  <c r="M45"/>
  <c r="N45"/>
  <c r="P45" s="1"/>
  <c r="Q45" s="1"/>
  <c r="I46"/>
  <c r="K46" s="1"/>
  <c r="L46" s="1"/>
  <c r="M46"/>
  <c r="N46"/>
  <c r="P46" s="1"/>
  <c r="Q46" s="1"/>
  <c r="I47"/>
  <c r="K47"/>
  <c r="L47" s="1"/>
  <c r="M47"/>
  <c r="N47"/>
  <c r="P47" s="1"/>
  <c r="Q47" s="1"/>
  <c r="I48"/>
  <c r="K48" s="1"/>
  <c r="L48" s="1"/>
  <c r="M48"/>
  <c r="N48"/>
  <c r="I49"/>
  <c r="K49"/>
  <c r="L49" s="1"/>
  <c r="M49"/>
  <c r="N49"/>
  <c r="P49" s="1"/>
  <c r="Q49" s="1"/>
  <c r="I50"/>
  <c r="K50" s="1"/>
  <c r="L50" s="1"/>
  <c r="M50"/>
  <c r="N50"/>
  <c r="P50" s="1"/>
  <c r="Q50" s="1"/>
  <c r="I51"/>
  <c r="K51"/>
  <c r="L51" s="1"/>
  <c r="M51"/>
  <c r="N51"/>
  <c r="P51" s="1"/>
  <c r="Q51" s="1"/>
  <c r="I52"/>
  <c r="K52" s="1"/>
  <c r="L52" s="1"/>
  <c r="M52"/>
  <c r="N52"/>
  <c r="I53"/>
  <c r="K53" s="1"/>
  <c r="L53" s="1"/>
  <c r="M53"/>
  <c r="N53"/>
  <c r="I54"/>
  <c r="K54" s="1"/>
  <c r="L54" s="1"/>
  <c r="M54"/>
  <c r="N54"/>
  <c r="I55"/>
  <c r="K55" s="1"/>
  <c r="L55" s="1"/>
  <c r="M55"/>
  <c r="N55"/>
  <c r="P55" s="1"/>
  <c r="Q55" s="1"/>
  <c r="I56"/>
  <c r="K56" s="1"/>
  <c r="L56" s="1"/>
  <c r="M56"/>
  <c r="N56"/>
  <c r="P56" s="1"/>
  <c r="Q56" s="1"/>
  <c r="I57"/>
  <c r="K57"/>
  <c r="L57" s="1"/>
  <c r="M57"/>
  <c r="N57"/>
  <c r="P57" s="1"/>
  <c r="Q57" s="1"/>
  <c r="I58"/>
  <c r="K58" s="1"/>
  <c r="L58" s="1"/>
  <c r="M58"/>
  <c r="N58"/>
  <c r="I59"/>
  <c r="K59" s="1"/>
  <c r="L59" s="1"/>
  <c r="M59"/>
  <c r="N59"/>
  <c r="I60"/>
  <c r="K60" s="1"/>
  <c r="L60" s="1"/>
  <c r="M60"/>
  <c r="N60"/>
  <c r="I61"/>
  <c r="K61" s="1"/>
  <c r="L61" s="1"/>
  <c r="M61"/>
  <c r="N61"/>
  <c r="I62"/>
  <c r="K62" s="1"/>
  <c r="L62" s="1"/>
  <c r="M62"/>
  <c r="N62"/>
  <c r="I63"/>
  <c r="K63" s="1"/>
  <c r="L63" s="1"/>
  <c r="M63"/>
  <c r="N63"/>
  <c r="L64"/>
  <c r="M64"/>
  <c r="N64"/>
  <c r="P64" s="1"/>
  <c r="Q64" s="1"/>
  <c r="I65"/>
  <c r="K65"/>
  <c r="L65" s="1"/>
  <c r="M65"/>
  <c r="N65"/>
  <c r="P65" s="1"/>
  <c r="Q65" s="1"/>
  <c r="I66"/>
  <c r="K66" s="1"/>
  <c r="L66" s="1"/>
  <c r="M66"/>
  <c r="N66"/>
  <c r="I67"/>
  <c r="K67" s="1"/>
  <c r="L67" s="1"/>
  <c r="M67"/>
  <c r="N67"/>
  <c r="L68"/>
  <c r="M68"/>
  <c r="N68"/>
  <c r="L69"/>
  <c r="M69"/>
  <c r="N69"/>
  <c r="P69" s="1"/>
  <c r="Q69" s="1"/>
  <c r="I70"/>
  <c r="K70" s="1"/>
  <c r="L70" s="1"/>
  <c r="M70"/>
  <c r="N70"/>
  <c r="I71"/>
  <c r="K71" s="1"/>
  <c r="L71" s="1"/>
  <c r="M71"/>
  <c r="N71"/>
  <c r="P71" s="1"/>
  <c r="Q71" s="1"/>
  <c r="I72"/>
  <c r="K72" s="1"/>
  <c r="L72" s="1"/>
  <c r="M72"/>
  <c r="N72"/>
  <c r="L73"/>
  <c r="M73"/>
  <c r="N73"/>
  <c r="L74"/>
  <c r="M74"/>
  <c r="N74"/>
  <c r="P74" s="1"/>
  <c r="Q74" s="1"/>
  <c r="L75"/>
  <c r="M75"/>
  <c r="N75"/>
  <c r="P75"/>
  <c r="Q75" s="1"/>
  <c r="L76"/>
  <c r="M76"/>
  <c r="N76"/>
  <c r="L77"/>
  <c r="M77"/>
  <c r="N77"/>
  <c r="P77" s="1"/>
  <c r="Q77" s="1"/>
  <c r="L78"/>
  <c r="M78"/>
  <c r="N78"/>
  <c r="L79"/>
  <c r="M79"/>
  <c r="N79"/>
  <c r="P79" s="1"/>
  <c r="Q79" s="1"/>
  <c r="L80"/>
  <c r="Q80"/>
  <c r="L81"/>
  <c r="M81"/>
  <c r="N81"/>
  <c r="L82"/>
  <c r="M82"/>
  <c r="N82"/>
  <c r="B5"/>
  <c r="D5"/>
  <c r="B7"/>
  <c r="D7"/>
  <c r="B8"/>
  <c r="D8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7"/>
  <c r="D27"/>
  <c r="B28"/>
  <c r="D28"/>
  <c r="B29"/>
  <c r="D29"/>
  <c r="B30"/>
  <c r="D30"/>
  <c r="B31"/>
  <c r="D31"/>
  <c r="B32"/>
  <c r="D32"/>
  <c r="B34"/>
  <c r="D34"/>
  <c r="B35"/>
  <c r="D35"/>
  <c r="B36"/>
  <c r="D36"/>
  <c r="B38"/>
  <c r="D38"/>
  <c r="B39"/>
  <c r="D39"/>
  <c r="B40"/>
  <c r="D40"/>
  <c r="B41"/>
  <c r="D41"/>
  <c r="B42"/>
  <c r="D42"/>
  <c r="B43"/>
  <c r="D43"/>
  <c r="B44"/>
  <c r="D44"/>
  <c r="B45"/>
  <c r="D45"/>
  <c r="B46"/>
  <c r="D46"/>
  <c r="B47"/>
  <c r="D47"/>
  <c r="B48"/>
  <c r="D48"/>
  <c r="B49"/>
  <c r="D49"/>
  <c r="B50"/>
  <c r="D50"/>
  <c r="B51"/>
  <c r="D51"/>
  <c r="B52"/>
  <c r="D52"/>
  <c r="B53"/>
  <c r="B54"/>
  <c r="D54"/>
  <c r="B55"/>
  <c r="D55"/>
  <c r="B57"/>
  <c r="D57"/>
  <c r="B58"/>
  <c r="D58"/>
  <c r="B59"/>
  <c r="D59"/>
  <c r="B66"/>
  <c r="D66"/>
  <c r="B67"/>
  <c r="D67"/>
  <c r="B68"/>
  <c r="D68"/>
  <c r="B69"/>
  <c r="D69"/>
  <c r="B70"/>
  <c r="D70"/>
  <c r="B71"/>
  <c r="D71"/>
  <c r="B72"/>
  <c r="D72"/>
  <c r="B73"/>
  <c r="D73"/>
  <c r="B74"/>
  <c r="D74"/>
  <c r="B75"/>
  <c r="D75"/>
  <c r="B77"/>
  <c r="D77"/>
  <c r="B78"/>
  <c r="D78"/>
  <c r="B79"/>
  <c r="D79"/>
  <c r="B80"/>
  <c r="D80"/>
  <c r="B81"/>
  <c r="D81"/>
  <c r="B82"/>
  <c r="D82"/>
  <c r="N80"/>
  <c r="I64"/>
  <c r="I68"/>
  <c r="I69"/>
  <c r="I73"/>
  <c r="I74"/>
  <c r="I75"/>
  <c r="I76"/>
  <c r="I77"/>
  <c r="I78"/>
  <c r="I79"/>
  <c r="I80"/>
  <c r="I81"/>
  <c r="I82"/>
  <c r="B76"/>
  <c r="D76"/>
  <c r="B65"/>
  <c r="D65"/>
  <c r="B64"/>
  <c r="D64"/>
  <c r="B63"/>
  <c r="D63"/>
  <c r="B62"/>
  <c r="D62"/>
  <c r="B61"/>
  <c r="D61"/>
  <c r="B60"/>
  <c r="D60"/>
  <c r="B56"/>
  <c r="D56"/>
  <c r="B37"/>
  <c r="D37"/>
  <c r="B33"/>
  <c r="D33"/>
  <c r="B26"/>
  <c r="D26"/>
  <c r="B9"/>
  <c r="D9"/>
  <c r="B6"/>
  <c r="D6"/>
  <c r="B4"/>
  <c r="D4"/>
  <c r="M80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P68" l="1"/>
  <c r="Q68" s="1"/>
  <c r="P61"/>
  <c r="Q61" s="1"/>
  <c r="P60"/>
  <c r="Q60" s="1"/>
  <c r="P53"/>
  <c r="Q53" s="1"/>
  <c r="P52"/>
  <c r="Q52" s="1"/>
  <c r="P48"/>
  <c r="Q48" s="1"/>
  <c r="P43"/>
  <c r="Q43" s="1"/>
  <c r="P42"/>
  <c r="Q42" s="1"/>
  <c r="P35"/>
  <c r="Q35" s="1"/>
  <c r="P30"/>
  <c r="Q30" s="1"/>
  <c r="P8"/>
  <c r="Q8" s="1"/>
  <c r="P26"/>
  <c r="Q26" s="1"/>
  <c r="P23"/>
  <c r="Q23" s="1"/>
  <c r="P22"/>
  <c r="Q22" s="1"/>
  <c r="P19"/>
  <c r="Q19" s="1"/>
  <c r="P18"/>
  <c r="Q18" s="1"/>
  <c r="P12"/>
  <c r="Q12" s="1"/>
  <c r="P44"/>
  <c r="Q44" s="1"/>
  <c r="P40"/>
  <c r="Q40" s="1"/>
  <c r="P36"/>
  <c r="Q36" s="1"/>
  <c r="P32"/>
  <c r="Q32" s="1"/>
  <c r="P28"/>
  <c r="Q28" s="1"/>
  <c r="P24"/>
  <c r="Q24" s="1"/>
  <c r="P20"/>
  <c r="Q20" s="1"/>
  <c r="P16"/>
  <c r="Q16" s="1"/>
  <c r="P82"/>
  <c r="Q82" s="1"/>
  <c r="P78"/>
  <c r="Q78" s="1"/>
  <c r="P73"/>
  <c r="Q73" s="1"/>
  <c r="P67"/>
  <c r="Q67" s="1"/>
  <c r="P66"/>
  <c r="Q66" s="1"/>
  <c r="P63"/>
  <c r="Q63" s="1"/>
  <c r="P62"/>
  <c r="Q62" s="1"/>
  <c r="P59"/>
  <c r="Q59" s="1"/>
  <c r="P58"/>
  <c r="Q58" s="1"/>
  <c r="P54"/>
  <c r="Q54" s="1"/>
  <c r="P34"/>
  <c r="Q34" s="1"/>
  <c r="P10"/>
  <c r="Q10" s="1"/>
  <c r="P6"/>
  <c r="Q6" s="1"/>
  <c r="P4"/>
  <c r="Q4" s="1"/>
  <c r="P81"/>
  <c r="Q81" s="1"/>
  <c r="P76"/>
  <c r="Q76" s="1"/>
  <c r="P72"/>
  <c r="Q72" s="1"/>
  <c r="P70"/>
  <c r="Q70" s="1"/>
</calcChain>
</file>

<file path=xl/sharedStrings.xml><?xml version="1.0" encoding="utf-8"?>
<sst xmlns="http://schemas.openxmlformats.org/spreadsheetml/2006/main" count="42" uniqueCount="36">
  <si>
    <t>% Mn</t>
  </si>
  <si>
    <t>% Detrital</t>
  </si>
  <si>
    <t>% Fe</t>
    <phoneticPr fontId="3"/>
  </si>
  <si>
    <t>% Mn</t>
    <phoneticPr fontId="3"/>
  </si>
  <si>
    <t>(cmblf)</t>
    <phoneticPr fontId="3"/>
  </si>
  <si>
    <t>detrital</t>
    <phoneticPr fontId="3"/>
  </si>
  <si>
    <t>excess</t>
    <phoneticPr fontId="3"/>
  </si>
  <si>
    <t>% OC</t>
    <phoneticPr fontId="3"/>
  </si>
  <si>
    <t>% Biopal</t>
  </si>
  <si>
    <t>cmbl = centimeters below lake floor</t>
    <phoneticPr fontId="3"/>
  </si>
  <si>
    <t xml:space="preserve">  % Al</t>
  </si>
  <si>
    <t>% Fe</t>
  </si>
  <si>
    <t xml:space="preserve">  % Mg</t>
  </si>
  <si>
    <t xml:space="preserve">  % Ca</t>
  </si>
  <si>
    <t xml:space="preserve">  % K </t>
  </si>
  <si>
    <t xml:space="preserve"> % Ti</t>
  </si>
  <si>
    <t xml:space="preserve">   % P </t>
  </si>
  <si>
    <t>ppm Co</t>
  </si>
  <si>
    <t>ppm CR</t>
  </si>
  <si>
    <t xml:space="preserve"> ppm Cu</t>
  </si>
  <si>
    <t>ppm Li</t>
  </si>
  <si>
    <t>ppm Mn</t>
  </si>
  <si>
    <t>ppm Ni</t>
  </si>
  <si>
    <t>ppm  Pb</t>
  </si>
  <si>
    <t xml:space="preserve"> ppm Sr</t>
  </si>
  <si>
    <t xml:space="preserve">ppm V </t>
  </si>
  <si>
    <t xml:space="preserve"> ppm  Y </t>
  </si>
  <si>
    <t xml:space="preserve"> ppm Zn</t>
  </si>
  <si>
    <t>% OM</t>
  </si>
  <si>
    <t>[cmblf, centimeters below lake floor; ppm, parts per million; OC, organic carbon; OM, organic material]</t>
  </si>
  <si>
    <t>Depth</t>
  </si>
  <si>
    <r>
      <t>% CaCO</t>
    </r>
    <r>
      <rPr>
        <b/>
        <vertAlign val="subscript"/>
        <sz val="10"/>
        <rFont val="Verdana"/>
        <family val="2"/>
      </rPr>
      <t>3</t>
    </r>
  </si>
  <si>
    <r>
      <t>% Fe2O</t>
    </r>
    <r>
      <rPr>
        <b/>
        <vertAlign val="subscript"/>
        <sz val="10"/>
        <rFont val="Verdana"/>
        <family val="2"/>
      </rPr>
      <t>3</t>
    </r>
  </si>
  <si>
    <r>
      <t>%Fe(OH)</t>
    </r>
    <r>
      <rPr>
        <b/>
        <vertAlign val="subscript"/>
        <sz val="10"/>
        <rFont val="Verdana"/>
        <family val="2"/>
      </rPr>
      <t>3</t>
    </r>
  </si>
  <si>
    <r>
      <t xml:space="preserve"> % MnO</t>
    </r>
    <r>
      <rPr>
        <b/>
        <vertAlign val="subscript"/>
        <sz val="10"/>
        <rFont val="Verdana"/>
        <family val="2"/>
      </rPr>
      <t>2</t>
    </r>
  </si>
  <si>
    <r>
      <t>% Mn(OH)</t>
    </r>
    <r>
      <rPr>
        <b/>
        <vertAlign val="subscript"/>
        <sz val="10"/>
        <rFont val="Verdana"/>
        <family val="2"/>
      </rPr>
      <t>2</t>
    </r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</si>
</sst>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0000"/>
    <numFmt numFmtId="168" formatCode="0.0"/>
  </numFmts>
  <fonts count="8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name val="Times New Roman"/>
      <family val="1"/>
    </font>
    <font>
      <sz val="14"/>
      <name val="Verdana"/>
      <family val="2"/>
    </font>
    <font>
      <b/>
      <sz val="10"/>
      <name val="Verdana"/>
      <family val="2"/>
    </font>
    <font>
      <b/>
      <vertAlign val="subscript"/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168" fontId="0" fillId="0" borderId="0" xfId="0" applyNumberFormat="1" applyAlignment="1">
      <alignment horizontal="center"/>
    </xf>
    <xf numFmtId="168" fontId="0" fillId="0" borderId="2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tabSelected="1" workbookViewId="0">
      <selection sqref="A1:IV1"/>
    </sheetView>
  </sheetViews>
  <sheetFormatPr defaultColWidth="11" defaultRowHeight="12.75"/>
  <cols>
    <col min="1" max="1" width="7.125" style="6" bestFit="1" customWidth="1"/>
    <col min="2" max="2" width="11.375" style="7" customWidth="1"/>
    <col min="3" max="3" width="7.5" style="10" customWidth="1"/>
    <col min="4" max="4" width="7.375" style="7" customWidth="1"/>
    <col min="5" max="5" width="11" style="18" customWidth="1"/>
    <col min="6" max="6" width="10.125" style="7" customWidth="1"/>
    <col min="7" max="7" width="7.75" style="7" customWidth="1"/>
    <col min="8" max="8" width="7.375" style="7" customWidth="1"/>
    <col min="9" max="9" width="8.125" style="7" bestFit="1" customWidth="1"/>
    <col min="10" max="10" width="10.5" style="7" customWidth="1"/>
    <col min="11" max="11" width="7.5" style="7" customWidth="1"/>
    <col min="12" max="12" width="13.125" style="7" customWidth="1"/>
    <col min="13" max="13" width="5.875" style="8" bestFit="1" customWidth="1"/>
    <col min="14" max="14" width="8.125" style="9" bestFit="1" customWidth="1"/>
    <col min="15" max="15" width="11.5" style="9" customWidth="1"/>
    <col min="16" max="16" width="11.75" style="9" customWidth="1"/>
    <col min="17" max="17" width="12.5" style="9" customWidth="1"/>
    <col min="18" max="18" width="8" style="7" customWidth="1"/>
    <col min="19" max="19" width="7.125" style="7" customWidth="1"/>
    <col min="20" max="20" width="7.25" style="7" customWidth="1"/>
    <col min="21" max="21" width="6.625" style="7" customWidth="1"/>
    <col min="22" max="22" width="6.875" style="8" customWidth="1"/>
    <col min="23" max="23" width="8.125" style="6" customWidth="1"/>
    <col min="24" max="24" width="8" style="6" customWidth="1"/>
    <col min="25" max="25" width="7.75" style="6" bestFit="1" customWidth="1"/>
    <col min="26" max="26" width="7.625" style="6" customWidth="1"/>
    <col min="27" max="27" width="8.375" style="6" customWidth="1"/>
    <col min="28" max="28" width="8.125" style="6" customWidth="1"/>
    <col min="29" max="30" width="8.375" style="6" customWidth="1"/>
    <col min="31" max="31" width="7.5" style="6" customWidth="1"/>
    <col min="32" max="32" width="7.625" style="6" bestFit="1" customWidth="1"/>
    <col min="33" max="33" width="8.75" style="6" customWidth="1"/>
  </cols>
  <sheetData>
    <row r="1" spans="1:33" s="21" customFormat="1" ht="28.5" customHeight="1">
      <c r="A1" s="20" t="s">
        <v>29</v>
      </c>
      <c r="L1" s="22"/>
      <c r="M1" s="23"/>
      <c r="N1" s="24"/>
      <c r="O1" s="24"/>
      <c r="P1" s="25"/>
      <c r="Q1" s="25"/>
      <c r="R1" s="26"/>
      <c r="S1" s="26"/>
      <c r="T1" s="26"/>
      <c r="U1" s="26"/>
      <c r="V1" s="27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1" customFormat="1" ht="18" customHeight="1">
      <c r="A2" s="38" t="s">
        <v>30</v>
      </c>
      <c r="B2" s="29" t="s">
        <v>1</v>
      </c>
      <c r="C2" s="3" t="s">
        <v>7</v>
      </c>
      <c r="D2" s="3" t="s">
        <v>28</v>
      </c>
      <c r="E2" s="30" t="s">
        <v>31</v>
      </c>
      <c r="F2" s="3" t="s">
        <v>8</v>
      </c>
      <c r="G2" s="3" t="s">
        <v>10</v>
      </c>
      <c r="H2" s="3" t="s">
        <v>11</v>
      </c>
      <c r="I2" s="3" t="s">
        <v>2</v>
      </c>
      <c r="J2" s="29" t="s">
        <v>32</v>
      </c>
      <c r="K2" s="3" t="s">
        <v>2</v>
      </c>
      <c r="L2" s="29" t="s">
        <v>33</v>
      </c>
      <c r="M2" s="4" t="s">
        <v>0</v>
      </c>
      <c r="N2" s="5" t="s">
        <v>3</v>
      </c>
      <c r="O2" s="31" t="s">
        <v>34</v>
      </c>
      <c r="P2" s="5" t="s">
        <v>3</v>
      </c>
      <c r="Q2" s="31" t="s">
        <v>35</v>
      </c>
      <c r="R2" s="3" t="s">
        <v>12</v>
      </c>
      <c r="S2" s="3" t="s">
        <v>13</v>
      </c>
      <c r="T2" s="3" t="s">
        <v>14</v>
      </c>
      <c r="U2" s="3" t="s">
        <v>15</v>
      </c>
      <c r="V2" s="4" t="s">
        <v>16</v>
      </c>
      <c r="W2" s="2" t="s">
        <v>17</v>
      </c>
      <c r="X2" s="2" t="s">
        <v>18</v>
      </c>
      <c r="Y2" s="2" t="s">
        <v>19</v>
      </c>
      <c r="Z2" s="2" t="s">
        <v>20</v>
      </c>
      <c r="AA2" s="2" t="s">
        <v>21</v>
      </c>
      <c r="AB2" s="2" t="s">
        <v>22</v>
      </c>
      <c r="AC2" s="2" t="s">
        <v>23</v>
      </c>
      <c r="AD2" s="2" t="s">
        <v>24</v>
      </c>
      <c r="AE2" s="2" t="s">
        <v>25</v>
      </c>
      <c r="AF2" s="2" t="s">
        <v>26</v>
      </c>
      <c r="AG2" s="2" t="s">
        <v>27</v>
      </c>
    </row>
    <row r="3" spans="1:33" s="37" customFormat="1" ht="19.5" customHeight="1">
      <c r="A3" s="32" t="s">
        <v>4</v>
      </c>
      <c r="B3" s="33"/>
      <c r="C3" s="33"/>
      <c r="D3" s="33"/>
      <c r="E3" s="34"/>
      <c r="F3" s="33"/>
      <c r="G3" s="33"/>
      <c r="H3" s="33"/>
      <c r="I3" s="33" t="s">
        <v>5</v>
      </c>
      <c r="J3" s="33" t="s">
        <v>5</v>
      </c>
      <c r="K3" s="33" t="s">
        <v>6</v>
      </c>
      <c r="L3" s="33"/>
      <c r="M3" s="35"/>
      <c r="N3" s="36" t="s">
        <v>5</v>
      </c>
      <c r="O3" s="36" t="s">
        <v>5</v>
      </c>
      <c r="P3" s="36" t="s">
        <v>6</v>
      </c>
      <c r="Q3" s="36"/>
      <c r="R3" s="33"/>
      <c r="S3" s="33"/>
      <c r="T3" s="33"/>
      <c r="U3" s="33"/>
      <c r="V3" s="35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>
      <c r="A4" s="6">
        <v>101</v>
      </c>
      <c r="B4" s="7">
        <f>G4*14.7</f>
        <v>69.09</v>
      </c>
      <c r="C4" s="10">
        <v>2.9114012738853505</v>
      </c>
      <c r="D4" s="7">
        <f>C4*2</f>
        <v>5.8228025477707011</v>
      </c>
      <c r="E4" s="18">
        <v>21.916666666666668</v>
      </c>
      <c r="F4" s="7">
        <v>0</v>
      </c>
      <c r="G4" s="7">
        <v>4.7</v>
      </c>
      <c r="H4" s="7">
        <v>4</v>
      </c>
      <c r="I4" s="7">
        <f>G4*0.31</f>
        <v>1.4570000000000001</v>
      </c>
      <c r="J4" s="7">
        <f>I4*1.429</f>
        <v>2.0820530000000002</v>
      </c>
      <c r="K4" s="7">
        <f>H4-I4</f>
        <v>2.5430000000000001</v>
      </c>
      <c r="L4" s="7">
        <f>K4*1.6447</f>
        <v>4.1824721</v>
      </c>
      <c r="M4" s="8">
        <f>AA4/10000</f>
        <v>9.6600000000000005E-2</v>
      </c>
      <c r="N4" s="9">
        <f>G4*0.003</f>
        <v>1.4100000000000001E-2</v>
      </c>
      <c r="O4" s="9">
        <f>N4*1.482</f>
        <v>2.08962E-2</v>
      </c>
      <c r="P4" s="9">
        <f>M4-N4</f>
        <v>8.2500000000000004E-2</v>
      </c>
      <c r="Q4" s="9">
        <f>P4*1.291</f>
        <v>0.1065075</v>
      </c>
      <c r="R4" s="7">
        <v>1.76</v>
      </c>
      <c r="S4" s="7">
        <v>7.36</v>
      </c>
      <c r="T4" s="7">
        <v>1.1599999999999999</v>
      </c>
      <c r="U4" s="7">
        <v>0.21</v>
      </c>
      <c r="V4" s="8">
        <v>0.08</v>
      </c>
      <c r="W4" s="6">
        <v>9</v>
      </c>
      <c r="X4" s="6">
        <v>59</v>
      </c>
      <c r="Y4" s="6">
        <v>16</v>
      </c>
      <c r="Z4" s="6">
        <v>14</v>
      </c>
      <c r="AA4" s="6">
        <v>966</v>
      </c>
      <c r="AB4" s="6">
        <v>24</v>
      </c>
      <c r="AC4" s="6">
        <v>13</v>
      </c>
      <c r="AD4" s="6">
        <v>196</v>
      </c>
      <c r="AE4" s="6">
        <v>57</v>
      </c>
      <c r="AF4" s="6">
        <v>13</v>
      </c>
      <c r="AG4" s="6">
        <v>43</v>
      </c>
    </row>
    <row r="5" spans="1:33">
      <c r="A5" s="6">
        <v>111</v>
      </c>
      <c r="B5" s="7">
        <f t="shared" ref="B5:B68" si="0">G5*14.7</f>
        <v>68.942999999999998</v>
      </c>
      <c r="C5" s="10">
        <v>2.4524899057873486</v>
      </c>
      <c r="D5" s="7">
        <f t="shared" ref="D5:D68" si="1">C5*2</f>
        <v>4.9049798115746972</v>
      </c>
      <c r="E5" s="18">
        <v>21.666666666666668</v>
      </c>
      <c r="F5" s="7">
        <v>1.2396108217586459</v>
      </c>
      <c r="G5" s="7">
        <v>4.6900000000000004</v>
      </c>
      <c r="H5" s="7">
        <v>3.38</v>
      </c>
      <c r="I5" s="7">
        <f t="shared" ref="I5:I68" si="2">G5*0.31</f>
        <v>1.4539000000000002</v>
      </c>
      <c r="J5" s="7">
        <f t="shared" ref="J5:J68" si="3">I5*1.429</f>
        <v>2.0776231000000003</v>
      </c>
      <c r="K5" s="7">
        <f t="shared" ref="K5:K67" si="4">H5-I5</f>
        <v>1.9260999999999997</v>
      </c>
      <c r="L5" s="7">
        <f t="shared" ref="L5:L68" si="5">K5*1.6447</f>
        <v>3.1678566699999995</v>
      </c>
      <c r="M5" s="8">
        <f t="shared" ref="M5:M68" si="6">AA5/10000</f>
        <v>7.4399999999999994E-2</v>
      </c>
      <c r="N5" s="9">
        <f t="shared" ref="N5:N68" si="7">G5*0.003</f>
        <v>1.4070000000000001E-2</v>
      </c>
      <c r="O5" s="9">
        <f t="shared" ref="O5:O68" si="8">N5*1.482</f>
        <v>2.0851740000000001E-2</v>
      </c>
      <c r="P5" s="9">
        <f t="shared" ref="P5:P68" si="9">M5-N5</f>
        <v>6.0329999999999995E-2</v>
      </c>
      <c r="Q5" s="9">
        <f t="shared" ref="Q5:Q68" si="10">P5*1.291</f>
        <v>7.7886029999999995E-2</v>
      </c>
      <c r="R5" s="7">
        <v>1.71</v>
      </c>
      <c r="S5" s="7">
        <v>7.6</v>
      </c>
      <c r="T5" s="7">
        <v>1.17</v>
      </c>
      <c r="U5" s="7">
        <v>0.21</v>
      </c>
      <c r="V5" s="8">
        <v>7.0999999999999994E-2</v>
      </c>
      <c r="W5" s="6">
        <v>9</v>
      </c>
      <c r="X5" s="6">
        <v>55</v>
      </c>
      <c r="Y5" s="6">
        <v>16</v>
      </c>
      <c r="Z5" s="6">
        <v>15</v>
      </c>
      <c r="AA5" s="6">
        <v>744</v>
      </c>
      <c r="AB5" s="6">
        <v>21</v>
      </c>
      <c r="AC5" s="6">
        <v>13</v>
      </c>
      <c r="AD5" s="6">
        <v>213</v>
      </c>
      <c r="AE5" s="6">
        <v>54</v>
      </c>
      <c r="AF5" s="6">
        <v>13</v>
      </c>
      <c r="AG5" s="6">
        <v>41</v>
      </c>
    </row>
    <row r="6" spans="1:33">
      <c r="A6" s="6">
        <v>121</v>
      </c>
      <c r="B6" s="7">
        <f t="shared" si="0"/>
        <v>75.263999999999996</v>
      </c>
      <c r="C6" s="10">
        <v>2.6739627434377642</v>
      </c>
      <c r="D6" s="7">
        <f t="shared" si="1"/>
        <v>5.3479254868755284</v>
      </c>
      <c r="E6" s="18">
        <v>18.75</v>
      </c>
      <c r="F6" s="7">
        <v>0</v>
      </c>
      <c r="G6" s="7">
        <v>5.12</v>
      </c>
      <c r="H6" s="7">
        <v>3.68</v>
      </c>
      <c r="I6" s="7">
        <f t="shared" si="2"/>
        <v>1.5871999999999999</v>
      </c>
      <c r="J6" s="7">
        <f t="shared" si="3"/>
        <v>2.2681087999999998</v>
      </c>
      <c r="K6" s="7">
        <f t="shared" si="4"/>
        <v>2.0928000000000004</v>
      </c>
      <c r="L6" s="7">
        <f t="shared" si="5"/>
        <v>3.4420281600000009</v>
      </c>
      <c r="M6" s="8">
        <f t="shared" si="6"/>
        <v>8.4599999999999995E-2</v>
      </c>
      <c r="N6" s="9">
        <f t="shared" si="7"/>
        <v>1.536E-2</v>
      </c>
      <c r="O6" s="9">
        <f t="shared" si="8"/>
        <v>2.2763519999999999E-2</v>
      </c>
      <c r="P6" s="9">
        <f t="shared" si="9"/>
        <v>6.9239999999999996E-2</v>
      </c>
      <c r="Q6" s="9">
        <f t="shared" si="10"/>
        <v>8.9388839999999983E-2</v>
      </c>
      <c r="R6" s="7">
        <v>1.82</v>
      </c>
      <c r="S6" s="7">
        <v>6.79</v>
      </c>
      <c r="T6" s="7">
        <v>1.27</v>
      </c>
      <c r="U6" s="7">
        <v>0.23</v>
      </c>
      <c r="V6" s="8">
        <v>7.6999999999999999E-2</v>
      </c>
      <c r="W6" s="6">
        <v>10</v>
      </c>
      <c r="X6" s="6">
        <v>61</v>
      </c>
      <c r="Y6" s="6">
        <v>18</v>
      </c>
      <c r="Z6" s="6">
        <v>13</v>
      </c>
      <c r="AA6" s="6">
        <v>846</v>
      </c>
      <c r="AB6" s="6">
        <v>24</v>
      </c>
      <c r="AC6" s="6">
        <v>14</v>
      </c>
      <c r="AD6" s="6">
        <v>209</v>
      </c>
      <c r="AE6" s="6">
        <v>60</v>
      </c>
      <c r="AF6" s="6">
        <v>14</v>
      </c>
      <c r="AG6" s="6">
        <v>46</v>
      </c>
    </row>
    <row r="7" spans="1:33">
      <c r="A7" s="6">
        <v>131</v>
      </c>
      <c r="B7" s="7">
        <f t="shared" si="0"/>
        <v>42.629999999999995</v>
      </c>
      <c r="C7" s="10">
        <v>7.9731703204047228</v>
      </c>
      <c r="D7" s="7">
        <f t="shared" si="1"/>
        <v>15.946340640809446</v>
      </c>
      <c r="E7" s="18">
        <v>21.416666666666668</v>
      </c>
      <c r="F7" s="7">
        <v>11.360187692523894</v>
      </c>
      <c r="G7" s="7">
        <v>2.9</v>
      </c>
      <c r="H7" s="7">
        <v>6.08</v>
      </c>
      <c r="I7" s="7">
        <f t="shared" si="2"/>
        <v>0.89900000000000002</v>
      </c>
      <c r="J7" s="7">
        <f t="shared" si="3"/>
        <v>1.2846710000000001</v>
      </c>
      <c r="K7" s="7">
        <f t="shared" si="4"/>
        <v>5.181</v>
      </c>
      <c r="L7" s="7">
        <f t="shared" si="5"/>
        <v>8.5211907</v>
      </c>
      <c r="M7" s="8">
        <f t="shared" si="6"/>
        <v>0.106</v>
      </c>
      <c r="N7" s="9">
        <f t="shared" si="7"/>
        <v>8.6999999999999994E-3</v>
      </c>
      <c r="O7" s="9">
        <f t="shared" si="8"/>
        <v>1.2893399999999999E-2</v>
      </c>
      <c r="P7" s="9">
        <f t="shared" si="9"/>
        <v>9.7299999999999998E-2</v>
      </c>
      <c r="Q7" s="9">
        <f t="shared" si="10"/>
        <v>0.12561429999999998</v>
      </c>
      <c r="R7" s="7">
        <v>1.1299999999999999</v>
      </c>
      <c r="S7" s="7">
        <v>8.44</v>
      </c>
      <c r="T7" s="7">
        <v>0.78</v>
      </c>
      <c r="U7" s="7">
        <v>0.14000000000000001</v>
      </c>
      <c r="V7" s="8">
        <v>0.13700000000000001</v>
      </c>
      <c r="W7" s="6">
        <v>6</v>
      </c>
      <c r="X7" s="6">
        <v>35</v>
      </c>
      <c r="Y7" s="6">
        <v>11</v>
      </c>
      <c r="Z7" s="6">
        <v>9</v>
      </c>
      <c r="AA7" s="6">
        <v>1060</v>
      </c>
      <c r="AB7" s="6">
        <v>15</v>
      </c>
      <c r="AC7" s="6">
        <v>7</v>
      </c>
      <c r="AD7" s="6">
        <v>166</v>
      </c>
      <c r="AE7" s="6">
        <v>36</v>
      </c>
      <c r="AF7" s="6">
        <v>10</v>
      </c>
      <c r="AG7" s="6">
        <v>30</v>
      </c>
    </row>
    <row r="8" spans="1:33">
      <c r="A8" s="6">
        <v>141</v>
      </c>
      <c r="B8" s="7">
        <f t="shared" si="0"/>
        <v>67.472999999999999</v>
      </c>
      <c r="C8" s="10">
        <v>3.3547746243739569</v>
      </c>
      <c r="D8" s="7">
        <f t="shared" si="1"/>
        <v>6.7095492487479138</v>
      </c>
      <c r="E8" s="18">
        <v>20.916666666666664</v>
      </c>
      <c r="F8" s="7">
        <v>0.56012218458540985</v>
      </c>
      <c r="G8" s="7">
        <v>4.59</v>
      </c>
      <c r="H8" s="7">
        <v>3.99</v>
      </c>
      <c r="I8" s="7">
        <f t="shared" si="2"/>
        <v>1.4229000000000001</v>
      </c>
      <c r="J8" s="7">
        <f t="shared" si="3"/>
        <v>2.0333241000000002</v>
      </c>
      <c r="K8" s="7">
        <f t="shared" si="4"/>
        <v>2.5670999999999999</v>
      </c>
      <c r="L8" s="7">
        <f t="shared" si="5"/>
        <v>4.2221093700000001</v>
      </c>
      <c r="M8" s="8">
        <f t="shared" si="6"/>
        <v>0.1056</v>
      </c>
      <c r="N8" s="9">
        <f t="shared" si="7"/>
        <v>1.3769999999999999E-2</v>
      </c>
      <c r="O8" s="9">
        <f t="shared" si="8"/>
        <v>2.0407139999999997E-2</v>
      </c>
      <c r="P8" s="9">
        <f t="shared" si="9"/>
        <v>9.1829999999999995E-2</v>
      </c>
      <c r="Q8" s="9">
        <f t="shared" si="10"/>
        <v>0.11855252999999999</v>
      </c>
      <c r="R8" s="7">
        <v>1.75</v>
      </c>
      <c r="S8" s="7">
        <v>7.41</v>
      </c>
      <c r="T8" s="7">
        <v>1.1399999999999999</v>
      </c>
      <c r="U8" s="7">
        <v>0.21</v>
      </c>
      <c r="V8" s="8">
        <v>7.6999999999999999E-2</v>
      </c>
      <c r="W8" s="6">
        <v>9</v>
      </c>
      <c r="X8" s="6">
        <v>55</v>
      </c>
      <c r="Y8" s="6">
        <v>19</v>
      </c>
      <c r="Z8" s="6">
        <v>14</v>
      </c>
      <c r="AA8" s="6">
        <v>1056</v>
      </c>
      <c r="AB8" s="6">
        <v>23</v>
      </c>
      <c r="AC8" s="6">
        <v>8</v>
      </c>
      <c r="AD8" s="6">
        <v>199</v>
      </c>
      <c r="AE8" s="6">
        <v>54</v>
      </c>
      <c r="AF8" s="6">
        <v>16</v>
      </c>
      <c r="AG8" s="6">
        <v>43</v>
      </c>
    </row>
    <row r="9" spans="1:33">
      <c r="A9" s="6">
        <v>151</v>
      </c>
      <c r="B9" s="7">
        <f t="shared" si="0"/>
        <v>68.060999999999993</v>
      </c>
      <c r="C9" s="10">
        <v>3.416544766708701</v>
      </c>
      <c r="D9" s="7">
        <f t="shared" si="1"/>
        <v>6.833089533417402</v>
      </c>
      <c r="E9" s="18">
        <v>22.166666666666668</v>
      </c>
      <c r="F9" s="7">
        <v>0</v>
      </c>
      <c r="G9" s="7">
        <v>4.63</v>
      </c>
      <c r="H9" s="7">
        <v>4.43</v>
      </c>
      <c r="I9" s="7">
        <f t="shared" si="2"/>
        <v>1.4353</v>
      </c>
      <c r="J9" s="7">
        <f t="shared" si="3"/>
        <v>2.0510437000000001</v>
      </c>
      <c r="K9" s="7">
        <f t="shared" si="4"/>
        <v>2.9946999999999999</v>
      </c>
      <c r="L9" s="7">
        <f t="shared" si="5"/>
        <v>4.9253830900000004</v>
      </c>
      <c r="M9" s="8">
        <f t="shared" si="6"/>
        <v>0.12720000000000001</v>
      </c>
      <c r="N9" s="9">
        <f t="shared" si="7"/>
        <v>1.389E-2</v>
      </c>
      <c r="O9" s="9">
        <f t="shared" si="8"/>
        <v>2.0584979999999999E-2</v>
      </c>
      <c r="P9" s="9">
        <f t="shared" si="9"/>
        <v>0.11331000000000001</v>
      </c>
      <c r="Q9" s="9">
        <f t="shared" si="10"/>
        <v>0.14628321</v>
      </c>
      <c r="R9" s="7">
        <v>1.72</v>
      </c>
      <c r="S9" s="7">
        <v>8.15</v>
      </c>
      <c r="T9" s="7">
        <v>1.1499999999999999</v>
      </c>
      <c r="U9" s="7">
        <v>0.21</v>
      </c>
      <c r="V9" s="8">
        <v>8.4000000000000005E-2</v>
      </c>
      <c r="W9" s="6">
        <v>10</v>
      </c>
      <c r="X9" s="6">
        <v>55</v>
      </c>
      <c r="Y9" s="6">
        <v>19</v>
      </c>
      <c r="Z9" s="6">
        <v>18</v>
      </c>
      <c r="AA9" s="6">
        <v>1272</v>
      </c>
      <c r="AB9" s="6">
        <v>24</v>
      </c>
      <c r="AC9" s="6">
        <v>13</v>
      </c>
      <c r="AD9" s="6">
        <v>200</v>
      </c>
      <c r="AE9" s="6">
        <v>58</v>
      </c>
      <c r="AF9" s="6">
        <v>14</v>
      </c>
      <c r="AG9" s="6">
        <v>45</v>
      </c>
    </row>
    <row r="10" spans="1:33">
      <c r="A10" s="6">
        <v>161</v>
      </c>
      <c r="B10" s="7">
        <f t="shared" si="0"/>
        <v>53.654999999999994</v>
      </c>
      <c r="C10" s="10">
        <v>3.8372812920592194</v>
      </c>
      <c r="D10" s="7">
        <f t="shared" si="1"/>
        <v>7.6745625841184388</v>
      </c>
      <c r="E10" s="18">
        <v>26.666666666666668</v>
      </c>
      <c r="F10" s="7">
        <v>6.2097005492148867</v>
      </c>
      <c r="G10" s="7">
        <v>3.65</v>
      </c>
      <c r="H10" s="7">
        <v>4.58</v>
      </c>
      <c r="I10" s="7">
        <f t="shared" si="2"/>
        <v>1.1315</v>
      </c>
      <c r="J10" s="7">
        <f t="shared" si="3"/>
        <v>1.6169134999999999</v>
      </c>
      <c r="K10" s="7">
        <f t="shared" si="4"/>
        <v>3.4485000000000001</v>
      </c>
      <c r="L10" s="7">
        <f t="shared" si="5"/>
        <v>5.6717479500000003</v>
      </c>
      <c r="M10" s="8">
        <f t="shared" si="6"/>
        <v>0.1057</v>
      </c>
      <c r="N10" s="9">
        <f t="shared" si="7"/>
        <v>1.095E-2</v>
      </c>
      <c r="O10" s="9">
        <f t="shared" si="8"/>
        <v>1.62279E-2</v>
      </c>
      <c r="P10" s="9">
        <f t="shared" si="9"/>
        <v>9.4750000000000001E-2</v>
      </c>
      <c r="Q10" s="9">
        <f t="shared" si="10"/>
        <v>0.12232224999999999</v>
      </c>
      <c r="R10" s="7">
        <v>1.44</v>
      </c>
      <c r="S10" s="7">
        <v>9.09</v>
      </c>
      <c r="T10" s="7">
        <v>0.95</v>
      </c>
      <c r="U10" s="7">
        <v>0.17</v>
      </c>
      <c r="V10" s="8">
        <v>7.5999999999999998E-2</v>
      </c>
      <c r="W10" s="6">
        <v>8</v>
      </c>
      <c r="X10" s="6">
        <v>49</v>
      </c>
      <c r="Y10" s="6">
        <v>13</v>
      </c>
      <c r="Z10" s="6">
        <v>9</v>
      </c>
      <c r="AA10" s="6">
        <v>1057</v>
      </c>
      <c r="AB10" s="6">
        <v>19</v>
      </c>
      <c r="AC10" s="6">
        <v>11</v>
      </c>
      <c r="AD10" s="6">
        <v>187</v>
      </c>
      <c r="AE10" s="6">
        <v>47</v>
      </c>
      <c r="AF10" s="6">
        <v>13</v>
      </c>
      <c r="AG10" s="6">
        <v>35</v>
      </c>
    </row>
    <row r="11" spans="1:33">
      <c r="A11" s="6">
        <v>171</v>
      </c>
      <c r="B11" s="7">
        <f t="shared" si="0"/>
        <v>55.713000000000001</v>
      </c>
      <c r="C11" s="10">
        <v>3.3205863192182408</v>
      </c>
      <c r="D11" s="7">
        <f t="shared" si="1"/>
        <v>6.6411726384364815</v>
      </c>
      <c r="E11" s="18">
        <v>25.75</v>
      </c>
      <c r="F11" s="7">
        <v>5.7997099615635221</v>
      </c>
      <c r="G11" s="7">
        <v>3.79</v>
      </c>
      <c r="H11" s="7">
        <v>4.8</v>
      </c>
      <c r="I11" s="7">
        <f t="shared" si="2"/>
        <v>1.1749000000000001</v>
      </c>
      <c r="J11" s="7">
        <f t="shared" si="3"/>
        <v>1.6789321000000001</v>
      </c>
      <c r="K11" s="7">
        <f t="shared" si="4"/>
        <v>3.6250999999999998</v>
      </c>
      <c r="L11" s="7">
        <f t="shared" si="5"/>
        <v>5.9622019699999997</v>
      </c>
      <c r="M11" s="8">
        <f t="shared" si="6"/>
        <v>0.11509999999999999</v>
      </c>
      <c r="N11" s="9">
        <f t="shared" si="7"/>
        <v>1.137E-2</v>
      </c>
      <c r="O11" s="9">
        <f t="shared" si="8"/>
        <v>1.6850339999999998E-2</v>
      </c>
      <c r="P11" s="9">
        <f t="shared" si="9"/>
        <v>0.10372999999999999</v>
      </c>
      <c r="Q11" s="9">
        <f t="shared" si="10"/>
        <v>0.13391542999999997</v>
      </c>
      <c r="R11" s="7">
        <v>1.52</v>
      </c>
      <c r="S11" s="7">
        <v>8.7799999999999994</v>
      </c>
      <c r="T11" s="7">
        <v>0.99</v>
      </c>
      <c r="U11" s="7">
        <v>0.18</v>
      </c>
      <c r="V11" s="8">
        <v>7.0000000000000007E-2</v>
      </c>
      <c r="W11" s="6">
        <v>9</v>
      </c>
      <c r="X11" s="6">
        <v>49</v>
      </c>
      <c r="Y11" s="6">
        <v>14</v>
      </c>
      <c r="Z11" s="6">
        <v>12</v>
      </c>
      <c r="AA11" s="6">
        <v>1151</v>
      </c>
      <c r="AB11" s="6">
        <v>19</v>
      </c>
      <c r="AC11" s="6">
        <v>9</v>
      </c>
      <c r="AD11" s="6">
        <v>187</v>
      </c>
      <c r="AE11" s="6">
        <v>49</v>
      </c>
      <c r="AF11" s="6">
        <v>12</v>
      </c>
      <c r="AG11" s="6">
        <v>37</v>
      </c>
    </row>
    <row r="12" spans="1:33">
      <c r="A12" s="6">
        <v>181</v>
      </c>
      <c r="B12" s="7">
        <f t="shared" si="0"/>
        <v>22.196999999999999</v>
      </c>
      <c r="C12" s="10">
        <v>10.347959183673471</v>
      </c>
      <c r="D12" s="7">
        <f t="shared" si="1"/>
        <v>20.695918367346941</v>
      </c>
      <c r="E12" s="18">
        <v>31.25</v>
      </c>
      <c r="F12" s="7">
        <v>13.776703532653059</v>
      </c>
      <c r="G12" s="7">
        <v>1.51</v>
      </c>
      <c r="H12" s="7">
        <v>7.69</v>
      </c>
      <c r="I12" s="7">
        <f t="shared" si="2"/>
        <v>0.46810000000000002</v>
      </c>
      <c r="J12" s="7">
        <f t="shared" si="3"/>
        <v>0.66891490000000009</v>
      </c>
      <c r="K12" s="7">
        <f t="shared" si="4"/>
        <v>7.2219000000000007</v>
      </c>
      <c r="L12" s="7">
        <f t="shared" si="5"/>
        <v>11.877858930000002</v>
      </c>
      <c r="M12" s="8">
        <f t="shared" si="6"/>
        <v>0.16139999999999999</v>
      </c>
      <c r="N12" s="9">
        <f t="shared" si="7"/>
        <v>4.5300000000000002E-3</v>
      </c>
      <c r="O12" s="9">
        <f t="shared" si="8"/>
        <v>6.7134600000000001E-3</v>
      </c>
      <c r="P12" s="9">
        <f t="shared" si="9"/>
        <v>0.15686999999999998</v>
      </c>
      <c r="Q12" s="9">
        <f t="shared" si="10"/>
        <v>0.20251916999999997</v>
      </c>
      <c r="R12" s="7">
        <v>0.68</v>
      </c>
      <c r="S12" s="7">
        <v>11.76</v>
      </c>
      <c r="T12" s="7">
        <v>0.41</v>
      </c>
      <c r="U12" s="7">
        <v>7.0000000000000007E-2</v>
      </c>
      <c r="V12" s="8">
        <v>0.16200000000000001</v>
      </c>
      <c r="W12" s="6">
        <v>6</v>
      </c>
      <c r="X12" s="6">
        <v>25</v>
      </c>
      <c r="Y12" s="6">
        <v>8</v>
      </c>
      <c r="Z12" s="6">
        <v>5</v>
      </c>
      <c r="AA12" s="6">
        <v>1614</v>
      </c>
      <c r="AB12" s="6">
        <v>10</v>
      </c>
      <c r="AC12" s="6">
        <v>6</v>
      </c>
      <c r="AD12" s="6">
        <v>138</v>
      </c>
      <c r="AE12" s="6">
        <v>23</v>
      </c>
      <c r="AF12" s="6">
        <v>6</v>
      </c>
      <c r="AG12" s="6">
        <v>20</v>
      </c>
    </row>
    <row r="13" spans="1:33">
      <c r="A13" s="6">
        <v>191</v>
      </c>
      <c r="B13" s="7">
        <f t="shared" si="0"/>
        <v>23.079000000000001</v>
      </c>
      <c r="C13" s="10">
        <v>10.197494824016562</v>
      </c>
      <c r="D13" s="7">
        <f t="shared" si="1"/>
        <v>20.394989648033125</v>
      </c>
      <c r="E13" s="18">
        <v>27.25</v>
      </c>
      <c r="F13" s="7">
        <v>15.461024451966878</v>
      </c>
      <c r="G13" s="7">
        <v>1.57</v>
      </c>
      <c r="H13" s="7">
        <v>8.77</v>
      </c>
      <c r="I13" s="7">
        <f t="shared" si="2"/>
        <v>0.48670000000000002</v>
      </c>
      <c r="J13" s="7">
        <f t="shared" si="3"/>
        <v>0.69549430000000001</v>
      </c>
      <c r="K13" s="7">
        <f t="shared" si="4"/>
        <v>8.2832999999999988</v>
      </c>
      <c r="L13" s="7">
        <f t="shared" si="5"/>
        <v>13.623543509999998</v>
      </c>
      <c r="M13" s="8">
        <f t="shared" si="6"/>
        <v>0.153</v>
      </c>
      <c r="N13" s="9">
        <f t="shared" si="7"/>
        <v>4.7100000000000006E-3</v>
      </c>
      <c r="O13" s="9">
        <f t="shared" si="8"/>
        <v>6.9802200000000005E-3</v>
      </c>
      <c r="P13" s="9">
        <f t="shared" si="9"/>
        <v>0.14829000000000001</v>
      </c>
      <c r="Q13" s="9">
        <f t="shared" si="10"/>
        <v>0.19144238999999999</v>
      </c>
      <c r="R13" s="7">
        <v>0.71</v>
      </c>
      <c r="S13" s="7">
        <v>10.74</v>
      </c>
      <c r="T13" s="7">
        <v>0.44</v>
      </c>
      <c r="U13" s="7">
        <v>7.0000000000000007E-2</v>
      </c>
      <c r="V13" s="8">
        <v>0.27100000000000002</v>
      </c>
      <c r="W13" s="6">
        <v>5</v>
      </c>
      <c r="X13" s="6">
        <v>23</v>
      </c>
      <c r="Y13" s="6">
        <v>7</v>
      </c>
      <c r="Z13" s="6">
        <v>7</v>
      </c>
      <c r="AA13" s="6">
        <v>1530</v>
      </c>
      <c r="AB13" s="6">
        <v>10</v>
      </c>
      <c r="AC13" s="6">
        <v>5</v>
      </c>
      <c r="AD13" s="6">
        <v>133</v>
      </c>
      <c r="AE13" s="6">
        <v>22</v>
      </c>
      <c r="AF13" s="6">
        <v>6</v>
      </c>
      <c r="AG13" s="6">
        <v>20</v>
      </c>
    </row>
    <row r="14" spans="1:33">
      <c r="A14" s="6">
        <v>209</v>
      </c>
      <c r="B14" s="7">
        <f t="shared" si="0"/>
        <v>36.603000000000002</v>
      </c>
      <c r="C14" s="10">
        <v>7.065273368606702</v>
      </c>
      <c r="D14" s="7">
        <f t="shared" si="1"/>
        <v>14.130546737213404</v>
      </c>
      <c r="E14" s="18">
        <v>26.416666666666668</v>
      </c>
      <c r="F14" s="7">
        <v>11.680192396119921</v>
      </c>
      <c r="G14" s="7">
        <v>2.4900000000000002</v>
      </c>
      <c r="H14" s="7">
        <v>7.46</v>
      </c>
      <c r="I14" s="7">
        <f t="shared" si="2"/>
        <v>0.77190000000000003</v>
      </c>
      <c r="J14" s="7">
        <f t="shared" si="3"/>
        <v>1.1030451000000001</v>
      </c>
      <c r="K14" s="7">
        <f t="shared" si="4"/>
        <v>6.6881000000000004</v>
      </c>
      <c r="L14" s="7">
        <f t="shared" si="5"/>
        <v>10.999918070000001</v>
      </c>
      <c r="M14" s="8">
        <f t="shared" si="6"/>
        <v>0.1389</v>
      </c>
      <c r="N14" s="9">
        <f t="shared" si="7"/>
        <v>7.4700000000000009E-3</v>
      </c>
      <c r="O14" s="9">
        <f t="shared" si="8"/>
        <v>1.1070540000000002E-2</v>
      </c>
      <c r="P14" s="9">
        <f t="shared" si="9"/>
        <v>0.13142999999999999</v>
      </c>
      <c r="Q14" s="9">
        <f t="shared" si="10"/>
        <v>0.16967612999999998</v>
      </c>
      <c r="R14" s="7">
        <v>1.01</v>
      </c>
      <c r="S14" s="7">
        <v>10.220000000000001</v>
      </c>
      <c r="T14" s="7">
        <v>0.68</v>
      </c>
      <c r="U14" s="7">
        <v>0.12</v>
      </c>
      <c r="V14" s="8">
        <v>0.183</v>
      </c>
      <c r="W14" s="6">
        <v>7</v>
      </c>
      <c r="X14" s="6">
        <v>30</v>
      </c>
      <c r="Y14" s="6">
        <v>10</v>
      </c>
      <c r="Z14" s="6">
        <v>5</v>
      </c>
      <c r="AA14" s="6">
        <v>1389</v>
      </c>
      <c r="AB14" s="6">
        <v>14</v>
      </c>
      <c r="AC14" s="6">
        <v>5</v>
      </c>
      <c r="AD14" s="6">
        <v>161</v>
      </c>
      <c r="AE14" s="6">
        <v>33</v>
      </c>
      <c r="AF14" s="6">
        <v>8</v>
      </c>
      <c r="AG14" s="6">
        <v>28</v>
      </c>
    </row>
    <row r="15" spans="1:33">
      <c r="A15" s="6">
        <v>221</v>
      </c>
      <c r="B15" s="7">
        <f t="shared" si="0"/>
        <v>28.076999999999998</v>
      </c>
      <c r="C15" s="10">
        <v>7.5383216783216787</v>
      </c>
      <c r="D15" s="7">
        <f t="shared" si="1"/>
        <v>15.076643356643357</v>
      </c>
      <c r="E15" s="18">
        <v>34.5</v>
      </c>
      <c r="F15" s="7">
        <v>9.7770817433566464</v>
      </c>
      <c r="G15" s="7">
        <v>1.91</v>
      </c>
      <c r="H15" s="7">
        <v>8.11</v>
      </c>
      <c r="I15" s="7">
        <f t="shared" si="2"/>
        <v>0.59209999999999996</v>
      </c>
      <c r="J15" s="7">
        <f t="shared" si="3"/>
        <v>0.8461109</v>
      </c>
      <c r="K15" s="7">
        <f t="shared" si="4"/>
        <v>7.5178999999999991</v>
      </c>
      <c r="L15" s="7">
        <f t="shared" si="5"/>
        <v>12.36469013</v>
      </c>
      <c r="M15" s="8">
        <f t="shared" si="6"/>
        <v>0.16420000000000001</v>
      </c>
      <c r="N15" s="9">
        <f t="shared" si="7"/>
        <v>5.7299999999999999E-3</v>
      </c>
      <c r="O15" s="9">
        <f t="shared" si="8"/>
        <v>8.4918600000000004E-3</v>
      </c>
      <c r="P15" s="9">
        <f t="shared" si="9"/>
        <v>0.15847</v>
      </c>
      <c r="Q15" s="9">
        <f t="shared" si="10"/>
        <v>0.20458477</v>
      </c>
      <c r="R15" s="7">
        <v>0.82</v>
      </c>
      <c r="S15" s="7">
        <v>11.82</v>
      </c>
      <c r="T15" s="7">
        <v>0.51</v>
      </c>
      <c r="U15" s="7">
        <v>0.09</v>
      </c>
      <c r="V15" s="8">
        <v>0.121</v>
      </c>
      <c r="W15" s="6">
        <v>7</v>
      </c>
      <c r="X15" s="6">
        <v>33</v>
      </c>
      <c r="Y15" s="6">
        <v>10</v>
      </c>
      <c r="Z15" s="6">
        <v>12</v>
      </c>
      <c r="AA15" s="6">
        <v>1642</v>
      </c>
      <c r="AB15" s="6">
        <v>13</v>
      </c>
      <c r="AC15" s="6">
        <v>6</v>
      </c>
      <c r="AD15" s="6">
        <v>146</v>
      </c>
      <c r="AE15" s="6">
        <v>29</v>
      </c>
      <c r="AF15" s="6">
        <v>7</v>
      </c>
      <c r="AG15" s="6">
        <v>24</v>
      </c>
    </row>
    <row r="16" spans="1:33">
      <c r="A16" s="6">
        <v>231</v>
      </c>
      <c r="B16" s="7">
        <f t="shared" si="0"/>
        <v>45.422999999999995</v>
      </c>
      <c r="C16" s="10">
        <v>6.4561867704280154</v>
      </c>
      <c r="D16" s="7">
        <f t="shared" si="1"/>
        <v>12.912373540856031</v>
      </c>
      <c r="E16" s="18">
        <v>27.166666666666664</v>
      </c>
      <c r="F16" s="7">
        <v>5.3609052924772982</v>
      </c>
      <c r="G16" s="7">
        <v>3.09</v>
      </c>
      <c r="H16" s="7">
        <v>6.42</v>
      </c>
      <c r="I16" s="7">
        <f t="shared" si="2"/>
        <v>0.95789999999999997</v>
      </c>
      <c r="J16" s="7">
        <f t="shared" si="3"/>
        <v>1.3688391</v>
      </c>
      <c r="K16" s="7">
        <f t="shared" si="4"/>
        <v>5.4620999999999995</v>
      </c>
      <c r="L16" s="7">
        <f t="shared" si="5"/>
        <v>8.9835158699999997</v>
      </c>
      <c r="M16" s="8">
        <f t="shared" si="6"/>
        <v>0.12820000000000001</v>
      </c>
      <c r="N16" s="9">
        <f t="shared" si="7"/>
        <v>9.2700000000000005E-3</v>
      </c>
      <c r="O16" s="9">
        <f t="shared" si="8"/>
        <v>1.3738140000000001E-2</v>
      </c>
      <c r="P16" s="9">
        <f t="shared" si="9"/>
        <v>0.11893000000000001</v>
      </c>
      <c r="Q16" s="9">
        <f t="shared" si="10"/>
        <v>0.15353863000000001</v>
      </c>
      <c r="R16" s="7">
        <v>1.26</v>
      </c>
      <c r="S16" s="7">
        <v>10.58</v>
      </c>
      <c r="T16" s="7">
        <v>0.82</v>
      </c>
      <c r="U16" s="7">
        <v>0.15</v>
      </c>
      <c r="V16" s="8">
        <v>0.111</v>
      </c>
      <c r="W16" s="6">
        <v>9</v>
      </c>
      <c r="X16" s="6">
        <v>47</v>
      </c>
      <c r="Y16" s="6">
        <v>13</v>
      </c>
      <c r="Z16" s="6">
        <v>8</v>
      </c>
      <c r="AA16" s="6">
        <v>1282</v>
      </c>
      <c r="AB16" s="6">
        <v>18</v>
      </c>
      <c r="AC16" s="6">
        <v>7</v>
      </c>
      <c r="AD16" s="6">
        <v>176</v>
      </c>
      <c r="AE16" s="6">
        <v>42</v>
      </c>
      <c r="AF16" s="6">
        <v>11</v>
      </c>
      <c r="AG16" s="6">
        <v>34</v>
      </c>
    </row>
    <row r="17" spans="1:33">
      <c r="A17" s="6">
        <v>241</v>
      </c>
      <c r="B17" s="7">
        <f t="shared" si="0"/>
        <v>60.122999999999998</v>
      </c>
      <c r="C17" s="10">
        <v>2.8507380073800745</v>
      </c>
      <c r="D17" s="7">
        <f t="shared" si="1"/>
        <v>5.7014760147601491</v>
      </c>
      <c r="E17" s="18">
        <v>26.25</v>
      </c>
      <c r="F17" s="7">
        <v>3.8558767852398432</v>
      </c>
      <c r="G17" s="7">
        <v>4.09</v>
      </c>
      <c r="H17" s="7">
        <v>3.69</v>
      </c>
      <c r="I17" s="7">
        <f t="shared" si="2"/>
        <v>1.2679</v>
      </c>
      <c r="J17" s="7">
        <f t="shared" si="3"/>
        <v>1.8118291000000002</v>
      </c>
      <c r="K17" s="7">
        <f t="shared" si="4"/>
        <v>2.4220999999999999</v>
      </c>
      <c r="L17" s="7">
        <f t="shared" si="5"/>
        <v>3.9836278699999998</v>
      </c>
      <c r="M17" s="8">
        <f t="shared" si="6"/>
        <v>7.8899999999999998E-2</v>
      </c>
      <c r="N17" s="9">
        <f t="shared" si="7"/>
        <v>1.227E-2</v>
      </c>
      <c r="O17" s="9">
        <f t="shared" si="8"/>
        <v>1.8184139999999998E-2</v>
      </c>
      <c r="P17" s="9">
        <f t="shared" si="9"/>
        <v>6.6629999999999995E-2</v>
      </c>
      <c r="Q17" s="9">
        <f t="shared" si="10"/>
        <v>8.6019329999999991E-2</v>
      </c>
      <c r="R17" s="7">
        <v>1.63</v>
      </c>
      <c r="S17" s="7">
        <v>9.16</v>
      </c>
      <c r="T17" s="7">
        <v>1.0900000000000001</v>
      </c>
      <c r="U17" s="7">
        <v>0.19</v>
      </c>
      <c r="V17" s="8">
        <v>9.7000000000000003E-2</v>
      </c>
      <c r="W17" s="6">
        <v>9</v>
      </c>
      <c r="X17" s="6">
        <v>56</v>
      </c>
      <c r="Y17" s="6">
        <v>15</v>
      </c>
      <c r="Z17" s="6">
        <v>12</v>
      </c>
      <c r="AA17" s="6">
        <v>789</v>
      </c>
      <c r="AB17" s="6">
        <v>19</v>
      </c>
      <c r="AC17" s="6">
        <v>8</v>
      </c>
      <c r="AD17" s="6">
        <v>206</v>
      </c>
      <c r="AE17" s="6">
        <v>47</v>
      </c>
      <c r="AF17" s="6">
        <v>13</v>
      </c>
      <c r="AG17" s="6">
        <v>43</v>
      </c>
    </row>
    <row r="18" spans="1:33">
      <c r="A18" s="6">
        <v>251</v>
      </c>
      <c r="B18" s="7">
        <f t="shared" si="0"/>
        <v>44.246999999999993</v>
      </c>
      <c r="C18" s="10">
        <v>3.9197881828316623</v>
      </c>
      <c r="D18" s="7">
        <f t="shared" si="1"/>
        <v>7.8395763656633246</v>
      </c>
      <c r="E18" s="18">
        <v>31.25</v>
      </c>
      <c r="F18" s="7">
        <v>10.48136233433668</v>
      </c>
      <c r="G18" s="7">
        <v>3.01</v>
      </c>
      <c r="H18" s="7">
        <v>4.62</v>
      </c>
      <c r="I18" s="7">
        <f t="shared" si="2"/>
        <v>0.93309999999999993</v>
      </c>
      <c r="J18" s="7">
        <f t="shared" si="3"/>
        <v>1.3333998999999999</v>
      </c>
      <c r="K18" s="7">
        <f t="shared" si="4"/>
        <v>3.6869000000000001</v>
      </c>
      <c r="L18" s="7">
        <f t="shared" si="5"/>
        <v>6.0638444300000005</v>
      </c>
      <c r="M18" s="8">
        <f t="shared" si="6"/>
        <v>0.10059999999999999</v>
      </c>
      <c r="N18" s="9">
        <f t="shared" si="7"/>
        <v>9.0299999999999998E-3</v>
      </c>
      <c r="O18" s="9">
        <f t="shared" si="8"/>
        <v>1.3382459999999999E-2</v>
      </c>
      <c r="P18" s="9">
        <f t="shared" si="9"/>
        <v>9.1569999999999999E-2</v>
      </c>
      <c r="Q18" s="9">
        <f t="shared" si="10"/>
        <v>0.11821686999999999</v>
      </c>
      <c r="R18" s="7">
        <v>1.28</v>
      </c>
      <c r="S18" s="7">
        <v>11.48</v>
      </c>
      <c r="T18" s="7">
        <v>0.84</v>
      </c>
      <c r="U18" s="7">
        <v>0.14000000000000001</v>
      </c>
      <c r="V18" s="8">
        <v>8.1000000000000003E-2</v>
      </c>
      <c r="W18" s="6">
        <v>7</v>
      </c>
      <c r="X18" s="6">
        <v>42</v>
      </c>
      <c r="Y18" s="6">
        <v>13</v>
      </c>
      <c r="Z18" s="6">
        <v>3</v>
      </c>
      <c r="AA18" s="6">
        <v>1006</v>
      </c>
      <c r="AB18" s="6">
        <v>15</v>
      </c>
      <c r="AC18" s="6">
        <v>10</v>
      </c>
      <c r="AD18" s="6">
        <v>193</v>
      </c>
      <c r="AE18" s="6">
        <v>37</v>
      </c>
      <c r="AF18" s="6">
        <v>10</v>
      </c>
      <c r="AG18" s="6">
        <v>28</v>
      </c>
    </row>
    <row r="19" spans="1:33">
      <c r="A19" s="6">
        <v>261</v>
      </c>
      <c r="B19" s="7">
        <f t="shared" si="0"/>
        <v>75.117000000000004</v>
      </c>
      <c r="C19" s="10">
        <v>1.698853545394301</v>
      </c>
      <c r="D19" s="7">
        <f t="shared" si="1"/>
        <v>3.397707090788602</v>
      </c>
      <c r="E19" s="18">
        <v>18.083333333333332</v>
      </c>
      <c r="F19" s="7">
        <v>0.19029187587806007</v>
      </c>
      <c r="G19" s="7">
        <v>5.1100000000000003</v>
      </c>
      <c r="H19" s="7">
        <v>3.49</v>
      </c>
      <c r="I19" s="7">
        <f t="shared" si="2"/>
        <v>1.5841000000000001</v>
      </c>
      <c r="J19" s="7">
        <f t="shared" si="3"/>
        <v>2.2636789000000004</v>
      </c>
      <c r="K19" s="7">
        <f t="shared" si="4"/>
        <v>1.9059000000000001</v>
      </c>
      <c r="L19" s="7">
        <f t="shared" si="5"/>
        <v>3.1346337300000005</v>
      </c>
      <c r="M19" s="8">
        <f t="shared" si="6"/>
        <v>7.4999999999999997E-2</v>
      </c>
      <c r="N19" s="9">
        <f t="shared" si="7"/>
        <v>1.5330000000000002E-2</v>
      </c>
      <c r="O19" s="9">
        <f t="shared" si="8"/>
        <v>2.2719060000000003E-2</v>
      </c>
      <c r="P19" s="9">
        <f t="shared" si="9"/>
        <v>5.9669999999999994E-2</v>
      </c>
      <c r="Q19" s="9">
        <f t="shared" si="10"/>
        <v>7.7033969999999993E-2</v>
      </c>
      <c r="R19" s="7">
        <v>2.1</v>
      </c>
      <c r="S19" s="7">
        <v>6.39</v>
      </c>
      <c r="T19" s="7">
        <v>1.3</v>
      </c>
      <c r="U19" s="7">
        <v>0.24</v>
      </c>
      <c r="V19" s="8">
        <v>0.10100000000000001</v>
      </c>
      <c r="W19" s="6">
        <v>10</v>
      </c>
      <c r="X19" s="6">
        <v>72</v>
      </c>
      <c r="Y19" s="6">
        <v>15</v>
      </c>
      <c r="Z19" s="6">
        <v>21</v>
      </c>
      <c r="AA19" s="6">
        <v>750</v>
      </c>
      <c r="AB19" s="6">
        <v>24</v>
      </c>
      <c r="AC19" s="6">
        <v>14</v>
      </c>
      <c r="AD19" s="6">
        <v>215</v>
      </c>
      <c r="AE19" s="6">
        <v>60</v>
      </c>
      <c r="AF19" s="6">
        <v>17</v>
      </c>
      <c r="AG19" s="6">
        <v>43</v>
      </c>
    </row>
    <row r="20" spans="1:33">
      <c r="A20" s="6">
        <v>271</v>
      </c>
      <c r="B20" s="7">
        <f t="shared" si="0"/>
        <v>70.559999999999988</v>
      </c>
      <c r="C20" s="10">
        <v>1.7570520231213873</v>
      </c>
      <c r="D20" s="7">
        <f t="shared" si="1"/>
        <v>3.5141040462427746</v>
      </c>
      <c r="E20" s="18">
        <v>17.083333333333332</v>
      </c>
      <c r="F20" s="7">
        <v>5.6587011204238991</v>
      </c>
      <c r="G20" s="7">
        <v>4.8</v>
      </c>
      <c r="H20" s="7">
        <v>3.39</v>
      </c>
      <c r="I20" s="7">
        <f t="shared" si="2"/>
        <v>1.488</v>
      </c>
      <c r="J20" s="7">
        <f t="shared" si="3"/>
        <v>2.1263520000000002</v>
      </c>
      <c r="K20" s="7">
        <f t="shared" si="4"/>
        <v>1.9020000000000001</v>
      </c>
      <c r="L20" s="7">
        <f t="shared" si="5"/>
        <v>3.1282194000000003</v>
      </c>
      <c r="M20" s="8">
        <f t="shared" si="6"/>
        <v>5.7500000000000002E-2</v>
      </c>
      <c r="N20" s="9">
        <f t="shared" si="7"/>
        <v>1.44E-2</v>
      </c>
      <c r="O20" s="9">
        <f t="shared" si="8"/>
        <v>2.13408E-2</v>
      </c>
      <c r="P20" s="9">
        <f t="shared" si="9"/>
        <v>4.3099999999999999E-2</v>
      </c>
      <c r="Q20" s="9">
        <f t="shared" si="10"/>
        <v>5.5642099999999993E-2</v>
      </c>
      <c r="R20" s="7">
        <v>1.84</v>
      </c>
      <c r="S20" s="7">
        <v>5.52</v>
      </c>
      <c r="T20" s="7">
        <v>1.26</v>
      </c>
      <c r="U20" s="7">
        <v>0.21</v>
      </c>
      <c r="V20" s="8">
        <v>8.4000000000000005E-2</v>
      </c>
      <c r="W20" s="6">
        <v>9</v>
      </c>
      <c r="X20" s="6">
        <v>68</v>
      </c>
      <c r="Y20" s="6">
        <v>13</v>
      </c>
      <c r="Z20" s="6">
        <v>19</v>
      </c>
      <c r="AA20" s="6">
        <v>575</v>
      </c>
      <c r="AB20" s="6">
        <v>20</v>
      </c>
      <c r="AC20" s="6">
        <v>7</v>
      </c>
      <c r="AD20" s="6">
        <v>213</v>
      </c>
      <c r="AE20" s="6">
        <v>50</v>
      </c>
      <c r="AF20" s="6">
        <v>13</v>
      </c>
      <c r="AG20" s="6">
        <v>37</v>
      </c>
    </row>
    <row r="21" spans="1:33">
      <c r="A21" s="6">
        <v>281</v>
      </c>
      <c r="B21" s="7">
        <f t="shared" si="0"/>
        <v>58.211999999999996</v>
      </c>
      <c r="C21" s="10">
        <v>3.8551845637583892</v>
      </c>
      <c r="D21" s="7">
        <f t="shared" si="1"/>
        <v>7.7103691275167785</v>
      </c>
      <c r="E21" s="18">
        <v>23.833333333333332</v>
      </c>
      <c r="F21" s="7">
        <v>4.6052233391499016</v>
      </c>
      <c r="G21" s="7">
        <v>3.96</v>
      </c>
      <c r="H21" s="7">
        <v>4.58</v>
      </c>
      <c r="I21" s="7">
        <f t="shared" si="2"/>
        <v>1.2276</v>
      </c>
      <c r="J21" s="7">
        <f t="shared" si="3"/>
        <v>1.7542404</v>
      </c>
      <c r="K21" s="7">
        <f t="shared" si="4"/>
        <v>3.3524000000000003</v>
      </c>
      <c r="L21" s="7">
        <f t="shared" si="5"/>
        <v>5.5136922800000008</v>
      </c>
      <c r="M21" s="8">
        <f t="shared" si="6"/>
        <v>0.109</v>
      </c>
      <c r="N21" s="9">
        <f t="shared" si="7"/>
        <v>1.188E-2</v>
      </c>
      <c r="O21" s="9">
        <f t="shared" si="8"/>
        <v>1.7606159999999999E-2</v>
      </c>
      <c r="P21" s="9">
        <f t="shared" si="9"/>
        <v>9.7119999999999998E-2</v>
      </c>
      <c r="Q21" s="9">
        <f t="shared" si="10"/>
        <v>0.12538191999999998</v>
      </c>
      <c r="R21" s="7">
        <v>1.66</v>
      </c>
      <c r="S21" s="7">
        <v>8.26</v>
      </c>
      <c r="T21" s="7">
        <v>1.05</v>
      </c>
      <c r="U21" s="7">
        <v>0.19</v>
      </c>
      <c r="V21" s="8">
        <v>8.5999999999999993E-2</v>
      </c>
      <c r="W21" s="6">
        <v>8</v>
      </c>
      <c r="X21" s="6">
        <v>55</v>
      </c>
      <c r="Y21" s="6">
        <v>13</v>
      </c>
      <c r="Z21" s="6">
        <v>12</v>
      </c>
      <c r="AA21" s="6">
        <v>1090</v>
      </c>
      <c r="AB21" s="6">
        <v>19</v>
      </c>
      <c r="AC21" s="6">
        <v>10</v>
      </c>
      <c r="AD21" s="6">
        <v>198</v>
      </c>
      <c r="AE21" s="6">
        <v>48</v>
      </c>
      <c r="AF21" s="6">
        <v>12</v>
      </c>
      <c r="AG21" s="6">
        <v>35</v>
      </c>
    </row>
    <row r="22" spans="1:33">
      <c r="A22" s="6">
        <v>291</v>
      </c>
      <c r="B22" s="7">
        <f t="shared" si="0"/>
        <v>67.179000000000002</v>
      </c>
      <c r="C22" s="10">
        <v>2.467123287671233</v>
      </c>
      <c r="D22" s="7">
        <f t="shared" si="1"/>
        <v>4.934246575342466</v>
      </c>
      <c r="E22" s="18">
        <v>20.333333333333332</v>
      </c>
      <c r="F22" s="7">
        <v>3.0315072913242034</v>
      </c>
      <c r="G22" s="7">
        <v>4.57</v>
      </c>
      <c r="H22" s="7">
        <v>4.0999999999999996</v>
      </c>
      <c r="I22" s="7">
        <f t="shared" si="2"/>
        <v>1.4167000000000001</v>
      </c>
      <c r="J22" s="7">
        <f t="shared" si="3"/>
        <v>2.0244643</v>
      </c>
      <c r="K22" s="7">
        <f t="shared" si="4"/>
        <v>2.6832999999999996</v>
      </c>
      <c r="L22" s="7">
        <f t="shared" si="5"/>
        <v>4.413223509999999</v>
      </c>
      <c r="M22" s="8">
        <f t="shared" si="6"/>
        <v>9.7900000000000001E-2</v>
      </c>
      <c r="N22" s="9">
        <f t="shared" si="7"/>
        <v>1.3710000000000002E-2</v>
      </c>
      <c r="O22" s="9">
        <f t="shared" si="8"/>
        <v>2.0318220000000001E-2</v>
      </c>
      <c r="P22" s="9">
        <f t="shared" si="9"/>
        <v>8.4190000000000001E-2</v>
      </c>
      <c r="Q22" s="9">
        <f t="shared" si="10"/>
        <v>0.10868928999999999</v>
      </c>
      <c r="R22" s="7">
        <v>1.86</v>
      </c>
      <c r="S22" s="7">
        <v>6.98</v>
      </c>
      <c r="T22" s="7">
        <v>1.1599999999999999</v>
      </c>
      <c r="U22" s="7">
        <v>0.21</v>
      </c>
      <c r="V22" s="8">
        <v>9.1999999999999998E-2</v>
      </c>
      <c r="W22" s="6">
        <v>10</v>
      </c>
      <c r="X22" s="6">
        <v>64</v>
      </c>
      <c r="Y22" s="6">
        <v>14</v>
      </c>
      <c r="Z22" s="6">
        <v>19</v>
      </c>
      <c r="AA22" s="6">
        <v>979</v>
      </c>
      <c r="AB22" s="6">
        <v>22</v>
      </c>
      <c r="AC22" s="6">
        <v>12</v>
      </c>
      <c r="AD22" s="6">
        <v>201</v>
      </c>
      <c r="AE22" s="6">
        <v>53</v>
      </c>
      <c r="AF22" s="6">
        <v>13</v>
      </c>
      <c r="AG22" s="6">
        <v>37</v>
      </c>
    </row>
    <row r="23" spans="1:33">
      <c r="A23" s="6">
        <v>298</v>
      </c>
      <c r="B23" s="7">
        <f t="shared" si="0"/>
        <v>69.677999999999997</v>
      </c>
      <c r="C23" s="10">
        <v>1.6390368455074333</v>
      </c>
      <c r="D23" s="7">
        <f t="shared" si="1"/>
        <v>3.2780736910148667</v>
      </c>
      <c r="E23" s="18">
        <v>20.25</v>
      </c>
      <c r="F23" s="7">
        <v>3.7286063089851353</v>
      </c>
      <c r="G23" s="7">
        <v>4.74</v>
      </c>
      <c r="H23" s="7">
        <v>3.29</v>
      </c>
      <c r="I23" s="7">
        <f t="shared" si="2"/>
        <v>1.4694</v>
      </c>
      <c r="J23" s="7">
        <f t="shared" si="3"/>
        <v>2.0997726000000001</v>
      </c>
      <c r="K23" s="7">
        <f t="shared" si="4"/>
        <v>1.8206</v>
      </c>
      <c r="L23" s="7">
        <f t="shared" si="5"/>
        <v>2.9943408200000001</v>
      </c>
      <c r="M23" s="8">
        <f t="shared" si="6"/>
        <v>6.9199999999999998E-2</v>
      </c>
      <c r="N23" s="9">
        <f t="shared" si="7"/>
        <v>1.4220000000000002E-2</v>
      </c>
      <c r="O23" s="9">
        <f t="shared" si="8"/>
        <v>2.1074040000000002E-2</v>
      </c>
      <c r="P23" s="9">
        <f t="shared" si="9"/>
        <v>5.4979999999999994E-2</v>
      </c>
      <c r="Q23" s="9">
        <f t="shared" si="10"/>
        <v>7.0979179999999989E-2</v>
      </c>
      <c r="R23" s="7">
        <v>1.96</v>
      </c>
      <c r="S23" s="7">
        <v>6.46</v>
      </c>
      <c r="T23" s="7">
        <v>1.23</v>
      </c>
      <c r="U23" s="7">
        <v>0.21</v>
      </c>
      <c r="V23" s="8">
        <v>7.0999999999999994E-2</v>
      </c>
      <c r="W23" s="6">
        <v>9</v>
      </c>
      <c r="X23" s="6">
        <v>67</v>
      </c>
      <c r="Y23" s="6">
        <v>13</v>
      </c>
      <c r="Z23" s="6">
        <v>15</v>
      </c>
      <c r="AA23" s="6">
        <v>692</v>
      </c>
      <c r="AB23" s="6">
        <v>22</v>
      </c>
      <c r="AC23" s="6">
        <v>10</v>
      </c>
      <c r="AD23" s="6">
        <v>212</v>
      </c>
      <c r="AE23" s="6">
        <v>51</v>
      </c>
      <c r="AF23" s="6">
        <v>13</v>
      </c>
      <c r="AG23" s="6">
        <v>36</v>
      </c>
    </row>
    <row r="24" spans="1:33">
      <c r="A24" s="6">
        <v>309</v>
      </c>
      <c r="B24" s="7">
        <f t="shared" si="0"/>
        <v>69.677999999999997</v>
      </c>
      <c r="C24" s="10">
        <v>1.9933840052875085</v>
      </c>
      <c r="D24" s="7">
        <f t="shared" si="1"/>
        <v>3.986768010575017</v>
      </c>
      <c r="E24" s="18">
        <v>18.916666666666668</v>
      </c>
      <c r="F24" s="7">
        <v>3.9654109227583092</v>
      </c>
      <c r="G24" s="7">
        <v>4.74</v>
      </c>
      <c r="H24" s="7">
        <v>3.52</v>
      </c>
      <c r="I24" s="7">
        <f t="shared" si="2"/>
        <v>1.4694</v>
      </c>
      <c r="J24" s="7">
        <f t="shared" si="3"/>
        <v>2.0997726000000001</v>
      </c>
      <c r="K24" s="7">
        <f t="shared" si="4"/>
        <v>2.0506000000000002</v>
      </c>
      <c r="L24" s="7">
        <f t="shared" si="5"/>
        <v>3.3726218200000004</v>
      </c>
      <c r="M24" s="8">
        <f t="shared" si="6"/>
        <v>7.6600000000000001E-2</v>
      </c>
      <c r="N24" s="9">
        <f t="shared" si="7"/>
        <v>1.4220000000000002E-2</v>
      </c>
      <c r="O24" s="9">
        <f t="shared" si="8"/>
        <v>2.1074040000000002E-2</v>
      </c>
      <c r="P24" s="9">
        <f t="shared" si="9"/>
        <v>6.2379999999999998E-2</v>
      </c>
      <c r="Q24" s="9">
        <f t="shared" si="10"/>
        <v>8.0532579999999993E-2</v>
      </c>
      <c r="R24" s="7">
        <v>1.96</v>
      </c>
      <c r="S24" s="7">
        <v>6.55</v>
      </c>
      <c r="T24" s="7">
        <v>1.24</v>
      </c>
      <c r="U24" s="7">
        <v>0.21</v>
      </c>
      <c r="V24" s="8">
        <v>8.3000000000000004E-2</v>
      </c>
      <c r="W24" s="6">
        <v>10</v>
      </c>
      <c r="X24" s="6">
        <v>63</v>
      </c>
      <c r="Y24" s="6">
        <v>13</v>
      </c>
      <c r="Z24" s="6">
        <v>11</v>
      </c>
      <c r="AA24" s="6">
        <v>766</v>
      </c>
      <c r="AB24" s="6">
        <v>21</v>
      </c>
      <c r="AC24" s="6">
        <v>11</v>
      </c>
      <c r="AD24" s="6">
        <v>214</v>
      </c>
      <c r="AE24" s="6">
        <v>52</v>
      </c>
      <c r="AF24" s="6">
        <v>14</v>
      </c>
      <c r="AG24" s="6">
        <v>36</v>
      </c>
    </row>
    <row r="25" spans="1:33">
      <c r="A25" s="6">
        <v>321</v>
      </c>
      <c r="B25" s="7">
        <f t="shared" si="0"/>
        <v>68.060999999999993</v>
      </c>
      <c r="C25" s="10">
        <v>1.7442195367573006</v>
      </c>
      <c r="D25" s="7">
        <f t="shared" si="1"/>
        <v>3.4884390735146011</v>
      </c>
      <c r="E25" s="18">
        <v>20.25</v>
      </c>
      <c r="F25" s="7">
        <v>4.3779381264854038</v>
      </c>
      <c r="G25" s="7">
        <v>4.63</v>
      </c>
      <c r="H25" s="7">
        <v>3.7</v>
      </c>
      <c r="I25" s="7">
        <f t="shared" si="2"/>
        <v>1.4353</v>
      </c>
      <c r="J25" s="7">
        <f t="shared" si="3"/>
        <v>2.0510437000000001</v>
      </c>
      <c r="K25" s="7">
        <f t="shared" si="4"/>
        <v>2.2647000000000004</v>
      </c>
      <c r="L25" s="7">
        <f t="shared" si="5"/>
        <v>3.7247520900000008</v>
      </c>
      <c r="M25" s="8">
        <f t="shared" si="6"/>
        <v>8.9700000000000002E-2</v>
      </c>
      <c r="N25" s="9">
        <f t="shared" si="7"/>
        <v>1.389E-2</v>
      </c>
      <c r="O25" s="9">
        <f t="shared" si="8"/>
        <v>2.0584979999999999E-2</v>
      </c>
      <c r="P25" s="9">
        <f t="shared" si="9"/>
        <v>7.5810000000000002E-2</v>
      </c>
      <c r="Q25" s="9">
        <f t="shared" si="10"/>
        <v>9.787071E-2</v>
      </c>
      <c r="R25" s="7">
        <v>2.08</v>
      </c>
      <c r="S25" s="7">
        <v>7.16</v>
      </c>
      <c r="T25" s="7">
        <v>1.23</v>
      </c>
      <c r="U25" s="7">
        <v>0.24</v>
      </c>
      <c r="V25" s="8">
        <v>9.2999999999999999E-2</v>
      </c>
      <c r="W25" s="6">
        <v>10</v>
      </c>
      <c r="X25" s="6">
        <v>66</v>
      </c>
      <c r="Y25" s="6">
        <v>17</v>
      </c>
      <c r="Z25" s="6">
        <v>12</v>
      </c>
      <c r="AA25" s="6">
        <v>897</v>
      </c>
      <c r="AB25" s="6">
        <v>23</v>
      </c>
      <c r="AC25" s="6">
        <v>20</v>
      </c>
      <c r="AD25" s="6">
        <v>219</v>
      </c>
      <c r="AE25" s="6">
        <v>60</v>
      </c>
      <c r="AF25" s="6">
        <v>13</v>
      </c>
      <c r="AG25" s="6">
        <v>43</v>
      </c>
    </row>
    <row r="26" spans="1:33">
      <c r="A26" s="6">
        <v>331</v>
      </c>
      <c r="B26" s="7">
        <f t="shared" si="0"/>
        <v>72.323999999999998</v>
      </c>
      <c r="C26" s="10">
        <v>1.929444444444445</v>
      </c>
      <c r="D26" s="7">
        <f t="shared" si="1"/>
        <v>3.8588888888888899</v>
      </c>
      <c r="E26" s="18">
        <v>21.583333333333332</v>
      </c>
      <c r="F26" s="7">
        <v>0</v>
      </c>
      <c r="G26" s="7">
        <v>4.92</v>
      </c>
      <c r="H26" s="7">
        <v>3.19</v>
      </c>
      <c r="I26" s="7">
        <f t="shared" si="2"/>
        <v>1.5251999999999999</v>
      </c>
      <c r="J26" s="7">
        <f t="shared" si="3"/>
        <v>2.1795108000000001</v>
      </c>
      <c r="K26" s="7">
        <f t="shared" si="4"/>
        <v>1.6648000000000001</v>
      </c>
      <c r="L26" s="7">
        <f t="shared" si="5"/>
        <v>2.7380965600000002</v>
      </c>
      <c r="M26" s="8">
        <f t="shared" si="6"/>
        <v>8.8700000000000001E-2</v>
      </c>
      <c r="N26" s="9">
        <f t="shared" si="7"/>
        <v>1.4760000000000001E-2</v>
      </c>
      <c r="O26" s="9">
        <f t="shared" si="8"/>
        <v>2.1874319999999999E-2</v>
      </c>
      <c r="P26" s="9">
        <f t="shared" si="9"/>
        <v>7.3940000000000006E-2</v>
      </c>
      <c r="Q26" s="9">
        <f t="shared" si="10"/>
        <v>9.5456540000000006E-2</v>
      </c>
      <c r="R26" s="7">
        <v>1.95</v>
      </c>
      <c r="S26" s="7">
        <v>7.41</v>
      </c>
      <c r="T26" s="7">
        <v>1.26</v>
      </c>
      <c r="U26" s="7">
        <v>0.23</v>
      </c>
      <c r="V26" s="8">
        <v>7.5999999999999998E-2</v>
      </c>
      <c r="W26" s="6">
        <v>10</v>
      </c>
      <c r="X26" s="6">
        <v>62</v>
      </c>
      <c r="Y26" s="6">
        <v>18</v>
      </c>
      <c r="Z26" s="6">
        <v>17</v>
      </c>
      <c r="AA26" s="6">
        <v>887</v>
      </c>
      <c r="AB26" s="6">
        <v>24</v>
      </c>
      <c r="AC26" s="6">
        <v>12</v>
      </c>
      <c r="AD26" s="6">
        <v>212</v>
      </c>
      <c r="AE26" s="6">
        <v>59</v>
      </c>
      <c r="AF26" s="6">
        <v>14</v>
      </c>
      <c r="AG26" s="6">
        <v>42</v>
      </c>
    </row>
    <row r="27" spans="1:33">
      <c r="A27" s="6">
        <v>341</v>
      </c>
      <c r="B27" s="7">
        <f t="shared" si="0"/>
        <v>74.676000000000002</v>
      </c>
      <c r="C27" s="10">
        <v>0.73699923254029143</v>
      </c>
      <c r="D27" s="7">
        <f t="shared" si="1"/>
        <v>1.4739984650805829</v>
      </c>
      <c r="E27" s="18">
        <v>19.416666666666668</v>
      </c>
      <c r="F27" s="7">
        <v>2.5081767682527385</v>
      </c>
      <c r="G27" s="7">
        <v>5.08</v>
      </c>
      <c r="H27" s="7">
        <v>2.72</v>
      </c>
      <c r="I27" s="7">
        <f t="shared" si="2"/>
        <v>1.5748</v>
      </c>
      <c r="J27" s="7">
        <f t="shared" si="3"/>
        <v>2.2503891999999999</v>
      </c>
      <c r="K27" s="7">
        <f t="shared" si="4"/>
        <v>1.1452000000000002</v>
      </c>
      <c r="L27" s="7">
        <f t="shared" si="5"/>
        <v>1.8835104400000005</v>
      </c>
      <c r="M27" s="8">
        <f t="shared" si="6"/>
        <v>4.7500000000000001E-2</v>
      </c>
      <c r="N27" s="9">
        <f t="shared" si="7"/>
        <v>1.524E-2</v>
      </c>
      <c r="O27" s="9">
        <f t="shared" si="8"/>
        <v>2.258568E-2</v>
      </c>
      <c r="P27" s="9">
        <f t="shared" si="9"/>
        <v>3.2259999999999997E-2</v>
      </c>
      <c r="Q27" s="9">
        <f t="shared" si="10"/>
        <v>4.1647659999999996E-2</v>
      </c>
      <c r="R27" s="7">
        <v>2.1800000000000002</v>
      </c>
      <c r="S27" s="7">
        <v>5.97</v>
      </c>
      <c r="T27" s="7">
        <v>1.34</v>
      </c>
      <c r="U27" s="7">
        <v>0.23</v>
      </c>
      <c r="V27" s="8">
        <v>6.7000000000000004E-2</v>
      </c>
      <c r="W27" s="6">
        <v>9</v>
      </c>
      <c r="X27" s="6">
        <v>63</v>
      </c>
      <c r="Y27" s="6">
        <v>15</v>
      </c>
      <c r="Z27" s="6">
        <v>15</v>
      </c>
      <c r="AA27" s="6">
        <v>475</v>
      </c>
      <c r="AB27" s="6">
        <v>22</v>
      </c>
      <c r="AC27" s="6">
        <v>13</v>
      </c>
      <c r="AD27" s="6">
        <v>220</v>
      </c>
      <c r="AE27" s="6">
        <v>54</v>
      </c>
      <c r="AF27" s="6">
        <v>14</v>
      </c>
      <c r="AG27" s="6">
        <v>37</v>
      </c>
    </row>
    <row r="28" spans="1:33">
      <c r="A28" s="6">
        <v>351</v>
      </c>
      <c r="B28" s="7">
        <f t="shared" si="0"/>
        <v>62.621999999999993</v>
      </c>
      <c r="C28" s="10">
        <v>1.8279702970297032</v>
      </c>
      <c r="D28" s="7">
        <f t="shared" si="1"/>
        <v>3.6559405940594063</v>
      </c>
      <c r="E28" s="18">
        <v>22.083333333333332</v>
      </c>
      <c r="F28" s="7">
        <v>5.9359064726072717</v>
      </c>
      <c r="G28" s="7">
        <v>4.26</v>
      </c>
      <c r="H28" s="7">
        <v>4.72</v>
      </c>
      <c r="I28" s="7">
        <f t="shared" si="2"/>
        <v>1.3206</v>
      </c>
      <c r="J28" s="7">
        <f t="shared" si="3"/>
        <v>1.8871374000000001</v>
      </c>
      <c r="K28" s="7">
        <f t="shared" si="4"/>
        <v>3.3994</v>
      </c>
      <c r="L28" s="7">
        <f t="shared" si="5"/>
        <v>5.5909931799999999</v>
      </c>
      <c r="M28" s="8">
        <f t="shared" si="6"/>
        <v>9.9400000000000002E-2</v>
      </c>
      <c r="N28" s="9">
        <f t="shared" si="7"/>
        <v>1.278E-2</v>
      </c>
      <c r="O28" s="9">
        <f t="shared" si="8"/>
        <v>1.8939959999999999E-2</v>
      </c>
      <c r="P28" s="9">
        <f t="shared" si="9"/>
        <v>8.6620000000000003E-2</v>
      </c>
      <c r="Q28" s="9">
        <f t="shared" si="10"/>
        <v>0.11182642</v>
      </c>
      <c r="R28" s="7">
        <v>1.8</v>
      </c>
      <c r="S28" s="7">
        <v>7.1</v>
      </c>
      <c r="T28" s="7">
        <v>1.1299999999999999</v>
      </c>
      <c r="U28" s="7">
        <v>0.2</v>
      </c>
      <c r="V28" s="8">
        <v>7.6999999999999999E-2</v>
      </c>
      <c r="W28" s="6">
        <v>9</v>
      </c>
      <c r="X28" s="6">
        <v>61</v>
      </c>
      <c r="Y28" s="6">
        <v>15</v>
      </c>
      <c r="Z28" s="6">
        <v>17</v>
      </c>
      <c r="AA28" s="6">
        <v>994</v>
      </c>
      <c r="AB28" s="6">
        <v>20</v>
      </c>
      <c r="AC28" s="6">
        <v>10</v>
      </c>
      <c r="AD28" s="6">
        <v>196</v>
      </c>
      <c r="AE28" s="6">
        <v>51</v>
      </c>
      <c r="AF28" s="6">
        <v>13</v>
      </c>
      <c r="AG28" s="6">
        <v>36</v>
      </c>
    </row>
    <row r="29" spans="1:33">
      <c r="A29" s="6">
        <v>361</v>
      </c>
      <c r="B29" s="7">
        <f t="shared" si="0"/>
        <v>59.241</v>
      </c>
      <c r="C29" s="10">
        <v>2.9955555555555562</v>
      </c>
      <c r="D29" s="7">
        <f t="shared" si="1"/>
        <v>5.9911111111111124</v>
      </c>
      <c r="E29" s="18">
        <v>22.083333333333332</v>
      </c>
      <c r="F29" s="7">
        <v>5.7757770555555652</v>
      </c>
      <c r="G29" s="7">
        <v>4.03</v>
      </c>
      <c r="H29" s="7">
        <v>5.35</v>
      </c>
      <c r="I29" s="7">
        <f t="shared" si="2"/>
        <v>1.2493000000000001</v>
      </c>
      <c r="J29" s="7">
        <f t="shared" si="3"/>
        <v>1.7852497000000003</v>
      </c>
      <c r="K29" s="7">
        <f t="shared" si="4"/>
        <v>4.1006999999999998</v>
      </c>
      <c r="L29" s="7">
        <f t="shared" si="5"/>
        <v>6.74442129</v>
      </c>
      <c r="M29" s="8">
        <f t="shared" si="6"/>
        <v>0.1394</v>
      </c>
      <c r="N29" s="9">
        <f t="shared" si="7"/>
        <v>1.2090000000000002E-2</v>
      </c>
      <c r="O29" s="9">
        <f t="shared" si="8"/>
        <v>1.7917380000000004E-2</v>
      </c>
      <c r="P29" s="9">
        <f t="shared" si="9"/>
        <v>0.12731000000000001</v>
      </c>
      <c r="Q29" s="9">
        <f t="shared" si="10"/>
        <v>0.16435721</v>
      </c>
      <c r="R29" s="7">
        <v>1.73</v>
      </c>
      <c r="S29" s="7">
        <v>8.68</v>
      </c>
      <c r="T29" s="7">
        <v>1.06</v>
      </c>
      <c r="U29" s="7">
        <v>0.19</v>
      </c>
      <c r="V29" s="8">
        <v>7.1999999999999995E-2</v>
      </c>
      <c r="W29" s="6">
        <v>9</v>
      </c>
      <c r="X29" s="6">
        <v>52</v>
      </c>
      <c r="Y29" s="6">
        <v>15</v>
      </c>
      <c r="Z29" s="6">
        <v>13</v>
      </c>
      <c r="AA29" s="6">
        <v>1394</v>
      </c>
      <c r="AB29" s="6">
        <v>21</v>
      </c>
      <c r="AC29" s="6">
        <v>10</v>
      </c>
      <c r="AD29" s="6">
        <v>197</v>
      </c>
      <c r="AE29" s="6">
        <v>54</v>
      </c>
      <c r="AF29" s="6">
        <v>13</v>
      </c>
      <c r="AG29" s="6">
        <v>37</v>
      </c>
    </row>
    <row r="30" spans="1:33">
      <c r="A30" s="6">
        <v>371</v>
      </c>
      <c r="B30" s="7">
        <f t="shared" si="0"/>
        <v>67.766999999999996</v>
      </c>
      <c r="C30" s="10">
        <v>1.8039766081871345</v>
      </c>
      <c r="D30" s="7">
        <f t="shared" si="1"/>
        <v>3.6079532163742689</v>
      </c>
      <c r="E30" s="18">
        <v>22</v>
      </c>
      <c r="F30" s="7">
        <v>2.1912272836257358</v>
      </c>
      <c r="G30" s="7">
        <v>4.6100000000000003</v>
      </c>
      <c r="H30" s="7">
        <v>4.07</v>
      </c>
      <c r="I30" s="7">
        <f t="shared" si="2"/>
        <v>1.4291</v>
      </c>
      <c r="J30" s="7">
        <f t="shared" si="3"/>
        <v>2.0421838999999999</v>
      </c>
      <c r="K30" s="7">
        <f t="shared" si="4"/>
        <v>2.6409000000000002</v>
      </c>
      <c r="L30" s="7">
        <f t="shared" si="5"/>
        <v>4.3434882300000002</v>
      </c>
      <c r="M30" s="8">
        <f t="shared" si="6"/>
        <v>8.3799999999999999E-2</v>
      </c>
      <c r="N30" s="9">
        <f t="shared" si="7"/>
        <v>1.3830000000000002E-2</v>
      </c>
      <c r="O30" s="9">
        <f t="shared" si="8"/>
        <v>2.0496060000000003E-2</v>
      </c>
      <c r="P30" s="9">
        <f t="shared" si="9"/>
        <v>6.9970000000000004E-2</v>
      </c>
      <c r="Q30" s="9">
        <f t="shared" si="10"/>
        <v>9.0331270000000005E-2</v>
      </c>
      <c r="R30" s="7">
        <v>1.91</v>
      </c>
      <c r="S30" s="7">
        <v>7.12</v>
      </c>
      <c r="T30" s="7">
        <v>1.19</v>
      </c>
      <c r="U30" s="7">
        <v>0.21</v>
      </c>
      <c r="V30" s="8">
        <v>7.8E-2</v>
      </c>
      <c r="W30" s="6">
        <v>11</v>
      </c>
      <c r="X30" s="6">
        <v>64</v>
      </c>
      <c r="Y30" s="6">
        <v>16</v>
      </c>
      <c r="Z30" s="6">
        <v>13</v>
      </c>
      <c r="AA30" s="6">
        <v>838</v>
      </c>
      <c r="AB30" s="6">
        <v>24</v>
      </c>
      <c r="AC30" s="6">
        <v>11</v>
      </c>
      <c r="AD30" s="6">
        <v>203</v>
      </c>
      <c r="AE30" s="6">
        <v>55</v>
      </c>
      <c r="AF30" s="6">
        <v>13</v>
      </c>
      <c r="AG30" s="6">
        <v>38</v>
      </c>
    </row>
    <row r="31" spans="1:33">
      <c r="A31" s="6">
        <v>381</v>
      </c>
      <c r="B31" s="7">
        <f t="shared" si="0"/>
        <v>66.590999999999994</v>
      </c>
      <c r="C31" s="10">
        <v>1.8017857142857148</v>
      </c>
      <c r="D31" s="7">
        <f t="shared" si="1"/>
        <v>3.6035714285714295</v>
      </c>
      <c r="E31" s="18">
        <v>23.666666666666668</v>
      </c>
      <c r="F31" s="7">
        <v>1.2577552047619065</v>
      </c>
      <c r="G31" s="7">
        <v>4.53</v>
      </c>
      <c r="H31" s="7">
        <v>4.3099999999999996</v>
      </c>
      <c r="I31" s="7">
        <f t="shared" si="2"/>
        <v>1.4043000000000001</v>
      </c>
      <c r="J31" s="7">
        <f t="shared" si="3"/>
        <v>2.0067447</v>
      </c>
      <c r="K31" s="7">
        <f t="shared" si="4"/>
        <v>2.9056999999999995</v>
      </c>
      <c r="L31" s="7">
        <f t="shared" si="5"/>
        <v>4.7790047899999992</v>
      </c>
      <c r="M31" s="8">
        <f t="shared" si="6"/>
        <v>9.2600000000000002E-2</v>
      </c>
      <c r="N31" s="9">
        <f t="shared" si="7"/>
        <v>1.3590000000000001E-2</v>
      </c>
      <c r="O31" s="9">
        <f t="shared" si="8"/>
        <v>2.0140380000000003E-2</v>
      </c>
      <c r="P31" s="9">
        <f t="shared" si="9"/>
        <v>7.9009999999999997E-2</v>
      </c>
      <c r="Q31" s="9">
        <f t="shared" si="10"/>
        <v>0.10200190999999999</v>
      </c>
      <c r="R31" s="7">
        <v>1.87</v>
      </c>
      <c r="S31" s="7">
        <v>7.91</v>
      </c>
      <c r="T31" s="7">
        <v>1.18</v>
      </c>
      <c r="U31" s="7">
        <v>0.22</v>
      </c>
      <c r="V31" s="8">
        <v>7.1999999999999995E-2</v>
      </c>
      <c r="W31" s="6">
        <v>11</v>
      </c>
      <c r="X31" s="6">
        <v>65</v>
      </c>
      <c r="Y31" s="6">
        <v>16</v>
      </c>
      <c r="Z31" s="6">
        <v>13</v>
      </c>
      <c r="AA31" s="6">
        <v>926</v>
      </c>
      <c r="AB31" s="6">
        <v>23</v>
      </c>
      <c r="AC31" s="6">
        <v>8</v>
      </c>
      <c r="AD31" s="6">
        <v>208</v>
      </c>
      <c r="AE31" s="6">
        <v>56</v>
      </c>
      <c r="AF31" s="6">
        <v>13</v>
      </c>
      <c r="AG31" s="6">
        <v>40</v>
      </c>
    </row>
    <row r="32" spans="1:33">
      <c r="A32" s="6">
        <v>391</v>
      </c>
      <c r="B32" s="7">
        <f t="shared" si="0"/>
        <v>68.355000000000004</v>
      </c>
      <c r="C32" s="10">
        <v>1.709285714285715</v>
      </c>
      <c r="D32" s="7">
        <f t="shared" si="1"/>
        <v>3.4185714285714299</v>
      </c>
      <c r="E32" s="18">
        <v>20.666666666666668</v>
      </c>
      <c r="F32" s="7">
        <v>3.0312335047619001</v>
      </c>
      <c r="G32" s="7">
        <v>4.6500000000000004</v>
      </c>
      <c r="H32" s="7">
        <v>4.1399999999999997</v>
      </c>
      <c r="I32" s="7">
        <f t="shared" si="2"/>
        <v>1.4415</v>
      </c>
      <c r="J32" s="7">
        <f t="shared" si="3"/>
        <v>2.0599034999999999</v>
      </c>
      <c r="K32" s="7">
        <f t="shared" si="4"/>
        <v>2.6984999999999997</v>
      </c>
      <c r="L32" s="7">
        <f t="shared" si="5"/>
        <v>4.4382229499999992</v>
      </c>
      <c r="M32" s="8">
        <f t="shared" si="6"/>
        <v>8.3900000000000002E-2</v>
      </c>
      <c r="N32" s="9">
        <f t="shared" si="7"/>
        <v>1.3950000000000001E-2</v>
      </c>
      <c r="O32" s="9">
        <f t="shared" si="8"/>
        <v>2.0673900000000002E-2</v>
      </c>
      <c r="P32" s="9">
        <f t="shared" si="9"/>
        <v>6.9949999999999998E-2</v>
      </c>
      <c r="Q32" s="9">
        <f t="shared" si="10"/>
        <v>9.0305449999999995E-2</v>
      </c>
      <c r="R32" s="7">
        <v>1.91</v>
      </c>
      <c r="S32" s="7">
        <v>7.05</v>
      </c>
      <c r="T32" s="7">
        <v>1.21</v>
      </c>
      <c r="U32" s="7">
        <v>0.21</v>
      </c>
      <c r="V32" s="8">
        <v>6.9000000000000006E-2</v>
      </c>
      <c r="W32" s="6">
        <v>10</v>
      </c>
      <c r="X32" s="6">
        <v>59</v>
      </c>
      <c r="Y32" s="6">
        <v>15</v>
      </c>
      <c r="Z32" s="6">
        <v>13</v>
      </c>
      <c r="AA32" s="6">
        <v>839</v>
      </c>
      <c r="AB32" s="6">
        <v>22</v>
      </c>
      <c r="AC32" s="6">
        <v>6</v>
      </c>
      <c r="AD32" s="6">
        <v>209</v>
      </c>
      <c r="AE32" s="6">
        <v>54</v>
      </c>
      <c r="AF32" s="6">
        <v>13</v>
      </c>
      <c r="AG32" s="6">
        <v>38</v>
      </c>
    </row>
    <row r="33" spans="1:33">
      <c r="A33" s="6">
        <v>397</v>
      </c>
      <c r="B33" s="7">
        <f t="shared" si="0"/>
        <v>73.793999999999997</v>
      </c>
      <c r="C33" s="10">
        <v>1.6635245901639348</v>
      </c>
      <c r="D33" s="7">
        <f t="shared" si="1"/>
        <v>3.3270491803278697</v>
      </c>
      <c r="E33" s="18">
        <v>20.666666666666668</v>
      </c>
      <c r="F33" s="7">
        <v>0</v>
      </c>
      <c r="G33" s="7">
        <v>5.0199999999999996</v>
      </c>
      <c r="H33" s="7">
        <v>3.68</v>
      </c>
      <c r="I33" s="7">
        <f t="shared" si="2"/>
        <v>1.5561999999999998</v>
      </c>
      <c r="J33" s="7">
        <f t="shared" si="3"/>
        <v>2.2238097999999997</v>
      </c>
      <c r="K33" s="7">
        <f t="shared" si="4"/>
        <v>2.1238000000000001</v>
      </c>
      <c r="L33" s="7">
        <f t="shared" si="5"/>
        <v>3.4930138600000005</v>
      </c>
      <c r="M33" s="8">
        <f t="shared" si="6"/>
        <v>8.2100000000000006E-2</v>
      </c>
      <c r="N33" s="9">
        <f t="shared" si="7"/>
        <v>1.5059999999999999E-2</v>
      </c>
      <c r="O33" s="9">
        <f t="shared" si="8"/>
        <v>2.2318919999999999E-2</v>
      </c>
      <c r="P33" s="9">
        <f t="shared" si="9"/>
        <v>6.7040000000000002E-2</v>
      </c>
      <c r="Q33" s="9">
        <f t="shared" si="10"/>
        <v>8.6548639999999996E-2</v>
      </c>
      <c r="R33" s="7">
        <v>2.04</v>
      </c>
      <c r="S33" s="7">
        <v>6.95</v>
      </c>
      <c r="T33" s="7">
        <v>1.31</v>
      </c>
      <c r="U33" s="7">
        <v>0.24</v>
      </c>
      <c r="V33" s="8">
        <v>7.1999999999999995E-2</v>
      </c>
      <c r="W33" s="6">
        <v>11</v>
      </c>
      <c r="X33" s="6">
        <v>70</v>
      </c>
      <c r="Y33" s="6">
        <v>18</v>
      </c>
      <c r="Z33" s="6">
        <v>18</v>
      </c>
      <c r="AA33" s="6">
        <v>821</v>
      </c>
      <c r="AB33" s="6">
        <v>24</v>
      </c>
      <c r="AC33" s="6">
        <v>9</v>
      </c>
      <c r="AD33" s="6">
        <v>212</v>
      </c>
      <c r="AE33" s="6">
        <v>62</v>
      </c>
      <c r="AF33" s="6">
        <v>14</v>
      </c>
      <c r="AG33" s="6">
        <v>44</v>
      </c>
    </row>
    <row r="34" spans="1:33">
      <c r="A34" s="6">
        <v>410</v>
      </c>
      <c r="B34" s="7">
        <f t="shared" si="0"/>
        <v>67.766999999999996</v>
      </c>
      <c r="C34" s="10">
        <v>2.0448428405122239</v>
      </c>
      <c r="D34" s="7">
        <f t="shared" si="1"/>
        <v>4.0896856810244477</v>
      </c>
      <c r="E34" s="18">
        <v>21</v>
      </c>
      <c r="F34" s="7">
        <v>3.1652341189755617</v>
      </c>
      <c r="G34" s="7">
        <v>4.6100000000000003</v>
      </c>
      <c r="H34" s="7">
        <v>3.79</v>
      </c>
      <c r="I34" s="7">
        <f t="shared" si="2"/>
        <v>1.4291</v>
      </c>
      <c r="J34" s="7">
        <f t="shared" si="3"/>
        <v>2.0421838999999999</v>
      </c>
      <c r="K34" s="7">
        <f t="shared" si="4"/>
        <v>2.3609</v>
      </c>
      <c r="L34" s="7">
        <f t="shared" si="5"/>
        <v>3.88297223</v>
      </c>
      <c r="M34" s="8">
        <f t="shared" si="6"/>
        <v>8.7499999999999994E-2</v>
      </c>
      <c r="N34" s="9">
        <f t="shared" si="7"/>
        <v>1.3830000000000002E-2</v>
      </c>
      <c r="O34" s="9">
        <f t="shared" si="8"/>
        <v>2.0496060000000003E-2</v>
      </c>
      <c r="P34" s="9">
        <f t="shared" si="9"/>
        <v>7.3669999999999985E-2</v>
      </c>
      <c r="Q34" s="9">
        <f t="shared" si="10"/>
        <v>9.5107969999999972E-2</v>
      </c>
      <c r="R34" s="7">
        <v>1.84</v>
      </c>
      <c r="S34" s="7">
        <v>7.87</v>
      </c>
      <c r="T34" s="7">
        <v>1.23</v>
      </c>
      <c r="U34" s="7">
        <v>0.21</v>
      </c>
      <c r="V34" s="8">
        <v>7.2999999999999995E-2</v>
      </c>
      <c r="W34" s="6">
        <v>9</v>
      </c>
      <c r="X34" s="6">
        <v>62</v>
      </c>
      <c r="Y34" s="6">
        <v>14</v>
      </c>
      <c r="Z34" s="6">
        <v>13</v>
      </c>
      <c r="AA34" s="6">
        <v>875</v>
      </c>
      <c r="AB34" s="6">
        <v>21</v>
      </c>
      <c r="AC34" s="6">
        <v>12</v>
      </c>
      <c r="AD34" s="6">
        <v>215</v>
      </c>
      <c r="AE34" s="6">
        <v>52</v>
      </c>
      <c r="AF34" s="6">
        <v>13</v>
      </c>
      <c r="AG34" s="6">
        <v>38</v>
      </c>
    </row>
    <row r="35" spans="1:33">
      <c r="A35" s="6">
        <v>421</v>
      </c>
      <c r="B35" s="7">
        <f t="shared" si="0"/>
        <v>69.383999999999986</v>
      </c>
      <c r="C35" s="10">
        <v>2.1066857142857147</v>
      </c>
      <c r="D35" s="7">
        <f t="shared" si="1"/>
        <v>4.2133714285714294</v>
      </c>
      <c r="E35" s="18">
        <v>19.833333333333332</v>
      </c>
      <c r="F35" s="7">
        <v>1.7022421380952437</v>
      </c>
      <c r="G35" s="7">
        <v>4.72</v>
      </c>
      <c r="H35" s="7">
        <v>4.3600000000000003</v>
      </c>
      <c r="I35" s="7">
        <f t="shared" si="2"/>
        <v>1.4631999999999998</v>
      </c>
      <c r="J35" s="7">
        <f t="shared" si="3"/>
        <v>2.0909127999999999</v>
      </c>
      <c r="K35" s="7">
        <f t="shared" si="4"/>
        <v>2.8968000000000007</v>
      </c>
      <c r="L35" s="7">
        <f t="shared" si="5"/>
        <v>4.7643669600000011</v>
      </c>
      <c r="M35" s="8">
        <f t="shared" si="6"/>
        <v>9.3700000000000006E-2</v>
      </c>
      <c r="N35" s="9">
        <f t="shared" si="7"/>
        <v>1.4159999999999999E-2</v>
      </c>
      <c r="O35" s="9">
        <f t="shared" si="8"/>
        <v>2.0985119999999999E-2</v>
      </c>
      <c r="P35" s="9">
        <f t="shared" si="9"/>
        <v>7.954E-2</v>
      </c>
      <c r="Q35" s="9">
        <f t="shared" si="10"/>
        <v>0.10268614</v>
      </c>
      <c r="R35" s="7">
        <v>1.79</v>
      </c>
      <c r="S35" s="7">
        <v>7.4</v>
      </c>
      <c r="T35" s="7">
        <v>1.21</v>
      </c>
      <c r="U35" s="7">
        <v>0.21</v>
      </c>
      <c r="V35" s="8">
        <v>9.5000000000000001E-2</v>
      </c>
      <c r="W35" s="6">
        <v>10</v>
      </c>
      <c r="X35" s="6">
        <v>60</v>
      </c>
      <c r="Y35" s="6">
        <v>16</v>
      </c>
      <c r="Z35" s="6">
        <v>9</v>
      </c>
      <c r="AA35" s="6">
        <v>937</v>
      </c>
      <c r="AB35" s="6">
        <v>21</v>
      </c>
      <c r="AC35" s="6">
        <v>9</v>
      </c>
      <c r="AD35" s="6">
        <v>212</v>
      </c>
      <c r="AE35" s="6">
        <v>56</v>
      </c>
      <c r="AF35" s="6">
        <v>14</v>
      </c>
      <c r="AG35" s="6">
        <v>41</v>
      </c>
    </row>
    <row r="36" spans="1:33">
      <c r="A36" s="6">
        <v>431</v>
      </c>
      <c r="B36" s="7">
        <f t="shared" si="0"/>
        <v>61.593000000000004</v>
      </c>
      <c r="C36" s="10">
        <v>2.6266901408450711</v>
      </c>
      <c r="D36" s="7">
        <f t="shared" si="1"/>
        <v>5.2533802816901423</v>
      </c>
      <c r="E36" s="18">
        <v>23.166666666666664</v>
      </c>
      <c r="F36" s="7">
        <v>3.352778251643187</v>
      </c>
      <c r="G36" s="7">
        <v>4.1900000000000004</v>
      </c>
      <c r="H36" s="7">
        <v>5.24</v>
      </c>
      <c r="I36" s="7">
        <f t="shared" si="2"/>
        <v>1.2989000000000002</v>
      </c>
      <c r="J36" s="7">
        <f t="shared" si="3"/>
        <v>1.8561281000000003</v>
      </c>
      <c r="K36" s="7">
        <f t="shared" si="4"/>
        <v>3.9411</v>
      </c>
      <c r="L36" s="7">
        <f t="shared" si="5"/>
        <v>6.4819271700000005</v>
      </c>
      <c r="M36" s="8">
        <f t="shared" si="6"/>
        <v>0.1305</v>
      </c>
      <c r="N36" s="9">
        <f t="shared" si="7"/>
        <v>1.2570000000000001E-2</v>
      </c>
      <c r="O36" s="9">
        <f t="shared" si="8"/>
        <v>1.8628740000000001E-2</v>
      </c>
      <c r="P36" s="9">
        <f t="shared" si="9"/>
        <v>0.11793000000000001</v>
      </c>
      <c r="Q36" s="9">
        <f t="shared" si="10"/>
        <v>0.15224762999999999</v>
      </c>
      <c r="R36" s="7">
        <v>1.69</v>
      </c>
      <c r="S36" s="7">
        <v>8.58</v>
      </c>
      <c r="T36" s="7">
        <v>1.1200000000000001</v>
      </c>
      <c r="U36" s="7">
        <v>0.2</v>
      </c>
      <c r="V36" s="8">
        <v>7.2999999999999995E-2</v>
      </c>
      <c r="W36" s="6">
        <v>8</v>
      </c>
      <c r="X36" s="6">
        <v>55</v>
      </c>
      <c r="Y36" s="6">
        <v>15</v>
      </c>
      <c r="Z36" s="6">
        <v>18</v>
      </c>
      <c r="AA36" s="6">
        <v>1305</v>
      </c>
      <c r="AB36" s="6">
        <v>22</v>
      </c>
      <c r="AC36" s="6">
        <v>9</v>
      </c>
      <c r="AD36" s="6">
        <v>200</v>
      </c>
      <c r="AE36" s="6">
        <v>53</v>
      </c>
      <c r="AF36" s="6">
        <v>13</v>
      </c>
      <c r="AG36" s="6">
        <v>39</v>
      </c>
    </row>
    <row r="37" spans="1:33">
      <c r="A37" s="6">
        <v>441</v>
      </c>
      <c r="B37" s="7">
        <f t="shared" si="0"/>
        <v>49.539000000000001</v>
      </c>
      <c r="C37" s="10">
        <v>8.5097284345047921</v>
      </c>
      <c r="D37" s="7">
        <f t="shared" si="1"/>
        <v>17.019456869009584</v>
      </c>
      <c r="E37" s="18">
        <v>28.416666666666668</v>
      </c>
      <c r="F37" s="7">
        <v>0</v>
      </c>
      <c r="G37" s="7">
        <v>3.37</v>
      </c>
      <c r="H37" s="7">
        <v>5.97</v>
      </c>
      <c r="I37" s="7">
        <f t="shared" si="2"/>
        <v>1.0447</v>
      </c>
      <c r="J37" s="7">
        <f t="shared" si="3"/>
        <v>1.4928763</v>
      </c>
      <c r="K37" s="7">
        <f t="shared" si="4"/>
        <v>4.9253</v>
      </c>
      <c r="L37" s="7">
        <f t="shared" si="5"/>
        <v>8.100640910000001</v>
      </c>
      <c r="M37" s="8">
        <f t="shared" si="6"/>
        <v>0.1283</v>
      </c>
      <c r="N37" s="9">
        <f t="shared" si="7"/>
        <v>1.0110000000000001E-2</v>
      </c>
      <c r="O37" s="9">
        <f t="shared" si="8"/>
        <v>1.4983020000000001E-2</v>
      </c>
      <c r="P37" s="9">
        <f t="shared" si="9"/>
        <v>0.11818999999999999</v>
      </c>
      <c r="Q37" s="9">
        <f t="shared" si="10"/>
        <v>0.15258328999999998</v>
      </c>
      <c r="R37" s="7">
        <v>1.31</v>
      </c>
      <c r="S37" s="7">
        <v>10.3</v>
      </c>
      <c r="T37" s="7">
        <v>0.89</v>
      </c>
      <c r="U37" s="7">
        <v>0.16</v>
      </c>
      <c r="V37" s="8">
        <v>6.8000000000000005E-2</v>
      </c>
      <c r="W37" s="6">
        <v>8</v>
      </c>
      <c r="X37" s="6">
        <v>53</v>
      </c>
      <c r="Y37" s="6">
        <v>15</v>
      </c>
      <c r="Z37" s="6">
        <v>9</v>
      </c>
      <c r="AA37" s="6">
        <v>1283</v>
      </c>
      <c r="AB37" s="6">
        <v>19</v>
      </c>
      <c r="AC37" s="6">
        <v>7</v>
      </c>
      <c r="AD37" s="6">
        <v>183</v>
      </c>
      <c r="AE37" s="6">
        <v>45</v>
      </c>
      <c r="AF37" s="6">
        <v>11</v>
      </c>
      <c r="AG37" s="6">
        <v>35</v>
      </c>
    </row>
    <row r="38" spans="1:33">
      <c r="A38" s="6">
        <v>451</v>
      </c>
      <c r="B38" s="7">
        <f t="shared" si="0"/>
        <v>35.721000000000004</v>
      </c>
      <c r="C38" s="10">
        <v>3.5563245823389025</v>
      </c>
      <c r="D38" s="7">
        <f t="shared" si="1"/>
        <v>7.1126491646778049</v>
      </c>
      <c r="E38" s="18">
        <v>37.5</v>
      </c>
      <c r="F38" s="7">
        <v>10.596425935322188</v>
      </c>
      <c r="G38" s="7">
        <v>2.4300000000000002</v>
      </c>
      <c r="H38" s="7">
        <v>6.16</v>
      </c>
      <c r="I38" s="7">
        <f t="shared" si="2"/>
        <v>0.75330000000000008</v>
      </c>
      <c r="J38" s="7">
        <f t="shared" si="3"/>
        <v>1.0764657000000002</v>
      </c>
      <c r="K38" s="7">
        <f t="shared" si="4"/>
        <v>5.4066999999999998</v>
      </c>
      <c r="L38" s="7">
        <f t="shared" si="5"/>
        <v>8.8923994900000007</v>
      </c>
      <c r="M38" s="8">
        <f t="shared" si="6"/>
        <v>0.14480000000000001</v>
      </c>
      <c r="N38" s="9">
        <f t="shared" si="7"/>
        <v>7.2900000000000005E-3</v>
      </c>
      <c r="O38" s="9">
        <f t="shared" si="8"/>
        <v>1.0803780000000001E-2</v>
      </c>
      <c r="P38" s="9">
        <f t="shared" si="9"/>
        <v>0.13751000000000002</v>
      </c>
      <c r="Q38" s="9">
        <f t="shared" si="10"/>
        <v>0.17752541000000002</v>
      </c>
      <c r="R38" s="7">
        <v>1.06</v>
      </c>
      <c r="S38" s="7">
        <v>13.58</v>
      </c>
      <c r="T38" s="7">
        <v>0.69</v>
      </c>
      <c r="U38" s="7">
        <v>0.12</v>
      </c>
      <c r="V38" s="8">
        <v>8.1000000000000003E-2</v>
      </c>
      <c r="W38" s="6">
        <v>8</v>
      </c>
      <c r="X38" s="6">
        <v>37</v>
      </c>
      <c r="Y38" s="6">
        <v>11</v>
      </c>
      <c r="Z38" s="6">
        <v>12</v>
      </c>
      <c r="AA38" s="6">
        <v>1448</v>
      </c>
      <c r="AB38" s="6">
        <v>14</v>
      </c>
      <c r="AC38" s="6">
        <v>5</v>
      </c>
      <c r="AD38" s="6">
        <v>183</v>
      </c>
      <c r="AE38" s="6">
        <v>32</v>
      </c>
      <c r="AF38" s="6">
        <v>10</v>
      </c>
      <c r="AG38" s="6">
        <v>26</v>
      </c>
    </row>
    <row r="39" spans="1:33">
      <c r="A39" s="6">
        <v>461</v>
      </c>
      <c r="B39" s="7">
        <f t="shared" si="0"/>
        <v>20.58</v>
      </c>
      <c r="C39" s="10">
        <v>4.1362590506838295</v>
      </c>
      <c r="D39" s="7">
        <f t="shared" si="1"/>
        <v>8.272518101367659</v>
      </c>
      <c r="E39" s="18">
        <v>49.25</v>
      </c>
      <c r="F39" s="7">
        <v>12.204638898632354</v>
      </c>
      <c r="G39" s="7">
        <v>1.4</v>
      </c>
      <c r="H39" s="7">
        <v>6.22</v>
      </c>
      <c r="I39" s="7">
        <f t="shared" si="2"/>
        <v>0.434</v>
      </c>
      <c r="J39" s="7">
        <f t="shared" si="3"/>
        <v>0.62018600000000002</v>
      </c>
      <c r="K39" s="7">
        <f t="shared" si="4"/>
        <v>5.7859999999999996</v>
      </c>
      <c r="L39" s="7">
        <f t="shared" si="5"/>
        <v>9.5162341999999995</v>
      </c>
      <c r="M39" s="8">
        <f t="shared" si="6"/>
        <v>0.14099999999999999</v>
      </c>
      <c r="N39" s="9">
        <f t="shared" si="7"/>
        <v>4.1999999999999997E-3</v>
      </c>
      <c r="O39" s="9">
        <f t="shared" si="8"/>
        <v>6.2243999999999997E-3</v>
      </c>
      <c r="P39" s="9">
        <f t="shared" si="9"/>
        <v>0.13679999999999998</v>
      </c>
      <c r="Q39" s="9">
        <f t="shared" si="10"/>
        <v>0.17660879999999995</v>
      </c>
      <c r="R39" s="7">
        <v>0.8</v>
      </c>
      <c r="S39" s="7">
        <v>17.7</v>
      </c>
      <c r="T39" s="7">
        <v>0.4</v>
      </c>
      <c r="U39" s="7">
        <v>7.0000000000000007E-2</v>
      </c>
      <c r="V39" s="8">
        <v>5.7000000000000002E-2</v>
      </c>
      <c r="W39" s="6">
        <v>5</v>
      </c>
      <c r="X39" s="6">
        <v>22</v>
      </c>
      <c r="Y39" s="6">
        <v>8</v>
      </c>
      <c r="Z39" s="6">
        <v>7</v>
      </c>
      <c r="AA39" s="6">
        <v>1410</v>
      </c>
      <c r="AB39" s="6">
        <v>10</v>
      </c>
      <c r="AC39" s="6">
        <v>5</v>
      </c>
      <c r="AD39" s="6">
        <v>174</v>
      </c>
      <c r="AE39" s="6">
        <v>19</v>
      </c>
      <c r="AF39" s="6">
        <v>7</v>
      </c>
      <c r="AG39" s="6">
        <v>16</v>
      </c>
    </row>
    <row r="40" spans="1:33">
      <c r="A40" s="6">
        <v>471</v>
      </c>
      <c r="B40" s="7">
        <f t="shared" si="0"/>
        <v>30.87</v>
      </c>
      <c r="C40" s="10">
        <v>3.3117019722425116</v>
      </c>
      <c r="D40" s="7">
        <f t="shared" si="1"/>
        <v>6.6234039444850232</v>
      </c>
      <c r="E40" s="18">
        <v>44.333333333333336</v>
      </c>
      <c r="F40" s="7">
        <v>10.360384322181645</v>
      </c>
      <c r="G40" s="7">
        <v>2.1</v>
      </c>
      <c r="H40" s="7">
        <v>5.3</v>
      </c>
      <c r="I40" s="7">
        <f t="shared" si="2"/>
        <v>0.65100000000000002</v>
      </c>
      <c r="J40" s="7">
        <f t="shared" si="3"/>
        <v>0.93027900000000008</v>
      </c>
      <c r="K40" s="7">
        <f t="shared" si="4"/>
        <v>4.649</v>
      </c>
      <c r="L40" s="7">
        <f t="shared" si="5"/>
        <v>7.6462102999999999</v>
      </c>
      <c r="M40" s="8">
        <f t="shared" si="6"/>
        <v>0.13539999999999999</v>
      </c>
      <c r="N40" s="9">
        <f t="shared" si="7"/>
        <v>6.3E-3</v>
      </c>
      <c r="O40" s="9">
        <f t="shared" si="8"/>
        <v>9.3366000000000005E-3</v>
      </c>
      <c r="P40" s="9">
        <f t="shared" si="9"/>
        <v>0.12909999999999999</v>
      </c>
      <c r="Q40" s="9">
        <f t="shared" si="10"/>
        <v>0.16666809999999999</v>
      </c>
      <c r="R40" s="7">
        <v>1.08</v>
      </c>
      <c r="S40" s="7">
        <v>16.29</v>
      </c>
      <c r="T40" s="7">
        <v>0.59</v>
      </c>
      <c r="U40" s="7">
        <v>0.11</v>
      </c>
      <c r="V40" s="8">
        <v>5.8999999999999997E-2</v>
      </c>
      <c r="W40" s="6">
        <v>6</v>
      </c>
      <c r="X40" s="6">
        <v>36</v>
      </c>
      <c r="Y40" s="6">
        <v>10</v>
      </c>
      <c r="Z40" s="6">
        <v>14</v>
      </c>
      <c r="AA40" s="6">
        <v>1354</v>
      </c>
      <c r="AB40" s="6">
        <v>15</v>
      </c>
      <c r="AC40" s="6">
        <v>7</v>
      </c>
      <c r="AD40" s="6">
        <v>181</v>
      </c>
      <c r="AE40" s="6">
        <v>29</v>
      </c>
      <c r="AF40" s="6">
        <v>10</v>
      </c>
      <c r="AG40" s="6">
        <v>22</v>
      </c>
    </row>
    <row r="41" spans="1:33">
      <c r="A41" s="6">
        <v>481</v>
      </c>
      <c r="B41" s="7">
        <f t="shared" si="0"/>
        <v>40.277999999999999</v>
      </c>
      <c r="C41" s="10">
        <v>2.7155263157894742</v>
      </c>
      <c r="D41" s="7">
        <f t="shared" si="1"/>
        <v>5.4310526315789485</v>
      </c>
      <c r="E41" s="18">
        <v>43.333333333333336</v>
      </c>
      <c r="F41" s="7">
        <v>4.5210959350877147</v>
      </c>
      <c r="G41" s="7">
        <v>2.74</v>
      </c>
      <c r="H41" s="7">
        <v>4.66</v>
      </c>
      <c r="I41" s="7">
        <f t="shared" si="2"/>
        <v>0.84940000000000004</v>
      </c>
      <c r="J41" s="7">
        <f t="shared" si="3"/>
        <v>1.2137926000000001</v>
      </c>
      <c r="K41" s="7">
        <f t="shared" si="4"/>
        <v>3.8106</v>
      </c>
      <c r="L41" s="7">
        <f t="shared" si="5"/>
        <v>6.2672938199999999</v>
      </c>
      <c r="M41" s="8">
        <f t="shared" si="6"/>
        <v>0.13930000000000001</v>
      </c>
      <c r="N41" s="9">
        <f t="shared" si="7"/>
        <v>8.2200000000000016E-3</v>
      </c>
      <c r="O41" s="9">
        <f t="shared" si="8"/>
        <v>1.2182040000000002E-2</v>
      </c>
      <c r="P41" s="9">
        <f t="shared" si="9"/>
        <v>0.13108</v>
      </c>
      <c r="Q41" s="9">
        <f t="shared" si="10"/>
        <v>0.16922428</v>
      </c>
      <c r="R41" s="7">
        <v>1.32</v>
      </c>
      <c r="S41" s="7">
        <v>15.39</v>
      </c>
      <c r="T41" s="7">
        <v>0.76</v>
      </c>
      <c r="U41" s="7">
        <v>0.14000000000000001</v>
      </c>
      <c r="V41" s="8">
        <v>6.0999999999999999E-2</v>
      </c>
      <c r="W41" s="6">
        <v>8</v>
      </c>
      <c r="X41" s="6">
        <v>47</v>
      </c>
      <c r="Y41" s="6">
        <v>13</v>
      </c>
      <c r="Z41" s="6">
        <v>12</v>
      </c>
      <c r="AA41" s="6">
        <v>1393</v>
      </c>
      <c r="AB41" s="6">
        <v>19</v>
      </c>
      <c r="AC41" s="6">
        <v>7</v>
      </c>
      <c r="AD41" s="6">
        <v>191</v>
      </c>
      <c r="AE41" s="6">
        <v>36</v>
      </c>
      <c r="AF41" s="6">
        <v>11</v>
      </c>
      <c r="AG41" s="6">
        <v>28</v>
      </c>
    </row>
    <row r="42" spans="1:33">
      <c r="A42" s="6">
        <v>488</v>
      </c>
      <c r="B42" s="7">
        <f t="shared" si="0"/>
        <v>22.931999999999999</v>
      </c>
      <c r="C42" s="10">
        <v>3.0379313632030502</v>
      </c>
      <c r="D42" s="7">
        <f t="shared" si="1"/>
        <v>6.0758627264061005</v>
      </c>
      <c r="E42" s="18">
        <v>54.083333333333336</v>
      </c>
      <c r="F42" s="7">
        <v>9.225993740260563</v>
      </c>
      <c r="G42" s="7">
        <v>1.56</v>
      </c>
      <c r="H42" s="7">
        <v>5.04</v>
      </c>
      <c r="I42" s="7">
        <f t="shared" si="2"/>
        <v>0.48360000000000003</v>
      </c>
      <c r="J42" s="7">
        <f t="shared" si="3"/>
        <v>0.69106440000000002</v>
      </c>
      <c r="K42" s="7">
        <f t="shared" si="4"/>
        <v>4.5564</v>
      </c>
      <c r="L42" s="7">
        <f t="shared" si="5"/>
        <v>7.4939110800000002</v>
      </c>
      <c r="M42" s="8">
        <f t="shared" si="6"/>
        <v>0.151</v>
      </c>
      <c r="N42" s="9">
        <f t="shared" si="7"/>
        <v>4.6800000000000001E-3</v>
      </c>
      <c r="O42" s="9">
        <f t="shared" si="8"/>
        <v>6.93576E-3</v>
      </c>
      <c r="P42" s="9">
        <f t="shared" si="9"/>
        <v>0.14632000000000001</v>
      </c>
      <c r="Q42" s="9">
        <f t="shared" si="10"/>
        <v>0.18889912</v>
      </c>
      <c r="R42" s="7">
        <v>0.93</v>
      </c>
      <c r="S42" s="7">
        <v>18.96</v>
      </c>
      <c r="T42" s="7">
        <v>0.44</v>
      </c>
      <c r="U42" s="7">
        <v>0.08</v>
      </c>
      <c r="V42" s="8">
        <v>5.6000000000000001E-2</v>
      </c>
      <c r="W42" s="6">
        <v>5</v>
      </c>
      <c r="X42" s="6">
        <v>26</v>
      </c>
      <c r="Y42" s="6">
        <v>8</v>
      </c>
      <c r="Z42" s="6">
        <v>5</v>
      </c>
      <c r="AA42" s="6">
        <v>1510</v>
      </c>
      <c r="AB42" s="6">
        <v>10</v>
      </c>
      <c r="AC42" s="6">
        <v>5</v>
      </c>
      <c r="AD42" s="6">
        <v>181</v>
      </c>
      <c r="AE42" s="6">
        <v>20</v>
      </c>
      <c r="AF42" s="6">
        <v>7</v>
      </c>
      <c r="AG42" s="6">
        <v>16</v>
      </c>
    </row>
    <row r="43" spans="1:33">
      <c r="A43" s="6">
        <v>501</v>
      </c>
      <c r="B43" s="7">
        <f t="shared" si="0"/>
        <v>17.345999999999997</v>
      </c>
      <c r="C43" s="10">
        <v>3.0195343680709543</v>
      </c>
      <c r="D43" s="7">
        <f t="shared" si="1"/>
        <v>6.0390687361419086</v>
      </c>
      <c r="E43" s="18">
        <v>59.5</v>
      </c>
      <c r="F43" s="7">
        <v>9.3095074638580968</v>
      </c>
      <c r="G43" s="7">
        <v>1.18</v>
      </c>
      <c r="H43" s="7">
        <v>4.9800000000000004</v>
      </c>
      <c r="I43" s="7">
        <f t="shared" si="2"/>
        <v>0.36579999999999996</v>
      </c>
      <c r="J43" s="7">
        <f t="shared" si="3"/>
        <v>0.52272819999999998</v>
      </c>
      <c r="K43" s="7">
        <f t="shared" si="4"/>
        <v>4.6142000000000003</v>
      </c>
      <c r="L43" s="7">
        <f t="shared" si="5"/>
        <v>7.5889747400000012</v>
      </c>
      <c r="M43" s="8">
        <f t="shared" si="6"/>
        <v>0.17119999999999999</v>
      </c>
      <c r="N43" s="9">
        <f t="shared" si="7"/>
        <v>3.5399999999999997E-3</v>
      </c>
      <c r="O43" s="9">
        <f t="shared" si="8"/>
        <v>5.2462799999999999E-3</v>
      </c>
      <c r="P43" s="9">
        <f t="shared" si="9"/>
        <v>0.16766</v>
      </c>
      <c r="Q43" s="9">
        <f t="shared" si="10"/>
        <v>0.21644906</v>
      </c>
      <c r="R43" s="7">
        <v>0.77</v>
      </c>
      <c r="S43" s="7">
        <v>21.13</v>
      </c>
      <c r="T43" s="7">
        <v>0.35</v>
      </c>
      <c r="U43" s="7">
        <v>0.06</v>
      </c>
      <c r="V43" s="8">
        <v>5.2999999999999999E-2</v>
      </c>
      <c r="W43" s="6">
        <v>5</v>
      </c>
      <c r="X43" s="6">
        <v>21</v>
      </c>
      <c r="Y43" s="6">
        <v>7</v>
      </c>
      <c r="Z43" s="6">
        <v>5</v>
      </c>
      <c r="AA43" s="6">
        <v>1712</v>
      </c>
      <c r="AB43" s="6">
        <v>9</v>
      </c>
      <c r="AC43" s="6">
        <v>5</v>
      </c>
      <c r="AD43" s="6">
        <v>176</v>
      </c>
      <c r="AE43" s="6">
        <v>16</v>
      </c>
      <c r="AF43" s="6">
        <v>7</v>
      </c>
      <c r="AG43" s="6">
        <v>14</v>
      </c>
    </row>
    <row r="44" spans="1:33">
      <c r="A44" s="6">
        <v>513</v>
      </c>
      <c r="B44" s="7">
        <f t="shared" si="0"/>
        <v>8.9669999999999987</v>
      </c>
      <c r="C44" s="10">
        <v>3.238633686690223</v>
      </c>
      <c r="D44" s="7">
        <f t="shared" si="1"/>
        <v>6.477267373380446</v>
      </c>
      <c r="E44" s="18">
        <v>70</v>
      </c>
      <c r="F44" s="7">
        <v>7.7543941266195588</v>
      </c>
      <c r="G44" s="7">
        <v>0.61</v>
      </c>
      <c r="H44" s="7">
        <v>4.18</v>
      </c>
      <c r="I44" s="7">
        <f t="shared" si="2"/>
        <v>0.18909999999999999</v>
      </c>
      <c r="J44" s="7">
        <f t="shared" si="3"/>
        <v>0.27022390000000002</v>
      </c>
      <c r="K44" s="7">
        <f t="shared" si="4"/>
        <v>3.9908999999999999</v>
      </c>
      <c r="L44" s="7">
        <f t="shared" si="5"/>
        <v>6.5638332300000002</v>
      </c>
      <c r="M44" s="8">
        <f t="shared" si="6"/>
        <v>0.18579999999999999</v>
      </c>
      <c r="N44" s="9">
        <f t="shared" si="7"/>
        <v>1.83E-3</v>
      </c>
      <c r="O44" s="9">
        <f t="shared" si="8"/>
        <v>2.7120600000000001E-3</v>
      </c>
      <c r="P44" s="9">
        <f t="shared" si="9"/>
        <v>0.18396999999999999</v>
      </c>
      <c r="Q44" s="9">
        <f t="shared" si="10"/>
        <v>0.23750526999999999</v>
      </c>
      <c r="R44" s="7">
        <v>0.63</v>
      </c>
      <c r="S44" s="7">
        <v>27.26</v>
      </c>
      <c r="T44" s="7">
        <v>0.17</v>
      </c>
      <c r="U44" s="7">
        <v>0.03</v>
      </c>
      <c r="V44" s="8">
        <v>7.0000000000000007E-2</v>
      </c>
      <c r="W44" s="6">
        <v>3</v>
      </c>
      <c r="X44" s="6">
        <v>10</v>
      </c>
      <c r="Y44" s="6">
        <v>7</v>
      </c>
      <c r="Z44" s="6">
        <v>1</v>
      </c>
      <c r="AA44" s="6">
        <v>1858</v>
      </c>
      <c r="AB44" s="6">
        <v>5</v>
      </c>
      <c r="AC44" s="6">
        <v>5</v>
      </c>
      <c r="AD44" s="6">
        <v>184</v>
      </c>
      <c r="AE44" s="6">
        <v>9</v>
      </c>
      <c r="AF44" s="6">
        <v>5</v>
      </c>
      <c r="AG44" s="6">
        <v>10</v>
      </c>
    </row>
    <row r="45" spans="1:33">
      <c r="A45" s="6">
        <v>523</v>
      </c>
      <c r="B45" s="7">
        <f t="shared" si="0"/>
        <v>7.2029999999999994</v>
      </c>
      <c r="C45" s="10">
        <v>3.0649494949494933</v>
      </c>
      <c r="D45" s="7">
        <f t="shared" si="1"/>
        <v>6.1298989898989866</v>
      </c>
      <c r="E45" s="18">
        <v>71.916666666666671</v>
      </c>
      <c r="F45" s="7">
        <v>8.0205221434343343</v>
      </c>
      <c r="G45" s="7">
        <v>0.49</v>
      </c>
      <c r="H45" s="7">
        <v>4.1100000000000003</v>
      </c>
      <c r="I45" s="7">
        <f t="shared" si="2"/>
        <v>0.15190000000000001</v>
      </c>
      <c r="J45" s="7">
        <f t="shared" si="3"/>
        <v>0.21706510000000001</v>
      </c>
      <c r="K45" s="7">
        <f t="shared" si="4"/>
        <v>3.9581000000000004</v>
      </c>
      <c r="L45" s="7">
        <f t="shared" si="5"/>
        <v>6.5098870700000004</v>
      </c>
      <c r="M45" s="8">
        <f t="shared" si="6"/>
        <v>0.1719</v>
      </c>
      <c r="N45" s="9">
        <f t="shared" si="7"/>
        <v>1.47E-3</v>
      </c>
      <c r="O45" s="9">
        <f t="shared" si="8"/>
        <v>2.1785400000000001E-3</v>
      </c>
      <c r="P45" s="9">
        <f t="shared" si="9"/>
        <v>0.17043</v>
      </c>
      <c r="Q45" s="9">
        <f t="shared" si="10"/>
        <v>0.22002512999999999</v>
      </c>
      <c r="R45" s="7">
        <v>0.56000000000000005</v>
      </c>
      <c r="S45" s="7">
        <v>24.76</v>
      </c>
      <c r="T45" s="7">
        <v>0.14000000000000001</v>
      </c>
      <c r="U45" s="7">
        <v>0.02</v>
      </c>
      <c r="V45" s="8">
        <v>4.5999999999999999E-2</v>
      </c>
      <c r="W45" s="6">
        <v>3</v>
      </c>
      <c r="X45" s="6">
        <v>10</v>
      </c>
      <c r="Y45" s="6">
        <v>4</v>
      </c>
      <c r="Z45" s="6">
        <v>3</v>
      </c>
      <c r="AA45" s="6">
        <v>1719</v>
      </c>
      <c r="AB45" s="6">
        <v>4</v>
      </c>
      <c r="AC45" s="6">
        <v>5</v>
      </c>
      <c r="AD45" s="6">
        <v>172</v>
      </c>
      <c r="AE45" s="6">
        <v>7</v>
      </c>
      <c r="AF45" s="6">
        <v>5</v>
      </c>
      <c r="AG45" s="6">
        <v>8</v>
      </c>
    </row>
    <row r="46" spans="1:33">
      <c r="A46" s="6">
        <v>533</v>
      </c>
      <c r="B46" s="7">
        <f t="shared" si="0"/>
        <v>9.4079999999999995</v>
      </c>
      <c r="C46" s="10">
        <v>2.7912106537530263</v>
      </c>
      <c r="D46" s="7">
        <f t="shared" si="1"/>
        <v>5.5824213075060527</v>
      </c>
      <c r="E46" s="18">
        <v>69.25</v>
      </c>
      <c r="F46" s="7">
        <v>8.264572392493946</v>
      </c>
      <c r="G46" s="7">
        <v>0.64</v>
      </c>
      <c r="H46" s="7">
        <v>4.62</v>
      </c>
      <c r="I46" s="7">
        <f t="shared" si="2"/>
        <v>0.19839999999999999</v>
      </c>
      <c r="J46" s="7">
        <f t="shared" si="3"/>
        <v>0.28351359999999998</v>
      </c>
      <c r="K46" s="7">
        <f t="shared" si="4"/>
        <v>4.4215999999999998</v>
      </c>
      <c r="L46" s="7">
        <f t="shared" si="5"/>
        <v>7.27220552</v>
      </c>
      <c r="M46" s="8">
        <f t="shared" si="6"/>
        <v>0.17449999999999999</v>
      </c>
      <c r="N46" s="9">
        <f t="shared" si="7"/>
        <v>1.92E-3</v>
      </c>
      <c r="O46" s="9">
        <f t="shared" si="8"/>
        <v>2.8454399999999999E-3</v>
      </c>
      <c r="P46" s="9">
        <f t="shared" si="9"/>
        <v>0.17257999999999998</v>
      </c>
      <c r="Q46" s="9">
        <f t="shared" si="10"/>
        <v>0.22280077999999998</v>
      </c>
      <c r="R46" s="7">
        <v>0.57999999999999996</v>
      </c>
      <c r="S46" s="7">
        <v>23.9</v>
      </c>
      <c r="T46" s="7">
        <v>0.18</v>
      </c>
      <c r="U46" s="7">
        <v>0.03</v>
      </c>
      <c r="V46" s="8">
        <v>4.9000000000000002E-2</v>
      </c>
      <c r="W46" s="6">
        <v>4</v>
      </c>
      <c r="X46" s="6">
        <v>10</v>
      </c>
      <c r="Y46" s="6">
        <v>5</v>
      </c>
      <c r="Z46" s="6">
        <v>2</v>
      </c>
      <c r="AA46" s="6">
        <v>1745</v>
      </c>
      <c r="AB46" s="6">
        <v>5</v>
      </c>
      <c r="AC46" s="6">
        <v>5</v>
      </c>
      <c r="AD46" s="6">
        <v>171</v>
      </c>
      <c r="AE46" s="6">
        <v>9</v>
      </c>
      <c r="AF46" s="6">
        <v>5</v>
      </c>
      <c r="AG46" s="6">
        <v>10</v>
      </c>
    </row>
    <row r="47" spans="1:33">
      <c r="A47" s="6">
        <v>543</v>
      </c>
      <c r="B47" s="7">
        <f t="shared" si="0"/>
        <v>13.083</v>
      </c>
      <c r="C47" s="10">
        <v>2.934961715160795</v>
      </c>
      <c r="D47" s="7">
        <f t="shared" si="1"/>
        <v>5.8699234303215899</v>
      </c>
      <c r="E47" s="18">
        <v>64.083333333333343</v>
      </c>
      <c r="F47" s="7">
        <v>9.8416284363450615</v>
      </c>
      <c r="G47" s="7">
        <v>0.89</v>
      </c>
      <c r="H47" s="7">
        <v>4.4800000000000004</v>
      </c>
      <c r="I47" s="7">
        <f t="shared" si="2"/>
        <v>0.27589999999999998</v>
      </c>
      <c r="J47" s="7">
        <f t="shared" si="3"/>
        <v>0.39426109999999998</v>
      </c>
      <c r="K47" s="7">
        <f t="shared" si="4"/>
        <v>4.2041000000000004</v>
      </c>
      <c r="L47" s="7">
        <f t="shared" si="5"/>
        <v>6.9144832700000007</v>
      </c>
      <c r="M47" s="8">
        <f t="shared" si="6"/>
        <v>0.16350000000000001</v>
      </c>
      <c r="N47" s="9">
        <f t="shared" si="7"/>
        <v>2.6700000000000001E-3</v>
      </c>
      <c r="O47" s="9">
        <f t="shared" si="8"/>
        <v>3.9569399999999999E-3</v>
      </c>
      <c r="P47" s="9">
        <f t="shared" si="9"/>
        <v>0.16083</v>
      </c>
      <c r="Q47" s="9">
        <f t="shared" si="10"/>
        <v>0.20763152999999998</v>
      </c>
      <c r="R47" s="7">
        <v>0.63</v>
      </c>
      <c r="S47" s="7">
        <v>22.41</v>
      </c>
      <c r="T47" s="7">
        <v>0.27</v>
      </c>
      <c r="U47" s="7">
        <v>0.04</v>
      </c>
      <c r="V47" s="8">
        <v>0.08</v>
      </c>
      <c r="W47" s="6">
        <v>3</v>
      </c>
      <c r="X47" s="6">
        <v>16</v>
      </c>
      <c r="Y47" s="6">
        <v>6</v>
      </c>
      <c r="Z47" s="6">
        <v>4</v>
      </c>
      <c r="AA47" s="6">
        <v>1635</v>
      </c>
      <c r="AB47" s="6">
        <v>6</v>
      </c>
      <c r="AC47" s="6">
        <v>5</v>
      </c>
      <c r="AD47" s="6">
        <v>171</v>
      </c>
      <c r="AE47" s="6">
        <v>12</v>
      </c>
      <c r="AF47" s="6">
        <v>6</v>
      </c>
      <c r="AG47" s="6">
        <v>12</v>
      </c>
    </row>
    <row r="48" spans="1:33">
      <c r="A48" s="6">
        <v>553</v>
      </c>
      <c r="B48" s="7">
        <f t="shared" si="0"/>
        <v>17.786999999999999</v>
      </c>
      <c r="C48" s="10">
        <v>3.4010134310134319</v>
      </c>
      <c r="D48" s="7">
        <f t="shared" si="1"/>
        <v>6.8020268620268638</v>
      </c>
      <c r="E48" s="18">
        <v>61.916666666666664</v>
      </c>
      <c r="F48" s="7">
        <v>7.3551648713064708</v>
      </c>
      <c r="G48" s="7">
        <v>1.21</v>
      </c>
      <c r="H48" s="7">
        <v>3.96</v>
      </c>
      <c r="I48" s="7">
        <f t="shared" si="2"/>
        <v>0.37509999999999999</v>
      </c>
      <c r="J48" s="7">
        <f t="shared" si="3"/>
        <v>0.53601790000000005</v>
      </c>
      <c r="K48" s="7">
        <f t="shared" si="4"/>
        <v>3.5849000000000002</v>
      </c>
      <c r="L48" s="7">
        <f t="shared" si="5"/>
        <v>5.8960850300000009</v>
      </c>
      <c r="M48" s="8">
        <f t="shared" si="6"/>
        <v>0.19189999999999999</v>
      </c>
      <c r="N48" s="9">
        <f t="shared" si="7"/>
        <v>3.63E-3</v>
      </c>
      <c r="O48" s="9">
        <f t="shared" si="8"/>
        <v>5.3796599999999997E-3</v>
      </c>
      <c r="P48" s="9">
        <f t="shared" si="9"/>
        <v>0.18826999999999999</v>
      </c>
      <c r="Q48" s="9">
        <f t="shared" si="10"/>
        <v>0.24305656999999997</v>
      </c>
      <c r="R48" s="7">
        <v>0.7</v>
      </c>
      <c r="S48" s="7">
        <v>21.78</v>
      </c>
      <c r="T48" s="7">
        <v>0.37</v>
      </c>
      <c r="U48" s="7">
        <v>0.06</v>
      </c>
      <c r="V48" s="8">
        <v>5.1999999999999998E-2</v>
      </c>
      <c r="W48" s="6">
        <v>4</v>
      </c>
      <c r="X48" s="6">
        <v>20</v>
      </c>
      <c r="Y48" s="6">
        <v>7</v>
      </c>
      <c r="Z48" s="6">
        <v>7</v>
      </c>
      <c r="AA48" s="6">
        <v>1919</v>
      </c>
      <c r="AB48" s="6">
        <v>8</v>
      </c>
      <c r="AC48" s="6">
        <v>5</v>
      </c>
      <c r="AD48" s="6">
        <v>174</v>
      </c>
      <c r="AE48" s="6">
        <v>18</v>
      </c>
      <c r="AF48" s="6">
        <v>7</v>
      </c>
      <c r="AG48" s="6">
        <v>17</v>
      </c>
    </row>
    <row r="49" spans="1:33">
      <c r="A49" s="6">
        <v>563</v>
      </c>
      <c r="B49" s="7">
        <f t="shared" si="0"/>
        <v>17.786999999999999</v>
      </c>
      <c r="C49" s="10">
        <v>3.0986694101508903</v>
      </c>
      <c r="D49" s="7">
        <f t="shared" si="1"/>
        <v>6.1973388203017805</v>
      </c>
      <c r="E49" s="18">
        <v>64.416666666666671</v>
      </c>
      <c r="F49" s="7">
        <v>5.7458556130315515</v>
      </c>
      <c r="G49" s="7">
        <v>1.21</v>
      </c>
      <c r="H49" s="7">
        <v>3.8</v>
      </c>
      <c r="I49" s="7">
        <f t="shared" si="2"/>
        <v>0.37509999999999999</v>
      </c>
      <c r="J49" s="7">
        <f t="shared" si="3"/>
        <v>0.53601790000000005</v>
      </c>
      <c r="K49" s="7">
        <f t="shared" si="4"/>
        <v>3.4249000000000001</v>
      </c>
      <c r="L49" s="7">
        <f t="shared" si="5"/>
        <v>5.6329330300000002</v>
      </c>
      <c r="M49" s="8">
        <f t="shared" si="6"/>
        <v>0.17419999999999999</v>
      </c>
      <c r="N49" s="9">
        <f t="shared" si="7"/>
        <v>3.63E-3</v>
      </c>
      <c r="O49" s="9">
        <f t="shared" si="8"/>
        <v>5.3796599999999997E-3</v>
      </c>
      <c r="P49" s="9">
        <f t="shared" si="9"/>
        <v>0.17057</v>
      </c>
      <c r="Q49" s="9">
        <f t="shared" si="10"/>
        <v>0.22020587</v>
      </c>
      <c r="R49" s="7">
        <v>0.68</v>
      </c>
      <c r="S49" s="7">
        <v>21.81</v>
      </c>
      <c r="T49" s="7">
        <v>0.34</v>
      </c>
      <c r="U49" s="7">
        <v>0.06</v>
      </c>
      <c r="V49" s="8">
        <v>4.5999999999999999E-2</v>
      </c>
      <c r="W49" s="6">
        <v>5</v>
      </c>
      <c r="X49" s="6">
        <v>25</v>
      </c>
      <c r="Y49" s="6">
        <v>8</v>
      </c>
      <c r="Z49" s="6">
        <v>5</v>
      </c>
      <c r="AA49" s="6">
        <v>1742</v>
      </c>
      <c r="AB49" s="6">
        <v>9</v>
      </c>
      <c r="AC49" s="6">
        <v>7</v>
      </c>
      <c r="AD49" s="6">
        <v>166</v>
      </c>
      <c r="AE49" s="6">
        <v>19</v>
      </c>
      <c r="AF49" s="6">
        <v>7</v>
      </c>
      <c r="AG49" s="6">
        <v>16</v>
      </c>
    </row>
    <row r="50" spans="1:33">
      <c r="A50" s="6">
        <v>573</v>
      </c>
      <c r="B50" s="7">
        <f t="shared" si="0"/>
        <v>19.257000000000001</v>
      </c>
      <c r="C50" s="10">
        <v>2.6345214521452149</v>
      </c>
      <c r="D50" s="7">
        <f t="shared" si="1"/>
        <v>5.2690429042904299</v>
      </c>
      <c r="E50" s="18">
        <v>64.416666666666671</v>
      </c>
      <c r="F50" s="7">
        <v>4.9434701290428933</v>
      </c>
      <c r="G50" s="7">
        <v>1.31</v>
      </c>
      <c r="H50" s="7">
        <v>3.98</v>
      </c>
      <c r="I50" s="7">
        <f t="shared" si="2"/>
        <v>0.40610000000000002</v>
      </c>
      <c r="J50" s="7">
        <f t="shared" si="3"/>
        <v>0.58031690000000002</v>
      </c>
      <c r="K50" s="7">
        <f t="shared" si="4"/>
        <v>3.5739000000000001</v>
      </c>
      <c r="L50" s="7">
        <f t="shared" si="5"/>
        <v>5.8779933300000007</v>
      </c>
      <c r="M50" s="8">
        <f t="shared" si="6"/>
        <v>0.18659999999999999</v>
      </c>
      <c r="N50" s="9">
        <f t="shared" si="7"/>
        <v>3.9300000000000003E-3</v>
      </c>
      <c r="O50" s="9">
        <f t="shared" si="8"/>
        <v>5.8242600000000004E-3</v>
      </c>
      <c r="P50" s="9">
        <f t="shared" si="9"/>
        <v>0.18267</v>
      </c>
      <c r="Q50" s="9">
        <f t="shared" si="10"/>
        <v>0.23582697</v>
      </c>
      <c r="R50" s="7">
        <v>0.73</v>
      </c>
      <c r="S50" s="7">
        <v>21.05</v>
      </c>
      <c r="T50" s="7">
        <v>0.36</v>
      </c>
      <c r="U50" s="7">
        <v>0.06</v>
      </c>
      <c r="V50" s="8">
        <v>4.4999999999999998E-2</v>
      </c>
      <c r="W50" s="6">
        <v>5</v>
      </c>
      <c r="X50" s="6">
        <v>23</v>
      </c>
      <c r="Y50" s="6">
        <v>7</v>
      </c>
      <c r="Z50" s="6">
        <v>9</v>
      </c>
      <c r="AA50" s="6">
        <v>1866</v>
      </c>
      <c r="AB50" s="6">
        <v>9</v>
      </c>
      <c r="AC50" s="6">
        <v>5</v>
      </c>
      <c r="AD50" s="6">
        <v>169</v>
      </c>
      <c r="AE50" s="6">
        <v>19</v>
      </c>
      <c r="AF50" s="6">
        <v>7</v>
      </c>
      <c r="AG50" s="6">
        <v>17</v>
      </c>
    </row>
    <row r="51" spans="1:33">
      <c r="A51" s="6">
        <v>583</v>
      </c>
      <c r="B51" s="7">
        <f t="shared" si="0"/>
        <v>11.318999999999999</v>
      </c>
      <c r="C51" s="10">
        <v>2.6398378378378382</v>
      </c>
      <c r="D51" s="7">
        <f t="shared" si="1"/>
        <v>5.2796756756756764</v>
      </c>
      <c r="E51" s="18">
        <v>69.083333333333329</v>
      </c>
      <c r="F51" s="7">
        <v>8.3462451909909987</v>
      </c>
      <c r="G51" s="7">
        <v>0.77</v>
      </c>
      <c r="H51" s="7">
        <v>3.72</v>
      </c>
      <c r="I51" s="7">
        <f t="shared" si="2"/>
        <v>0.2387</v>
      </c>
      <c r="J51" s="7">
        <f t="shared" si="3"/>
        <v>0.34110230000000002</v>
      </c>
      <c r="K51" s="7">
        <f t="shared" si="4"/>
        <v>3.4813000000000001</v>
      </c>
      <c r="L51" s="7">
        <f t="shared" si="5"/>
        <v>5.7256941100000001</v>
      </c>
      <c r="M51" s="8">
        <f t="shared" si="6"/>
        <v>0.19289999999999999</v>
      </c>
      <c r="N51" s="9">
        <f t="shared" si="7"/>
        <v>2.31E-3</v>
      </c>
      <c r="O51" s="9">
        <f t="shared" si="8"/>
        <v>3.4234199999999999E-3</v>
      </c>
      <c r="P51" s="9">
        <f t="shared" si="9"/>
        <v>0.19058999999999998</v>
      </c>
      <c r="Q51" s="9">
        <f t="shared" si="10"/>
        <v>0.24605168999999996</v>
      </c>
      <c r="R51" s="7">
        <v>0.62</v>
      </c>
      <c r="S51" s="7">
        <v>23.73</v>
      </c>
      <c r="T51" s="7">
        <v>0.24</v>
      </c>
      <c r="U51" s="7">
        <v>0.04</v>
      </c>
      <c r="V51" s="8">
        <v>4.2000000000000003E-2</v>
      </c>
      <c r="W51" s="6">
        <v>4</v>
      </c>
      <c r="X51" s="6">
        <v>14</v>
      </c>
      <c r="Y51" s="6">
        <v>5</v>
      </c>
      <c r="Z51" s="6">
        <v>2</v>
      </c>
      <c r="AA51" s="6">
        <v>1929</v>
      </c>
      <c r="AB51" s="6">
        <v>6</v>
      </c>
      <c r="AC51" s="6">
        <v>5</v>
      </c>
      <c r="AD51" s="6">
        <v>167</v>
      </c>
      <c r="AE51" s="6">
        <v>10</v>
      </c>
      <c r="AF51" s="6">
        <v>6</v>
      </c>
      <c r="AG51" s="6">
        <v>10</v>
      </c>
    </row>
    <row r="52" spans="1:33">
      <c r="A52" s="6">
        <v>603</v>
      </c>
      <c r="B52" s="7">
        <f t="shared" si="0"/>
        <v>16.464000000000002</v>
      </c>
      <c r="C52" s="10">
        <v>2.7629003783102144</v>
      </c>
      <c r="D52" s="7">
        <f t="shared" si="1"/>
        <v>5.5258007566204288</v>
      </c>
      <c r="E52" s="18">
        <v>66.166666666666671</v>
      </c>
      <c r="F52" s="7">
        <v>6.5979067767129038</v>
      </c>
      <c r="G52" s="7">
        <v>1.1200000000000001</v>
      </c>
      <c r="H52" s="7">
        <v>3.4</v>
      </c>
      <c r="I52" s="7">
        <f t="shared" si="2"/>
        <v>0.34720000000000001</v>
      </c>
      <c r="J52" s="7">
        <f t="shared" si="3"/>
        <v>0.49614880000000006</v>
      </c>
      <c r="K52" s="7">
        <f t="shared" si="4"/>
        <v>3.0528</v>
      </c>
      <c r="L52" s="7">
        <f t="shared" si="5"/>
        <v>5.0209401600000003</v>
      </c>
      <c r="M52" s="8">
        <f t="shared" si="6"/>
        <v>0.1774</v>
      </c>
      <c r="N52" s="9">
        <f t="shared" si="7"/>
        <v>3.3600000000000006E-3</v>
      </c>
      <c r="O52" s="9">
        <f t="shared" si="8"/>
        <v>4.9795200000000012E-3</v>
      </c>
      <c r="P52" s="9">
        <f t="shared" si="9"/>
        <v>0.17404</v>
      </c>
      <c r="Q52" s="9">
        <f t="shared" si="10"/>
        <v>0.22468563999999999</v>
      </c>
      <c r="R52" s="7">
        <v>0.75</v>
      </c>
      <c r="S52" s="7">
        <v>23.32</v>
      </c>
      <c r="T52" s="7">
        <v>0.33</v>
      </c>
      <c r="U52" s="7">
        <v>0.06</v>
      </c>
      <c r="V52" s="8">
        <v>4.5999999999999999E-2</v>
      </c>
      <c r="W52" s="6">
        <v>4</v>
      </c>
      <c r="X52" s="6">
        <v>19</v>
      </c>
      <c r="Y52" s="6">
        <v>7</v>
      </c>
      <c r="Z52" s="6">
        <v>5</v>
      </c>
      <c r="AA52" s="6">
        <v>1774</v>
      </c>
      <c r="AB52" s="6">
        <v>8</v>
      </c>
      <c r="AC52" s="6">
        <v>5</v>
      </c>
      <c r="AD52" s="6">
        <v>179</v>
      </c>
      <c r="AE52" s="6">
        <v>16</v>
      </c>
      <c r="AF52" s="6">
        <v>7</v>
      </c>
      <c r="AG52" s="6">
        <v>14</v>
      </c>
    </row>
    <row r="53" spans="1:33">
      <c r="A53" s="6">
        <v>610</v>
      </c>
      <c r="B53" s="7">
        <f t="shared" si="0"/>
        <v>15.141</v>
      </c>
      <c r="E53" s="18">
        <v>67.583333333333329</v>
      </c>
      <c r="F53" s="7">
        <v>11.999219366666665</v>
      </c>
      <c r="G53" s="7">
        <v>1.03</v>
      </c>
      <c r="H53" s="7">
        <v>3.39</v>
      </c>
      <c r="I53" s="7">
        <f t="shared" si="2"/>
        <v>0.31930000000000003</v>
      </c>
      <c r="J53" s="7">
        <f t="shared" si="3"/>
        <v>0.45627970000000007</v>
      </c>
      <c r="K53" s="7">
        <f t="shared" si="4"/>
        <v>3.0707</v>
      </c>
      <c r="L53" s="7">
        <f t="shared" si="5"/>
        <v>5.0503802900000005</v>
      </c>
      <c r="M53" s="8">
        <f t="shared" si="6"/>
        <v>0.1782</v>
      </c>
      <c r="N53" s="9">
        <f t="shared" si="7"/>
        <v>3.0900000000000003E-3</v>
      </c>
      <c r="O53" s="9">
        <f t="shared" si="8"/>
        <v>4.5793800000000001E-3</v>
      </c>
      <c r="P53" s="9">
        <f t="shared" si="9"/>
        <v>0.17510999999999999</v>
      </c>
      <c r="Q53" s="9">
        <f t="shared" si="10"/>
        <v>0.22606700999999998</v>
      </c>
      <c r="R53" s="7">
        <v>0.69</v>
      </c>
      <c r="S53" s="7">
        <v>23.97</v>
      </c>
      <c r="T53" s="7">
        <v>0.28999999999999998</v>
      </c>
      <c r="U53" s="7">
        <v>0.05</v>
      </c>
      <c r="V53" s="8">
        <v>4.5999999999999999E-2</v>
      </c>
      <c r="W53" s="6">
        <v>4</v>
      </c>
      <c r="X53" s="6">
        <v>25</v>
      </c>
      <c r="Y53" s="6">
        <v>7</v>
      </c>
      <c r="Z53" s="6">
        <v>5</v>
      </c>
      <c r="AA53" s="6">
        <v>1782</v>
      </c>
      <c r="AB53" s="6">
        <v>8</v>
      </c>
      <c r="AC53" s="6">
        <v>5</v>
      </c>
      <c r="AD53" s="6">
        <v>172</v>
      </c>
      <c r="AE53" s="6">
        <v>15</v>
      </c>
      <c r="AF53" s="6">
        <v>6</v>
      </c>
      <c r="AG53" s="6">
        <v>14</v>
      </c>
    </row>
    <row r="54" spans="1:33">
      <c r="A54" s="6">
        <v>620</v>
      </c>
      <c r="B54" s="7">
        <f t="shared" si="0"/>
        <v>11.171999999999999</v>
      </c>
      <c r="C54" s="10">
        <v>2.7453597497393112</v>
      </c>
      <c r="D54" s="7">
        <f t="shared" si="1"/>
        <v>5.4907194994786224</v>
      </c>
      <c r="E54" s="18">
        <v>72.5</v>
      </c>
      <c r="F54" s="7">
        <v>6.4389999005213809</v>
      </c>
      <c r="G54" s="7">
        <v>0.76</v>
      </c>
      <c r="H54" s="7">
        <v>2.77</v>
      </c>
      <c r="I54" s="7">
        <f t="shared" si="2"/>
        <v>0.2356</v>
      </c>
      <c r="J54" s="7">
        <f t="shared" si="3"/>
        <v>0.33667240000000004</v>
      </c>
      <c r="K54" s="7">
        <f t="shared" si="4"/>
        <v>2.5344000000000002</v>
      </c>
      <c r="L54" s="7">
        <f t="shared" si="5"/>
        <v>4.1683276800000009</v>
      </c>
      <c r="M54" s="8">
        <f t="shared" si="6"/>
        <v>0.1804</v>
      </c>
      <c r="N54" s="9">
        <f t="shared" si="7"/>
        <v>2.2799999999999999E-3</v>
      </c>
      <c r="O54" s="9">
        <f t="shared" si="8"/>
        <v>3.3789599999999999E-3</v>
      </c>
      <c r="P54" s="9">
        <f t="shared" si="9"/>
        <v>0.17812</v>
      </c>
      <c r="Q54" s="9">
        <f t="shared" si="10"/>
        <v>0.22995291999999998</v>
      </c>
      <c r="R54" s="7">
        <v>0.64</v>
      </c>
      <c r="S54" s="7">
        <v>25.34</v>
      </c>
      <c r="T54" s="7">
        <v>0.24</v>
      </c>
      <c r="U54" s="7">
        <v>0.04</v>
      </c>
      <c r="V54" s="8">
        <v>4.3999999999999997E-2</v>
      </c>
      <c r="W54" s="6">
        <v>3</v>
      </c>
      <c r="X54" s="6">
        <v>12</v>
      </c>
      <c r="Y54" s="6">
        <v>4</v>
      </c>
      <c r="Z54" s="6">
        <v>3</v>
      </c>
      <c r="AA54" s="6">
        <v>1804</v>
      </c>
      <c r="AB54" s="6">
        <v>6</v>
      </c>
      <c r="AC54" s="6">
        <v>5</v>
      </c>
      <c r="AD54" s="6">
        <v>178</v>
      </c>
      <c r="AE54" s="6">
        <v>10</v>
      </c>
      <c r="AF54" s="6">
        <v>6</v>
      </c>
      <c r="AG54" s="6">
        <v>11</v>
      </c>
    </row>
    <row r="55" spans="1:33">
      <c r="A55" s="6">
        <v>630</v>
      </c>
      <c r="B55" s="7">
        <f t="shared" si="0"/>
        <v>19.844999999999999</v>
      </c>
      <c r="C55" s="10">
        <v>3.3747787610619477</v>
      </c>
      <c r="D55" s="7">
        <f t="shared" si="1"/>
        <v>6.7495575221238955</v>
      </c>
      <c r="E55" s="18">
        <v>65</v>
      </c>
      <c r="F55" s="7">
        <v>4.709019177876101</v>
      </c>
      <c r="G55" s="7">
        <v>1.35</v>
      </c>
      <c r="H55" s="7">
        <v>2.5499999999999998</v>
      </c>
      <c r="I55" s="7">
        <f t="shared" si="2"/>
        <v>0.41850000000000004</v>
      </c>
      <c r="J55" s="7">
        <f t="shared" si="3"/>
        <v>0.59803650000000008</v>
      </c>
      <c r="K55" s="7">
        <f t="shared" si="4"/>
        <v>2.1315</v>
      </c>
      <c r="L55" s="7">
        <f t="shared" si="5"/>
        <v>3.5056780500000002</v>
      </c>
      <c r="M55" s="8">
        <f t="shared" si="6"/>
        <v>0.15179999999999999</v>
      </c>
      <c r="N55" s="9">
        <f t="shared" si="7"/>
        <v>4.0500000000000006E-3</v>
      </c>
      <c r="O55" s="9">
        <f t="shared" si="8"/>
        <v>6.0021000000000007E-3</v>
      </c>
      <c r="P55" s="9">
        <f t="shared" si="9"/>
        <v>0.14774999999999999</v>
      </c>
      <c r="Q55" s="9">
        <f t="shared" si="10"/>
        <v>0.19074524999999998</v>
      </c>
      <c r="R55" s="7">
        <v>0.81</v>
      </c>
      <c r="S55" s="7">
        <v>23.23</v>
      </c>
      <c r="T55" s="7">
        <v>0.38</v>
      </c>
      <c r="U55" s="7">
        <v>7.0000000000000007E-2</v>
      </c>
      <c r="V55" s="8">
        <v>4.8000000000000001E-2</v>
      </c>
      <c r="W55" s="6">
        <v>5</v>
      </c>
      <c r="X55" s="6">
        <v>21</v>
      </c>
      <c r="Y55" s="6">
        <v>8</v>
      </c>
      <c r="Z55" s="6">
        <v>5</v>
      </c>
      <c r="AA55" s="6">
        <v>1518</v>
      </c>
      <c r="AB55" s="6">
        <v>8</v>
      </c>
      <c r="AC55" s="6">
        <v>5</v>
      </c>
      <c r="AD55" s="6">
        <v>181</v>
      </c>
      <c r="AE55" s="6">
        <v>19</v>
      </c>
      <c r="AF55" s="6">
        <v>7</v>
      </c>
      <c r="AG55" s="6">
        <v>21</v>
      </c>
    </row>
    <row r="56" spans="1:33">
      <c r="A56" s="6">
        <v>640</v>
      </c>
      <c r="B56" s="7">
        <f t="shared" si="0"/>
        <v>57.623999999999995</v>
      </c>
      <c r="C56" s="10">
        <v>1.101221252973831</v>
      </c>
      <c r="D56" s="7">
        <f t="shared" si="1"/>
        <v>2.202442505947662</v>
      </c>
      <c r="E56" s="18">
        <v>41.333333333333336</v>
      </c>
      <c r="F56" s="7">
        <v>0</v>
      </c>
      <c r="G56" s="7">
        <v>3.92</v>
      </c>
      <c r="H56" s="7">
        <v>2.68</v>
      </c>
      <c r="I56" s="7">
        <f t="shared" si="2"/>
        <v>1.2152000000000001</v>
      </c>
      <c r="J56" s="7">
        <f t="shared" si="3"/>
        <v>1.7365208000000001</v>
      </c>
      <c r="K56" s="7">
        <f t="shared" si="4"/>
        <v>1.4648000000000001</v>
      </c>
      <c r="L56" s="7">
        <f t="shared" si="5"/>
        <v>2.4091565600000004</v>
      </c>
      <c r="M56" s="8">
        <f t="shared" si="6"/>
        <v>0.1153</v>
      </c>
      <c r="N56" s="9">
        <f t="shared" si="7"/>
        <v>1.176E-2</v>
      </c>
      <c r="O56" s="9">
        <f t="shared" si="8"/>
        <v>1.7428320000000001E-2</v>
      </c>
      <c r="P56" s="9">
        <f t="shared" si="9"/>
        <v>0.10353999999999999</v>
      </c>
      <c r="Q56" s="9">
        <f t="shared" si="10"/>
        <v>0.13367013999999999</v>
      </c>
      <c r="R56" s="7">
        <v>1.66</v>
      </c>
      <c r="S56" s="7">
        <v>13.57</v>
      </c>
      <c r="T56" s="7">
        <v>1</v>
      </c>
      <c r="U56" s="7">
        <v>0.19</v>
      </c>
      <c r="V56" s="8">
        <v>5.2999999999999999E-2</v>
      </c>
      <c r="W56" s="6">
        <v>11</v>
      </c>
      <c r="X56" s="6">
        <v>61</v>
      </c>
      <c r="Y56" s="6">
        <v>20</v>
      </c>
      <c r="Z56" s="6">
        <v>19</v>
      </c>
      <c r="AA56" s="6">
        <v>1153</v>
      </c>
      <c r="AB56" s="6">
        <v>28</v>
      </c>
      <c r="AC56" s="6">
        <v>5</v>
      </c>
      <c r="AD56" s="6">
        <v>188</v>
      </c>
      <c r="AE56" s="6">
        <v>52</v>
      </c>
      <c r="AF56" s="6">
        <v>14</v>
      </c>
      <c r="AG56" s="6">
        <v>36</v>
      </c>
    </row>
    <row r="57" spans="1:33">
      <c r="A57" s="6">
        <v>650</v>
      </c>
      <c r="B57" s="7">
        <f t="shared" si="0"/>
        <v>17.052</v>
      </c>
      <c r="C57" s="10">
        <v>2.8587346553352209</v>
      </c>
      <c r="D57" s="7">
        <f t="shared" si="1"/>
        <v>5.7174693106704417</v>
      </c>
      <c r="E57" s="18">
        <v>67.5</v>
      </c>
      <c r="F57" s="7">
        <v>6.2022574893295541</v>
      </c>
      <c r="G57" s="7">
        <v>1.1599999999999999</v>
      </c>
      <c r="H57" s="7">
        <v>2.36</v>
      </c>
      <c r="I57" s="7">
        <f t="shared" si="2"/>
        <v>0.35959999999999998</v>
      </c>
      <c r="J57" s="7">
        <f t="shared" si="3"/>
        <v>0.5138684</v>
      </c>
      <c r="K57" s="7">
        <f t="shared" si="4"/>
        <v>2.0004</v>
      </c>
      <c r="L57" s="7">
        <f t="shared" si="5"/>
        <v>3.29005788</v>
      </c>
      <c r="M57" s="8">
        <f t="shared" si="6"/>
        <v>0.188</v>
      </c>
      <c r="N57" s="9">
        <f t="shared" si="7"/>
        <v>3.48E-3</v>
      </c>
      <c r="O57" s="9">
        <f t="shared" si="8"/>
        <v>5.1573599999999997E-3</v>
      </c>
      <c r="P57" s="9">
        <f t="shared" si="9"/>
        <v>0.18451999999999999</v>
      </c>
      <c r="Q57" s="9">
        <f t="shared" si="10"/>
        <v>0.23821531999999998</v>
      </c>
      <c r="R57" s="7">
        <v>0.74</v>
      </c>
      <c r="S57" s="7">
        <v>22.99</v>
      </c>
      <c r="T57" s="7">
        <v>0.33</v>
      </c>
      <c r="U57" s="7">
        <v>0.06</v>
      </c>
      <c r="V57" s="8">
        <v>4.7E-2</v>
      </c>
      <c r="W57" s="6">
        <v>5</v>
      </c>
      <c r="X57" s="6">
        <v>21</v>
      </c>
      <c r="Y57" s="6">
        <v>6</v>
      </c>
      <c r="Z57" s="6">
        <v>2</v>
      </c>
      <c r="AA57" s="6">
        <v>1880</v>
      </c>
      <c r="AB57" s="6">
        <v>7</v>
      </c>
      <c r="AC57" s="6">
        <v>5</v>
      </c>
      <c r="AD57" s="6">
        <v>180</v>
      </c>
      <c r="AE57" s="6">
        <v>16</v>
      </c>
      <c r="AF57" s="6">
        <v>7</v>
      </c>
      <c r="AG57" s="6">
        <v>17</v>
      </c>
    </row>
    <row r="58" spans="1:33">
      <c r="A58" s="6">
        <v>660</v>
      </c>
      <c r="B58" s="7">
        <f t="shared" si="0"/>
        <v>34.103999999999999</v>
      </c>
      <c r="C58" s="10">
        <v>2.9813448607108537</v>
      </c>
      <c r="D58" s="7">
        <f t="shared" si="1"/>
        <v>5.9626897214217074</v>
      </c>
      <c r="E58" s="18">
        <v>52.666666666666671</v>
      </c>
      <c r="F58" s="7">
        <v>3.4714047119116174</v>
      </c>
      <c r="G58" s="7">
        <v>2.3199999999999998</v>
      </c>
      <c r="H58" s="7">
        <v>2.71</v>
      </c>
      <c r="I58" s="7">
        <f t="shared" si="2"/>
        <v>0.71919999999999995</v>
      </c>
      <c r="J58" s="7">
        <f t="shared" si="3"/>
        <v>1.0277368</v>
      </c>
      <c r="K58" s="7">
        <f t="shared" si="4"/>
        <v>1.9908000000000001</v>
      </c>
      <c r="L58" s="7">
        <f t="shared" si="5"/>
        <v>3.2742687600000004</v>
      </c>
      <c r="M58" s="8">
        <f t="shared" si="6"/>
        <v>0.41049999999999998</v>
      </c>
      <c r="N58" s="9">
        <f t="shared" si="7"/>
        <v>6.96E-3</v>
      </c>
      <c r="O58" s="9">
        <f t="shared" si="8"/>
        <v>1.0314719999999999E-2</v>
      </c>
      <c r="P58" s="9">
        <f t="shared" si="9"/>
        <v>0.40353999999999995</v>
      </c>
      <c r="Q58" s="9">
        <f t="shared" si="10"/>
        <v>0.52097013999999986</v>
      </c>
      <c r="R58" s="7">
        <v>1.1499999999999999</v>
      </c>
      <c r="S58" s="7">
        <v>18.16</v>
      </c>
      <c r="T58" s="7">
        <v>0.66</v>
      </c>
      <c r="U58" s="7">
        <v>0.12</v>
      </c>
      <c r="V58" s="8">
        <v>5.8999999999999997E-2</v>
      </c>
      <c r="W58" s="6">
        <v>7</v>
      </c>
      <c r="X58" s="6">
        <v>32</v>
      </c>
      <c r="Y58" s="6">
        <v>11</v>
      </c>
      <c r="Z58" s="6">
        <v>5</v>
      </c>
      <c r="AA58" s="6">
        <v>4105</v>
      </c>
      <c r="AB58" s="6">
        <v>14</v>
      </c>
      <c r="AC58" s="6">
        <v>6</v>
      </c>
      <c r="AD58" s="6">
        <v>212</v>
      </c>
      <c r="AE58" s="6">
        <v>33</v>
      </c>
      <c r="AF58" s="6">
        <v>10</v>
      </c>
      <c r="AG58" s="6">
        <v>32</v>
      </c>
    </row>
    <row r="59" spans="1:33">
      <c r="A59" s="6">
        <v>670</v>
      </c>
      <c r="B59" s="7">
        <f t="shared" si="0"/>
        <v>54.978000000000002</v>
      </c>
      <c r="C59" s="10">
        <v>2.1296996996996991</v>
      </c>
      <c r="D59" s="7">
        <f t="shared" si="1"/>
        <v>4.2593993993993982</v>
      </c>
      <c r="E59" s="18">
        <v>33.083333333333336</v>
      </c>
      <c r="F59" s="7">
        <v>1.7486237672672615</v>
      </c>
      <c r="G59" s="7">
        <v>3.74</v>
      </c>
      <c r="H59" s="7">
        <v>4.4800000000000004</v>
      </c>
      <c r="I59" s="7">
        <f t="shared" si="2"/>
        <v>1.1594</v>
      </c>
      <c r="J59" s="7">
        <f t="shared" si="3"/>
        <v>1.6567826000000001</v>
      </c>
      <c r="K59" s="7">
        <f t="shared" si="4"/>
        <v>3.3206000000000007</v>
      </c>
      <c r="L59" s="7">
        <f t="shared" si="5"/>
        <v>5.461390820000001</v>
      </c>
      <c r="M59" s="8">
        <f t="shared" si="6"/>
        <v>0.37469999999999998</v>
      </c>
      <c r="N59" s="9">
        <f t="shared" si="7"/>
        <v>1.1220000000000001E-2</v>
      </c>
      <c r="O59" s="9">
        <f t="shared" si="8"/>
        <v>1.662804E-2</v>
      </c>
      <c r="P59" s="9">
        <f t="shared" si="9"/>
        <v>0.36347999999999997</v>
      </c>
      <c r="Q59" s="9">
        <f t="shared" si="10"/>
        <v>0.46925267999999992</v>
      </c>
      <c r="R59" s="7">
        <v>1.64</v>
      </c>
      <c r="S59" s="7">
        <v>11.25</v>
      </c>
      <c r="T59" s="7">
        <v>1.01</v>
      </c>
      <c r="U59" s="7">
        <v>0.19</v>
      </c>
      <c r="V59" s="8">
        <v>5.8999999999999997E-2</v>
      </c>
      <c r="W59" s="6">
        <v>11</v>
      </c>
      <c r="X59" s="6">
        <v>58</v>
      </c>
      <c r="Y59" s="6">
        <v>16</v>
      </c>
      <c r="Z59" s="6">
        <v>16</v>
      </c>
      <c r="AA59" s="6">
        <v>3747</v>
      </c>
      <c r="AB59" s="6">
        <v>21</v>
      </c>
      <c r="AC59" s="6">
        <v>8</v>
      </c>
      <c r="AD59" s="6">
        <v>218</v>
      </c>
      <c r="AE59" s="6">
        <v>51</v>
      </c>
      <c r="AF59" s="6">
        <v>12</v>
      </c>
      <c r="AG59" s="6">
        <v>40</v>
      </c>
    </row>
    <row r="60" spans="1:33">
      <c r="A60" s="6">
        <v>680</v>
      </c>
      <c r="B60" s="7">
        <f t="shared" si="0"/>
        <v>47.186999999999998</v>
      </c>
      <c r="C60" s="10">
        <v>2.1691540303272143</v>
      </c>
      <c r="D60" s="7">
        <f t="shared" si="1"/>
        <v>4.3383080606544286</v>
      </c>
      <c r="E60" s="18">
        <v>42.916666666666671</v>
      </c>
      <c r="F60" s="7">
        <v>0</v>
      </c>
      <c r="G60" s="7">
        <v>3.21</v>
      </c>
      <c r="H60" s="7">
        <v>4.2300000000000004</v>
      </c>
      <c r="I60" s="7">
        <f t="shared" si="2"/>
        <v>0.99509999999999998</v>
      </c>
      <c r="J60" s="7">
        <f t="shared" si="3"/>
        <v>1.4219979</v>
      </c>
      <c r="K60" s="7">
        <f t="shared" si="4"/>
        <v>3.2349000000000006</v>
      </c>
      <c r="L60" s="7">
        <f t="shared" si="5"/>
        <v>5.3204400300000012</v>
      </c>
      <c r="M60" s="8">
        <f t="shared" si="6"/>
        <v>0.77070000000000005</v>
      </c>
      <c r="N60" s="9">
        <f t="shared" si="7"/>
        <v>9.6299999999999997E-3</v>
      </c>
      <c r="O60" s="9">
        <f t="shared" si="8"/>
        <v>1.4271659999999999E-2</v>
      </c>
      <c r="P60" s="9">
        <f t="shared" si="9"/>
        <v>0.76107000000000002</v>
      </c>
      <c r="Q60" s="9">
        <f t="shared" si="10"/>
        <v>0.98254136999999997</v>
      </c>
      <c r="R60" s="7">
        <v>1.28</v>
      </c>
      <c r="S60" s="7">
        <v>15.06</v>
      </c>
      <c r="T60" s="7">
        <v>0.85</v>
      </c>
      <c r="U60" s="7">
        <v>0.16</v>
      </c>
      <c r="V60" s="8">
        <v>5.7000000000000002E-2</v>
      </c>
      <c r="W60" s="6">
        <v>12</v>
      </c>
      <c r="X60" s="6">
        <v>53</v>
      </c>
      <c r="Y60" s="6">
        <v>17</v>
      </c>
      <c r="Z60" s="6">
        <v>12</v>
      </c>
      <c r="AA60" s="6">
        <v>7707</v>
      </c>
      <c r="AB60" s="6">
        <v>22</v>
      </c>
      <c r="AC60" s="6">
        <v>5</v>
      </c>
      <c r="AD60" s="6">
        <v>212</v>
      </c>
      <c r="AE60" s="6">
        <v>48</v>
      </c>
      <c r="AF60" s="6">
        <v>12</v>
      </c>
      <c r="AG60" s="6">
        <v>39</v>
      </c>
    </row>
    <row r="61" spans="1:33">
      <c r="A61" s="6">
        <v>867</v>
      </c>
      <c r="B61" s="7">
        <f t="shared" si="0"/>
        <v>78.644999999999996</v>
      </c>
      <c r="C61" s="10">
        <v>0.60390491036632898</v>
      </c>
      <c r="D61" s="7">
        <f t="shared" si="1"/>
        <v>1.207809820732658</v>
      </c>
      <c r="E61" s="18">
        <v>20.25</v>
      </c>
      <c r="F61" s="7">
        <v>0</v>
      </c>
      <c r="G61" s="7">
        <v>5.35</v>
      </c>
      <c r="H61" s="7">
        <v>2.5099999999999998</v>
      </c>
      <c r="I61" s="7">
        <f t="shared" si="2"/>
        <v>1.6584999999999999</v>
      </c>
      <c r="J61" s="7">
        <f t="shared" si="3"/>
        <v>2.3699965000000001</v>
      </c>
      <c r="K61" s="7">
        <f t="shared" si="4"/>
        <v>0.85149999999999992</v>
      </c>
      <c r="L61" s="7">
        <f t="shared" si="5"/>
        <v>1.40046205</v>
      </c>
      <c r="M61" s="8">
        <f t="shared" si="6"/>
        <v>8.1100000000000005E-2</v>
      </c>
      <c r="N61" s="9">
        <f t="shared" si="7"/>
        <v>1.6049999999999998E-2</v>
      </c>
      <c r="O61" s="9">
        <f t="shared" si="8"/>
        <v>2.3786099999999998E-2</v>
      </c>
      <c r="P61" s="9">
        <f t="shared" si="9"/>
        <v>6.5050000000000011E-2</v>
      </c>
      <c r="Q61" s="9">
        <f t="shared" si="10"/>
        <v>8.3979550000000014E-2</v>
      </c>
      <c r="R61" s="7">
        <v>2.15</v>
      </c>
      <c r="S61" s="7">
        <v>6.4</v>
      </c>
      <c r="T61" s="7">
        <v>1.43</v>
      </c>
      <c r="U61" s="7">
        <v>0.24</v>
      </c>
      <c r="V61" s="8">
        <v>6.2E-2</v>
      </c>
      <c r="W61" s="6">
        <v>12</v>
      </c>
      <c r="X61" s="6">
        <v>65</v>
      </c>
      <c r="Y61" s="6">
        <v>18</v>
      </c>
      <c r="Z61" s="6">
        <v>19</v>
      </c>
      <c r="AA61" s="6">
        <v>811</v>
      </c>
      <c r="AB61" s="6">
        <v>25</v>
      </c>
      <c r="AC61" s="6">
        <v>11</v>
      </c>
      <c r="AD61" s="6">
        <v>229</v>
      </c>
      <c r="AE61" s="6">
        <v>60</v>
      </c>
      <c r="AF61" s="6">
        <v>14</v>
      </c>
      <c r="AG61" s="6">
        <v>42</v>
      </c>
    </row>
    <row r="62" spans="1:33">
      <c r="A62" s="6">
        <v>711</v>
      </c>
      <c r="B62" s="7">
        <f t="shared" si="0"/>
        <v>59.681999999999988</v>
      </c>
      <c r="C62" s="10">
        <v>2.0707038123167161</v>
      </c>
      <c r="D62" s="7">
        <f t="shared" si="1"/>
        <v>4.1414076246334321</v>
      </c>
      <c r="E62" s="18">
        <v>34.083333333333336</v>
      </c>
      <c r="F62" s="7">
        <v>0</v>
      </c>
      <c r="G62" s="7">
        <v>4.0599999999999996</v>
      </c>
      <c r="H62" s="7">
        <v>3.93</v>
      </c>
      <c r="I62" s="7">
        <f t="shared" si="2"/>
        <v>1.2585999999999999</v>
      </c>
      <c r="J62" s="7">
        <f t="shared" si="3"/>
        <v>1.7985393999999999</v>
      </c>
      <c r="K62" s="7">
        <f t="shared" si="4"/>
        <v>2.6714000000000002</v>
      </c>
      <c r="L62" s="7">
        <f t="shared" si="5"/>
        <v>4.3936515800000002</v>
      </c>
      <c r="M62" s="8">
        <f t="shared" si="6"/>
        <v>0.28489999999999999</v>
      </c>
      <c r="N62" s="9">
        <f t="shared" si="7"/>
        <v>1.218E-2</v>
      </c>
      <c r="O62" s="9">
        <f t="shared" si="8"/>
        <v>1.8050759999999999E-2</v>
      </c>
      <c r="P62" s="9">
        <f t="shared" si="9"/>
        <v>0.27271999999999996</v>
      </c>
      <c r="Q62" s="9">
        <f t="shared" si="10"/>
        <v>0.35208151999999993</v>
      </c>
      <c r="R62" s="7">
        <v>1.65</v>
      </c>
      <c r="S62" s="7">
        <v>12.02</v>
      </c>
      <c r="T62" s="7">
        <v>1.08</v>
      </c>
      <c r="U62" s="7">
        <v>0.21</v>
      </c>
      <c r="V62" s="8">
        <v>0.06</v>
      </c>
      <c r="W62" s="6">
        <v>12</v>
      </c>
      <c r="X62" s="6">
        <v>62</v>
      </c>
      <c r="Y62" s="6">
        <v>19</v>
      </c>
      <c r="Z62" s="6">
        <v>23</v>
      </c>
      <c r="AA62" s="6">
        <v>2849</v>
      </c>
      <c r="AB62" s="6">
        <v>25</v>
      </c>
      <c r="AC62" s="6">
        <v>7</v>
      </c>
      <c r="AD62" s="6">
        <v>222</v>
      </c>
      <c r="AE62" s="6">
        <v>57</v>
      </c>
      <c r="AF62" s="6">
        <v>14</v>
      </c>
      <c r="AG62" s="6">
        <v>46</v>
      </c>
    </row>
    <row r="63" spans="1:33">
      <c r="A63" s="6">
        <v>721</v>
      </c>
      <c r="B63" s="7">
        <f t="shared" si="0"/>
        <v>75.704999999999998</v>
      </c>
      <c r="C63" s="10">
        <v>0.57165654334621729</v>
      </c>
      <c r="D63" s="7">
        <f t="shared" si="1"/>
        <v>1.1433130866924346</v>
      </c>
      <c r="E63" s="18">
        <v>21.916666666666668</v>
      </c>
      <c r="F63" s="7">
        <v>0</v>
      </c>
      <c r="G63" s="7">
        <v>5.15</v>
      </c>
      <c r="H63" s="7">
        <v>2.54</v>
      </c>
      <c r="I63" s="7">
        <f t="shared" si="2"/>
        <v>1.5965</v>
      </c>
      <c r="J63" s="7">
        <f t="shared" si="3"/>
        <v>2.2813985000000003</v>
      </c>
      <c r="K63" s="7">
        <f t="shared" si="4"/>
        <v>0.94350000000000001</v>
      </c>
      <c r="L63" s="7">
        <f t="shared" si="5"/>
        <v>1.5517744500000001</v>
      </c>
      <c r="M63" s="8">
        <f t="shared" si="6"/>
        <v>5.3699999999999998E-2</v>
      </c>
      <c r="N63" s="9">
        <f t="shared" si="7"/>
        <v>1.5450000000000002E-2</v>
      </c>
      <c r="O63" s="9">
        <f t="shared" si="8"/>
        <v>2.2896900000000001E-2</v>
      </c>
      <c r="P63" s="9">
        <f t="shared" si="9"/>
        <v>3.8249999999999992E-2</v>
      </c>
      <c r="Q63" s="9">
        <f t="shared" si="10"/>
        <v>4.9380749999999987E-2</v>
      </c>
      <c r="R63" s="7">
        <v>2.4900000000000002</v>
      </c>
      <c r="S63" s="7">
        <v>6.73</v>
      </c>
      <c r="T63" s="7">
        <v>1.36</v>
      </c>
      <c r="U63" s="7">
        <v>0.25</v>
      </c>
      <c r="V63" s="8">
        <v>6.3E-2</v>
      </c>
      <c r="W63" s="6">
        <v>12</v>
      </c>
      <c r="X63" s="6">
        <v>65</v>
      </c>
      <c r="Y63" s="6">
        <v>18</v>
      </c>
      <c r="Z63" s="6">
        <v>21</v>
      </c>
      <c r="AA63" s="6">
        <v>537</v>
      </c>
      <c r="AB63" s="6">
        <v>26</v>
      </c>
      <c r="AC63" s="6">
        <v>7</v>
      </c>
      <c r="AD63" s="6">
        <v>220</v>
      </c>
      <c r="AE63" s="6">
        <v>61</v>
      </c>
      <c r="AF63" s="6">
        <v>14</v>
      </c>
      <c r="AG63" s="6">
        <v>42</v>
      </c>
    </row>
    <row r="64" spans="1:33">
      <c r="A64" s="6">
        <v>731</v>
      </c>
      <c r="B64" s="7">
        <f t="shared" si="0"/>
        <v>76.881</v>
      </c>
      <c r="C64" s="10">
        <v>0.4111403508771927</v>
      </c>
      <c r="D64" s="7">
        <f t="shared" si="1"/>
        <v>0.82228070175438539</v>
      </c>
      <c r="E64" s="18">
        <v>22.833333333333336</v>
      </c>
      <c r="F64" s="7">
        <v>0</v>
      </c>
      <c r="G64" s="7">
        <v>5.23</v>
      </c>
      <c r="H64" s="7">
        <v>2.3199999999999998</v>
      </c>
      <c r="I64" s="7">
        <f t="shared" si="2"/>
        <v>1.6213000000000002</v>
      </c>
      <c r="J64" s="7">
        <f t="shared" si="3"/>
        <v>2.3168377000000002</v>
      </c>
      <c r="K64" s="7">
        <v>0</v>
      </c>
      <c r="L64" s="7">
        <f t="shared" si="5"/>
        <v>0</v>
      </c>
      <c r="M64" s="8">
        <f t="shared" si="6"/>
        <v>5.3100000000000001E-2</v>
      </c>
      <c r="N64" s="9">
        <f t="shared" si="7"/>
        <v>1.5690000000000003E-2</v>
      </c>
      <c r="O64" s="9">
        <f t="shared" si="8"/>
        <v>2.3252580000000002E-2</v>
      </c>
      <c r="P64" s="9">
        <f t="shared" si="9"/>
        <v>3.7409999999999999E-2</v>
      </c>
      <c r="Q64" s="9">
        <f t="shared" si="10"/>
        <v>4.8296309999999995E-2</v>
      </c>
      <c r="R64" s="7">
        <v>2.5299999999999998</v>
      </c>
      <c r="S64" s="7">
        <v>6.83</v>
      </c>
      <c r="T64" s="7">
        <v>1.38</v>
      </c>
      <c r="U64" s="7">
        <v>0.25</v>
      </c>
      <c r="V64" s="8">
        <v>6.4000000000000001E-2</v>
      </c>
      <c r="W64" s="6">
        <v>10</v>
      </c>
      <c r="X64" s="6">
        <v>70</v>
      </c>
      <c r="Y64" s="6">
        <v>18</v>
      </c>
      <c r="Z64" s="6">
        <v>18</v>
      </c>
      <c r="AA64" s="6">
        <v>531</v>
      </c>
      <c r="AB64" s="6">
        <v>25</v>
      </c>
      <c r="AC64" s="6">
        <v>13</v>
      </c>
      <c r="AD64" s="6">
        <v>228</v>
      </c>
      <c r="AE64" s="6">
        <v>61</v>
      </c>
      <c r="AF64" s="6">
        <v>16</v>
      </c>
      <c r="AG64" s="6">
        <v>40</v>
      </c>
    </row>
    <row r="65" spans="1:33">
      <c r="A65" s="6">
        <v>741</v>
      </c>
      <c r="B65" s="7">
        <f t="shared" si="0"/>
        <v>82.466999999999999</v>
      </c>
      <c r="C65" s="10">
        <v>0.52856203007518765</v>
      </c>
      <c r="D65" s="7">
        <f t="shared" si="1"/>
        <v>1.0571240601503753</v>
      </c>
      <c r="E65" s="18">
        <v>22</v>
      </c>
      <c r="F65" s="7">
        <v>0</v>
      </c>
      <c r="G65" s="7">
        <v>5.61</v>
      </c>
      <c r="H65" s="7">
        <v>2.63</v>
      </c>
      <c r="I65" s="7">
        <f t="shared" si="2"/>
        <v>1.7391000000000001</v>
      </c>
      <c r="J65" s="7">
        <f t="shared" si="3"/>
        <v>2.4851739000000004</v>
      </c>
      <c r="K65" s="7">
        <f t="shared" si="4"/>
        <v>0.8908999999999998</v>
      </c>
      <c r="L65" s="7">
        <f t="shared" si="5"/>
        <v>1.4652632299999997</v>
      </c>
      <c r="M65" s="8">
        <f t="shared" si="6"/>
        <v>6.2600000000000003E-2</v>
      </c>
      <c r="N65" s="9">
        <f t="shared" si="7"/>
        <v>1.6830000000000001E-2</v>
      </c>
      <c r="O65" s="9">
        <f t="shared" si="8"/>
        <v>2.4942060000000002E-2</v>
      </c>
      <c r="P65" s="9">
        <f t="shared" si="9"/>
        <v>4.5770000000000005E-2</v>
      </c>
      <c r="Q65" s="9">
        <f t="shared" si="10"/>
        <v>5.908907E-2</v>
      </c>
      <c r="R65" s="7">
        <v>2.4500000000000002</v>
      </c>
      <c r="S65" s="7">
        <v>7.02</v>
      </c>
      <c r="T65" s="7">
        <v>1.43</v>
      </c>
      <c r="U65" s="7">
        <v>0.27</v>
      </c>
      <c r="V65" s="8">
        <v>6.4000000000000001E-2</v>
      </c>
      <c r="W65" s="6">
        <v>11</v>
      </c>
      <c r="X65" s="6">
        <v>70</v>
      </c>
      <c r="Y65" s="6">
        <v>21</v>
      </c>
      <c r="Z65" s="6">
        <v>16</v>
      </c>
      <c r="AA65" s="6">
        <v>626</v>
      </c>
      <c r="AB65" s="6">
        <v>29</v>
      </c>
      <c r="AC65" s="6">
        <v>12</v>
      </c>
      <c r="AD65" s="6">
        <v>227</v>
      </c>
      <c r="AE65" s="6">
        <v>67</v>
      </c>
      <c r="AF65" s="6">
        <v>16</v>
      </c>
      <c r="AG65" s="6">
        <v>45</v>
      </c>
    </row>
    <row r="66" spans="1:33">
      <c r="A66" s="6">
        <v>751</v>
      </c>
      <c r="B66" s="7">
        <f t="shared" si="0"/>
        <v>58.946999999999996</v>
      </c>
      <c r="C66" s="10">
        <v>2.3587931034482748</v>
      </c>
      <c r="D66" s="7">
        <f t="shared" si="1"/>
        <v>4.7175862068965495</v>
      </c>
      <c r="E66" s="18">
        <v>33.166666666666664</v>
      </c>
      <c r="F66" s="7">
        <v>0.88519252643678215</v>
      </c>
      <c r="G66" s="7">
        <v>4.01</v>
      </c>
      <c r="H66" s="7">
        <v>2.5499999999999998</v>
      </c>
      <c r="I66" s="7">
        <f t="shared" si="2"/>
        <v>1.2430999999999999</v>
      </c>
      <c r="J66" s="7">
        <f t="shared" si="3"/>
        <v>1.7763898999999999</v>
      </c>
      <c r="K66" s="7">
        <f t="shared" si="4"/>
        <v>1.3069</v>
      </c>
      <c r="L66" s="7">
        <f t="shared" si="5"/>
        <v>2.1494584300000001</v>
      </c>
      <c r="M66" s="8">
        <f t="shared" si="6"/>
        <v>0.1159</v>
      </c>
      <c r="N66" s="9">
        <f t="shared" si="7"/>
        <v>1.2029999999999999E-2</v>
      </c>
      <c r="O66" s="9">
        <f t="shared" si="8"/>
        <v>1.7828459999999997E-2</v>
      </c>
      <c r="P66" s="9">
        <f t="shared" si="9"/>
        <v>0.10387</v>
      </c>
      <c r="Q66" s="9">
        <f t="shared" si="10"/>
        <v>0.13409616999999999</v>
      </c>
      <c r="R66" s="7">
        <v>1.81</v>
      </c>
      <c r="S66" s="7">
        <v>11.54</v>
      </c>
      <c r="T66" s="7">
        <v>1.05</v>
      </c>
      <c r="U66" s="7">
        <v>0.19</v>
      </c>
      <c r="V66" s="8">
        <v>5.6000000000000001E-2</v>
      </c>
      <c r="W66" s="6">
        <v>9</v>
      </c>
      <c r="X66" s="6">
        <v>53</v>
      </c>
      <c r="Y66" s="6">
        <v>15</v>
      </c>
      <c r="Z66" s="6">
        <v>16</v>
      </c>
      <c r="AA66" s="6">
        <v>1159</v>
      </c>
      <c r="AB66" s="6">
        <v>21</v>
      </c>
      <c r="AC66" s="6">
        <v>9</v>
      </c>
      <c r="AD66" s="6">
        <v>218</v>
      </c>
      <c r="AE66" s="6">
        <v>49</v>
      </c>
      <c r="AF66" s="6">
        <v>12</v>
      </c>
      <c r="AG66" s="6">
        <v>41</v>
      </c>
    </row>
    <row r="67" spans="1:33">
      <c r="A67" s="6">
        <v>761</v>
      </c>
      <c r="B67" s="7">
        <f t="shared" si="0"/>
        <v>68.501999999999995</v>
      </c>
      <c r="C67" s="10">
        <v>1.2057487216946678</v>
      </c>
      <c r="D67" s="7">
        <f t="shared" si="1"/>
        <v>2.4114974433893357</v>
      </c>
      <c r="E67" s="18">
        <v>27.25</v>
      </c>
      <c r="F67" s="7">
        <v>0.64214515661066685</v>
      </c>
      <c r="G67" s="7">
        <v>4.66</v>
      </c>
      <c r="H67" s="7">
        <v>2.14</v>
      </c>
      <c r="I67" s="7">
        <f t="shared" si="2"/>
        <v>1.4446000000000001</v>
      </c>
      <c r="J67" s="7">
        <f t="shared" si="3"/>
        <v>2.0643334000000002</v>
      </c>
      <c r="K67" s="7">
        <f t="shared" si="4"/>
        <v>0.69540000000000002</v>
      </c>
      <c r="L67" s="7">
        <f t="shared" si="5"/>
        <v>1.1437243800000001</v>
      </c>
      <c r="M67" s="8">
        <f t="shared" si="6"/>
        <v>5.3199999999999997E-2</v>
      </c>
      <c r="N67" s="9">
        <f t="shared" si="7"/>
        <v>1.3980000000000001E-2</v>
      </c>
      <c r="O67" s="9">
        <f t="shared" si="8"/>
        <v>2.0718360000000002E-2</v>
      </c>
      <c r="P67" s="9">
        <f t="shared" si="9"/>
        <v>3.9219999999999998E-2</v>
      </c>
      <c r="Q67" s="9">
        <f t="shared" si="10"/>
        <v>5.0633019999999994E-2</v>
      </c>
      <c r="R67" s="7">
        <v>2.2000000000000002</v>
      </c>
      <c r="S67" s="7">
        <v>9.19</v>
      </c>
      <c r="T67" s="7">
        <v>1.25</v>
      </c>
      <c r="U67" s="7">
        <v>0.23</v>
      </c>
      <c r="V67" s="8">
        <v>0.06</v>
      </c>
      <c r="W67" s="6">
        <v>10</v>
      </c>
      <c r="X67" s="6">
        <v>64</v>
      </c>
      <c r="Y67" s="6">
        <v>15</v>
      </c>
      <c r="Z67" s="6">
        <v>11</v>
      </c>
      <c r="AA67" s="6">
        <v>532</v>
      </c>
      <c r="AB67" s="6">
        <v>22</v>
      </c>
      <c r="AC67" s="6">
        <v>9</v>
      </c>
      <c r="AD67" s="6">
        <v>231</v>
      </c>
      <c r="AE67" s="6">
        <v>54</v>
      </c>
      <c r="AF67" s="6">
        <v>14</v>
      </c>
      <c r="AG67" s="6">
        <v>38</v>
      </c>
    </row>
    <row r="68" spans="1:33">
      <c r="A68" s="6">
        <v>771</v>
      </c>
      <c r="B68" s="7">
        <f t="shared" si="0"/>
        <v>72.618000000000009</v>
      </c>
      <c r="C68" s="10">
        <v>0.76299338999055699</v>
      </c>
      <c r="D68" s="7">
        <f t="shared" si="1"/>
        <v>1.525986779981114</v>
      </c>
      <c r="E68" s="18">
        <v>20.916666666666664</v>
      </c>
      <c r="F68" s="7">
        <v>4.8869577733522078</v>
      </c>
      <c r="G68" s="7">
        <v>4.9400000000000004</v>
      </c>
      <c r="H68" s="7">
        <v>2.09</v>
      </c>
      <c r="I68" s="7">
        <f t="shared" si="2"/>
        <v>1.5314000000000001</v>
      </c>
      <c r="J68" s="7">
        <f t="shared" si="3"/>
        <v>2.1883706000000003</v>
      </c>
      <c r="K68" s="7">
        <v>0</v>
      </c>
      <c r="L68" s="7">
        <f t="shared" si="5"/>
        <v>0</v>
      </c>
      <c r="M68" s="8">
        <f t="shared" si="6"/>
        <v>5.5399999999999998E-2</v>
      </c>
      <c r="N68" s="9">
        <f t="shared" si="7"/>
        <v>1.4820000000000002E-2</v>
      </c>
      <c r="O68" s="9">
        <f t="shared" si="8"/>
        <v>2.1963240000000002E-2</v>
      </c>
      <c r="P68" s="9">
        <f t="shared" si="9"/>
        <v>4.0579999999999998E-2</v>
      </c>
      <c r="Q68" s="9">
        <f t="shared" si="10"/>
        <v>5.2388779999999996E-2</v>
      </c>
      <c r="R68" s="7">
        <v>2.4</v>
      </c>
      <c r="S68" s="7">
        <v>6.4</v>
      </c>
      <c r="T68" s="7">
        <v>1.32</v>
      </c>
      <c r="U68" s="7">
        <v>0.24</v>
      </c>
      <c r="V68" s="8">
        <v>6.2E-2</v>
      </c>
      <c r="W68" s="6">
        <v>10</v>
      </c>
      <c r="X68" s="6">
        <v>63</v>
      </c>
      <c r="Y68" s="6">
        <v>15</v>
      </c>
      <c r="Z68" s="6">
        <v>14</v>
      </c>
      <c r="AA68" s="6">
        <v>554</v>
      </c>
      <c r="AB68" s="6">
        <v>23</v>
      </c>
      <c r="AC68" s="6">
        <v>7</v>
      </c>
      <c r="AD68" s="6">
        <v>222</v>
      </c>
      <c r="AE68" s="6">
        <v>54</v>
      </c>
      <c r="AF68" s="6">
        <v>14</v>
      </c>
      <c r="AG68" s="6">
        <v>37</v>
      </c>
    </row>
    <row r="69" spans="1:33">
      <c r="A69" s="6">
        <v>781</v>
      </c>
      <c r="B69" s="7">
        <f t="shared" ref="B69:B82" si="11">G69*14.7</f>
        <v>75.557999999999993</v>
      </c>
      <c r="C69" s="10">
        <v>0.51381103360811631</v>
      </c>
      <c r="D69" s="7">
        <f t="shared" ref="D69:D82" si="12">C69*2</f>
        <v>1.0276220672162326</v>
      </c>
      <c r="E69" s="18">
        <v>22.166666666666668</v>
      </c>
      <c r="F69" s="7">
        <v>1.2007446861171047</v>
      </c>
      <c r="G69" s="7">
        <v>5.14</v>
      </c>
      <c r="H69" s="7">
        <v>2.2799999999999998</v>
      </c>
      <c r="I69" s="7">
        <f t="shared" ref="I69:I82" si="13">G69*0.31</f>
        <v>1.5933999999999999</v>
      </c>
      <c r="J69" s="7">
        <f t="shared" ref="J69:J82" si="14">I69*1.429</f>
        <v>2.2769686</v>
      </c>
      <c r="K69" s="7">
        <v>0</v>
      </c>
      <c r="L69" s="7">
        <f t="shared" ref="L69:L82" si="15">K69*1.6447</f>
        <v>0</v>
      </c>
      <c r="M69" s="8">
        <f t="shared" ref="M69:M82" si="16">AA69/10000</f>
        <v>5.1799999999999999E-2</v>
      </c>
      <c r="N69" s="9">
        <f t="shared" ref="N69:N82" si="17">G69*0.003</f>
        <v>1.542E-2</v>
      </c>
      <c r="O69" s="9">
        <f t="shared" ref="O69:O82" si="18">N69*1.482</f>
        <v>2.2852439999999998E-2</v>
      </c>
      <c r="P69" s="9">
        <f t="shared" ref="P69:P82" si="19">M69-N69</f>
        <v>3.6379999999999996E-2</v>
      </c>
      <c r="Q69" s="9">
        <f t="shared" ref="Q69:Q82" si="20">P69*1.291</f>
        <v>4.6966579999999994E-2</v>
      </c>
      <c r="R69" s="7">
        <v>2.48</v>
      </c>
      <c r="S69" s="7">
        <v>6.34</v>
      </c>
      <c r="T69" s="7">
        <v>1.33</v>
      </c>
      <c r="U69" s="7">
        <v>0.24</v>
      </c>
      <c r="V69" s="8">
        <v>6.3E-2</v>
      </c>
      <c r="W69" s="6">
        <v>10</v>
      </c>
      <c r="X69" s="6">
        <v>63</v>
      </c>
      <c r="Y69" s="6">
        <v>15</v>
      </c>
      <c r="Z69" s="6">
        <v>19</v>
      </c>
      <c r="AA69" s="6">
        <v>518</v>
      </c>
      <c r="AB69" s="6">
        <v>23</v>
      </c>
      <c r="AC69" s="6">
        <v>11</v>
      </c>
      <c r="AD69" s="6">
        <v>225</v>
      </c>
      <c r="AE69" s="6">
        <v>55</v>
      </c>
      <c r="AF69" s="6">
        <v>14</v>
      </c>
      <c r="AG69" s="6">
        <v>38</v>
      </c>
    </row>
    <row r="70" spans="1:33">
      <c r="A70" s="6">
        <v>789</v>
      </c>
      <c r="B70" s="7">
        <f t="shared" si="11"/>
        <v>69.383999999999986</v>
      </c>
      <c r="C70" s="10">
        <v>1.6005350414468724</v>
      </c>
      <c r="D70" s="7">
        <f t="shared" si="12"/>
        <v>3.2010700828937448</v>
      </c>
      <c r="E70" s="18">
        <v>23.916666666666668</v>
      </c>
      <c r="F70" s="7">
        <v>2.0972420504395899</v>
      </c>
      <c r="G70" s="7">
        <v>4.72</v>
      </c>
      <c r="H70" s="7">
        <v>2.2799999999999998</v>
      </c>
      <c r="I70" s="7">
        <f t="shared" si="13"/>
        <v>1.4631999999999998</v>
      </c>
      <c r="J70" s="7">
        <f t="shared" si="14"/>
        <v>2.0909127999999999</v>
      </c>
      <c r="K70" s="7">
        <f>H70-I70</f>
        <v>0.81679999999999997</v>
      </c>
      <c r="L70" s="7">
        <f t="shared" si="15"/>
        <v>1.34339096</v>
      </c>
      <c r="M70" s="8">
        <f t="shared" si="16"/>
        <v>5.8799999999999998E-2</v>
      </c>
      <c r="N70" s="9">
        <f t="shared" si="17"/>
        <v>1.4159999999999999E-2</v>
      </c>
      <c r="O70" s="9">
        <f t="shared" si="18"/>
        <v>2.0985119999999999E-2</v>
      </c>
      <c r="P70" s="9">
        <f t="shared" si="19"/>
        <v>4.4639999999999999E-2</v>
      </c>
      <c r="Q70" s="9">
        <f t="shared" si="20"/>
        <v>5.7630239999999992E-2</v>
      </c>
      <c r="R70" s="7">
        <v>2.21</v>
      </c>
      <c r="S70" s="7">
        <v>7.67</v>
      </c>
      <c r="T70" s="7">
        <v>1.24</v>
      </c>
      <c r="U70" s="7">
        <v>0.22</v>
      </c>
      <c r="V70" s="8">
        <v>0.06</v>
      </c>
      <c r="W70" s="6">
        <v>10</v>
      </c>
      <c r="X70" s="6">
        <v>62</v>
      </c>
      <c r="Y70" s="6">
        <v>15</v>
      </c>
      <c r="Z70" s="6">
        <v>16</v>
      </c>
      <c r="AA70" s="6">
        <v>588</v>
      </c>
      <c r="AB70" s="6">
        <v>23</v>
      </c>
      <c r="AC70" s="6">
        <v>8</v>
      </c>
      <c r="AD70" s="6">
        <v>217</v>
      </c>
      <c r="AE70" s="6">
        <v>54</v>
      </c>
      <c r="AF70" s="6">
        <v>14</v>
      </c>
      <c r="AG70" s="6">
        <v>40</v>
      </c>
    </row>
    <row r="71" spans="1:33">
      <c r="A71" s="6">
        <v>811</v>
      </c>
      <c r="B71" s="7">
        <f t="shared" si="11"/>
        <v>70.118999999999986</v>
      </c>
      <c r="C71" s="10">
        <v>1.0654726368159197</v>
      </c>
      <c r="D71" s="7">
        <f t="shared" si="12"/>
        <v>2.1309452736318395</v>
      </c>
      <c r="E71" s="18">
        <v>20.333333333333332</v>
      </c>
      <c r="F71" s="7">
        <v>6.2519188930348548</v>
      </c>
      <c r="G71" s="7">
        <v>4.7699999999999996</v>
      </c>
      <c r="H71" s="7">
        <v>2.16</v>
      </c>
      <c r="I71" s="7">
        <f t="shared" si="13"/>
        <v>1.4786999999999999</v>
      </c>
      <c r="J71" s="7">
        <f t="shared" si="14"/>
        <v>2.1130622999999997</v>
      </c>
      <c r="K71" s="7">
        <f>H71-I71</f>
        <v>0.68130000000000024</v>
      </c>
      <c r="L71" s="7">
        <f t="shared" si="15"/>
        <v>1.1205341100000004</v>
      </c>
      <c r="M71" s="8">
        <f t="shared" si="16"/>
        <v>4.8599999999999997E-2</v>
      </c>
      <c r="N71" s="9">
        <f t="shared" si="17"/>
        <v>1.431E-2</v>
      </c>
      <c r="O71" s="9">
        <f t="shared" si="18"/>
        <v>2.1207420000000001E-2</v>
      </c>
      <c r="P71" s="9">
        <f t="shared" si="19"/>
        <v>3.4290000000000001E-2</v>
      </c>
      <c r="Q71" s="9">
        <f t="shared" si="20"/>
        <v>4.4268389999999998E-2</v>
      </c>
      <c r="R71" s="7">
        <v>2.31</v>
      </c>
      <c r="S71" s="7">
        <v>6.97</v>
      </c>
      <c r="T71" s="7">
        <v>1.27</v>
      </c>
      <c r="U71" s="7">
        <v>0.23</v>
      </c>
      <c r="V71" s="8">
        <v>5.8999999999999997E-2</v>
      </c>
      <c r="W71" s="6">
        <v>9</v>
      </c>
      <c r="X71" s="6">
        <v>66</v>
      </c>
      <c r="Y71" s="6">
        <v>15</v>
      </c>
      <c r="Z71" s="6">
        <v>16</v>
      </c>
      <c r="AA71" s="6">
        <v>486</v>
      </c>
      <c r="AB71" s="6">
        <v>21</v>
      </c>
      <c r="AC71" s="6">
        <v>7</v>
      </c>
      <c r="AD71" s="6">
        <v>217</v>
      </c>
      <c r="AE71" s="6">
        <v>54</v>
      </c>
      <c r="AF71" s="6">
        <v>13</v>
      </c>
      <c r="AG71" s="6">
        <v>36</v>
      </c>
    </row>
    <row r="72" spans="1:33">
      <c r="A72" s="6">
        <v>821</v>
      </c>
      <c r="B72" s="7">
        <f t="shared" si="11"/>
        <v>69.531000000000006</v>
      </c>
      <c r="C72" s="10">
        <v>1.9890304317055909</v>
      </c>
      <c r="D72" s="7">
        <f t="shared" si="12"/>
        <v>3.9780608634111818</v>
      </c>
      <c r="E72" s="18">
        <v>20.833333333333336</v>
      </c>
      <c r="F72" s="7">
        <v>4.1252401032554786</v>
      </c>
      <c r="G72" s="7">
        <v>4.7300000000000004</v>
      </c>
      <c r="H72" s="7">
        <v>2.36</v>
      </c>
      <c r="I72" s="7">
        <f t="shared" si="13"/>
        <v>1.4663000000000002</v>
      </c>
      <c r="J72" s="7">
        <f t="shared" si="14"/>
        <v>2.0953427000000002</v>
      </c>
      <c r="K72" s="7">
        <f>H72-I72</f>
        <v>0.89369999999999972</v>
      </c>
      <c r="L72" s="7">
        <f t="shared" si="15"/>
        <v>1.4698683899999996</v>
      </c>
      <c r="M72" s="8">
        <f t="shared" si="16"/>
        <v>6.2600000000000003E-2</v>
      </c>
      <c r="N72" s="9">
        <f t="shared" si="17"/>
        <v>1.4190000000000001E-2</v>
      </c>
      <c r="O72" s="9">
        <f t="shared" si="18"/>
        <v>2.1029580000000003E-2</v>
      </c>
      <c r="P72" s="9">
        <f t="shared" si="19"/>
        <v>4.8410000000000002E-2</v>
      </c>
      <c r="Q72" s="9">
        <f t="shared" si="20"/>
        <v>6.249731E-2</v>
      </c>
      <c r="R72" s="7">
        <v>2.2999999999999998</v>
      </c>
      <c r="S72" s="7">
        <v>7.85</v>
      </c>
      <c r="T72" s="7">
        <v>1.28</v>
      </c>
      <c r="U72" s="7">
        <v>0.22</v>
      </c>
      <c r="V72" s="8">
        <v>6.0999999999999999E-2</v>
      </c>
      <c r="W72" s="6">
        <v>10</v>
      </c>
      <c r="X72" s="6">
        <v>67</v>
      </c>
      <c r="Y72" s="6">
        <v>16</v>
      </c>
      <c r="Z72" s="6">
        <v>14</v>
      </c>
      <c r="AA72" s="6">
        <v>626</v>
      </c>
      <c r="AB72" s="6">
        <v>21</v>
      </c>
      <c r="AC72" s="6">
        <v>10</v>
      </c>
      <c r="AD72" s="6">
        <v>229</v>
      </c>
      <c r="AE72" s="6">
        <v>56</v>
      </c>
      <c r="AF72" s="6">
        <v>16</v>
      </c>
      <c r="AG72" s="6">
        <v>41</v>
      </c>
    </row>
    <row r="73" spans="1:33">
      <c r="A73" s="6">
        <v>831</v>
      </c>
      <c r="B73" s="7">
        <f t="shared" si="11"/>
        <v>71.147999999999996</v>
      </c>
      <c r="C73" s="10">
        <v>1.0809083910700537</v>
      </c>
      <c r="D73" s="7">
        <f t="shared" si="12"/>
        <v>2.1618167821401073</v>
      </c>
      <c r="E73" s="18">
        <v>22.5</v>
      </c>
      <c r="F73" s="7">
        <v>4.1291447378599031</v>
      </c>
      <c r="G73" s="7">
        <v>4.84</v>
      </c>
      <c r="H73" s="7">
        <v>1.99</v>
      </c>
      <c r="I73" s="7">
        <f t="shared" si="13"/>
        <v>1.5004</v>
      </c>
      <c r="J73" s="7">
        <f t="shared" si="14"/>
        <v>2.1440716000000002</v>
      </c>
      <c r="K73" s="7">
        <v>0</v>
      </c>
      <c r="L73" s="7">
        <f t="shared" si="15"/>
        <v>0</v>
      </c>
      <c r="M73" s="8">
        <f t="shared" si="16"/>
        <v>6.1800000000000001E-2</v>
      </c>
      <c r="N73" s="9">
        <f t="shared" si="17"/>
        <v>1.452E-2</v>
      </c>
      <c r="O73" s="9">
        <f t="shared" si="18"/>
        <v>2.1518639999999999E-2</v>
      </c>
      <c r="P73" s="9">
        <f t="shared" si="19"/>
        <v>4.7280000000000003E-2</v>
      </c>
      <c r="Q73" s="9">
        <f t="shared" si="20"/>
        <v>6.1038479999999999E-2</v>
      </c>
      <c r="R73" s="7">
        <v>2.2200000000000002</v>
      </c>
      <c r="S73" s="7">
        <v>6.67</v>
      </c>
      <c r="T73" s="7">
        <v>1.31</v>
      </c>
      <c r="U73" s="7">
        <v>0.22</v>
      </c>
      <c r="V73" s="8">
        <v>6.4000000000000001E-2</v>
      </c>
      <c r="W73" s="6">
        <v>8</v>
      </c>
      <c r="X73" s="6">
        <v>62</v>
      </c>
      <c r="Y73" s="6">
        <v>15</v>
      </c>
      <c r="Z73" s="6">
        <v>12</v>
      </c>
      <c r="AA73" s="6">
        <v>618</v>
      </c>
      <c r="AB73" s="6">
        <v>19</v>
      </c>
      <c r="AC73" s="6">
        <v>15</v>
      </c>
      <c r="AD73" s="6">
        <v>231</v>
      </c>
      <c r="AE73" s="6">
        <v>52</v>
      </c>
      <c r="AF73" s="6">
        <v>16</v>
      </c>
      <c r="AG73" s="6">
        <v>38</v>
      </c>
    </row>
    <row r="74" spans="1:33">
      <c r="A74" s="6">
        <v>841</v>
      </c>
      <c r="B74" s="7">
        <f t="shared" si="11"/>
        <v>63.797999999999995</v>
      </c>
      <c r="C74" s="10">
        <v>1.7338410596026486</v>
      </c>
      <c r="D74" s="7">
        <f t="shared" si="12"/>
        <v>3.4676821192052971</v>
      </c>
      <c r="E74" s="18">
        <v>23.083333333333336</v>
      </c>
      <c r="F74" s="7">
        <v>9.602210567461384</v>
      </c>
      <c r="G74" s="7">
        <v>4.34</v>
      </c>
      <c r="H74" s="7">
        <v>1.68</v>
      </c>
      <c r="I74" s="7">
        <f t="shared" si="13"/>
        <v>1.3453999999999999</v>
      </c>
      <c r="J74" s="7">
        <f t="shared" si="14"/>
        <v>1.9225766</v>
      </c>
      <c r="K74" s="7">
        <v>0</v>
      </c>
      <c r="L74" s="7">
        <f t="shared" si="15"/>
        <v>0</v>
      </c>
      <c r="M74" s="8">
        <f t="shared" si="16"/>
        <v>5.0799999999999998E-2</v>
      </c>
      <c r="N74" s="9">
        <f t="shared" si="17"/>
        <v>1.302E-2</v>
      </c>
      <c r="O74" s="9">
        <f t="shared" si="18"/>
        <v>1.9295639999999999E-2</v>
      </c>
      <c r="P74" s="9">
        <f t="shared" si="19"/>
        <v>3.7779999999999994E-2</v>
      </c>
      <c r="Q74" s="9">
        <f t="shared" si="20"/>
        <v>4.8773979999999988E-2</v>
      </c>
      <c r="R74" s="7">
        <v>1.76</v>
      </c>
      <c r="S74" s="7">
        <v>8.2200000000000006</v>
      </c>
      <c r="T74" s="7">
        <v>1.22</v>
      </c>
      <c r="U74" s="7">
        <v>0.19</v>
      </c>
      <c r="V74" s="8">
        <v>5.7000000000000002E-2</v>
      </c>
      <c r="W74" s="6">
        <v>9</v>
      </c>
      <c r="X74" s="6">
        <v>50</v>
      </c>
      <c r="Y74" s="6">
        <v>12</v>
      </c>
      <c r="Z74" s="6">
        <v>12</v>
      </c>
      <c r="AA74" s="6">
        <v>508</v>
      </c>
      <c r="AB74" s="6">
        <v>18</v>
      </c>
      <c r="AC74" s="6">
        <v>13</v>
      </c>
      <c r="AD74" s="6">
        <v>251</v>
      </c>
      <c r="AE74" s="6">
        <v>43</v>
      </c>
      <c r="AF74" s="6">
        <v>14</v>
      </c>
      <c r="AG74" s="6">
        <v>29</v>
      </c>
    </row>
    <row r="75" spans="1:33">
      <c r="A75" s="6">
        <v>851</v>
      </c>
      <c r="B75" s="7">
        <f t="shared" si="11"/>
        <v>69.531000000000006</v>
      </c>
      <c r="C75" s="10">
        <v>1.3738297872340426</v>
      </c>
      <c r="D75" s="7">
        <f t="shared" si="12"/>
        <v>2.7476595744680852</v>
      </c>
      <c r="E75" s="18">
        <v>17.916666666666668</v>
      </c>
      <c r="F75" s="7">
        <v>9.7562483488652418</v>
      </c>
      <c r="G75" s="7">
        <v>4.7300000000000004</v>
      </c>
      <c r="H75" s="7">
        <v>1.83</v>
      </c>
      <c r="I75" s="7">
        <f t="shared" si="13"/>
        <v>1.4663000000000002</v>
      </c>
      <c r="J75" s="7">
        <f t="shared" si="14"/>
        <v>2.0953427000000002</v>
      </c>
      <c r="K75" s="7">
        <v>0</v>
      </c>
      <c r="L75" s="7">
        <f t="shared" si="15"/>
        <v>0</v>
      </c>
      <c r="M75" s="8">
        <f t="shared" si="16"/>
        <v>5.1700000000000003E-2</v>
      </c>
      <c r="N75" s="9">
        <f t="shared" si="17"/>
        <v>1.4190000000000001E-2</v>
      </c>
      <c r="O75" s="9">
        <f t="shared" si="18"/>
        <v>2.1029580000000003E-2</v>
      </c>
      <c r="P75" s="9">
        <f t="shared" si="19"/>
        <v>3.7510000000000002E-2</v>
      </c>
      <c r="Q75" s="9">
        <f t="shared" si="20"/>
        <v>4.8425410000000002E-2</v>
      </c>
      <c r="R75" s="7">
        <v>2.0499999999999998</v>
      </c>
      <c r="S75" s="7">
        <v>7.06</v>
      </c>
      <c r="T75" s="7">
        <v>1.3</v>
      </c>
      <c r="U75" s="7">
        <v>0.2</v>
      </c>
      <c r="V75" s="8">
        <v>5.8000000000000003E-2</v>
      </c>
      <c r="W75" s="6">
        <v>9</v>
      </c>
      <c r="X75" s="6">
        <v>55</v>
      </c>
      <c r="Y75" s="6">
        <v>12</v>
      </c>
      <c r="Z75" s="6">
        <v>12</v>
      </c>
      <c r="AA75" s="6">
        <v>517</v>
      </c>
      <c r="AB75" s="6">
        <v>19</v>
      </c>
      <c r="AC75" s="6">
        <v>9</v>
      </c>
      <c r="AD75" s="6">
        <v>244</v>
      </c>
      <c r="AE75" s="6">
        <v>49</v>
      </c>
      <c r="AF75" s="6">
        <v>14</v>
      </c>
      <c r="AG75" s="6">
        <v>32</v>
      </c>
    </row>
    <row r="76" spans="1:33">
      <c r="A76" s="6">
        <v>861</v>
      </c>
      <c r="B76" s="7">
        <f t="shared" si="11"/>
        <v>73.646999999999991</v>
      </c>
      <c r="C76" s="10">
        <v>0</v>
      </c>
      <c r="D76" s="7">
        <f t="shared" si="12"/>
        <v>0</v>
      </c>
      <c r="E76" s="18">
        <v>28.833333333333336</v>
      </c>
      <c r="F76" s="7">
        <v>0</v>
      </c>
      <c r="G76" s="7">
        <v>5.01</v>
      </c>
      <c r="H76" s="7">
        <v>1.92</v>
      </c>
      <c r="I76" s="7">
        <f t="shared" si="13"/>
        <v>1.5530999999999999</v>
      </c>
      <c r="J76" s="7">
        <f t="shared" si="14"/>
        <v>2.2193798999999999</v>
      </c>
      <c r="K76" s="7">
        <v>0</v>
      </c>
      <c r="L76" s="7">
        <f t="shared" si="15"/>
        <v>0</v>
      </c>
      <c r="M76" s="8">
        <f t="shared" si="16"/>
        <v>5.7099999999999998E-2</v>
      </c>
      <c r="N76" s="9">
        <f t="shared" si="17"/>
        <v>1.503E-2</v>
      </c>
      <c r="O76" s="9">
        <f t="shared" si="18"/>
        <v>2.2274459999999999E-2</v>
      </c>
      <c r="P76" s="9">
        <f t="shared" si="19"/>
        <v>4.2069999999999996E-2</v>
      </c>
      <c r="Q76" s="9">
        <f t="shared" si="20"/>
        <v>5.4312369999999992E-2</v>
      </c>
      <c r="R76" s="7">
        <v>2.42</v>
      </c>
      <c r="S76" s="7">
        <v>6.74</v>
      </c>
      <c r="T76" s="7">
        <v>1.37</v>
      </c>
      <c r="U76" s="7">
        <v>0.23</v>
      </c>
      <c r="V76" s="8">
        <v>6.5000000000000002E-2</v>
      </c>
      <c r="W76" s="6">
        <v>9</v>
      </c>
      <c r="X76" s="6">
        <v>60</v>
      </c>
      <c r="Y76" s="6">
        <v>13</v>
      </c>
      <c r="Z76" s="6">
        <v>10</v>
      </c>
      <c r="AA76" s="6">
        <v>571</v>
      </c>
      <c r="AB76" s="6">
        <v>20</v>
      </c>
      <c r="AC76" s="6">
        <v>10</v>
      </c>
      <c r="AD76" s="6">
        <v>237</v>
      </c>
      <c r="AE76" s="6">
        <v>55</v>
      </c>
      <c r="AF76" s="6">
        <v>17</v>
      </c>
      <c r="AG76" s="6">
        <v>36</v>
      </c>
    </row>
    <row r="77" spans="1:33">
      <c r="A77" s="6">
        <v>871</v>
      </c>
      <c r="B77" s="7">
        <f t="shared" si="11"/>
        <v>62.916000000000004</v>
      </c>
      <c r="C77" s="10">
        <v>3.2730000000000001</v>
      </c>
      <c r="D77" s="7">
        <f t="shared" si="12"/>
        <v>6.5460000000000003</v>
      </c>
      <c r="E77" s="18">
        <v>19.666666666666668</v>
      </c>
      <c r="F77" s="7">
        <v>10.831234873333329</v>
      </c>
      <c r="G77" s="7">
        <v>4.28</v>
      </c>
      <c r="H77" s="7">
        <v>1.86</v>
      </c>
      <c r="I77" s="7">
        <f t="shared" si="13"/>
        <v>1.3268</v>
      </c>
      <c r="J77" s="7">
        <f t="shared" si="14"/>
        <v>1.8959972</v>
      </c>
      <c r="K77" s="7">
        <v>0</v>
      </c>
      <c r="L77" s="7">
        <f t="shared" si="15"/>
        <v>0</v>
      </c>
      <c r="M77" s="8">
        <f t="shared" si="16"/>
        <v>4.3900000000000002E-2</v>
      </c>
      <c r="N77" s="9">
        <f t="shared" si="17"/>
        <v>1.2840000000000001E-2</v>
      </c>
      <c r="O77" s="9">
        <f t="shared" si="18"/>
        <v>1.9028880000000001E-2</v>
      </c>
      <c r="P77" s="9">
        <f t="shared" si="19"/>
        <v>3.1060000000000001E-2</v>
      </c>
      <c r="Q77" s="9">
        <f t="shared" si="20"/>
        <v>4.0098459999999995E-2</v>
      </c>
      <c r="R77" s="7">
        <v>2.08</v>
      </c>
      <c r="S77" s="7">
        <v>9.84</v>
      </c>
      <c r="T77" s="7">
        <v>1.17</v>
      </c>
      <c r="U77" s="7">
        <v>0.2</v>
      </c>
      <c r="V77" s="8">
        <v>5.8999999999999997E-2</v>
      </c>
      <c r="W77" s="6">
        <v>9</v>
      </c>
      <c r="X77" s="6">
        <v>53</v>
      </c>
      <c r="Y77" s="6">
        <v>13</v>
      </c>
      <c r="Z77" s="6">
        <v>12</v>
      </c>
      <c r="AA77" s="6">
        <v>439</v>
      </c>
      <c r="AB77" s="6">
        <v>19</v>
      </c>
      <c r="AC77" s="6">
        <v>8</v>
      </c>
      <c r="AD77" s="6">
        <v>244</v>
      </c>
      <c r="AE77" s="6">
        <v>47</v>
      </c>
      <c r="AF77" s="6">
        <v>14</v>
      </c>
      <c r="AG77" s="6">
        <v>36</v>
      </c>
    </row>
    <row r="78" spans="1:33">
      <c r="A78" s="6">
        <v>881</v>
      </c>
      <c r="B78" s="7">
        <f t="shared" si="11"/>
        <v>72.618000000000009</v>
      </c>
      <c r="C78" s="10">
        <v>2.1944089920232046</v>
      </c>
      <c r="D78" s="7">
        <f t="shared" si="12"/>
        <v>4.3888179840464092</v>
      </c>
      <c r="E78" s="18">
        <v>18.25</v>
      </c>
      <c r="F78" s="7">
        <v>4.7027995359535737</v>
      </c>
      <c r="G78" s="7">
        <v>4.9400000000000004</v>
      </c>
      <c r="H78" s="7">
        <v>2.0499999999999998</v>
      </c>
      <c r="I78" s="7">
        <f t="shared" si="13"/>
        <v>1.5314000000000001</v>
      </c>
      <c r="J78" s="7">
        <f t="shared" si="14"/>
        <v>2.1883706000000003</v>
      </c>
      <c r="K78" s="7">
        <v>0</v>
      </c>
      <c r="L78" s="7">
        <f t="shared" si="15"/>
        <v>0</v>
      </c>
      <c r="M78" s="8">
        <f t="shared" si="16"/>
        <v>4.6100000000000002E-2</v>
      </c>
      <c r="N78" s="9">
        <f t="shared" si="17"/>
        <v>1.4820000000000002E-2</v>
      </c>
      <c r="O78" s="9">
        <f t="shared" si="18"/>
        <v>2.1963240000000002E-2</v>
      </c>
      <c r="P78" s="9">
        <f t="shared" si="19"/>
        <v>3.1280000000000002E-2</v>
      </c>
      <c r="Q78" s="9">
        <f t="shared" si="20"/>
        <v>4.0382479999999998E-2</v>
      </c>
      <c r="R78" s="7">
        <v>2.38</v>
      </c>
      <c r="S78" s="7">
        <v>5.72</v>
      </c>
      <c r="T78" s="7">
        <v>1.32</v>
      </c>
      <c r="U78" s="7">
        <v>0.23</v>
      </c>
      <c r="V78" s="8">
        <v>6.6000000000000003E-2</v>
      </c>
      <c r="W78" s="6">
        <v>10</v>
      </c>
      <c r="X78" s="6">
        <v>60</v>
      </c>
      <c r="Y78" s="6">
        <v>14</v>
      </c>
      <c r="Z78" s="6">
        <v>17</v>
      </c>
      <c r="AA78" s="6">
        <v>461</v>
      </c>
      <c r="AB78" s="6">
        <v>22</v>
      </c>
      <c r="AC78" s="6">
        <v>11</v>
      </c>
      <c r="AD78" s="6">
        <v>223</v>
      </c>
      <c r="AE78" s="6">
        <v>54</v>
      </c>
      <c r="AF78" s="6">
        <v>17</v>
      </c>
      <c r="AG78" s="6">
        <v>39</v>
      </c>
    </row>
    <row r="79" spans="1:33">
      <c r="A79" s="6">
        <v>906</v>
      </c>
      <c r="B79" s="7">
        <f t="shared" si="11"/>
        <v>69.09</v>
      </c>
      <c r="C79" s="10">
        <v>3.3893620414673045</v>
      </c>
      <c r="D79" s="7">
        <f t="shared" si="12"/>
        <v>6.7787240829346089</v>
      </c>
      <c r="E79" s="18">
        <v>16.75</v>
      </c>
      <c r="F79" s="7">
        <v>7.3364782170653768</v>
      </c>
      <c r="G79" s="7">
        <v>4.7</v>
      </c>
      <c r="H79" s="7">
        <v>1.95</v>
      </c>
      <c r="I79" s="7">
        <f t="shared" si="13"/>
        <v>1.4570000000000001</v>
      </c>
      <c r="J79" s="7">
        <f t="shared" si="14"/>
        <v>2.0820530000000002</v>
      </c>
      <c r="K79" s="7">
        <v>0</v>
      </c>
      <c r="L79" s="7">
        <f t="shared" si="15"/>
        <v>0</v>
      </c>
      <c r="M79" s="8">
        <f t="shared" si="16"/>
        <v>4.8800000000000003E-2</v>
      </c>
      <c r="N79" s="9">
        <f t="shared" si="17"/>
        <v>1.4100000000000001E-2</v>
      </c>
      <c r="O79" s="9">
        <f t="shared" si="18"/>
        <v>2.08962E-2</v>
      </c>
      <c r="P79" s="9">
        <f t="shared" si="19"/>
        <v>3.4700000000000002E-2</v>
      </c>
      <c r="Q79" s="9">
        <f t="shared" si="20"/>
        <v>4.4797700000000003E-2</v>
      </c>
      <c r="R79" s="7">
        <v>1.8</v>
      </c>
      <c r="S79" s="7">
        <v>6.21</v>
      </c>
      <c r="T79" s="7">
        <v>1.26</v>
      </c>
      <c r="U79" s="7">
        <v>0.21</v>
      </c>
      <c r="V79" s="8">
        <v>6.2E-2</v>
      </c>
      <c r="W79" s="6">
        <v>9</v>
      </c>
      <c r="X79" s="6">
        <v>56</v>
      </c>
      <c r="Y79" s="6">
        <v>14</v>
      </c>
      <c r="Z79" s="6">
        <v>12</v>
      </c>
      <c r="AA79" s="6">
        <v>488</v>
      </c>
      <c r="AB79" s="6">
        <v>20</v>
      </c>
      <c r="AC79" s="6">
        <v>10</v>
      </c>
      <c r="AD79" s="6">
        <v>237</v>
      </c>
      <c r="AE79" s="6">
        <v>50</v>
      </c>
      <c r="AF79" s="6">
        <v>16</v>
      </c>
      <c r="AG79" s="6">
        <v>35</v>
      </c>
    </row>
    <row r="80" spans="1:33">
      <c r="A80" s="6">
        <v>916</v>
      </c>
      <c r="B80" s="7">
        <f t="shared" si="11"/>
        <v>74.234999999999999</v>
      </c>
      <c r="C80" s="10">
        <v>1.169438332368268</v>
      </c>
      <c r="D80" s="7">
        <f t="shared" si="12"/>
        <v>2.338876664736536</v>
      </c>
      <c r="E80" s="18">
        <v>20.333333333333332</v>
      </c>
      <c r="F80" s="7">
        <v>3.0927900019301404</v>
      </c>
      <c r="G80" s="7">
        <v>5.05</v>
      </c>
      <c r="H80" s="7">
        <v>2.1</v>
      </c>
      <c r="I80" s="7">
        <f t="shared" si="13"/>
        <v>1.5654999999999999</v>
      </c>
      <c r="J80" s="7">
        <f t="shared" si="14"/>
        <v>2.2370994999999998</v>
      </c>
      <c r="K80" s="7">
        <v>0</v>
      </c>
      <c r="L80" s="7">
        <f t="shared" si="15"/>
        <v>0</v>
      </c>
      <c r="M80" s="8">
        <f t="shared" si="16"/>
        <v>3.4099999999999998E-2</v>
      </c>
      <c r="N80" s="9">
        <f t="shared" si="17"/>
        <v>1.515E-2</v>
      </c>
      <c r="O80" s="9">
        <f t="shared" si="18"/>
        <v>2.2452300000000001E-2</v>
      </c>
      <c r="P80" s="9">
        <v>0</v>
      </c>
      <c r="Q80" s="9">
        <f t="shared" si="20"/>
        <v>0</v>
      </c>
      <c r="R80" s="7">
        <v>2.52</v>
      </c>
      <c r="S80" s="7">
        <v>6.28</v>
      </c>
      <c r="T80" s="7">
        <v>1.33</v>
      </c>
      <c r="U80" s="7">
        <v>0.24</v>
      </c>
      <c r="V80" s="8">
        <v>6.4000000000000001E-2</v>
      </c>
      <c r="W80" s="6">
        <v>9</v>
      </c>
      <c r="X80" s="6">
        <v>69</v>
      </c>
      <c r="Y80" s="6">
        <v>15</v>
      </c>
      <c r="Z80" s="6">
        <v>14</v>
      </c>
      <c r="AA80" s="6">
        <v>341</v>
      </c>
      <c r="AB80" s="6">
        <v>20</v>
      </c>
      <c r="AC80" s="6">
        <v>10</v>
      </c>
      <c r="AD80" s="6">
        <v>224</v>
      </c>
      <c r="AE80" s="6">
        <v>54</v>
      </c>
      <c r="AF80" s="6">
        <v>16</v>
      </c>
      <c r="AG80" s="6">
        <v>38</v>
      </c>
    </row>
    <row r="81" spans="1:33">
      <c r="A81" s="6">
        <v>926</v>
      </c>
      <c r="B81" s="7">
        <f t="shared" si="11"/>
        <v>71.294999999999987</v>
      </c>
      <c r="C81" s="10">
        <v>0.7411997857525443</v>
      </c>
      <c r="D81" s="7">
        <f t="shared" si="12"/>
        <v>1.4823995715050886</v>
      </c>
      <c r="E81" s="18">
        <v>19.5</v>
      </c>
      <c r="F81" s="7">
        <v>7.6822566784949231</v>
      </c>
      <c r="G81" s="7">
        <v>4.8499999999999996</v>
      </c>
      <c r="H81" s="7">
        <v>1.78</v>
      </c>
      <c r="I81" s="7">
        <f t="shared" si="13"/>
        <v>1.5034999999999998</v>
      </c>
      <c r="J81" s="7">
        <f t="shared" si="14"/>
        <v>2.1485014999999996</v>
      </c>
      <c r="K81" s="7">
        <v>0</v>
      </c>
      <c r="L81" s="7">
        <f t="shared" si="15"/>
        <v>0</v>
      </c>
      <c r="M81" s="8">
        <f t="shared" si="16"/>
        <v>4.58E-2</v>
      </c>
      <c r="N81" s="9">
        <f t="shared" si="17"/>
        <v>1.4549999999999999E-2</v>
      </c>
      <c r="O81" s="9">
        <f t="shared" si="18"/>
        <v>2.1563099999999998E-2</v>
      </c>
      <c r="P81" s="9">
        <f t="shared" si="19"/>
        <v>3.125E-2</v>
      </c>
      <c r="Q81" s="9">
        <f t="shared" si="20"/>
        <v>4.0343749999999998E-2</v>
      </c>
      <c r="R81" s="7">
        <v>1.85</v>
      </c>
      <c r="S81" s="7">
        <v>6.39</v>
      </c>
      <c r="T81" s="7">
        <v>1.3</v>
      </c>
      <c r="U81" s="7">
        <v>0.23</v>
      </c>
      <c r="V81" s="8">
        <v>5.8000000000000003E-2</v>
      </c>
      <c r="W81" s="6">
        <v>8</v>
      </c>
      <c r="X81" s="6">
        <v>57</v>
      </c>
      <c r="Y81" s="6">
        <v>15</v>
      </c>
      <c r="Z81" s="6">
        <v>12</v>
      </c>
      <c r="AA81" s="6">
        <v>458</v>
      </c>
      <c r="AB81" s="6">
        <v>22</v>
      </c>
      <c r="AC81" s="6">
        <v>8</v>
      </c>
      <c r="AD81" s="6">
        <v>229</v>
      </c>
      <c r="AE81" s="6">
        <v>55</v>
      </c>
      <c r="AF81" s="6">
        <v>14</v>
      </c>
      <c r="AG81" s="6">
        <v>33</v>
      </c>
    </row>
    <row r="82" spans="1:33" s="17" customFormat="1">
      <c r="A82" s="12">
        <v>934</v>
      </c>
      <c r="B82" s="13">
        <f t="shared" si="11"/>
        <v>68.060999999999993</v>
      </c>
      <c r="C82" s="14">
        <v>0.25286956521739112</v>
      </c>
      <c r="D82" s="13">
        <f t="shared" si="12"/>
        <v>0.50573913043478225</v>
      </c>
      <c r="E82" s="19">
        <v>16.5</v>
      </c>
      <c r="F82" s="13">
        <v>14.89503435956523</v>
      </c>
      <c r="G82" s="13">
        <v>4.63</v>
      </c>
      <c r="H82" s="13">
        <v>1.74</v>
      </c>
      <c r="I82" s="13">
        <f t="shared" si="13"/>
        <v>1.4353</v>
      </c>
      <c r="J82" s="13">
        <f t="shared" si="14"/>
        <v>2.0510437000000001</v>
      </c>
      <c r="K82" s="13">
        <v>0</v>
      </c>
      <c r="L82" s="13">
        <f t="shared" si="15"/>
        <v>0</v>
      </c>
      <c r="M82" s="15">
        <f t="shared" si="16"/>
        <v>4.3499999999999997E-2</v>
      </c>
      <c r="N82" s="16">
        <f t="shared" si="17"/>
        <v>1.389E-2</v>
      </c>
      <c r="O82" s="16">
        <f t="shared" si="18"/>
        <v>2.0584979999999999E-2</v>
      </c>
      <c r="P82" s="16">
        <f t="shared" si="19"/>
        <v>2.9609999999999997E-2</v>
      </c>
      <c r="Q82" s="16">
        <f t="shared" si="20"/>
        <v>3.8226509999999991E-2</v>
      </c>
      <c r="R82" s="13">
        <v>1.42</v>
      </c>
      <c r="S82" s="13">
        <v>4.96</v>
      </c>
      <c r="T82" s="13">
        <v>1.55</v>
      </c>
      <c r="U82" s="13">
        <v>0.18</v>
      </c>
      <c r="V82" s="15">
        <v>0.05</v>
      </c>
      <c r="W82" s="12">
        <v>8</v>
      </c>
      <c r="X82" s="12">
        <v>51</v>
      </c>
      <c r="Y82" s="12">
        <v>9</v>
      </c>
      <c r="Z82" s="12">
        <v>8</v>
      </c>
      <c r="AA82" s="12">
        <v>435</v>
      </c>
      <c r="AB82" s="12">
        <v>17</v>
      </c>
      <c r="AC82" s="12">
        <v>11</v>
      </c>
      <c r="AD82" s="12">
        <v>236</v>
      </c>
      <c r="AE82" s="12">
        <v>40</v>
      </c>
      <c r="AF82" s="12">
        <v>12</v>
      </c>
      <c r="AG82" s="12">
        <v>24</v>
      </c>
    </row>
    <row r="83" spans="1:33">
      <c r="C83" s="7" t="s">
        <v>9</v>
      </c>
    </row>
    <row r="84" spans="1:33">
      <c r="N84" s="11"/>
    </row>
  </sheetData>
  <phoneticPr fontId="3"/>
  <pageMargins left="0.5" right="0.5" top="0.75" bottom="0.75" header="0.5" footer="0.5"/>
  <pageSetup scale="90" orientation="landscape" horizontalDpi="4294967292" verticalDpi="4294967292" r:id="rId1"/>
  <headerFooter alignWithMargins="0">
    <oddHeader xml:space="preserve">&amp;L&amp;"Times New Roman,Regular"&amp;12Appendix 1. Concentrations of Major, Minor, and Trace Components in Core LSL–B.
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L. Shing. EastB-ICP.txt</vt:lpstr>
      <vt:lpstr>'L. Shing. EastB-ICP.txt'!Print_Titles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Dean User</dc:creator>
  <cp:lastModifiedBy>mkauffmann</cp:lastModifiedBy>
  <cp:lastPrinted>2011-05-06T21:22:52Z</cp:lastPrinted>
  <dcterms:created xsi:type="dcterms:W3CDTF">2008-07-22T20:41:24Z</dcterms:created>
  <dcterms:modified xsi:type="dcterms:W3CDTF">2011-05-06T21:23:14Z</dcterms:modified>
</cp:coreProperties>
</file>