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6560" windowHeight="8800" activeTab="0"/>
  </bookViews>
  <sheets>
    <sheet name="Preburn-USGS" sheetId="1" r:id="rId1"/>
    <sheet name="Preburn-USFS" sheetId="2" r:id="rId2"/>
    <sheet name="Postburn-1999" sheetId="3" r:id="rId3"/>
    <sheet name="Postburn-2000" sheetId="4" r:id="rId4"/>
  </sheets>
  <definedNames/>
  <calcPr fullCalcOnLoad="1"/>
</workbook>
</file>

<file path=xl/sharedStrings.xml><?xml version="1.0" encoding="utf-8"?>
<sst xmlns="http://schemas.openxmlformats.org/spreadsheetml/2006/main" count="840" uniqueCount="240">
  <si>
    <t>FS5A 2(7).6</t>
  </si>
  <si>
    <t>FS5A 2(7).9</t>
  </si>
  <si>
    <t>FS5A 2(7).10</t>
  </si>
  <si>
    <t>FS5A 2(7).12</t>
  </si>
  <si>
    <t>FS5A 2(7).1R</t>
  </si>
  <si>
    <t>FS5A 2(7).3R</t>
  </si>
  <si>
    <t>FS5A 3(5).1</t>
  </si>
  <si>
    <t>FS5A 3(5).3</t>
  </si>
  <si>
    <t>FS5A 3(5).6</t>
  </si>
  <si>
    <t>FS5A 3(5).1R</t>
  </si>
  <si>
    <t>FS5A 3(5).3R</t>
  </si>
  <si>
    <t>FFS5A 4(7).2</t>
  </si>
  <si>
    <t>FFS5A 5(7).8</t>
  </si>
  <si>
    <t>FFS5A 5(7).9</t>
  </si>
  <si>
    <t>FFS5A 6(7).1</t>
  </si>
  <si>
    <t>FFS5A 7(7).2</t>
  </si>
  <si>
    <t>FFS5A 8(4).4</t>
  </si>
  <si>
    <t>FFS5A 8(4).6</t>
  </si>
  <si>
    <t>FFS5A 11(7).2</t>
  </si>
  <si>
    <t>FFS5A 12(4).2</t>
  </si>
  <si>
    <t>FFS5A 13(6).3</t>
  </si>
  <si>
    <t>FFS5A 14(2).1</t>
  </si>
  <si>
    <t>FFS5A 15(7).3</t>
  </si>
  <si>
    <t>FFS5A 16(7).4</t>
  </si>
  <si>
    <t>FFS5A 17(13).1</t>
  </si>
  <si>
    <t>FFS5A 18(7).2</t>
  </si>
  <si>
    <t>Birch2 7.3</t>
  </si>
  <si>
    <t>Birch2 7.5</t>
  </si>
  <si>
    <t>Birch2 7.10</t>
  </si>
  <si>
    <t>Birch2 7.13</t>
  </si>
  <si>
    <t>Birch2 7.14</t>
  </si>
  <si>
    <t>SLBS  2.2</t>
  </si>
  <si>
    <t>SLBS  2.5</t>
  </si>
  <si>
    <t>SLBS  2.10</t>
  </si>
  <si>
    <t>SLBS  2.12</t>
  </si>
  <si>
    <t>SLBS  2.15</t>
  </si>
  <si>
    <t>SLBS  2.18</t>
  </si>
  <si>
    <t>SLBS  2.20</t>
  </si>
  <si>
    <t>SLBS  2.25</t>
  </si>
  <si>
    <t>FFS2U 9.7</t>
  </si>
  <si>
    <t>FFS2U 11.11</t>
  </si>
  <si>
    <t>FFS2U 12.12</t>
  </si>
  <si>
    <t>FFS2U 12.15</t>
  </si>
  <si>
    <t>FFS3U 2.9</t>
  </si>
  <si>
    <t>FFS3U 16.9</t>
  </si>
  <si>
    <t>FFS3U 16.10</t>
  </si>
  <si>
    <t>FFS3U 17.6 1:2</t>
  </si>
  <si>
    <t>FFS4U 1.13</t>
  </si>
  <si>
    <t>FFS4U 12.14</t>
  </si>
  <si>
    <t>FFS4U 13.17</t>
  </si>
  <si>
    <t>FFS5U 1.7</t>
  </si>
  <si>
    <t>FFS5U 1.20</t>
  </si>
  <si>
    <t>FFS5U 2.12</t>
  </si>
  <si>
    <t>FFS5U 3.13</t>
  </si>
  <si>
    <t>Vol. Fld. Moisture</t>
  </si>
  <si>
    <t>Thickness</t>
  </si>
  <si>
    <t>Height above mineral</t>
  </si>
  <si>
    <t>LBS 1.4</t>
  </si>
  <si>
    <t>L</t>
  </si>
  <si>
    <t>Live feathermoss</t>
  </si>
  <si>
    <t>LBS 1.7</t>
  </si>
  <si>
    <t>Dead moss with needles and roots</t>
  </si>
  <si>
    <t>LBS 1.12</t>
  </si>
  <si>
    <t>Slightly decomposed roots and moss</t>
  </si>
  <si>
    <t>LBS 1.17</t>
  </si>
  <si>
    <t>LBS 1.25</t>
  </si>
  <si>
    <t>LBS 1.29</t>
  </si>
  <si>
    <t>M</t>
  </si>
  <si>
    <t>Decomposed organics.  Some root part, needles, and char recognizable</t>
  </si>
  <si>
    <t>LBS 1.56</t>
  </si>
  <si>
    <t>fA</t>
  </si>
  <si>
    <t>LBS 2.03</t>
  </si>
  <si>
    <t>Ash, dead needles, dead moss</t>
  </si>
  <si>
    <t>LBS 2.5</t>
  </si>
  <si>
    <t>Mostly dead moss stems wut some leafy parts</t>
  </si>
  <si>
    <t>LBS 2.8</t>
  </si>
  <si>
    <t>Roots, leaf parts</t>
  </si>
  <si>
    <t>LBS 2.10</t>
  </si>
  <si>
    <t>Dark brown with recognizable plant parts and roots</t>
  </si>
  <si>
    <t>LBS 2.12.5</t>
  </si>
  <si>
    <t>Well decomposed with mostly unrecognizable pieces (except roots).  Some char.</t>
  </si>
  <si>
    <t>LBS 2.17</t>
  </si>
  <si>
    <t>LBS 3.2</t>
  </si>
  <si>
    <t>ash, charred needles and roots</t>
  </si>
  <si>
    <t>LBS 3.7</t>
  </si>
  <si>
    <t>mineral soil</t>
  </si>
  <si>
    <t>Green moss (0-3 cm) over dead moss and root dominated layer</t>
  </si>
  <si>
    <t>Green moss (0-2.5 cm) over dead moss, roots (small and tree), and ice</t>
  </si>
  <si>
    <t>Green moss (0-2 cm) over yellow moss and roots.  Frozen at 10 cm.</t>
  </si>
  <si>
    <t>Green moss (0-3 cm) over undecomposed moss/roots and decomposed organics.  Frozen at 8 cm.</t>
  </si>
  <si>
    <t>Live moss (0-2 cm) over fresher and then decomposing brown moss and roots.  Frozen at 10 cm.</t>
  </si>
  <si>
    <t>Green moss (0-3 cm) over dead moss, roots, and litter that become more decomposed with depth.</t>
  </si>
  <si>
    <t>Moisture in AD sample</t>
  </si>
  <si>
    <t>LDF</t>
  </si>
  <si>
    <t>LTF</t>
  </si>
  <si>
    <t>LFT</t>
  </si>
  <si>
    <t>bD</t>
  </si>
  <si>
    <t>D</t>
  </si>
  <si>
    <t>F</t>
  </si>
  <si>
    <t>A</t>
  </si>
  <si>
    <t>X</t>
  </si>
  <si>
    <t>Black, rooty ash</t>
  </si>
  <si>
    <t>bF</t>
  </si>
  <si>
    <t>LM</t>
  </si>
  <si>
    <t>DM</t>
  </si>
  <si>
    <t>UD</t>
  </si>
  <si>
    <t>LD</t>
  </si>
  <si>
    <t>Live moss</t>
  </si>
  <si>
    <t>Dead moss</t>
  </si>
  <si>
    <t>Upper duff</t>
  </si>
  <si>
    <t>Lower duff</t>
  </si>
  <si>
    <t>LT</t>
  </si>
  <si>
    <t>Litter</t>
  </si>
  <si>
    <t>UPBS 5.2</t>
  </si>
  <si>
    <t>UPBS 5.5</t>
  </si>
  <si>
    <t>UPBS 5.7</t>
  </si>
  <si>
    <t>UPBS 5.10</t>
  </si>
  <si>
    <t xml:space="preserve">UPBS 6.2            </t>
  </si>
  <si>
    <t xml:space="preserve">UPBS 6.5            </t>
  </si>
  <si>
    <t xml:space="preserve">UPBS 6.10           </t>
  </si>
  <si>
    <t xml:space="preserve">UPBS 6.15           </t>
  </si>
  <si>
    <t xml:space="preserve">UPBS 6.19           </t>
  </si>
  <si>
    <t xml:space="preserve">UPBS 6.20           </t>
  </si>
  <si>
    <t>Birch2 1.4</t>
  </si>
  <si>
    <t>Birch2 1.5</t>
  </si>
  <si>
    <t>Birch2 1.10</t>
  </si>
  <si>
    <t>Birch2 1.11</t>
  </si>
  <si>
    <t>Birch2 2.4</t>
  </si>
  <si>
    <t>Birch2 2.5</t>
  </si>
  <si>
    <t>Birch2 2.8</t>
  </si>
  <si>
    <t>Birch2 2.10</t>
  </si>
  <si>
    <t>Birch2 8.3</t>
  </si>
  <si>
    <t>Birch2 8.5</t>
  </si>
  <si>
    <t>Birch2 8.10</t>
  </si>
  <si>
    <t>Birch2 8.11</t>
  </si>
  <si>
    <t>SLBS 1.2</t>
  </si>
  <si>
    <t>SLBS 1.5</t>
  </si>
  <si>
    <t>SLBS 1.10</t>
  </si>
  <si>
    <t>SLBS 1.15</t>
  </si>
  <si>
    <t>SLBS 1.20</t>
  </si>
  <si>
    <t>SLBS 1.23</t>
  </si>
  <si>
    <t>SLBS 1.25</t>
  </si>
  <si>
    <t>SLBS 3.3</t>
  </si>
  <si>
    <t>SLBS 3.5</t>
  </si>
  <si>
    <t>SLBS 3.10</t>
  </si>
  <si>
    <t>SLBS 3.15</t>
  </si>
  <si>
    <t>SLBS 3.17</t>
  </si>
  <si>
    <t>SLBS 3.20</t>
  </si>
  <si>
    <t>SLBS 3.22</t>
  </si>
  <si>
    <t>SLBS 4.3</t>
  </si>
  <si>
    <t>SLBS 4.5</t>
  </si>
  <si>
    <t>SLBS 4.10</t>
  </si>
  <si>
    <t>SLBS 4.15</t>
  </si>
  <si>
    <t>SLBS 4.16</t>
  </si>
  <si>
    <t>SLBS 4.20</t>
  </si>
  <si>
    <t>SLBS 5.2</t>
  </si>
  <si>
    <t>SLBS 5.5</t>
  </si>
  <si>
    <t>SLBS 5.10</t>
  </si>
  <si>
    <t>SLBS 5.15</t>
  </si>
  <si>
    <t>SLBS 5.20</t>
  </si>
  <si>
    <t>SLBS 5.22</t>
  </si>
  <si>
    <t>SLBS 6.2</t>
  </si>
  <si>
    <t>SLBS 6.5</t>
  </si>
  <si>
    <t>SLBS 6.10</t>
  </si>
  <si>
    <t>SLBS 6.15</t>
  </si>
  <si>
    <t>SLBS 6.16</t>
  </si>
  <si>
    <t>SLBS 7.3</t>
  </si>
  <si>
    <t>SLBS 7.5</t>
  </si>
  <si>
    <t>SLBS 7.8</t>
  </si>
  <si>
    <t>SLBS 7.10</t>
  </si>
  <si>
    <t>SLBS 7.11</t>
  </si>
  <si>
    <t>SLBS 7.15</t>
  </si>
  <si>
    <t>SLBS 7.20</t>
  </si>
  <si>
    <t>Upper duff - feathermoss</t>
  </si>
  <si>
    <r>
      <t xml:space="preserve">Upper duff - </t>
    </r>
    <r>
      <rPr>
        <i/>
        <sz val="10"/>
        <rFont val="Arial"/>
        <family val="2"/>
      </rPr>
      <t>Sphagnum</t>
    </r>
    <r>
      <rPr>
        <sz val="10"/>
        <rFont val="Arial"/>
        <family val="2"/>
      </rPr>
      <t xml:space="preserve"> sp.</t>
    </r>
  </si>
  <si>
    <t>Sample ID</t>
  </si>
  <si>
    <t>FS5A 1(6).2</t>
  </si>
  <si>
    <t>FS5A 1(6).4</t>
  </si>
  <si>
    <t>FS5A 1(6).10</t>
  </si>
  <si>
    <t>FS5A 1(6).12</t>
  </si>
  <si>
    <t>FS5A 1(6).2R</t>
  </si>
  <si>
    <t>FS5A 1(6).4R</t>
  </si>
  <si>
    <t>FS5A 2(7).1</t>
  </si>
  <si>
    <t>FS5A 2(7).3</t>
  </si>
  <si>
    <t>Depth</t>
  </si>
  <si>
    <t>Field horizon code</t>
  </si>
  <si>
    <t>Field Description</t>
  </si>
  <si>
    <t>Date Sampled</t>
  </si>
  <si>
    <t>Thick -ness</t>
  </si>
  <si>
    <t>&gt;2 mm in sample</t>
  </si>
  <si>
    <t>&gt;1 cm in sample</t>
  </si>
  <si>
    <t>Bulk Density (&lt;2 mm)</t>
  </si>
  <si>
    <t>Total Bulk Density</t>
  </si>
  <si>
    <t>(cm)</t>
  </si>
  <si>
    <t>(%)</t>
  </si>
  <si>
    <t>(vol. %)</t>
  </si>
  <si>
    <t>-</t>
  </si>
  <si>
    <r>
      <t>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</si>
  <si>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Ash mixed into charry, brittle moss</t>
  </si>
  <si>
    <t>Dead moss with a few birch leaves and needles</t>
  </si>
  <si>
    <t>Mostly roots, some moss</t>
  </si>
  <si>
    <t>Slightly decomposed roots and moss, coarse roots, some mineral soil and rocks</t>
  </si>
  <si>
    <t>Black char (post-rain)</t>
  </si>
  <si>
    <t>Dead moss with roots (post-rain)</t>
  </si>
  <si>
    <t>Black ash, brittle moss, dead needles</t>
  </si>
  <si>
    <t>Brown very dry moss and roots</t>
  </si>
  <si>
    <t>Moister moss and roots</t>
  </si>
  <si>
    <t>Organic and mineral soil mixed</t>
  </si>
  <si>
    <t>Silt loam and organics mixed</t>
  </si>
  <si>
    <t>Mineral soil</t>
  </si>
  <si>
    <t>Ash (post-rain)</t>
  </si>
  <si>
    <t>Dry moss and roots (post-rain)</t>
  </si>
  <si>
    <t>Black brittle moss and cones</t>
  </si>
  <si>
    <t>Unburned, dry dead moss</t>
  </si>
  <si>
    <t>Moss with roots</t>
  </si>
  <si>
    <t>Burned moss (post-rain)</t>
  </si>
  <si>
    <t>Unburned moss (post-rain)</t>
  </si>
  <si>
    <t>Charred sample with ash</t>
  </si>
  <si>
    <t>No description</t>
  </si>
  <si>
    <t>Charred feathermoss</t>
  </si>
  <si>
    <t>Needles mixed into charry moss and ash</t>
  </si>
  <si>
    <t>Ash</t>
  </si>
  <si>
    <t>Black, almost mineral</t>
  </si>
  <si>
    <t>Charred feathermoss, roots, and stems of shrubs</t>
  </si>
  <si>
    <t>Charred root mat with ash and very fine roots</t>
  </si>
  <si>
    <t>Fluffy ash from within the well of a tree</t>
  </si>
  <si>
    <t>Charred moss with roots</t>
  </si>
  <si>
    <t>Ash and charred needles and roots</t>
  </si>
  <si>
    <t>Lightly charred fine roots with ash</t>
  </si>
  <si>
    <t>Charred needles, leaves, and feathermoss</t>
  </si>
  <si>
    <t>Charred needles and feathermoss</t>
  </si>
  <si>
    <t/>
  </si>
  <si>
    <t>Feathermoss (0-2.5 cm) over fibrous moss and roots</t>
  </si>
  <si>
    <t>Feathermoss (0-4 cm) over roots and dead moss</t>
  </si>
  <si>
    <t>Green moss (0-3 cm) over fibrics</t>
  </si>
  <si>
    <t>Fresh birch litter (0-2 cm) over older litter, roots, and more decomposed organics</t>
  </si>
  <si>
    <t>Fresh birch litter (0-2 cm) over older litter, old moss and roots</t>
  </si>
  <si>
    <t>Fresh birch litter (0-1 cm) over older litter, roots, old moss layer, and some mesics</t>
  </si>
  <si>
    <t>Fresh birch litter (0-4 cm) over decomposed litter and roots, some mesics at base</t>
  </si>
  <si>
    <t>Green moss (0-3 cm) over dead moss with much of its structure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</si>
</sst>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2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2" fontId="6" fillId="0" borderId="0" xfId="0" applyNumberFormat="1" applyFont="1" applyAlignment="1" quotePrefix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1" xfId="0" applyNumberFormat="1" applyFont="1" applyFill="1" applyBorder="1" applyAlignment="1" quotePrefix="1">
      <alignment horizontal="center"/>
    </xf>
    <xf numFmtId="2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Font="1" applyFill="1" applyBorder="1">
      <alignment/>
      <protection/>
    </xf>
    <xf numFmtId="165" fontId="6" fillId="0" borderId="0" xfId="0" applyNumberFormat="1" applyFont="1" applyAlignment="1" quotePrefix="1">
      <alignment horizontal="center"/>
    </xf>
    <xf numFmtId="2" fontId="6" fillId="0" borderId="0" xfId="0" applyNumberFormat="1" applyFont="1" applyFill="1" applyAlignment="1" quotePrefix="1">
      <alignment horizontal="center"/>
    </xf>
    <xf numFmtId="14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14" fontId="6" fillId="0" borderId="0" xfId="20" applyNumberFormat="1" applyFont="1" applyFill="1" applyBorder="1" applyAlignment="1">
      <alignment horizontal="center"/>
      <protection/>
    </xf>
    <xf numFmtId="14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center"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>
      <alignment horizontal="center"/>
      <protection/>
    </xf>
    <xf numFmtId="14" fontId="6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Delta_Creek_Field#2" xfId="20"/>
    <cellStyle name="Normal_Delta_Misc_Field#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75" defaultRowHeight="12"/>
  <cols>
    <col min="1" max="1" width="15.50390625" style="20" bestFit="1" customWidth="1"/>
    <col min="2" max="2" width="6.625" style="13" customWidth="1"/>
    <col min="3" max="3" width="8.875" style="13" customWidth="1"/>
    <col min="4" max="4" width="85.125" style="16" bestFit="1" customWidth="1"/>
    <col min="5" max="5" width="9.125" style="22" customWidth="1"/>
    <col min="6" max="6" width="7.125" style="13" customWidth="1"/>
    <col min="7" max="7" width="11.375" style="25" customWidth="1"/>
    <col min="8" max="8" width="9.00390625" style="25" customWidth="1"/>
    <col min="9" max="9" width="11.875" style="31" customWidth="1"/>
    <col min="10" max="10" width="10.875" style="32" customWidth="1"/>
    <col min="11" max="11" width="10.625" style="30" customWidth="1"/>
    <col min="12" max="12" width="9.625" style="26" customWidth="1"/>
    <col min="13" max="16384" width="8.875" style="32" customWidth="1"/>
  </cols>
  <sheetData>
    <row r="1" spans="1:13" s="6" customFormat="1" ht="39" customHeight="1">
      <c r="A1" s="1" t="s">
        <v>175</v>
      </c>
      <c r="B1" s="2" t="s">
        <v>184</v>
      </c>
      <c r="C1" s="3" t="s">
        <v>185</v>
      </c>
      <c r="D1" s="4" t="s">
        <v>186</v>
      </c>
      <c r="E1" s="46" t="s">
        <v>187</v>
      </c>
      <c r="F1" s="47" t="s">
        <v>188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2" t="s">
        <v>56</v>
      </c>
    </row>
    <row r="2" spans="1:13" s="13" customFormat="1" ht="12">
      <c r="A2" s="7"/>
      <c r="B2" s="7" t="s">
        <v>193</v>
      </c>
      <c r="C2" s="7"/>
      <c r="D2" s="8"/>
      <c r="E2" s="48"/>
      <c r="F2" s="49" t="s">
        <v>193</v>
      </c>
      <c r="G2" s="14" t="s">
        <v>194</v>
      </c>
      <c r="H2" s="14" t="s">
        <v>194</v>
      </c>
      <c r="I2" s="14" t="s">
        <v>197</v>
      </c>
      <c r="J2" s="14" t="s">
        <v>197</v>
      </c>
      <c r="K2" s="12" t="s">
        <v>194</v>
      </c>
      <c r="L2" s="12" t="s">
        <v>194</v>
      </c>
      <c r="M2" s="67" t="s">
        <v>193</v>
      </c>
    </row>
    <row r="3" spans="1:12" s="19" customFormat="1" ht="12">
      <c r="A3" s="15"/>
      <c r="B3" s="15"/>
      <c r="C3" s="15"/>
      <c r="D3" s="16"/>
      <c r="E3" s="17"/>
      <c r="F3" s="9"/>
      <c r="G3" s="11"/>
      <c r="H3" s="11"/>
      <c r="I3" s="18"/>
      <c r="K3" s="20"/>
      <c r="L3" s="13"/>
    </row>
    <row r="4" spans="1:13" ht="12">
      <c r="A4" s="32" t="s">
        <v>39</v>
      </c>
      <c r="B4" s="32">
        <v>7</v>
      </c>
      <c r="C4" s="13" t="s">
        <v>93</v>
      </c>
      <c r="D4" s="32" t="s">
        <v>232</v>
      </c>
      <c r="E4" s="51">
        <v>36289</v>
      </c>
      <c r="F4" s="35">
        <v>7</v>
      </c>
      <c r="G4" s="27">
        <v>0</v>
      </c>
      <c r="H4" s="28">
        <v>0</v>
      </c>
      <c r="I4" s="25">
        <v>0.016308349769888226</v>
      </c>
      <c r="J4" s="56">
        <v>0.016308349769888226</v>
      </c>
      <c r="K4" s="25">
        <v>5.527895181741336</v>
      </c>
      <c r="L4" s="27">
        <v>10.33478893740904</v>
      </c>
      <c r="M4" s="27" t="str">
        <f aca="true" t="shared" si="0" ref="M4:M21">IF($A4="","","-")</f>
        <v>-</v>
      </c>
    </row>
    <row r="5" spans="1:13" ht="12">
      <c r="A5" s="32" t="s">
        <v>40</v>
      </c>
      <c r="B5" s="32">
        <v>11</v>
      </c>
      <c r="C5" s="13" t="s">
        <v>93</v>
      </c>
      <c r="D5" s="32" t="s">
        <v>233</v>
      </c>
      <c r="E5" s="51">
        <v>36289</v>
      </c>
      <c r="F5" s="35">
        <v>11</v>
      </c>
      <c r="G5" s="27">
        <v>0</v>
      </c>
      <c r="H5" s="28">
        <v>0</v>
      </c>
      <c r="I5" s="25">
        <v>0.02280884168850973</v>
      </c>
      <c r="J5" s="34">
        <v>0.02280884168850973</v>
      </c>
      <c r="K5" s="25">
        <v>6.226270713303909</v>
      </c>
      <c r="L5" s="27">
        <v>10.447761194029823</v>
      </c>
      <c r="M5" s="27" t="str">
        <f t="shared" si="0"/>
        <v>-</v>
      </c>
    </row>
    <row r="6" spans="1:13" ht="12">
      <c r="A6" s="32" t="s">
        <v>41</v>
      </c>
      <c r="B6" s="32">
        <v>12</v>
      </c>
      <c r="C6" s="13" t="s">
        <v>93</v>
      </c>
      <c r="D6" s="32" t="s">
        <v>234</v>
      </c>
      <c r="E6" s="51">
        <v>36289</v>
      </c>
      <c r="F6" s="35">
        <v>12</v>
      </c>
      <c r="G6" s="27">
        <v>0</v>
      </c>
      <c r="H6" s="28">
        <v>0</v>
      </c>
      <c r="I6" s="25">
        <v>0.03884834357561628</v>
      </c>
      <c r="J6" s="34">
        <v>0.03884834357561628</v>
      </c>
      <c r="K6" s="25">
        <v>5.847359374632102</v>
      </c>
      <c r="L6" s="27">
        <v>9.888059701492558</v>
      </c>
      <c r="M6" s="27" t="str">
        <f t="shared" si="0"/>
        <v>-</v>
      </c>
    </row>
    <row r="7" spans="1:13" ht="12">
      <c r="A7" s="32" t="s">
        <v>42</v>
      </c>
      <c r="B7" s="32">
        <v>15</v>
      </c>
      <c r="C7" s="13" t="s">
        <v>93</v>
      </c>
      <c r="D7" s="32" t="s">
        <v>234</v>
      </c>
      <c r="E7" s="51">
        <v>36289</v>
      </c>
      <c r="F7" s="35">
        <v>15</v>
      </c>
      <c r="G7" s="27">
        <v>0</v>
      </c>
      <c r="H7" s="28">
        <v>0</v>
      </c>
      <c r="I7" s="25">
        <v>0.04330665361043675</v>
      </c>
      <c r="J7" s="34">
        <v>0.04330665361043675</v>
      </c>
      <c r="K7" s="25">
        <v>5.997562971709545</v>
      </c>
      <c r="L7" s="27">
        <v>9.863945578231265</v>
      </c>
      <c r="M7" s="27" t="str">
        <f t="shared" si="0"/>
        <v>-</v>
      </c>
    </row>
    <row r="8" spans="1:13" ht="12">
      <c r="A8" s="32"/>
      <c r="B8" s="32"/>
      <c r="D8" s="32"/>
      <c r="E8" s="51"/>
      <c r="F8" s="35"/>
      <c r="G8" s="27"/>
      <c r="H8" s="28"/>
      <c r="I8" s="25"/>
      <c r="J8" s="34"/>
      <c r="K8" s="25"/>
      <c r="L8" s="27"/>
      <c r="M8" s="27"/>
    </row>
    <row r="9" spans="1:13" ht="12">
      <c r="A9" s="32" t="s">
        <v>43</v>
      </c>
      <c r="B9" s="32">
        <v>9</v>
      </c>
      <c r="C9" s="13" t="s">
        <v>94</v>
      </c>
      <c r="D9" s="32" t="s">
        <v>235</v>
      </c>
      <c r="E9" s="22">
        <v>36291</v>
      </c>
      <c r="F9" s="35">
        <v>9</v>
      </c>
      <c r="G9" s="27">
        <v>0</v>
      </c>
      <c r="H9" s="28">
        <v>0</v>
      </c>
      <c r="I9" s="25">
        <v>0.047497434015103625</v>
      </c>
      <c r="J9" s="34">
        <v>0.047497434015103625</v>
      </c>
      <c r="K9" s="25">
        <v>10.88684807718638</v>
      </c>
      <c r="L9" s="27">
        <v>10.348770726129192</v>
      </c>
      <c r="M9" s="27" t="str">
        <f t="shared" si="0"/>
        <v>-</v>
      </c>
    </row>
    <row r="10" spans="1:13" ht="12">
      <c r="A10" s="32" t="s">
        <v>44</v>
      </c>
      <c r="B10" s="32">
        <v>9</v>
      </c>
      <c r="C10" s="13" t="s">
        <v>94</v>
      </c>
      <c r="D10" s="16" t="s">
        <v>238</v>
      </c>
      <c r="E10" s="22">
        <v>36291</v>
      </c>
      <c r="F10" s="35">
        <v>9</v>
      </c>
      <c r="G10" s="27">
        <v>0</v>
      </c>
      <c r="H10" s="28">
        <v>0</v>
      </c>
      <c r="I10" s="25">
        <v>0.03759553262403653</v>
      </c>
      <c r="J10" s="34">
        <v>0.03759553262403653</v>
      </c>
      <c r="K10" s="25">
        <v>9.215071881771665</v>
      </c>
      <c r="L10" s="27">
        <v>9.870740305522911</v>
      </c>
      <c r="M10" s="27" t="str">
        <f t="shared" si="0"/>
        <v>-</v>
      </c>
    </row>
    <row r="11" spans="1:13" ht="12">
      <c r="A11" s="32" t="s">
        <v>45</v>
      </c>
      <c r="B11" s="32">
        <v>10</v>
      </c>
      <c r="C11" s="13" t="s">
        <v>94</v>
      </c>
      <c r="D11" s="32" t="s">
        <v>237</v>
      </c>
      <c r="E11" s="22">
        <v>36291</v>
      </c>
      <c r="F11" s="35">
        <v>10</v>
      </c>
      <c r="G11" s="27">
        <v>0</v>
      </c>
      <c r="H11" s="28">
        <v>0.04813863928112965</v>
      </c>
      <c r="I11" s="25">
        <v>0.04510309808024097</v>
      </c>
      <c r="J11" s="34">
        <v>0.0473841043890866</v>
      </c>
      <c r="K11" s="25">
        <v>12.244922894424676</v>
      </c>
      <c r="L11" s="27">
        <v>10.400000000000002</v>
      </c>
      <c r="M11" s="27" t="str">
        <f t="shared" si="0"/>
        <v>-</v>
      </c>
    </row>
    <row r="12" spans="1:13" ht="12">
      <c r="A12" s="32" t="s">
        <v>46</v>
      </c>
      <c r="B12" s="32">
        <v>6</v>
      </c>
      <c r="C12" s="13" t="s">
        <v>95</v>
      </c>
      <c r="D12" s="32" t="s">
        <v>236</v>
      </c>
      <c r="E12" s="22">
        <v>36291</v>
      </c>
      <c r="F12" s="35">
        <v>6</v>
      </c>
      <c r="G12" s="27">
        <v>0</v>
      </c>
      <c r="H12" s="28">
        <v>0</v>
      </c>
      <c r="I12" s="25">
        <v>0.05974183703332082</v>
      </c>
      <c r="J12" s="34">
        <v>0.05974183703332082</v>
      </c>
      <c r="K12" s="25">
        <v>15.644863915715538</v>
      </c>
      <c r="L12" s="27">
        <v>10.135617416131343</v>
      </c>
      <c r="M12" s="27" t="str">
        <f t="shared" si="0"/>
        <v>-</v>
      </c>
    </row>
    <row r="13" spans="1:13" ht="12">
      <c r="A13" s="32"/>
      <c r="B13" s="32"/>
      <c r="D13" s="32"/>
      <c r="E13" s="51"/>
      <c r="F13" s="35"/>
      <c r="G13" s="27"/>
      <c r="H13" s="28"/>
      <c r="I13" s="25"/>
      <c r="J13" s="34"/>
      <c r="K13" s="25"/>
      <c r="L13" s="27"/>
      <c r="M13" s="27"/>
    </row>
    <row r="14" spans="1:13" ht="12">
      <c r="A14" s="32" t="s">
        <v>47</v>
      </c>
      <c r="B14" s="32">
        <v>13</v>
      </c>
      <c r="C14" s="13" t="s">
        <v>93</v>
      </c>
      <c r="D14" s="32" t="s">
        <v>89</v>
      </c>
      <c r="E14" s="51">
        <v>36291</v>
      </c>
      <c r="F14" s="35">
        <v>13</v>
      </c>
      <c r="G14" s="27">
        <v>0</v>
      </c>
      <c r="H14" s="28">
        <v>0</v>
      </c>
      <c r="I14" s="25">
        <v>0.03693758812086165</v>
      </c>
      <c r="J14" s="34">
        <v>0.03693758812086165</v>
      </c>
      <c r="K14" s="25">
        <v>37.411504345808574</v>
      </c>
      <c r="L14" s="27">
        <v>11.073825503355765</v>
      </c>
      <c r="M14" s="27" t="str">
        <f t="shared" si="0"/>
        <v>-</v>
      </c>
    </row>
    <row r="15" spans="1:13" ht="12">
      <c r="A15" s="32" t="s">
        <v>48</v>
      </c>
      <c r="B15" s="32">
        <v>14</v>
      </c>
      <c r="C15" s="13" t="s">
        <v>93</v>
      </c>
      <c r="D15" s="32" t="s">
        <v>90</v>
      </c>
      <c r="E15" s="51">
        <v>36291</v>
      </c>
      <c r="F15" s="35">
        <v>14</v>
      </c>
      <c r="G15" s="27">
        <v>0</v>
      </c>
      <c r="H15" s="28">
        <v>0</v>
      </c>
      <c r="I15" s="25">
        <v>0.02359469482237332</v>
      </c>
      <c r="J15" s="34">
        <v>0.02359469482237332</v>
      </c>
      <c r="K15" s="25">
        <v>49.21910194633409</v>
      </c>
      <c r="L15" s="27">
        <v>11.513859275053292</v>
      </c>
      <c r="M15" s="27" t="str">
        <f t="shared" si="0"/>
        <v>-</v>
      </c>
    </row>
    <row r="16" spans="1:13" ht="12">
      <c r="A16" s="32" t="s">
        <v>49</v>
      </c>
      <c r="B16" s="32">
        <v>17</v>
      </c>
      <c r="C16" s="13" t="s">
        <v>93</v>
      </c>
      <c r="D16" s="32" t="s">
        <v>88</v>
      </c>
      <c r="E16" s="51">
        <v>36291</v>
      </c>
      <c r="F16" s="35">
        <v>17</v>
      </c>
      <c r="G16" s="27">
        <v>0</v>
      </c>
      <c r="H16" s="28">
        <v>0</v>
      </c>
      <c r="I16" s="25">
        <v>0.030847929747839647</v>
      </c>
      <c r="J16" s="34">
        <v>0.030847929747839647</v>
      </c>
      <c r="K16" s="25">
        <v>49.14475525476427</v>
      </c>
      <c r="L16" s="27">
        <v>11.126187245590227</v>
      </c>
      <c r="M16" s="27" t="str">
        <f t="shared" si="0"/>
        <v>-</v>
      </c>
    </row>
    <row r="17" spans="1:13" ht="12">
      <c r="A17" s="32"/>
      <c r="B17" s="32"/>
      <c r="D17" s="32"/>
      <c r="E17" s="51"/>
      <c r="F17" s="35"/>
      <c r="G17" s="27"/>
      <c r="H17" s="28"/>
      <c r="I17" s="25"/>
      <c r="J17" s="34"/>
      <c r="K17" s="25"/>
      <c r="L17" s="27"/>
      <c r="M17" s="27"/>
    </row>
    <row r="18" spans="1:13" ht="12">
      <c r="A18" s="32" t="s">
        <v>50</v>
      </c>
      <c r="B18" s="32">
        <v>20</v>
      </c>
      <c r="C18" s="13" t="s">
        <v>93</v>
      </c>
      <c r="D18" s="32" t="s">
        <v>91</v>
      </c>
      <c r="E18" s="51">
        <v>36289</v>
      </c>
      <c r="F18" s="35">
        <v>20</v>
      </c>
      <c r="G18" s="27">
        <v>0</v>
      </c>
      <c r="H18" s="28">
        <v>0.11242378048780488</v>
      </c>
      <c r="I18" s="25">
        <v>0.012775665056546544</v>
      </c>
      <c r="J18" s="34">
        <v>0.014393879393893574</v>
      </c>
      <c r="K18" s="25">
        <v>11.031033183605295</v>
      </c>
      <c r="L18" s="27">
        <v>9.839357429718907</v>
      </c>
      <c r="M18" s="27" t="str">
        <f t="shared" si="0"/>
        <v>-</v>
      </c>
    </row>
    <row r="19" spans="1:13" ht="12">
      <c r="A19" s="32" t="s">
        <v>51</v>
      </c>
      <c r="B19" s="32">
        <v>7</v>
      </c>
      <c r="C19" s="13" t="s">
        <v>93</v>
      </c>
      <c r="D19" s="32" t="s">
        <v>239</v>
      </c>
      <c r="E19" s="51">
        <v>36289</v>
      </c>
      <c r="F19" s="35">
        <v>7</v>
      </c>
      <c r="G19" s="27">
        <v>0</v>
      </c>
      <c r="H19" s="28">
        <v>0</v>
      </c>
      <c r="I19" s="25">
        <v>0.020500804425242675</v>
      </c>
      <c r="J19" s="34">
        <v>0.020500804425242675</v>
      </c>
      <c r="K19" s="25">
        <v>13.959010466566642</v>
      </c>
      <c r="L19" s="27">
        <v>10.0558659217877</v>
      </c>
      <c r="M19" s="27" t="str">
        <f t="shared" si="0"/>
        <v>-</v>
      </c>
    </row>
    <row r="20" spans="1:13" ht="12">
      <c r="A20" s="32" t="s">
        <v>52</v>
      </c>
      <c r="B20" s="32">
        <v>12</v>
      </c>
      <c r="C20" s="13" t="s">
        <v>93</v>
      </c>
      <c r="D20" s="32" t="s">
        <v>86</v>
      </c>
      <c r="E20" s="51">
        <v>36289</v>
      </c>
      <c r="F20" s="35">
        <v>12</v>
      </c>
      <c r="G20" s="27">
        <v>0</v>
      </c>
      <c r="H20" s="28">
        <v>0</v>
      </c>
      <c r="I20" s="25">
        <v>0.06780561511061672</v>
      </c>
      <c r="J20" s="34">
        <v>0.06780561511061672</v>
      </c>
      <c r="K20" s="25">
        <v>40.55339025146152</v>
      </c>
      <c r="L20" s="27">
        <v>9.79827089337185</v>
      </c>
      <c r="M20" s="27" t="str">
        <f t="shared" si="0"/>
        <v>-</v>
      </c>
    </row>
    <row r="21" spans="1:13" ht="12">
      <c r="A21" s="32" t="s">
        <v>53</v>
      </c>
      <c r="B21" s="32">
        <v>13</v>
      </c>
      <c r="C21" s="13" t="s">
        <v>93</v>
      </c>
      <c r="D21" s="32" t="s">
        <v>87</v>
      </c>
      <c r="E21" s="51">
        <v>36289</v>
      </c>
      <c r="F21" s="35">
        <v>13</v>
      </c>
      <c r="G21" s="27">
        <v>0</v>
      </c>
      <c r="H21" s="28">
        <v>0</v>
      </c>
      <c r="I21" s="25">
        <v>0.020819205081500158</v>
      </c>
      <c r="J21" s="34">
        <v>0.020819205081500158</v>
      </c>
      <c r="K21" s="25">
        <v>23.430900004670498</v>
      </c>
      <c r="L21" s="27">
        <v>10.220440881763626</v>
      </c>
      <c r="M21" s="27" t="str">
        <f t="shared" si="0"/>
        <v>-</v>
      </c>
    </row>
    <row r="22" spans="4:10" ht="12">
      <c r="D22" s="20"/>
      <c r="G22" s="27"/>
      <c r="H22" s="28"/>
      <c r="I22" s="25"/>
      <c r="J22" s="29"/>
    </row>
    <row r="23" spans="4:10" ht="12">
      <c r="D23" s="20"/>
      <c r="G23" s="27"/>
      <c r="H23" s="28"/>
      <c r="I23" s="25"/>
      <c r="J23" s="29"/>
    </row>
    <row r="24" spans="4:11" ht="12">
      <c r="D24" s="20"/>
      <c r="G24" s="27"/>
      <c r="H24" s="28"/>
      <c r="I24" s="25"/>
      <c r="J24" s="23"/>
      <c r="K24" s="33"/>
    </row>
    <row r="25" spans="4:10" ht="12">
      <c r="D25" s="20"/>
      <c r="G25" s="27"/>
      <c r="H25" s="28"/>
      <c r="I25" s="25"/>
      <c r="J25" s="29"/>
    </row>
    <row r="26" spans="4:10" ht="12">
      <c r="D26" s="20"/>
      <c r="G26" s="27"/>
      <c r="H26" s="28"/>
      <c r="I26" s="25"/>
      <c r="J26" s="29"/>
    </row>
    <row r="27" spans="4:11" ht="12">
      <c r="D27" s="20"/>
      <c r="G27" s="27"/>
      <c r="H27" s="28"/>
      <c r="I27" s="25"/>
      <c r="J27" s="23"/>
      <c r="K27" s="33"/>
    </row>
    <row r="28" spans="4:9" ht="12">
      <c r="D28" s="20"/>
      <c r="I28" s="25"/>
    </row>
    <row r="29" spans="4:10" ht="12">
      <c r="D29" s="20"/>
      <c r="G29" s="27"/>
      <c r="H29" s="28"/>
      <c r="I29" s="25"/>
      <c r="J29" s="29"/>
    </row>
    <row r="30" spans="4:10" ht="12">
      <c r="D30" s="20"/>
      <c r="G30" s="27"/>
      <c r="H30" s="28"/>
      <c r="I30" s="25"/>
      <c r="J30" s="29"/>
    </row>
    <row r="31" spans="4:11" ht="12">
      <c r="D31" s="20"/>
      <c r="G31" s="27"/>
      <c r="H31" s="28"/>
      <c r="I31" s="25"/>
      <c r="J31" s="29"/>
      <c r="K31" s="33"/>
    </row>
    <row r="32" spans="4:11" ht="12">
      <c r="D32" s="20"/>
      <c r="G32" s="27"/>
      <c r="H32" s="28"/>
      <c r="I32" s="25"/>
      <c r="J32" s="23"/>
      <c r="K32" s="33"/>
    </row>
    <row r="33" spans="4:9" ht="12">
      <c r="D33" s="20"/>
      <c r="I33" s="25"/>
    </row>
    <row r="34" spans="4:10" ht="12">
      <c r="D34" s="21"/>
      <c r="G34" s="27"/>
      <c r="H34" s="28"/>
      <c r="I34" s="25"/>
      <c r="J34" s="29"/>
    </row>
    <row r="35" spans="4:10" ht="12">
      <c r="D35" s="20"/>
      <c r="G35" s="27"/>
      <c r="H35" s="28"/>
      <c r="I35" s="25"/>
      <c r="J35" s="29"/>
    </row>
    <row r="36" spans="4:10" ht="12">
      <c r="D36" s="20"/>
      <c r="G36" s="27"/>
      <c r="H36" s="28"/>
      <c r="I36" s="25"/>
      <c r="J36" s="29"/>
    </row>
    <row r="37" spans="4:10" ht="12">
      <c r="D37" s="20"/>
      <c r="G37" s="27"/>
      <c r="H37" s="28"/>
      <c r="I37" s="25"/>
      <c r="J37" s="29"/>
    </row>
    <row r="38" spans="4:10" ht="12">
      <c r="D38" s="20"/>
      <c r="G38" s="27"/>
      <c r="H38" s="28"/>
      <c r="I38" s="25"/>
      <c r="J38" s="29"/>
    </row>
    <row r="39" spans="4:11" ht="12">
      <c r="D39" s="20"/>
      <c r="G39" s="27"/>
      <c r="H39" s="28"/>
      <c r="I39" s="25"/>
      <c r="J39" s="36"/>
      <c r="K39" s="33"/>
    </row>
    <row r="40" spans="4:10" ht="12">
      <c r="D40" s="20"/>
      <c r="G40" s="27"/>
      <c r="H40" s="28"/>
      <c r="I40" s="25"/>
      <c r="J40" s="29"/>
    </row>
    <row r="41" spans="4:10" ht="12">
      <c r="D41" s="20"/>
      <c r="G41" s="27"/>
      <c r="H41" s="28"/>
      <c r="I41" s="25"/>
      <c r="J41" s="29"/>
    </row>
    <row r="42" spans="4:10" ht="12">
      <c r="D42" s="20"/>
      <c r="G42" s="27"/>
      <c r="H42" s="28"/>
      <c r="I42" s="25"/>
      <c r="J42" s="29"/>
    </row>
    <row r="43" spans="4:9" ht="12">
      <c r="D43" s="20"/>
      <c r="I43" s="25"/>
    </row>
    <row r="44" spans="4:10" ht="12">
      <c r="D44" s="21"/>
      <c r="G44" s="27"/>
      <c r="H44" s="28"/>
      <c r="I44" s="25"/>
      <c r="J44" s="29"/>
    </row>
    <row r="45" spans="4:10" ht="12">
      <c r="D45" s="20"/>
      <c r="G45" s="27"/>
      <c r="H45" s="28"/>
      <c r="I45" s="25"/>
      <c r="J45" s="29"/>
    </row>
    <row r="46" spans="4:10" ht="12">
      <c r="D46" s="20"/>
      <c r="G46" s="27"/>
      <c r="H46" s="28"/>
      <c r="I46" s="25"/>
      <c r="J46" s="29"/>
    </row>
    <row r="47" spans="4:10" ht="12">
      <c r="D47" s="20"/>
      <c r="G47" s="27"/>
      <c r="H47" s="28"/>
      <c r="I47" s="25"/>
      <c r="J47" s="29"/>
    </row>
    <row r="48" spans="4:10" ht="12">
      <c r="D48" s="20"/>
      <c r="G48" s="27"/>
      <c r="H48" s="28"/>
      <c r="I48" s="25"/>
      <c r="J48" s="29"/>
    </row>
    <row r="49" spans="4:10" ht="12">
      <c r="D49" s="20"/>
      <c r="G49" s="27"/>
      <c r="H49" s="28"/>
      <c r="I49" s="25"/>
      <c r="J49" s="29"/>
    </row>
    <row r="50" spans="4:11" ht="12">
      <c r="D50" s="20"/>
      <c r="G50" s="27"/>
      <c r="H50" s="28"/>
      <c r="I50" s="25"/>
      <c r="J50" s="37"/>
      <c r="K50" s="33"/>
    </row>
    <row r="51" spans="4:11" ht="12">
      <c r="D51" s="20"/>
      <c r="G51" s="27"/>
      <c r="H51" s="28"/>
      <c r="I51" s="25"/>
      <c r="J51" s="29"/>
      <c r="K51" s="20"/>
    </row>
    <row r="52" spans="4:11" ht="12">
      <c r="D52" s="20"/>
      <c r="G52" s="27"/>
      <c r="H52" s="28"/>
      <c r="I52" s="25"/>
      <c r="J52" s="35"/>
      <c r="K52" s="38"/>
    </row>
    <row r="53" spans="4:9" ht="12">
      <c r="D53" s="20"/>
      <c r="I53" s="25"/>
    </row>
    <row r="54" spans="4:10" ht="12">
      <c r="D54" s="20"/>
      <c r="G54" s="27"/>
      <c r="H54" s="28"/>
      <c r="I54" s="25"/>
      <c r="J54" s="29"/>
    </row>
    <row r="55" spans="4:10" ht="12">
      <c r="D55" s="20"/>
      <c r="G55" s="27"/>
      <c r="H55" s="28"/>
      <c r="I55" s="25"/>
      <c r="J55" s="29"/>
    </row>
    <row r="56" spans="4:10" ht="12">
      <c r="D56" s="20"/>
      <c r="G56" s="27"/>
      <c r="H56" s="28"/>
      <c r="I56" s="25"/>
      <c r="J56" s="29"/>
    </row>
    <row r="57" spans="4:11" ht="12">
      <c r="D57" s="20"/>
      <c r="G57" s="27"/>
      <c r="H57" s="28"/>
      <c r="I57" s="25"/>
      <c r="J57" s="23"/>
      <c r="K57" s="33"/>
    </row>
    <row r="58" spans="4:10" ht="12">
      <c r="D58" s="20"/>
      <c r="G58" s="27"/>
      <c r="H58" s="28"/>
      <c r="I58" s="25"/>
      <c r="J58" s="23"/>
    </row>
    <row r="59" spans="4:11" ht="12">
      <c r="D59" s="20"/>
      <c r="G59" s="27"/>
      <c r="H59" s="28"/>
      <c r="I59" s="25"/>
      <c r="J59" s="39"/>
      <c r="K59" s="40"/>
    </row>
    <row r="60" spans="4:10" ht="12">
      <c r="D60" s="20"/>
      <c r="G60" s="34"/>
      <c r="H60" s="28"/>
      <c r="I60" s="29"/>
      <c r="J60" s="29"/>
    </row>
    <row r="61" ht="12">
      <c r="D61" s="20"/>
    </row>
    <row r="62" spans="4:10" ht="12">
      <c r="D62" s="20"/>
      <c r="G62" s="27"/>
      <c r="H62" s="28"/>
      <c r="I62" s="25"/>
      <c r="J62" s="29"/>
    </row>
    <row r="63" spans="4:10" ht="12">
      <c r="D63" s="20"/>
      <c r="G63" s="27"/>
      <c r="H63" s="28"/>
      <c r="I63" s="25"/>
      <c r="J63" s="29"/>
    </row>
    <row r="64" spans="4:10" ht="12">
      <c r="D64" s="20"/>
      <c r="G64" s="27"/>
      <c r="H64" s="28"/>
      <c r="I64" s="25"/>
      <c r="J64" s="29"/>
    </row>
    <row r="65" spans="4:11" ht="12">
      <c r="D65" s="20"/>
      <c r="G65" s="34"/>
      <c r="H65" s="28"/>
      <c r="I65" s="25"/>
      <c r="J65" s="23"/>
      <c r="K65" s="33"/>
    </row>
    <row r="66" spans="4:10" ht="12">
      <c r="D66" s="20"/>
      <c r="G66" s="27"/>
      <c r="H66" s="28"/>
      <c r="I66" s="25"/>
      <c r="J66" s="29"/>
    </row>
    <row r="67" spans="4:10" ht="12">
      <c r="D67" s="20"/>
      <c r="G67" s="27"/>
      <c r="H67" s="28"/>
      <c r="I67" s="25"/>
      <c r="J67" s="29"/>
    </row>
    <row r="68" spans="4:10" ht="12">
      <c r="D68" s="20"/>
      <c r="G68" s="27"/>
      <c r="H68" s="28"/>
      <c r="I68" s="25"/>
      <c r="J68" s="29"/>
    </row>
    <row r="69" spans="4:10" ht="12">
      <c r="D69" s="20"/>
      <c r="G69" s="34"/>
      <c r="H69" s="28"/>
      <c r="I69" s="25"/>
      <c r="J69" s="29"/>
    </row>
    <row r="70" spans="4:9" ht="12">
      <c r="D70" s="20"/>
      <c r="I70" s="25"/>
    </row>
    <row r="71" spans="4:10" ht="12">
      <c r="D71" s="20"/>
      <c r="G71" s="27"/>
      <c r="H71" s="28"/>
      <c r="I71" s="25"/>
      <c r="J71" s="29"/>
    </row>
    <row r="72" spans="4:10" ht="12">
      <c r="D72" s="20"/>
      <c r="G72" s="27"/>
      <c r="H72" s="28"/>
      <c r="I72" s="25"/>
      <c r="J72" s="29"/>
    </row>
    <row r="73" spans="4:10" ht="12">
      <c r="D73" s="20"/>
      <c r="G73" s="27"/>
      <c r="H73" s="28"/>
      <c r="I73" s="25"/>
      <c r="J73" s="29"/>
    </row>
    <row r="74" spans="4:10" ht="12">
      <c r="D74" s="20"/>
      <c r="G74" s="27"/>
      <c r="H74" s="28"/>
      <c r="I74" s="25"/>
      <c r="J74" s="29"/>
    </row>
    <row r="75" spans="4:10" ht="12">
      <c r="D75" s="20"/>
      <c r="G75" s="27"/>
      <c r="H75" s="28"/>
      <c r="I75" s="25"/>
      <c r="J75" s="29"/>
    </row>
    <row r="76" spans="4:11" ht="12">
      <c r="D76" s="20"/>
      <c r="G76" s="27"/>
      <c r="H76" s="28"/>
      <c r="I76" s="25"/>
      <c r="J76" s="23"/>
      <c r="K76" s="33"/>
    </row>
    <row r="77" spans="4:10" ht="12">
      <c r="D77" s="20"/>
      <c r="G77" s="27"/>
      <c r="H77" s="28"/>
      <c r="I77" s="25"/>
      <c r="J77" s="29"/>
    </row>
    <row r="78" spans="4:10" ht="12">
      <c r="D78" s="20"/>
      <c r="G78" s="34"/>
      <c r="H78" s="28"/>
      <c r="I78" s="34"/>
      <c r="J78" s="29"/>
    </row>
    <row r="79" spans="4:10" ht="12">
      <c r="D79" s="20"/>
      <c r="G79" s="27"/>
      <c r="H79" s="28"/>
      <c r="I79" s="25"/>
      <c r="J79" s="29"/>
    </row>
    <row r="80" spans="4:11" ht="12">
      <c r="D80" s="20"/>
      <c r="G80" s="27"/>
      <c r="H80" s="28"/>
      <c r="I80" s="25"/>
      <c r="J80" s="23"/>
      <c r="K80" s="33"/>
    </row>
    <row r="81" spans="4:9" ht="12">
      <c r="D81" s="20"/>
      <c r="I81" s="25"/>
    </row>
    <row r="82" spans="4:10" ht="12">
      <c r="D82" s="20"/>
      <c r="G82" s="27"/>
      <c r="H82" s="28"/>
      <c r="I82" s="25"/>
      <c r="J82" s="29"/>
    </row>
    <row r="83" spans="4:10" ht="12">
      <c r="D83" s="20"/>
      <c r="G83" s="27"/>
      <c r="H83" s="28"/>
      <c r="I83" s="25"/>
      <c r="J83" s="29"/>
    </row>
    <row r="84" spans="4:10" ht="12">
      <c r="D84" s="20"/>
      <c r="G84" s="27"/>
      <c r="H84" s="28"/>
      <c r="I84" s="25"/>
      <c r="J84" s="29"/>
    </row>
    <row r="85" spans="4:11" ht="12">
      <c r="D85" s="20"/>
      <c r="G85" s="27"/>
      <c r="H85" s="28"/>
      <c r="I85" s="25"/>
      <c r="J85" s="23"/>
      <c r="K85" s="33"/>
    </row>
    <row r="86" spans="4:11" ht="12">
      <c r="D86" s="20"/>
      <c r="G86" s="27"/>
      <c r="H86" s="28"/>
      <c r="I86" s="25"/>
      <c r="J86" s="23"/>
      <c r="K86" s="33"/>
    </row>
    <row r="87" spans="4:10" ht="12">
      <c r="D87" s="20"/>
      <c r="G87" s="27"/>
      <c r="H87" s="28"/>
      <c r="I87" s="25"/>
      <c r="J87" s="29"/>
    </row>
    <row r="88" spans="4:10" ht="12">
      <c r="D88" s="20"/>
      <c r="G88" s="27"/>
      <c r="H88" s="28"/>
      <c r="I88" s="25"/>
      <c r="J88" s="29"/>
    </row>
    <row r="89" spans="4:10" ht="12">
      <c r="D89" s="20"/>
      <c r="G89" s="27"/>
      <c r="H89" s="28"/>
      <c r="I89" s="25"/>
      <c r="J89" s="29"/>
    </row>
    <row r="90" spans="4:9" ht="12">
      <c r="D90" s="20"/>
      <c r="I90" s="25"/>
    </row>
    <row r="91" spans="4:10" ht="12">
      <c r="D91" s="20"/>
      <c r="G91" s="27"/>
      <c r="H91" s="28"/>
      <c r="I91" s="25"/>
      <c r="J91" s="29"/>
    </row>
    <row r="92" spans="4:10" ht="12">
      <c r="D92" s="20"/>
      <c r="G92" s="27"/>
      <c r="H92" s="28"/>
      <c r="I92" s="25"/>
      <c r="J92" s="29"/>
    </row>
    <row r="93" spans="4:10" ht="12">
      <c r="D93" s="20"/>
      <c r="G93" s="27"/>
      <c r="H93" s="28"/>
      <c r="I93" s="25"/>
      <c r="J93" s="29"/>
    </row>
    <row r="94" spans="4:11" ht="12">
      <c r="D94" s="20"/>
      <c r="G94" s="27"/>
      <c r="H94" s="28"/>
      <c r="I94" s="25"/>
      <c r="J94" s="23"/>
      <c r="K94" s="33"/>
    </row>
    <row r="95" spans="4:10" ht="12">
      <c r="D95" s="20"/>
      <c r="G95" s="27"/>
      <c r="H95" s="28"/>
      <c r="I95" s="25"/>
      <c r="J95" s="29"/>
    </row>
    <row r="96" spans="4:10" ht="12">
      <c r="D96" s="20"/>
      <c r="G96" s="27"/>
      <c r="H96" s="28"/>
      <c r="I96" s="25"/>
      <c r="J96" s="29"/>
    </row>
    <row r="97" spans="4:11" ht="12">
      <c r="D97" s="20"/>
      <c r="G97" s="27"/>
      <c r="H97" s="28"/>
      <c r="I97" s="25"/>
      <c r="J97" s="23"/>
      <c r="K97" s="33"/>
    </row>
    <row r="98" spans="4:10" ht="12">
      <c r="D98" s="20"/>
      <c r="G98" s="27"/>
      <c r="H98" s="28"/>
      <c r="I98" s="34"/>
      <c r="J98" s="29"/>
    </row>
    <row r="99" spans="4:10" ht="12">
      <c r="D99" s="20"/>
      <c r="G99" s="34"/>
      <c r="H99" s="28"/>
      <c r="I99" s="34"/>
      <c r="J99" s="29"/>
    </row>
    <row r="100" spans="4:10" ht="12">
      <c r="D100" s="20"/>
      <c r="G100" s="34"/>
      <c r="H100" s="28"/>
      <c r="I100" s="34"/>
      <c r="J100" s="29"/>
    </row>
    <row r="101" spans="4:9" ht="12">
      <c r="D101" s="20"/>
      <c r="I101" s="25"/>
    </row>
    <row r="102" spans="4:10" ht="12">
      <c r="D102" s="20"/>
      <c r="G102" s="27"/>
      <c r="H102" s="28"/>
      <c r="I102" s="25"/>
      <c r="J102" s="29"/>
    </row>
    <row r="103" spans="4:10" ht="12">
      <c r="D103" s="20"/>
      <c r="G103" s="27"/>
      <c r="H103" s="28"/>
      <c r="I103" s="25"/>
      <c r="J103" s="29"/>
    </row>
    <row r="104" spans="4:10" ht="12">
      <c r="D104" s="20"/>
      <c r="G104" s="27"/>
      <c r="H104" s="28"/>
      <c r="I104" s="25"/>
      <c r="J104" s="29"/>
    </row>
    <row r="105" spans="4:11" ht="12">
      <c r="D105" s="20"/>
      <c r="G105" s="27"/>
      <c r="H105" s="28"/>
      <c r="I105" s="25"/>
      <c r="J105" s="23"/>
      <c r="K105" s="33"/>
    </row>
    <row r="106" spans="4:10" ht="12">
      <c r="D106" s="20"/>
      <c r="G106" s="27"/>
      <c r="H106" s="28"/>
      <c r="I106" s="25"/>
      <c r="J106" s="29"/>
    </row>
    <row r="107" spans="4:10" ht="12">
      <c r="D107" s="20"/>
      <c r="G107" s="27"/>
      <c r="H107" s="28"/>
      <c r="I107" s="25"/>
      <c r="J107" s="29"/>
    </row>
    <row r="108" spans="4:10" ht="12">
      <c r="D108" s="20"/>
      <c r="G108" s="27"/>
      <c r="H108" s="28"/>
      <c r="I108" s="25"/>
      <c r="J108" s="29"/>
    </row>
    <row r="109" spans="4:11" ht="12">
      <c r="D109" s="20"/>
      <c r="G109" s="27"/>
      <c r="H109" s="28"/>
      <c r="I109" s="25"/>
      <c r="J109" s="23"/>
      <c r="K109" s="33"/>
    </row>
    <row r="110" ht="12">
      <c r="I110" s="25"/>
    </row>
    <row r="111" spans="1:10" ht="12">
      <c r="A111" s="19"/>
      <c r="D111" s="20"/>
      <c r="G111" s="42"/>
      <c r="H111" s="28"/>
      <c r="I111" s="25"/>
      <c r="J111" s="29"/>
    </row>
    <row r="112" spans="1:10" ht="12">
      <c r="A112" s="19"/>
      <c r="D112" s="20"/>
      <c r="G112" s="27"/>
      <c r="H112" s="28"/>
      <c r="I112" s="25"/>
      <c r="J112" s="29"/>
    </row>
    <row r="113" spans="1:10" ht="12">
      <c r="A113" s="19"/>
      <c r="D113" s="20"/>
      <c r="G113" s="27"/>
      <c r="H113" s="28"/>
      <c r="I113" s="25"/>
      <c r="J113" s="29"/>
    </row>
    <row r="114" spans="1:11" ht="12">
      <c r="A114" s="19"/>
      <c r="D114" s="20"/>
      <c r="G114" s="34"/>
      <c r="H114" s="28"/>
      <c r="I114" s="34"/>
      <c r="J114" s="23"/>
      <c r="K114" s="33"/>
    </row>
    <row r="115" spans="1:10" ht="12">
      <c r="A115" s="19"/>
      <c r="D115" s="20"/>
      <c r="G115" s="27"/>
      <c r="H115" s="28"/>
      <c r="I115" s="25"/>
      <c r="J115" s="29"/>
    </row>
    <row r="116" spans="1:11" ht="12">
      <c r="A116" s="43"/>
      <c r="B116" s="15"/>
      <c r="D116" s="20"/>
      <c r="G116" s="34"/>
      <c r="H116" s="28"/>
      <c r="I116" s="34"/>
      <c r="J116" s="23"/>
      <c r="K116" s="33"/>
    </row>
    <row r="122" ht="12">
      <c r="C122" s="44"/>
    </row>
    <row r="123" ht="12">
      <c r="C123" s="20"/>
    </row>
    <row r="124" ht="12">
      <c r="C124" s="20"/>
    </row>
    <row r="125" ht="12">
      <c r="C125" s="45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75" defaultRowHeight="12"/>
  <cols>
    <col min="1" max="1" width="12.50390625" style="19" customWidth="1"/>
    <col min="2" max="2" width="8.875" style="13" customWidth="1"/>
    <col min="3" max="3" width="7.875" style="13" bestFit="1" customWidth="1"/>
    <col min="4" max="4" width="23.625" style="19" bestFit="1" customWidth="1"/>
    <col min="5" max="5" width="14.00390625" style="61" bestFit="1" customWidth="1"/>
    <col min="6" max="6" width="9.875" style="13" bestFit="1" customWidth="1"/>
    <col min="7" max="8" width="8.875" style="13" customWidth="1"/>
    <col min="9" max="9" width="12.00390625" style="13" customWidth="1"/>
    <col min="10" max="12" width="8.875" style="24" customWidth="1"/>
    <col min="13" max="13" width="8.875" style="0" customWidth="1"/>
    <col min="14" max="16384" width="8.875" style="19" customWidth="1"/>
  </cols>
  <sheetData>
    <row r="1" spans="1:13" s="6" customFormat="1" ht="42.75" customHeight="1">
      <c r="A1" s="1" t="s">
        <v>175</v>
      </c>
      <c r="B1" s="2" t="s">
        <v>184</v>
      </c>
      <c r="C1" s="2" t="s">
        <v>185</v>
      </c>
      <c r="D1" s="2" t="s">
        <v>186</v>
      </c>
      <c r="E1" s="58" t="s">
        <v>187</v>
      </c>
      <c r="F1" s="2" t="s">
        <v>55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2" t="s">
        <v>56</v>
      </c>
    </row>
    <row r="2" spans="1:13" ht="12">
      <c r="A2" s="7"/>
      <c r="B2" s="7" t="s">
        <v>193</v>
      </c>
      <c r="C2" s="7"/>
      <c r="D2" s="53"/>
      <c r="E2" s="59"/>
      <c r="F2" s="7" t="s">
        <v>193</v>
      </c>
      <c r="G2" s="14" t="s">
        <v>194</v>
      </c>
      <c r="H2" s="14" t="s">
        <v>194</v>
      </c>
      <c r="I2" s="14" t="s">
        <v>197</v>
      </c>
      <c r="J2" s="14" t="s">
        <v>197</v>
      </c>
      <c r="K2" s="12" t="s">
        <v>194</v>
      </c>
      <c r="L2" s="12" t="s">
        <v>194</v>
      </c>
      <c r="M2" s="67" t="s">
        <v>193</v>
      </c>
    </row>
    <row r="3" spans="1:6" ht="12.75">
      <c r="A3" s="15"/>
      <c r="B3" s="54"/>
      <c r="C3" s="54"/>
      <c r="D3" s="55"/>
      <c r="E3" s="60"/>
      <c r="F3" s="54"/>
    </row>
    <row r="4" spans="1:13" ht="12.75">
      <c r="A4" s="19" t="s">
        <v>113</v>
      </c>
      <c r="B4" s="13">
        <v>2</v>
      </c>
      <c r="C4" s="13" t="s">
        <v>103</v>
      </c>
      <c r="D4" s="19" t="s">
        <v>107</v>
      </c>
      <c r="E4" s="61">
        <v>36347</v>
      </c>
      <c r="F4" s="13">
        <v>2</v>
      </c>
      <c r="G4" s="52">
        <v>0</v>
      </c>
      <c r="H4" s="52">
        <v>0</v>
      </c>
      <c r="I4" s="25">
        <v>0.08059558773307833</v>
      </c>
      <c r="J4" s="25">
        <v>0.08059558773307833</v>
      </c>
      <c r="K4" s="23">
        <v>8.059558773307833</v>
      </c>
      <c r="L4" s="52" t="s">
        <v>196</v>
      </c>
      <c r="M4" s="62" t="s">
        <v>196</v>
      </c>
    </row>
    <row r="5" spans="1:13" ht="12.75">
      <c r="A5" s="19" t="s">
        <v>114</v>
      </c>
      <c r="B5" s="13">
        <v>5</v>
      </c>
      <c r="C5" s="13" t="s">
        <v>104</v>
      </c>
      <c r="D5" s="19" t="s">
        <v>108</v>
      </c>
      <c r="E5" s="61">
        <v>36347</v>
      </c>
      <c r="F5" s="13">
        <v>3</v>
      </c>
      <c r="G5" s="52">
        <v>0</v>
      </c>
      <c r="H5" s="52">
        <v>0</v>
      </c>
      <c r="I5" s="25">
        <v>0.15162898709104566</v>
      </c>
      <c r="J5" s="25">
        <v>0.15162898709104566</v>
      </c>
      <c r="K5" s="23">
        <v>15.162898709104567</v>
      </c>
      <c r="L5" s="52" t="s">
        <v>196</v>
      </c>
      <c r="M5" s="62" t="s">
        <v>196</v>
      </c>
    </row>
    <row r="6" spans="1:13" ht="12.75">
      <c r="A6" s="19" t="s">
        <v>115</v>
      </c>
      <c r="B6" s="13">
        <v>7</v>
      </c>
      <c r="C6" s="13" t="s">
        <v>105</v>
      </c>
      <c r="D6" s="19" t="s">
        <v>109</v>
      </c>
      <c r="E6" s="61">
        <v>36347</v>
      </c>
      <c r="F6" s="13">
        <v>2</v>
      </c>
      <c r="G6" s="52">
        <v>0</v>
      </c>
      <c r="H6" s="52">
        <v>0</v>
      </c>
      <c r="I6" s="25">
        <v>0.08879174919745919</v>
      </c>
      <c r="J6" s="25">
        <v>0.08879174919745919</v>
      </c>
      <c r="K6" s="23">
        <v>8.87917491974592</v>
      </c>
      <c r="L6" s="52" t="s">
        <v>196</v>
      </c>
      <c r="M6" s="62" t="s">
        <v>196</v>
      </c>
    </row>
    <row r="7" spans="1:13" ht="12.75">
      <c r="A7" s="19" t="s">
        <v>116</v>
      </c>
      <c r="B7" s="13">
        <v>10</v>
      </c>
      <c r="C7" s="13" t="s">
        <v>106</v>
      </c>
      <c r="D7" s="19" t="s">
        <v>110</v>
      </c>
      <c r="E7" s="61">
        <v>36347</v>
      </c>
      <c r="F7" s="13">
        <v>3</v>
      </c>
      <c r="G7" s="57">
        <v>0.013989805877887432</v>
      </c>
      <c r="H7" s="52">
        <v>0</v>
      </c>
      <c r="I7" s="25">
        <v>0.6249573116590397</v>
      </c>
      <c r="J7" s="25">
        <v>0.6249573116590397</v>
      </c>
      <c r="K7" s="23">
        <v>62.49573116590397</v>
      </c>
      <c r="L7" s="52" t="s">
        <v>196</v>
      </c>
      <c r="M7" s="62" t="s">
        <v>196</v>
      </c>
    </row>
    <row r="8" spans="6:13" ht="12.75">
      <c r="F8" s="13" t="s">
        <v>231</v>
      </c>
      <c r="G8" s="52"/>
      <c r="H8" s="52"/>
      <c r="I8" s="25"/>
      <c r="J8" s="25"/>
      <c r="K8" s="23"/>
      <c r="L8" s="52"/>
      <c r="M8" s="62" t="s">
        <v>231</v>
      </c>
    </row>
    <row r="9" spans="1:13" ht="12.75">
      <c r="A9" s="19" t="s">
        <v>117</v>
      </c>
      <c r="B9" s="13">
        <v>2</v>
      </c>
      <c r="C9" s="13" t="s">
        <v>103</v>
      </c>
      <c r="D9" s="19" t="s">
        <v>107</v>
      </c>
      <c r="E9" s="61">
        <v>36347</v>
      </c>
      <c r="F9" s="13">
        <v>2</v>
      </c>
      <c r="G9" s="52">
        <v>0</v>
      </c>
      <c r="H9" s="52">
        <v>0</v>
      </c>
      <c r="I9" s="25">
        <v>0.04098080732190424</v>
      </c>
      <c r="J9" s="25">
        <v>0.04098080732190424</v>
      </c>
      <c r="K9" s="23">
        <v>4.098080732190424</v>
      </c>
      <c r="L9" s="52" t="s">
        <v>196</v>
      </c>
      <c r="M9" s="62" t="s">
        <v>196</v>
      </c>
    </row>
    <row r="10" spans="1:13" ht="12.75">
      <c r="A10" s="19" t="s">
        <v>118</v>
      </c>
      <c r="B10" s="13">
        <v>5</v>
      </c>
      <c r="C10" s="13" t="s">
        <v>104</v>
      </c>
      <c r="D10" s="19" t="s">
        <v>108</v>
      </c>
      <c r="E10" s="61">
        <v>36347</v>
      </c>
      <c r="F10" s="13">
        <v>3</v>
      </c>
      <c r="G10" s="52">
        <v>0</v>
      </c>
      <c r="H10" s="52">
        <v>0</v>
      </c>
      <c r="I10" s="25">
        <v>0.050542995697015224</v>
      </c>
      <c r="J10" s="25">
        <v>0.050542995697015224</v>
      </c>
      <c r="K10" s="23">
        <v>5.054299569701523</v>
      </c>
      <c r="L10" s="52" t="s">
        <v>196</v>
      </c>
      <c r="M10" s="62" t="s">
        <v>196</v>
      </c>
    </row>
    <row r="11" spans="1:13" ht="12.75">
      <c r="A11" s="19" t="s">
        <v>119</v>
      </c>
      <c r="B11" s="13">
        <v>10</v>
      </c>
      <c r="C11" s="13" t="s">
        <v>104</v>
      </c>
      <c r="D11" s="19" t="s">
        <v>108</v>
      </c>
      <c r="E11" s="61">
        <v>36347</v>
      </c>
      <c r="F11" s="13">
        <v>5</v>
      </c>
      <c r="G11" s="52">
        <v>0</v>
      </c>
      <c r="H11" s="52">
        <v>0</v>
      </c>
      <c r="I11" s="25">
        <v>0.08264462809917354</v>
      </c>
      <c r="J11" s="25">
        <v>0.08264462809917354</v>
      </c>
      <c r="K11" s="23">
        <v>8.264462809917354</v>
      </c>
      <c r="L11" s="52" t="s">
        <v>196</v>
      </c>
      <c r="M11" s="62" t="s">
        <v>196</v>
      </c>
    </row>
    <row r="12" spans="1:13" ht="12.75">
      <c r="A12" s="19" t="s">
        <v>120</v>
      </c>
      <c r="B12" s="13">
        <v>15</v>
      </c>
      <c r="C12" s="13" t="s">
        <v>104</v>
      </c>
      <c r="D12" s="19" t="s">
        <v>108</v>
      </c>
      <c r="E12" s="61">
        <v>36347</v>
      </c>
      <c r="F12" s="13">
        <v>5</v>
      </c>
      <c r="G12" s="52">
        <v>0</v>
      </c>
      <c r="H12" s="52">
        <v>0</v>
      </c>
      <c r="I12" s="25">
        <v>0.11884434123352229</v>
      </c>
      <c r="J12" s="25">
        <v>0.11884434123352229</v>
      </c>
      <c r="K12" s="23">
        <v>11.884434123352229</v>
      </c>
      <c r="L12" s="52" t="s">
        <v>196</v>
      </c>
      <c r="M12" s="62" t="s">
        <v>196</v>
      </c>
    </row>
    <row r="13" spans="1:13" ht="12.75">
      <c r="A13" s="19" t="s">
        <v>121</v>
      </c>
      <c r="B13" s="13">
        <v>19</v>
      </c>
      <c r="C13" s="13" t="s">
        <v>104</v>
      </c>
      <c r="D13" s="19" t="s">
        <v>108</v>
      </c>
      <c r="E13" s="61">
        <v>36347</v>
      </c>
      <c r="F13" s="13">
        <v>4</v>
      </c>
      <c r="G13" s="52">
        <v>0</v>
      </c>
      <c r="H13" s="52">
        <v>0</v>
      </c>
      <c r="I13" s="25">
        <v>0.07513148009015778</v>
      </c>
      <c r="J13" s="25">
        <v>0.07513148009015778</v>
      </c>
      <c r="K13" s="23">
        <v>7.5131480090157785</v>
      </c>
      <c r="L13" s="52" t="s">
        <v>196</v>
      </c>
      <c r="M13" s="62" t="s">
        <v>196</v>
      </c>
    </row>
    <row r="14" spans="1:13" ht="12.75">
      <c r="A14" s="19" t="s">
        <v>122</v>
      </c>
      <c r="B14" s="13">
        <v>20</v>
      </c>
      <c r="C14" s="13" t="s">
        <v>105</v>
      </c>
      <c r="D14" s="19" t="s">
        <v>109</v>
      </c>
      <c r="E14" s="61">
        <v>36347</v>
      </c>
      <c r="F14" s="13">
        <v>1</v>
      </c>
      <c r="G14" s="52">
        <v>0</v>
      </c>
      <c r="H14" s="52">
        <v>0</v>
      </c>
      <c r="I14" s="25">
        <v>0.07854654736698313</v>
      </c>
      <c r="J14" s="25">
        <v>0.07854654736698313</v>
      </c>
      <c r="K14" s="23">
        <v>7.854654736698313</v>
      </c>
      <c r="L14" s="52" t="s">
        <v>196</v>
      </c>
      <c r="M14" s="62" t="s">
        <v>196</v>
      </c>
    </row>
    <row r="15" spans="6:13" ht="12.75">
      <c r="F15" s="13" t="s">
        <v>231</v>
      </c>
      <c r="M15" s="62" t="s">
        <v>231</v>
      </c>
    </row>
    <row r="16" spans="1:13" ht="12.75">
      <c r="A16" s="32" t="s">
        <v>26</v>
      </c>
      <c r="B16" s="26">
        <v>3</v>
      </c>
      <c r="C16" s="26" t="s">
        <v>111</v>
      </c>
      <c r="D16" s="32" t="s">
        <v>112</v>
      </c>
      <c r="E16" s="22">
        <v>36365</v>
      </c>
      <c r="F16" s="26">
        <v>3</v>
      </c>
      <c r="G16" s="52">
        <v>0</v>
      </c>
      <c r="H16" s="52">
        <v>0</v>
      </c>
      <c r="I16" s="25">
        <v>0.08605969537599888</v>
      </c>
      <c r="J16" s="25">
        <v>0.08605969537599888</v>
      </c>
      <c r="K16" s="23">
        <v>8.605969537599888</v>
      </c>
      <c r="L16" s="34" t="s">
        <v>196</v>
      </c>
      <c r="M16" s="62" t="s">
        <v>196</v>
      </c>
    </row>
    <row r="17" spans="1:13" ht="12.75">
      <c r="A17" s="32" t="s">
        <v>27</v>
      </c>
      <c r="B17" s="26">
        <v>5</v>
      </c>
      <c r="C17" s="26" t="s">
        <v>105</v>
      </c>
      <c r="D17" s="32" t="s">
        <v>109</v>
      </c>
      <c r="E17" s="22">
        <v>36365</v>
      </c>
      <c r="F17" s="26">
        <v>2</v>
      </c>
      <c r="G17" s="52">
        <v>0</v>
      </c>
      <c r="H17" s="52">
        <v>0</v>
      </c>
      <c r="I17" s="34" t="s">
        <v>196</v>
      </c>
      <c r="J17" s="34" t="s">
        <v>196</v>
      </c>
      <c r="K17" s="34" t="s">
        <v>196</v>
      </c>
      <c r="L17" s="34" t="s">
        <v>196</v>
      </c>
      <c r="M17" s="62" t="s">
        <v>196</v>
      </c>
    </row>
    <row r="18" spans="1:13" ht="12.75">
      <c r="A18" s="32" t="s">
        <v>28</v>
      </c>
      <c r="B18" s="26">
        <v>10</v>
      </c>
      <c r="C18" s="26" t="s">
        <v>105</v>
      </c>
      <c r="D18" s="32" t="s">
        <v>109</v>
      </c>
      <c r="E18" s="22">
        <v>36365</v>
      </c>
      <c r="F18" s="26">
        <v>5</v>
      </c>
      <c r="G18" s="52">
        <v>0</v>
      </c>
      <c r="H18" s="52">
        <v>0</v>
      </c>
      <c r="I18" s="34" t="s">
        <v>196</v>
      </c>
      <c r="J18" s="34" t="s">
        <v>196</v>
      </c>
      <c r="K18" s="34" t="s">
        <v>196</v>
      </c>
      <c r="L18" s="34" t="s">
        <v>196</v>
      </c>
      <c r="M18" s="62" t="s">
        <v>196</v>
      </c>
    </row>
    <row r="19" spans="1:13" ht="12.75">
      <c r="A19" s="32" t="s">
        <v>29</v>
      </c>
      <c r="B19" s="26">
        <v>13</v>
      </c>
      <c r="C19" s="26" t="s">
        <v>105</v>
      </c>
      <c r="D19" s="32" t="s">
        <v>109</v>
      </c>
      <c r="E19" s="22">
        <v>36365</v>
      </c>
      <c r="F19" s="26">
        <v>3</v>
      </c>
      <c r="G19" s="52">
        <v>0</v>
      </c>
      <c r="H19" s="52">
        <v>0</v>
      </c>
      <c r="I19" s="34" t="s">
        <v>196</v>
      </c>
      <c r="J19" s="34" t="s">
        <v>196</v>
      </c>
      <c r="K19" s="34" t="s">
        <v>196</v>
      </c>
      <c r="L19" s="34" t="s">
        <v>196</v>
      </c>
      <c r="M19" s="62" t="s">
        <v>196</v>
      </c>
    </row>
    <row r="20" spans="1:13" ht="12.75">
      <c r="A20" s="32" t="s">
        <v>30</v>
      </c>
      <c r="B20" s="26">
        <v>14</v>
      </c>
      <c r="C20" s="26" t="s">
        <v>106</v>
      </c>
      <c r="D20" s="32" t="s">
        <v>110</v>
      </c>
      <c r="E20" s="22">
        <v>36365</v>
      </c>
      <c r="F20" s="26">
        <v>1</v>
      </c>
      <c r="G20" s="52">
        <v>0</v>
      </c>
      <c r="H20" s="52">
        <v>0</v>
      </c>
      <c r="I20" s="34" t="s">
        <v>196</v>
      </c>
      <c r="J20" s="34" t="s">
        <v>196</v>
      </c>
      <c r="K20" s="34" t="s">
        <v>196</v>
      </c>
      <c r="L20" s="34" t="s">
        <v>196</v>
      </c>
      <c r="M20" s="62" t="s">
        <v>196</v>
      </c>
    </row>
    <row r="21" spans="1:13" ht="12.75">
      <c r="A21" s="32"/>
      <c r="F21" s="13" t="s">
        <v>231</v>
      </c>
      <c r="M21" s="62" t="s">
        <v>231</v>
      </c>
    </row>
    <row r="22" spans="1:13" ht="12.75">
      <c r="A22" s="19" t="s">
        <v>123</v>
      </c>
      <c r="B22" s="26">
        <v>4</v>
      </c>
      <c r="C22" s="13" t="s">
        <v>103</v>
      </c>
      <c r="D22" s="20" t="s">
        <v>107</v>
      </c>
      <c r="E22" s="61">
        <v>36365</v>
      </c>
      <c r="F22" s="13">
        <v>4</v>
      </c>
      <c r="G22" s="52">
        <v>0</v>
      </c>
      <c r="H22" s="52">
        <v>0</v>
      </c>
      <c r="I22" s="25">
        <v>0.019124376750222008</v>
      </c>
      <c r="J22" s="25">
        <v>0.019124376750222008</v>
      </c>
      <c r="K22" s="23">
        <v>1.9124376750222007</v>
      </c>
      <c r="L22" s="34" t="s">
        <v>196</v>
      </c>
      <c r="M22" s="62" t="s">
        <v>196</v>
      </c>
    </row>
    <row r="23" spans="1:13" ht="12.75">
      <c r="A23" s="19" t="s">
        <v>124</v>
      </c>
      <c r="B23" s="26">
        <v>5</v>
      </c>
      <c r="C23" s="13" t="s">
        <v>104</v>
      </c>
      <c r="D23" s="20" t="s">
        <v>108</v>
      </c>
      <c r="E23" s="61">
        <v>36365</v>
      </c>
      <c r="F23" s="13">
        <v>1</v>
      </c>
      <c r="G23" s="52">
        <v>0</v>
      </c>
      <c r="H23" s="52">
        <v>0</v>
      </c>
      <c r="I23" s="25">
        <v>0.011611228741206172</v>
      </c>
      <c r="J23" s="25">
        <v>0.011611228741206172</v>
      </c>
      <c r="K23" s="23">
        <v>1.1611228741206172</v>
      </c>
      <c r="L23" s="34" t="s">
        <v>196</v>
      </c>
      <c r="M23" s="62" t="s">
        <v>196</v>
      </c>
    </row>
    <row r="24" spans="1:13" ht="12.75">
      <c r="A24" s="19" t="s">
        <v>125</v>
      </c>
      <c r="B24" s="26">
        <v>10</v>
      </c>
      <c r="C24" s="13" t="s">
        <v>105</v>
      </c>
      <c r="D24" s="20" t="s">
        <v>109</v>
      </c>
      <c r="E24" s="61">
        <v>36365</v>
      </c>
      <c r="F24" s="13">
        <v>5</v>
      </c>
      <c r="G24" s="52">
        <v>0</v>
      </c>
      <c r="H24" s="52">
        <v>0</v>
      </c>
      <c r="I24" s="25">
        <v>0.1714363772966328</v>
      </c>
      <c r="J24" s="25">
        <v>0.1714363772966328</v>
      </c>
      <c r="K24" s="23">
        <v>17.14363772966328</v>
      </c>
      <c r="L24" s="34" t="s">
        <v>196</v>
      </c>
      <c r="M24" s="62" t="s">
        <v>196</v>
      </c>
    </row>
    <row r="25" spans="1:13" ht="12.75">
      <c r="A25" s="19" t="s">
        <v>126</v>
      </c>
      <c r="B25" s="26">
        <v>11</v>
      </c>
      <c r="C25" s="13" t="s">
        <v>105</v>
      </c>
      <c r="D25" s="20" t="s">
        <v>109</v>
      </c>
      <c r="E25" s="61">
        <v>36365</v>
      </c>
      <c r="F25" s="13">
        <v>1</v>
      </c>
      <c r="G25" s="52">
        <v>0</v>
      </c>
      <c r="H25" s="52">
        <v>0</v>
      </c>
      <c r="I25" s="34" t="s">
        <v>196</v>
      </c>
      <c r="J25" s="34" t="s">
        <v>196</v>
      </c>
      <c r="K25" s="34" t="s">
        <v>196</v>
      </c>
      <c r="L25" s="34" t="s">
        <v>196</v>
      </c>
      <c r="M25" s="62" t="s">
        <v>196</v>
      </c>
    </row>
    <row r="26" spans="1:13" ht="12.75">
      <c r="A26" s="32"/>
      <c r="B26" s="26"/>
      <c r="C26" s="26"/>
      <c r="D26" s="30"/>
      <c r="E26" s="22"/>
      <c r="F26" s="26" t="s">
        <v>231</v>
      </c>
      <c r="M26" s="62" t="s">
        <v>231</v>
      </c>
    </row>
    <row r="27" spans="1:13" ht="12.75">
      <c r="A27" s="19" t="s">
        <v>127</v>
      </c>
      <c r="B27" s="26">
        <v>4</v>
      </c>
      <c r="C27" s="13" t="s">
        <v>111</v>
      </c>
      <c r="D27" s="20" t="s">
        <v>112</v>
      </c>
      <c r="E27" s="61">
        <v>36365</v>
      </c>
      <c r="F27" s="13">
        <v>4</v>
      </c>
      <c r="G27" s="52">
        <v>0</v>
      </c>
      <c r="H27" s="52">
        <v>0</v>
      </c>
      <c r="I27" s="25">
        <v>0.11884434123352225</v>
      </c>
      <c r="J27" s="25">
        <v>0.11884434123352225</v>
      </c>
      <c r="K27" s="23">
        <v>11.884434123352225</v>
      </c>
      <c r="L27" s="34" t="s">
        <v>196</v>
      </c>
      <c r="M27" s="62" t="s">
        <v>196</v>
      </c>
    </row>
    <row r="28" spans="1:13" ht="12.75">
      <c r="A28" s="19" t="s">
        <v>128</v>
      </c>
      <c r="B28" s="26">
        <v>5</v>
      </c>
      <c r="C28" s="13" t="s">
        <v>105</v>
      </c>
      <c r="D28" s="20" t="s">
        <v>109</v>
      </c>
      <c r="E28" s="61">
        <v>36365</v>
      </c>
      <c r="F28" s="13">
        <v>1</v>
      </c>
      <c r="G28" s="52">
        <v>0</v>
      </c>
      <c r="H28" s="52">
        <v>0</v>
      </c>
      <c r="I28" s="25">
        <v>0.09630489720647498</v>
      </c>
      <c r="J28" s="25">
        <v>0.09630489720647498</v>
      </c>
      <c r="K28" s="23">
        <v>9.630489720647498</v>
      </c>
      <c r="L28" s="34" t="s">
        <v>196</v>
      </c>
      <c r="M28" s="62" t="s">
        <v>196</v>
      </c>
    </row>
    <row r="29" spans="1:13" ht="12.75">
      <c r="A29" s="19" t="s">
        <v>129</v>
      </c>
      <c r="B29" s="26">
        <v>8</v>
      </c>
      <c r="C29" s="13" t="s">
        <v>105</v>
      </c>
      <c r="D29" s="20" t="s">
        <v>109</v>
      </c>
      <c r="E29" s="61">
        <v>36365</v>
      </c>
      <c r="F29" s="13">
        <v>3</v>
      </c>
      <c r="G29" s="52">
        <v>0</v>
      </c>
      <c r="H29" s="52">
        <v>0</v>
      </c>
      <c r="I29" s="25">
        <v>0.308722081825012</v>
      </c>
      <c r="J29" s="25">
        <v>0.308722081825012</v>
      </c>
      <c r="K29" s="23">
        <v>30.872208182501197</v>
      </c>
      <c r="L29" s="34" t="s">
        <v>196</v>
      </c>
      <c r="M29" s="62" t="s">
        <v>196</v>
      </c>
    </row>
    <row r="30" spans="1:13" ht="12.75">
      <c r="A30" s="19" t="s">
        <v>130</v>
      </c>
      <c r="B30" s="26">
        <v>10</v>
      </c>
      <c r="C30" s="13" t="s">
        <v>106</v>
      </c>
      <c r="D30" s="20" t="s">
        <v>110</v>
      </c>
      <c r="E30" s="61">
        <v>36365</v>
      </c>
      <c r="F30" s="13">
        <v>2</v>
      </c>
      <c r="G30" s="52">
        <v>0</v>
      </c>
      <c r="H30" s="52">
        <v>0</v>
      </c>
      <c r="I30" s="34" t="s">
        <v>196</v>
      </c>
      <c r="J30" s="34" t="s">
        <v>196</v>
      </c>
      <c r="K30" s="34" t="s">
        <v>196</v>
      </c>
      <c r="L30" s="34" t="s">
        <v>196</v>
      </c>
      <c r="M30" s="62" t="s">
        <v>196</v>
      </c>
    </row>
    <row r="31" spans="1:13" ht="12.75">
      <c r="A31" s="32"/>
      <c r="B31" s="26"/>
      <c r="C31" s="26"/>
      <c r="D31" s="30"/>
      <c r="E31" s="22"/>
      <c r="F31" s="26" t="s">
        <v>231</v>
      </c>
      <c r="G31" s="34"/>
      <c r="H31" s="34"/>
      <c r="I31" s="34"/>
      <c r="J31" s="34"/>
      <c r="K31" s="34"/>
      <c r="L31" s="34"/>
      <c r="M31" s="62" t="s">
        <v>231</v>
      </c>
    </row>
    <row r="32" spans="1:13" ht="12.75">
      <c r="A32" s="19" t="s">
        <v>131</v>
      </c>
      <c r="B32" s="26">
        <v>3</v>
      </c>
      <c r="C32" s="13" t="s">
        <v>111</v>
      </c>
      <c r="D32" s="20" t="s">
        <v>112</v>
      </c>
      <c r="E32" s="61">
        <v>36365</v>
      </c>
      <c r="F32" s="13">
        <v>3</v>
      </c>
      <c r="G32" s="52">
        <v>0</v>
      </c>
      <c r="H32" s="52">
        <v>0</v>
      </c>
      <c r="I32" s="25">
        <v>0.10381804521549076</v>
      </c>
      <c r="J32" s="25">
        <v>0.10381804521549076</v>
      </c>
      <c r="K32" s="23">
        <v>10.381804521549077</v>
      </c>
      <c r="L32" s="34" t="s">
        <v>196</v>
      </c>
      <c r="M32" s="62" t="s">
        <v>196</v>
      </c>
    </row>
    <row r="33" spans="1:13" ht="12.75">
      <c r="A33" s="19" t="s">
        <v>132</v>
      </c>
      <c r="B33" s="26">
        <v>5</v>
      </c>
      <c r="C33" s="13" t="s">
        <v>105</v>
      </c>
      <c r="D33" s="20" t="s">
        <v>109</v>
      </c>
      <c r="E33" s="61">
        <v>36365</v>
      </c>
      <c r="F33" s="13">
        <v>2</v>
      </c>
      <c r="G33" s="52">
        <v>0</v>
      </c>
      <c r="H33" s="52">
        <v>0</v>
      </c>
      <c r="I33" s="25">
        <v>0.12157639505498256</v>
      </c>
      <c r="J33" s="25">
        <v>0.12157639505498256</v>
      </c>
      <c r="K33" s="23">
        <v>12.157639505498256</v>
      </c>
      <c r="L33" s="34" t="s">
        <v>196</v>
      </c>
      <c r="M33" s="62" t="s">
        <v>196</v>
      </c>
    </row>
    <row r="34" spans="1:13" ht="12.75">
      <c r="A34" s="19" t="s">
        <v>133</v>
      </c>
      <c r="B34" s="26">
        <v>10</v>
      </c>
      <c r="C34" s="13" t="s">
        <v>105</v>
      </c>
      <c r="D34" s="20" t="s">
        <v>109</v>
      </c>
      <c r="E34" s="61">
        <v>36365</v>
      </c>
      <c r="F34" s="13">
        <v>5</v>
      </c>
      <c r="G34" s="52">
        <v>0</v>
      </c>
      <c r="H34" s="52">
        <v>0</v>
      </c>
      <c r="I34" s="25">
        <v>0.41174191048246467</v>
      </c>
      <c r="J34" s="25">
        <v>0.41174191048246467</v>
      </c>
      <c r="K34" s="23">
        <v>41.17419104824647</v>
      </c>
      <c r="L34" s="34" t="s">
        <v>196</v>
      </c>
      <c r="M34" s="62" t="s">
        <v>196</v>
      </c>
    </row>
    <row r="35" spans="1:13" ht="12.75">
      <c r="A35" s="19" t="s">
        <v>134</v>
      </c>
      <c r="B35" s="26">
        <v>11</v>
      </c>
      <c r="C35" s="13" t="s">
        <v>106</v>
      </c>
      <c r="D35" s="20" t="s">
        <v>110</v>
      </c>
      <c r="E35" s="61">
        <v>36365</v>
      </c>
      <c r="F35" s="13">
        <v>1</v>
      </c>
      <c r="G35" s="52">
        <v>0</v>
      </c>
      <c r="H35" s="52">
        <v>0</v>
      </c>
      <c r="I35" s="34" t="s">
        <v>196</v>
      </c>
      <c r="J35" s="34" t="s">
        <v>196</v>
      </c>
      <c r="K35" s="34" t="s">
        <v>196</v>
      </c>
      <c r="L35" s="34" t="s">
        <v>196</v>
      </c>
      <c r="M35" s="62" t="s">
        <v>196</v>
      </c>
    </row>
    <row r="36" spans="6:13" ht="12.75">
      <c r="F36" s="13" t="s">
        <v>231</v>
      </c>
      <c r="M36" s="62" t="s">
        <v>231</v>
      </c>
    </row>
    <row r="37" spans="1:13" ht="12.75">
      <c r="A37" s="32" t="s">
        <v>31</v>
      </c>
      <c r="B37" s="26">
        <v>2</v>
      </c>
      <c r="C37" s="26" t="s">
        <v>103</v>
      </c>
      <c r="D37" s="32" t="s">
        <v>107</v>
      </c>
      <c r="E37" s="22">
        <v>36365</v>
      </c>
      <c r="F37" s="26">
        <v>2</v>
      </c>
      <c r="G37" s="52">
        <v>0</v>
      </c>
      <c r="H37" s="52">
        <v>0</v>
      </c>
      <c r="I37" s="29" t="s">
        <v>196</v>
      </c>
      <c r="J37" s="29" t="s">
        <v>196</v>
      </c>
      <c r="K37" s="29" t="s">
        <v>196</v>
      </c>
      <c r="L37" s="29" t="s">
        <v>196</v>
      </c>
      <c r="M37" s="62" t="s">
        <v>196</v>
      </c>
    </row>
    <row r="38" spans="1:13" ht="12.75">
      <c r="A38" s="32" t="s">
        <v>32</v>
      </c>
      <c r="B38" s="26">
        <v>5</v>
      </c>
      <c r="C38" s="26" t="s">
        <v>104</v>
      </c>
      <c r="D38" s="32" t="s">
        <v>108</v>
      </c>
      <c r="E38" s="22">
        <v>36365</v>
      </c>
      <c r="F38" s="26">
        <v>3</v>
      </c>
      <c r="G38" s="52">
        <v>0</v>
      </c>
      <c r="H38" s="52">
        <v>0</v>
      </c>
      <c r="I38" s="29" t="s">
        <v>196</v>
      </c>
      <c r="J38" s="29" t="s">
        <v>196</v>
      </c>
      <c r="K38" s="29" t="s">
        <v>196</v>
      </c>
      <c r="L38" s="29" t="s">
        <v>196</v>
      </c>
      <c r="M38" s="62" t="s">
        <v>196</v>
      </c>
    </row>
    <row r="39" spans="1:13" ht="12.75">
      <c r="A39" s="32" t="s">
        <v>33</v>
      </c>
      <c r="B39" s="26">
        <v>10</v>
      </c>
      <c r="C39" s="26" t="s">
        <v>104</v>
      </c>
      <c r="D39" s="32" t="s">
        <v>108</v>
      </c>
      <c r="E39" s="22">
        <v>36365</v>
      </c>
      <c r="F39" s="26">
        <v>5</v>
      </c>
      <c r="G39" s="52">
        <v>0</v>
      </c>
      <c r="H39" s="52">
        <v>0</v>
      </c>
      <c r="I39" s="29" t="s">
        <v>196</v>
      </c>
      <c r="J39" s="29" t="s">
        <v>196</v>
      </c>
      <c r="K39" s="29" t="s">
        <v>196</v>
      </c>
      <c r="L39" s="29" t="s">
        <v>196</v>
      </c>
      <c r="M39" s="62" t="s">
        <v>196</v>
      </c>
    </row>
    <row r="40" spans="1:13" ht="12.75">
      <c r="A40" s="32" t="s">
        <v>34</v>
      </c>
      <c r="B40" s="26">
        <v>12</v>
      </c>
      <c r="C40" s="26" t="s">
        <v>104</v>
      </c>
      <c r="D40" s="32" t="s">
        <v>108</v>
      </c>
      <c r="E40" s="22">
        <v>36365</v>
      </c>
      <c r="F40" s="26">
        <v>2</v>
      </c>
      <c r="G40" s="52">
        <v>0</v>
      </c>
      <c r="H40" s="52">
        <v>0</v>
      </c>
      <c r="I40" s="29" t="s">
        <v>196</v>
      </c>
      <c r="J40" s="29" t="s">
        <v>196</v>
      </c>
      <c r="K40" s="29" t="s">
        <v>196</v>
      </c>
      <c r="L40" s="29" t="s">
        <v>196</v>
      </c>
      <c r="M40" s="62" t="s">
        <v>196</v>
      </c>
    </row>
    <row r="41" spans="1:13" ht="12.75">
      <c r="A41" s="32" t="s">
        <v>35</v>
      </c>
      <c r="B41" s="26">
        <v>15</v>
      </c>
      <c r="C41" s="26" t="s">
        <v>105</v>
      </c>
      <c r="D41" s="32" t="s">
        <v>109</v>
      </c>
      <c r="E41" s="22">
        <v>36365</v>
      </c>
      <c r="F41" s="26">
        <v>3</v>
      </c>
      <c r="G41" s="52">
        <v>0</v>
      </c>
      <c r="H41" s="52">
        <v>0</v>
      </c>
      <c r="I41" s="29" t="s">
        <v>196</v>
      </c>
      <c r="J41" s="29" t="s">
        <v>196</v>
      </c>
      <c r="K41" s="29" t="s">
        <v>196</v>
      </c>
      <c r="L41" s="29" t="s">
        <v>196</v>
      </c>
      <c r="M41" s="62" t="s">
        <v>196</v>
      </c>
    </row>
    <row r="42" spans="1:13" ht="12.75">
      <c r="A42" s="32" t="s">
        <v>36</v>
      </c>
      <c r="B42" s="26">
        <v>18</v>
      </c>
      <c r="C42" s="26" t="s">
        <v>106</v>
      </c>
      <c r="D42" s="32" t="s">
        <v>110</v>
      </c>
      <c r="E42" s="22">
        <v>36365</v>
      </c>
      <c r="F42" s="26">
        <v>3</v>
      </c>
      <c r="G42" s="52">
        <v>0</v>
      </c>
      <c r="H42" s="52">
        <v>0</v>
      </c>
      <c r="I42" s="29" t="s">
        <v>196</v>
      </c>
      <c r="J42" s="29" t="s">
        <v>196</v>
      </c>
      <c r="K42" s="29" t="s">
        <v>196</v>
      </c>
      <c r="L42" s="29" t="s">
        <v>196</v>
      </c>
      <c r="M42" s="62" t="s">
        <v>196</v>
      </c>
    </row>
    <row r="43" spans="1:13" ht="12.75">
      <c r="A43" s="32" t="s">
        <v>37</v>
      </c>
      <c r="B43" s="26">
        <v>20</v>
      </c>
      <c r="C43" s="26" t="s">
        <v>106</v>
      </c>
      <c r="D43" s="32" t="s">
        <v>110</v>
      </c>
      <c r="E43" s="22">
        <v>36365</v>
      </c>
      <c r="F43" s="26">
        <v>2</v>
      </c>
      <c r="G43" s="52">
        <v>0</v>
      </c>
      <c r="H43" s="52">
        <v>0</v>
      </c>
      <c r="I43" s="29" t="s">
        <v>196</v>
      </c>
      <c r="J43" s="29" t="s">
        <v>196</v>
      </c>
      <c r="K43" s="29" t="s">
        <v>196</v>
      </c>
      <c r="L43" s="29" t="s">
        <v>196</v>
      </c>
      <c r="M43" s="62" t="s">
        <v>196</v>
      </c>
    </row>
    <row r="44" spans="1:13" ht="12.75">
      <c r="A44" s="32" t="s">
        <v>38</v>
      </c>
      <c r="B44" s="26">
        <v>25</v>
      </c>
      <c r="C44" s="26" t="s">
        <v>106</v>
      </c>
      <c r="D44" s="32" t="s">
        <v>110</v>
      </c>
      <c r="E44" s="22">
        <v>36365</v>
      </c>
      <c r="F44" s="26">
        <v>5</v>
      </c>
      <c r="G44" s="52">
        <v>0</v>
      </c>
      <c r="H44" s="52">
        <v>0</v>
      </c>
      <c r="I44" s="29" t="s">
        <v>196</v>
      </c>
      <c r="J44" s="29" t="s">
        <v>196</v>
      </c>
      <c r="K44" s="29" t="s">
        <v>196</v>
      </c>
      <c r="L44" s="29" t="s">
        <v>196</v>
      </c>
      <c r="M44" s="62" t="s">
        <v>196</v>
      </c>
    </row>
    <row r="45" spans="1:13" ht="12.75">
      <c r="A45" s="32"/>
      <c r="F45" s="13" t="s">
        <v>231</v>
      </c>
      <c r="M45" s="62" t="s">
        <v>231</v>
      </c>
    </row>
    <row r="46" spans="1:13" ht="12.75">
      <c r="A46" s="19" t="s">
        <v>135</v>
      </c>
      <c r="B46" s="26">
        <v>2</v>
      </c>
      <c r="C46" s="13" t="s">
        <v>103</v>
      </c>
      <c r="D46" s="32" t="s">
        <v>107</v>
      </c>
      <c r="E46" s="22">
        <v>36365</v>
      </c>
      <c r="F46" s="26">
        <v>2</v>
      </c>
      <c r="G46" s="52">
        <v>0</v>
      </c>
      <c r="H46" s="52">
        <v>0</v>
      </c>
      <c r="I46" s="34" t="s">
        <v>196</v>
      </c>
      <c r="J46" s="34" t="s">
        <v>196</v>
      </c>
      <c r="K46" s="34" t="s">
        <v>196</v>
      </c>
      <c r="L46" s="34" t="s">
        <v>196</v>
      </c>
      <c r="M46" s="62" t="s">
        <v>196</v>
      </c>
    </row>
    <row r="47" spans="1:13" ht="12.75">
      <c r="A47" s="19" t="s">
        <v>136</v>
      </c>
      <c r="B47" s="26">
        <v>5</v>
      </c>
      <c r="C47" s="13" t="s">
        <v>104</v>
      </c>
      <c r="D47" s="32" t="s">
        <v>108</v>
      </c>
      <c r="E47" s="22">
        <v>36365</v>
      </c>
      <c r="F47" s="26">
        <v>3</v>
      </c>
      <c r="G47" s="52">
        <v>0</v>
      </c>
      <c r="H47" s="52">
        <v>0</v>
      </c>
      <c r="I47" s="34" t="s">
        <v>196</v>
      </c>
      <c r="J47" s="34" t="s">
        <v>196</v>
      </c>
      <c r="K47" s="34" t="s">
        <v>196</v>
      </c>
      <c r="L47" s="34" t="s">
        <v>196</v>
      </c>
      <c r="M47" s="62" t="s">
        <v>196</v>
      </c>
    </row>
    <row r="48" spans="1:13" ht="12.75">
      <c r="A48" s="19" t="s">
        <v>137</v>
      </c>
      <c r="B48" s="26">
        <v>10</v>
      </c>
      <c r="C48" s="13" t="s">
        <v>104</v>
      </c>
      <c r="D48" s="32" t="s">
        <v>108</v>
      </c>
      <c r="E48" s="22">
        <v>36365</v>
      </c>
      <c r="F48" s="26">
        <v>5</v>
      </c>
      <c r="G48" s="52">
        <v>0</v>
      </c>
      <c r="H48" s="52">
        <v>0</v>
      </c>
      <c r="I48" s="34" t="s">
        <v>196</v>
      </c>
      <c r="J48" s="34" t="s">
        <v>196</v>
      </c>
      <c r="K48" s="34" t="s">
        <v>196</v>
      </c>
      <c r="L48" s="34" t="s">
        <v>196</v>
      </c>
      <c r="M48" s="62" t="s">
        <v>196</v>
      </c>
    </row>
    <row r="49" spans="1:13" ht="12.75">
      <c r="A49" s="19" t="s">
        <v>138</v>
      </c>
      <c r="B49" s="26">
        <v>15</v>
      </c>
      <c r="C49" s="13" t="s">
        <v>105</v>
      </c>
      <c r="D49" s="32" t="s">
        <v>109</v>
      </c>
      <c r="E49" s="22">
        <v>36365</v>
      </c>
      <c r="F49" s="26">
        <v>5</v>
      </c>
      <c r="G49" s="52">
        <v>0</v>
      </c>
      <c r="H49" s="52">
        <v>0</v>
      </c>
      <c r="I49" s="34" t="s">
        <v>196</v>
      </c>
      <c r="J49" s="34" t="s">
        <v>196</v>
      </c>
      <c r="K49" s="34" t="s">
        <v>196</v>
      </c>
      <c r="L49" s="34" t="s">
        <v>196</v>
      </c>
      <c r="M49" s="62" t="s">
        <v>196</v>
      </c>
    </row>
    <row r="50" spans="1:13" ht="12.75">
      <c r="A50" s="19" t="s">
        <v>139</v>
      </c>
      <c r="B50" s="26">
        <v>20</v>
      </c>
      <c r="C50" s="13" t="s">
        <v>105</v>
      </c>
      <c r="D50" s="32" t="s">
        <v>109</v>
      </c>
      <c r="E50" s="22">
        <v>36365</v>
      </c>
      <c r="F50" s="26">
        <v>5</v>
      </c>
      <c r="G50" s="52">
        <v>0</v>
      </c>
      <c r="H50" s="52">
        <v>0</v>
      </c>
      <c r="I50" s="34" t="s">
        <v>196</v>
      </c>
      <c r="J50" s="34" t="s">
        <v>196</v>
      </c>
      <c r="K50" s="34" t="s">
        <v>196</v>
      </c>
      <c r="L50" s="34" t="s">
        <v>196</v>
      </c>
      <c r="M50" s="62" t="s">
        <v>196</v>
      </c>
    </row>
    <row r="51" spans="1:13" ht="12.75">
      <c r="A51" s="19" t="s">
        <v>140</v>
      </c>
      <c r="B51" s="26">
        <v>23</v>
      </c>
      <c r="C51" s="13" t="s">
        <v>105</v>
      </c>
      <c r="D51" s="32" t="s">
        <v>109</v>
      </c>
      <c r="E51" s="22">
        <v>36365</v>
      </c>
      <c r="F51" s="26">
        <v>3</v>
      </c>
      <c r="G51" s="52">
        <v>0</v>
      </c>
      <c r="H51" s="52">
        <v>0</v>
      </c>
      <c r="I51" s="34" t="s">
        <v>196</v>
      </c>
      <c r="J51" s="34" t="s">
        <v>196</v>
      </c>
      <c r="K51" s="34" t="s">
        <v>196</v>
      </c>
      <c r="L51" s="34" t="s">
        <v>196</v>
      </c>
      <c r="M51" s="62" t="s">
        <v>196</v>
      </c>
    </row>
    <row r="52" spans="1:13" ht="12.75">
      <c r="A52" s="19" t="s">
        <v>141</v>
      </c>
      <c r="B52" s="26">
        <v>25</v>
      </c>
      <c r="C52" s="13" t="s">
        <v>105</v>
      </c>
      <c r="D52" s="32" t="s">
        <v>174</v>
      </c>
      <c r="E52" s="22">
        <v>36365</v>
      </c>
      <c r="F52" s="26">
        <v>2</v>
      </c>
      <c r="G52" s="52">
        <v>0</v>
      </c>
      <c r="H52" s="52">
        <v>0</v>
      </c>
      <c r="I52" s="34" t="s">
        <v>196</v>
      </c>
      <c r="J52" s="34" t="s">
        <v>196</v>
      </c>
      <c r="K52" s="34" t="s">
        <v>196</v>
      </c>
      <c r="L52" s="34" t="s">
        <v>196</v>
      </c>
      <c r="M52" s="62" t="s">
        <v>196</v>
      </c>
    </row>
    <row r="53" spans="1:13" ht="12.75">
      <c r="A53" s="32"/>
      <c r="B53" s="26"/>
      <c r="C53" s="26"/>
      <c r="D53" s="32"/>
      <c r="E53" s="22"/>
      <c r="F53" s="26" t="s">
        <v>231</v>
      </c>
      <c r="G53" s="34"/>
      <c r="H53" s="34"/>
      <c r="I53" s="34"/>
      <c r="J53" s="34"/>
      <c r="K53" s="34"/>
      <c r="L53" s="34"/>
      <c r="M53" s="62" t="s">
        <v>231</v>
      </c>
    </row>
    <row r="54" spans="1:13" ht="12.75">
      <c r="A54" s="19" t="s">
        <v>142</v>
      </c>
      <c r="B54" s="26">
        <v>3</v>
      </c>
      <c r="C54" s="13" t="s">
        <v>103</v>
      </c>
      <c r="D54" s="32" t="s">
        <v>107</v>
      </c>
      <c r="E54" s="22">
        <v>36365</v>
      </c>
      <c r="F54" s="26">
        <v>3</v>
      </c>
      <c r="G54" s="52">
        <v>0</v>
      </c>
      <c r="H54" s="52">
        <v>0</v>
      </c>
      <c r="I54" s="34" t="s">
        <v>196</v>
      </c>
      <c r="J54" s="34" t="s">
        <v>196</v>
      </c>
      <c r="K54" s="34" t="s">
        <v>196</v>
      </c>
      <c r="L54" s="34" t="s">
        <v>196</v>
      </c>
      <c r="M54" s="62" t="s">
        <v>196</v>
      </c>
    </row>
    <row r="55" spans="1:13" ht="12.75">
      <c r="A55" s="19" t="s">
        <v>143</v>
      </c>
      <c r="B55" s="26">
        <v>5</v>
      </c>
      <c r="C55" s="13" t="s">
        <v>104</v>
      </c>
      <c r="D55" s="32" t="s">
        <v>108</v>
      </c>
      <c r="E55" s="22">
        <v>36365</v>
      </c>
      <c r="F55" s="26">
        <v>2</v>
      </c>
      <c r="G55" s="52">
        <v>0</v>
      </c>
      <c r="H55" s="52">
        <v>0</v>
      </c>
      <c r="I55" s="34" t="s">
        <v>196</v>
      </c>
      <c r="J55" s="34" t="s">
        <v>196</v>
      </c>
      <c r="K55" s="34" t="s">
        <v>196</v>
      </c>
      <c r="L55" s="34" t="s">
        <v>196</v>
      </c>
      <c r="M55" s="62" t="s">
        <v>196</v>
      </c>
    </row>
    <row r="56" spans="1:13" ht="12.75">
      <c r="A56" s="19" t="s">
        <v>144</v>
      </c>
      <c r="B56" s="26">
        <v>10</v>
      </c>
      <c r="C56" s="13" t="s">
        <v>104</v>
      </c>
      <c r="D56" s="32" t="s">
        <v>108</v>
      </c>
      <c r="E56" s="22">
        <v>36365</v>
      </c>
      <c r="F56" s="26">
        <v>5</v>
      </c>
      <c r="G56" s="52">
        <v>0</v>
      </c>
      <c r="H56" s="52">
        <v>0</v>
      </c>
      <c r="I56" s="34" t="s">
        <v>196</v>
      </c>
      <c r="J56" s="34" t="s">
        <v>196</v>
      </c>
      <c r="K56" s="34" t="s">
        <v>196</v>
      </c>
      <c r="L56" s="34" t="s">
        <v>196</v>
      </c>
      <c r="M56" s="62" t="s">
        <v>196</v>
      </c>
    </row>
    <row r="57" spans="1:13" ht="12.75">
      <c r="A57" s="19" t="s">
        <v>145</v>
      </c>
      <c r="B57" s="26">
        <v>15</v>
      </c>
      <c r="C57" s="13" t="s">
        <v>104</v>
      </c>
      <c r="D57" s="32" t="s">
        <v>108</v>
      </c>
      <c r="E57" s="22">
        <v>36365</v>
      </c>
      <c r="F57" s="26">
        <v>5</v>
      </c>
      <c r="G57" s="52">
        <v>0</v>
      </c>
      <c r="H57" s="52">
        <v>0</v>
      </c>
      <c r="I57" s="34" t="s">
        <v>196</v>
      </c>
      <c r="J57" s="34" t="s">
        <v>196</v>
      </c>
      <c r="K57" s="34" t="s">
        <v>196</v>
      </c>
      <c r="L57" s="34" t="s">
        <v>196</v>
      </c>
      <c r="M57" s="62" t="s">
        <v>196</v>
      </c>
    </row>
    <row r="58" spans="1:13" ht="12.75">
      <c r="A58" s="19" t="s">
        <v>146</v>
      </c>
      <c r="B58" s="26">
        <v>17</v>
      </c>
      <c r="C58" s="13" t="s">
        <v>104</v>
      </c>
      <c r="D58" s="32" t="s">
        <v>108</v>
      </c>
      <c r="E58" s="22">
        <v>36365</v>
      </c>
      <c r="F58" s="26">
        <v>2</v>
      </c>
      <c r="G58" s="52">
        <v>0</v>
      </c>
      <c r="H58" s="52">
        <v>0</v>
      </c>
      <c r="I58" s="34" t="s">
        <v>196</v>
      </c>
      <c r="J58" s="34" t="s">
        <v>196</v>
      </c>
      <c r="K58" s="34" t="s">
        <v>196</v>
      </c>
      <c r="L58" s="34" t="s">
        <v>196</v>
      </c>
      <c r="M58" s="62" t="s">
        <v>196</v>
      </c>
    </row>
    <row r="59" spans="1:13" ht="12.75">
      <c r="A59" s="19" t="s">
        <v>147</v>
      </c>
      <c r="B59" s="26">
        <v>20</v>
      </c>
      <c r="C59" s="13" t="s">
        <v>105</v>
      </c>
      <c r="D59" s="32" t="s">
        <v>109</v>
      </c>
      <c r="E59" s="22">
        <v>36365</v>
      </c>
      <c r="F59" s="26">
        <v>3</v>
      </c>
      <c r="G59" s="52">
        <v>0</v>
      </c>
      <c r="H59" s="52">
        <v>0</v>
      </c>
      <c r="I59" s="34" t="s">
        <v>196</v>
      </c>
      <c r="J59" s="34" t="s">
        <v>196</v>
      </c>
      <c r="K59" s="34" t="s">
        <v>196</v>
      </c>
      <c r="L59" s="34" t="s">
        <v>196</v>
      </c>
      <c r="M59" s="62" t="s">
        <v>196</v>
      </c>
    </row>
    <row r="60" spans="1:13" ht="12.75">
      <c r="A60" s="19" t="s">
        <v>148</v>
      </c>
      <c r="B60" s="26">
        <v>22</v>
      </c>
      <c r="C60" s="13" t="s">
        <v>105</v>
      </c>
      <c r="D60" s="32" t="s">
        <v>109</v>
      </c>
      <c r="E60" s="22">
        <v>36365</v>
      </c>
      <c r="F60" s="26">
        <v>2</v>
      </c>
      <c r="G60" s="52">
        <v>0</v>
      </c>
      <c r="H60" s="52">
        <v>0</v>
      </c>
      <c r="I60" s="34" t="s">
        <v>196</v>
      </c>
      <c r="J60" s="34" t="s">
        <v>196</v>
      </c>
      <c r="K60" s="34" t="s">
        <v>196</v>
      </c>
      <c r="L60" s="34" t="s">
        <v>196</v>
      </c>
      <c r="M60" s="62" t="s">
        <v>196</v>
      </c>
    </row>
    <row r="61" spans="1:13" ht="12.75">
      <c r="A61" s="32"/>
      <c r="B61" s="26"/>
      <c r="C61" s="26"/>
      <c r="D61" s="32"/>
      <c r="E61" s="22"/>
      <c r="F61" s="26" t="s">
        <v>231</v>
      </c>
      <c r="G61" s="34"/>
      <c r="H61" s="34"/>
      <c r="I61" s="34"/>
      <c r="J61" s="34"/>
      <c r="K61" s="34"/>
      <c r="L61" s="34"/>
      <c r="M61" s="62" t="s">
        <v>231</v>
      </c>
    </row>
    <row r="62" spans="1:13" ht="12.75">
      <c r="A62" s="19" t="s">
        <v>149</v>
      </c>
      <c r="B62" s="26">
        <v>3</v>
      </c>
      <c r="C62" s="13" t="s">
        <v>103</v>
      </c>
      <c r="D62" s="32" t="s">
        <v>107</v>
      </c>
      <c r="E62" s="22">
        <v>36365</v>
      </c>
      <c r="F62" s="26">
        <v>3</v>
      </c>
      <c r="G62" s="52">
        <v>0</v>
      </c>
      <c r="H62" s="52">
        <v>0</v>
      </c>
      <c r="I62" s="25">
        <v>0.049409029257895774</v>
      </c>
      <c r="J62" s="25">
        <v>0.049409029257895774</v>
      </c>
      <c r="K62" s="23">
        <v>4.940902925789578</v>
      </c>
      <c r="L62" s="34" t="s">
        <v>196</v>
      </c>
      <c r="M62" s="62" t="s">
        <v>196</v>
      </c>
    </row>
    <row r="63" spans="1:13" ht="12.75">
      <c r="A63" s="19" t="s">
        <v>150</v>
      </c>
      <c r="B63" s="26">
        <v>5</v>
      </c>
      <c r="C63" s="13" t="s">
        <v>104</v>
      </c>
      <c r="D63" s="32" t="s">
        <v>108</v>
      </c>
      <c r="E63" s="22">
        <v>36365</v>
      </c>
      <c r="F63" s="26">
        <v>2</v>
      </c>
      <c r="G63" s="52">
        <v>0</v>
      </c>
      <c r="H63" s="52">
        <v>0</v>
      </c>
      <c r="I63" s="25">
        <v>0.052315442743654315</v>
      </c>
      <c r="J63" s="25">
        <v>0.052315442743654315</v>
      </c>
      <c r="K63" s="23">
        <v>5.231544274365431</v>
      </c>
      <c r="L63" s="34" t="s">
        <v>196</v>
      </c>
      <c r="M63" s="62" t="s">
        <v>196</v>
      </c>
    </row>
    <row r="64" spans="1:13" ht="12.75">
      <c r="A64" s="19" t="s">
        <v>151</v>
      </c>
      <c r="B64" s="26">
        <v>10</v>
      </c>
      <c r="C64" s="13" t="s">
        <v>104</v>
      </c>
      <c r="D64" s="32" t="s">
        <v>108</v>
      </c>
      <c r="E64" s="22">
        <v>36365</v>
      </c>
      <c r="F64" s="26">
        <v>5</v>
      </c>
      <c r="G64" s="52">
        <v>0</v>
      </c>
      <c r="H64" s="52">
        <v>0</v>
      </c>
      <c r="I64" s="34" t="s">
        <v>196</v>
      </c>
      <c r="J64" s="34" t="s">
        <v>196</v>
      </c>
      <c r="K64" s="34" t="s">
        <v>196</v>
      </c>
      <c r="L64" s="34" t="s">
        <v>196</v>
      </c>
      <c r="M64" s="62" t="s">
        <v>196</v>
      </c>
    </row>
    <row r="65" spans="1:13" ht="12.75">
      <c r="A65" s="19" t="s">
        <v>152</v>
      </c>
      <c r="B65" s="26">
        <v>15</v>
      </c>
      <c r="C65" s="13" t="s">
        <v>105</v>
      </c>
      <c r="D65" s="32" t="s">
        <v>109</v>
      </c>
      <c r="E65" s="22">
        <v>36365</v>
      </c>
      <c r="F65" s="26">
        <v>5</v>
      </c>
      <c r="G65" s="52">
        <v>0</v>
      </c>
      <c r="H65" s="52">
        <v>0</v>
      </c>
      <c r="I65" s="25">
        <v>0.4098043014919589</v>
      </c>
      <c r="J65" s="25">
        <v>0.4098043014919589</v>
      </c>
      <c r="K65" s="23">
        <v>40.98043014919589</v>
      </c>
      <c r="L65" s="34" t="s">
        <v>196</v>
      </c>
      <c r="M65" s="62" t="s">
        <v>196</v>
      </c>
    </row>
    <row r="66" spans="1:13" ht="12.75">
      <c r="A66" s="19" t="s">
        <v>153</v>
      </c>
      <c r="B66" s="26">
        <v>16</v>
      </c>
      <c r="C66" s="13" t="s">
        <v>105</v>
      </c>
      <c r="D66" s="32" t="s">
        <v>109</v>
      </c>
      <c r="E66" s="22">
        <v>36365</v>
      </c>
      <c r="F66" s="26">
        <v>1</v>
      </c>
      <c r="G66" s="52">
        <v>0</v>
      </c>
      <c r="H66" s="52">
        <v>0</v>
      </c>
      <c r="I66" s="25">
        <v>0.11238132144933154</v>
      </c>
      <c r="J66" s="25">
        <v>0.11238132144933154</v>
      </c>
      <c r="K66" s="23">
        <v>11.238132144933154</v>
      </c>
      <c r="L66" s="34" t="s">
        <v>196</v>
      </c>
      <c r="M66" s="62" t="s">
        <v>196</v>
      </c>
    </row>
    <row r="67" spans="1:13" ht="12.75">
      <c r="A67" s="19" t="s">
        <v>154</v>
      </c>
      <c r="B67" s="26">
        <v>20</v>
      </c>
      <c r="C67" s="13" t="s">
        <v>106</v>
      </c>
      <c r="D67" s="32" t="s">
        <v>110</v>
      </c>
      <c r="E67" s="22">
        <v>36365</v>
      </c>
      <c r="F67" s="26">
        <v>4</v>
      </c>
      <c r="G67" s="52">
        <v>0</v>
      </c>
      <c r="H67" s="52">
        <v>0</v>
      </c>
      <c r="I67" s="25">
        <v>0.5996899825615192</v>
      </c>
      <c r="J67" s="25">
        <v>0.5996899825615192</v>
      </c>
      <c r="K67" s="23">
        <v>59.96899825615192</v>
      </c>
      <c r="L67" s="34" t="s">
        <v>196</v>
      </c>
      <c r="M67" s="62" t="s">
        <v>196</v>
      </c>
    </row>
    <row r="68" spans="1:13" ht="12.75">
      <c r="A68" s="32"/>
      <c r="B68" s="26"/>
      <c r="C68" s="26"/>
      <c r="D68" s="32"/>
      <c r="E68" s="22"/>
      <c r="F68" s="26" t="s">
        <v>231</v>
      </c>
      <c r="G68" s="34"/>
      <c r="H68" s="34"/>
      <c r="I68" s="34"/>
      <c r="J68" s="34"/>
      <c r="K68" s="34"/>
      <c r="L68" s="34"/>
      <c r="M68" s="62" t="s">
        <v>231</v>
      </c>
    </row>
    <row r="69" spans="1:13" ht="12.75">
      <c r="A69" s="19" t="s">
        <v>155</v>
      </c>
      <c r="B69" s="26">
        <v>2</v>
      </c>
      <c r="C69" s="13" t="s">
        <v>103</v>
      </c>
      <c r="D69" s="32" t="s">
        <v>107</v>
      </c>
      <c r="E69" s="22">
        <v>36365</v>
      </c>
      <c r="F69" s="26">
        <v>2</v>
      </c>
      <c r="G69" s="52">
        <v>0</v>
      </c>
      <c r="H69" s="52">
        <v>0</v>
      </c>
      <c r="I69" s="34" t="s">
        <v>196</v>
      </c>
      <c r="J69" s="34" t="s">
        <v>196</v>
      </c>
      <c r="K69" s="34" t="s">
        <v>196</v>
      </c>
      <c r="L69" s="34" t="s">
        <v>196</v>
      </c>
      <c r="M69" s="62" t="s">
        <v>196</v>
      </c>
    </row>
    <row r="70" spans="1:13" ht="12.75">
      <c r="A70" s="19" t="s">
        <v>156</v>
      </c>
      <c r="B70" s="26">
        <v>5</v>
      </c>
      <c r="C70" s="13" t="s">
        <v>104</v>
      </c>
      <c r="D70" s="32" t="s">
        <v>108</v>
      </c>
      <c r="E70" s="22">
        <v>36365</v>
      </c>
      <c r="F70" s="26">
        <v>3</v>
      </c>
      <c r="G70" s="52">
        <v>0</v>
      </c>
      <c r="H70" s="52">
        <v>0</v>
      </c>
      <c r="I70" s="34" t="s">
        <v>196</v>
      </c>
      <c r="J70" s="34" t="s">
        <v>196</v>
      </c>
      <c r="K70" s="34" t="s">
        <v>196</v>
      </c>
      <c r="L70" s="34" t="s">
        <v>196</v>
      </c>
      <c r="M70" s="62" t="s">
        <v>196</v>
      </c>
    </row>
    <row r="71" spans="1:13" ht="12.75">
      <c r="A71" s="19" t="s">
        <v>157</v>
      </c>
      <c r="B71" s="26">
        <v>10</v>
      </c>
      <c r="C71" s="13" t="s">
        <v>104</v>
      </c>
      <c r="D71" s="32" t="s">
        <v>108</v>
      </c>
      <c r="E71" s="22">
        <v>36365</v>
      </c>
      <c r="F71" s="26">
        <v>5</v>
      </c>
      <c r="G71" s="52">
        <v>0</v>
      </c>
      <c r="H71" s="52">
        <v>0</v>
      </c>
      <c r="I71" s="34" t="s">
        <v>196</v>
      </c>
      <c r="J71" s="34" t="s">
        <v>196</v>
      </c>
      <c r="K71" s="34" t="s">
        <v>196</v>
      </c>
      <c r="L71" s="34" t="s">
        <v>196</v>
      </c>
      <c r="M71" s="62" t="s">
        <v>196</v>
      </c>
    </row>
    <row r="72" spans="1:13" ht="12.75">
      <c r="A72" s="19" t="s">
        <v>158</v>
      </c>
      <c r="B72" s="26">
        <v>15</v>
      </c>
      <c r="C72" s="13" t="s">
        <v>105</v>
      </c>
      <c r="D72" s="32" t="s">
        <v>109</v>
      </c>
      <c r="E72" s="22">
        <v>36365</v>
      </c>
      <c r="F72" s="26">
        <v>5</v>
      </c>
      <c r="G72" s="52">
        <v>0</v>
      </c>
      <c r="H72" s="52">
        <v>0</v>
      </c>
      <c r="I72" s="34" t="s">
        <v>196</v>
      </c>
      <c r="J72" s="34" t="s">
        <v>196</v>
      </c>
      <c r="K72" s="34" t="s">
        <v>196</v>
      </c>
      <c r="L72" s="34" t="s">
        <v>196</v>
      </c>
      <c r="M72" s="62" t="s">
        <v>196</v>
      </c>
    </row>
    <row r="73" spans="1:13" ht="12.75">
      <c r="A73" s="19" t="s">
        <v>159</v>
      </c>
      <c r="B73" s="26">
        <v>20</v>
      </c>
      <c r="C73" s="13" t="s">
        <v>105</v>
      </c>
      <c r="D73" s="32" t="s">
        <v>109</v>
      </c>
      <c r="E73" s="22">
        <v>36365</v>
      </c>
      <c r="F73" s="26">
        <v>5</v>
      </c>
      <c r="G73" s="52">
        <v>0</v>
      </c>
      <c r="H73" s="52">
        <v>0</v>
      </c>
      <c r="I73" s="34" t="s">
        <v>196</v>
      </c>
      <c r="J73" s="34" t="s">
        <v>196</v>
      </c>
      <c r="K73" s="34" t="s">
        <v>196</v>
      </c>
      <c r="L73" s="34" t="s">
        <v>196</v>
      </c>
      <c r="M73" s="62" t="s">
        <v>196</v>
      </c>
    </row>
    <row r="74" spans="1:13" ht="12.75">
      <c r="A74" s="19" t="s">
        <v>160</v>
      </c>
      <c r="B74" s="26">
        <v>22</v>
      </c>
      <c r="C74" s="13" t="s">
        <v>106</v>
      </c>
      <c r="D74" s="32" t="s">
        <v>110</v>
      </c>
      <c r="E74" s="22">
        <v>36365</v>
      </c>
      <c r="F74" s="26">
        <v>2</v>
      </c>
      <c r="G74" s="52">
        <v>0</v>
      </c>
      <c r="H74" s="52">
        <v>0</v>
      </c>
      <c r="I74" s="34" t="s">
        <v>196</v>
      </c>
      <c r="J74" s="34" t="s">
        <v>196</v>
      </c>
      <c r="K74" s="34" t="s">
        <v>196</v>
      </c>
      <c r="L74" s="34" t="s">
        <v>196</v>
      </c>
      <c r="M74" s="62" t="s">
        <v>196</v>
      </c>
    </row>
    <row r="75" spans="1:13" ht="12.75">
      <c r="A75" s="32"/>
      <c r="B75" s="32"/>
      <c r="C75" s="26"/>
      <c r="D75" s="32"/>
      <c r="E75" s="22"/>
      <c r="F75" s="26" t="s">
        <v>231</v>
      </c>
      <c r="G75" s="34"/>
      <c r="H75" s="34"/>
      <c r="I75" s="34"/>
      <c r="J75" s="34"/>
      <c r="K75" s="34"/>
      <c r="L75" s="34"/>
      <c r="M75" s="62" t="s">
        <v>231</v>
      </c>
    </row>
    <row r="76" spans="1:13" ht="12.75">
      <c r="A76" s="19" t="s">
        <v>161</v>
      </c>
      <c r="B76" s="26">
        <v>2</v>
      </c>
      <c r="C76" s="13" t="s">
        <v>103</v>
      </c>
      <c r="D76" s="32" t="s">
        <v>107</v>
      </c>
      <c r="E76" s="22">
        <v>36365</v>
      </c>
      <c r="F76" s="26">
        <v>2</v>
      </c>
      <c r="G76" s="52">
        <v>0</v>
      </c>
      <c r="H76" s="52">
        <v>0</v>
      </c>
      <c r="I76" s="34" t="s">
        <v>196</v>
      </c>
      <c r="J76" s="34" t="s">
        <v>196</v>
      </c>
      <c r="K76" s="34" t="s">
        <v>196</v>
      </c>
      <c r="L76" s="34" t="s">
        <v>196</v>
      </c>
      <c r="M76" s="62" t="s">
        <v>196</v>
      </c>
    </row>
    <row r="77" spans="1:13" ht="12.75">
      <c r="A77" s="19" t="s">
        <v>162</v>
      </c>
      <c r="B77" s="26">
        <v>5</v>
      </c>
      <c r="C77" s="13" t="s">
        <v>104</v>
      </c>
      <c r="D77" s="32" t="s">
        <v>108</v>
      </c>
      <c r="E77" s="22">
        <v>36365</v>
      </c>
      <c r="F77" s="26">
        <v>3</v>
      </c>
      <c r="G77" s="52">
        <v>0</v>
      </c>
      <c r="H77" s="52">
        <v>0</v>
      </c>
      <c r="I77" s="34" t="s">
        <v>196</v>
      </c>
      <c r="J77" s="34" t="s">
        <v>196</v>
      </c>
      <c r="K77" s="34" t="s">
        <v>196</v>
      </c>
      <c r="L77" s="34" t="s">
        <v>196</v>
      </c>
      <c r="M77" s="62" t="s">
        <v>196</v>
      </c>
    </row>
    <row r="78" spans="1:13" ht="12.75">
      <c r="A78" s="19" t="s">
        <v>163</v>
      </c>
      <c r="B78" s="26">
        <v>10</v>
      </c>
      <c r="C78" s="13" t="s">
        <v>105</v>
      </c>
      <c r="D78" s="32" t="s">
        <v>109</v>
      </c>
      <c r="E78" s="22">
        <v>36365</v>
      </c>
      <c r="F78" s="26">
        <v>5</v>
      </c>
      <c r="G78" s="52">
        <v>0</v>
      </c>
      <c r="H78" s="52">
        <v>0</v>
      </c>
      <c r="I78" s="34" t="s">
        <v>196</v>
      </c>
      <c r="J78" s="34" t="s">
        <v>196</v>
      </c>
      <c r="K78" s="34" t="s">
        <v>196</v>
      </c>
      <c r="L78" s="34" t="s">
        <v>196</v>
      </c>
      <c r="M78" s="62" t="s">
        <v>196</v>
      </c>
    </row>
    <row r="79" spans="1:13" ht="12.75">
      <c r="A79" s="19" t="s">
        <v>164</v>
      </c>
      <c r="B79" s="26">
        <v>15</v>
      </c>
      <c r="C79" s="13" t="s">
        <v>106</v>
      </c>
      <c r="D79" s="32" t="s">
        <v>110</v>
      </c>
      <c r="E79" s="22">
        <v>36365</v>
      </c>
      <c r="F79" s="26">
        <v>5</v>
      </c>
      <c r="G79" s="52">
        <v>0</v>
      </c>
      <c r="H79" s="52">
        <v>0</v>
      </c>
      <c r="I79" s="34" t="s">
        <v>196</v>
      </c>
      <c r="J79" s="34" t="s">
        <v>196</v>
      </c>
      <c r="K79" s="34" t="s">
        <v>196</v>
      </c>
      <c r="L79" s="34" t="s">
        <v>196</v>
      </c>
      <c r="M79" s="62" t="s">
        <v>196</v>
      </c>
    </row>
    <row r="80" spans="1:13" ht="12.75">
      <c r="A80" s="19" t="s">
        <v>165</v>
      </c>
      <c r="B80" s="26">
        <v>16</v>
      </c>
      <c r="C80" s="13" t="s">
        <v>106</v>
      </c>
      <c r="D80" s="32" t="s">
        <v>110</v>
      </c>
      <c r="E80" s="22">
        <v>36365</v>
      </c>
      <c r="F80" s="26">
        <v>1</v>
      </c>
      <c r="G80" s="52">
        <v>0</v>
      </c>
      <c r="H80" s="52">
        <v>0</v>
      </c>
      <c r="I80" s="34" t="s">
        <v>196</v>
      </c>
      <c r="J80" s="34" t="s">
        <v>196</v>
      </c>
      <c r="K80" s="34" t="s">
        <v>196</v>
      </c>
      <c r="L80" s="34" t="s">
        <v>196</v>
      </c>
      <c r="M80" s="62" t="s">
        <v>196</v>
      </c>
    </row>
    <row r="81" spans="1:13" ht="12.75">
      <c r="A81" s="32"/>
      <c r="B81" s="26"/>
      <c r="C81" s="26"/>
      <c r="D81" s="32"/>
      <c r="E81" s="22"/>
      <c r="F81" s="26" t="s">
        <v>231</v>
      </c>
      <c r="G81" s="34"/>
      <c r="H81" s="34"/>
      <c r="I81" s="34"/>
      <c r="J81" s="34"/>
      <c r="K81" s="34"/>
      <c r="L81" s="34"/>
      <c r="M81" s="62" t="s">
        <v>231</v>
      </c>
    </row>
    <row r="82" spans="1:13" ht="12.75">
      <c r="A82" s="19" t="s">
        <v>166</v>
      </c>
      <c r="B82" s="26">
        <v>3</v>
      </c>
      <c r="C82" s="13" t="s">
        <v>103</v>
      </c>
      <c r="D82" s="32" t="s">
        <v>107</v>
      </c>
      <c r="E82" s="22">
        <v>36365</v>
      </c>
      <c r="F82" s="26">
        <v>3</v>
      </c>
      <c r="G82" s="52">
        <v>0</v>
      </c>
      <c r="H82" s="52">
        <v>0</v>
      </c>
      <c r="I82" s="25">
        <v>0.056190660724665734</v>
      </c>
      <c r="J82" s="25">
        <v>0.056190660724665734</v>
      </c>
      <c r="K82" s="23">
        <v>5.619066072466573</v>
      </c>
      <c r="L82" s="34" t="s">
        <v>196</v>
      </c>
      <c r="M82" s="62" t="s">
        <v>196</v>
      </c>
    </row>
    <row r="83" spans="1:13" ht="12.75">
      <c r="A83" s="19" t="s">
        <v>167</v>
      </c>
      <c r="B83" s="26">
        <v>5</v>
      </c>
      <c r="C83" s="13" t="s">
        <v>104</v>
      </c>
      <c r="D83" s="32" t="s">
        <v>108</v>
      </c>
      <c r="E83" s="22">
        <v>36365</v>
      </c>
      <c r="F83" s="26">
        <v>2</v>
      </c>
      <c r="G83" s="52">
        <v>0</v>
      </c>
      <c r="H83" s="52">
        <v>0</v>
      </c>
      <c r="I83" s="25">
        <v>0.04165859329587287</v>
      </c>
      <c r="J83" s="25">
        <v>0.04165859329587287</v>
      </c>
      <c r="K83" s="23">
        <v>4.1658593295872866</v>
      </c>
      <c r="L83" s="34" t="s">
        <v>196</v>
      </c>
      <c r="M83" s="62" t="s">
        <v>196</v>
      </c>
    </row>
    <row r="84" spans="1:13" ht="12.75">
      <c r="A84" s="19" t="s">
        <v>168</v>
      </c>
      <c r="B84" s="26">
        <v>8</v>
      </c>
      <c r="C84" s="13" t="s">
        <v>104</v>
      </c>
      <c r="D84" s="32" t="s">
        <v>108</v>
      </c>
      <c r="E84" s="22">
        <v>36365</v>
      </c>
      <c r="F84" s="26">
        <v>3</v>
      </c>
      <c r="G84" s="52">
        <v>0</v>
      </c>
      <c r="H84" s="52">
        <v>0</v>
      </c>
      <c r="I84" s="25">
        <v>0.13660143383065293</v>
      </c>
      <c r="J84" s="25">
        <v>0.13660143383065293</v>
      </c>
      <c r="K84" s="23">
        <v>13.660143383065293</v>
      </c>
      <c r="L84" s="34" t="s">
        <v>196</v>
      </c>
      <c r="M84" s="62" t="s">
        <v>196</v>
      </c>
    </row>
    <row r="85" spans="1:13" ht="12.75">
      <c r="A85" s="19" t="s">
        <v>169</v>
      </c>
      <c r="B85" s="26">
        <v>10</v>
      </c>
      <c r="C85" s="13" t="s">
        <v>105</v>
      </c>
      <c r="D85" s="32" t="s">
        <v>173</v>
      </c>
      <c r="E85" s="22">
        <v>36365</v>
      </c>
      <c r="F85" s="26">
        <v>2</v>
      </c>
      <c r="G85" s="52">
        <v>0</v>
      </c>
      <c r="H85" s="52">
        <v>0</v>
      </c>
      <c r="I85" s="25">
        <v>0.05425305173415999</v>
      </c>
      <c r="J85" s="25">
        <v>0.05425305173415999</v>
      </c>
      <c r="K85" s="23">
        <v>5.425305173416</v>
      </c>
      <c r="L85" s="34" t="s">
        <v>196</v>
      </c>
      <c r="M85" s="62" t="s">
        <v>196</v>
      </c>
    </row>
    <row r="86" spans="1:13" ht="12.75">
      <c r="A86" s="19" t="s">
        <v>170</v>
      </c>
      <c r="B86" s="26">
        <v>11</v>
      </c>
      <c r="C86" s="13" t="s">
        <v>105</v>
      </c>
      <c r="D86" s="32" t="s">
        <v>174</v>
      </c>
      <c r="E86" s="22">
        <v>36365</v>
      </c>
      <c r="F86" s="26">
        <v>1</v>
      </c>
      <c r="G86" s="52">
        <v>0</v>
      </c>
      <c r="H86" s="52">
        <v>0</v>
      </c>
      <c r="I86" s="25">
        <v>0.07653555512497584</v>
      </c>
      <c r="J86" s="25">
        <v>0.07653555512497584</v>
      </c>
      <c r="K86" s="23">
        <v>7.653555512497584</v>
      </c>
      <c r="L86" s="34" t="s">
        <v>196</v>
      </c>
      <c r="M86" s="62" t="s">
        <v>196</v>
      </c>
    </row>
    <row r="87" spans="1:13" ht="12.75">
      <c r="A87" s="19" t="s">
        <v>171</v>
      </c>
      <c r="B87" s="26">
        <v>15</v>
      </c>
      <c r="C87" s="13" t="s">
        <v>106</v>
      </c>
      <c r="D87" s="32" t="s">
        <v>110</v>
      </c>
      <c r="E87" s="22">
        <v>36365</v>
      </c>
      <c r="F87" s="26">
        <v>4</v>
      </c>
      <c r="G87" s="52">
        <v>0</v>
      </c>
      <c r="H87" s="52">
        <v>0</v>
      </c>
      <c r="I87" s="25">
        <v>0.2654524316992831</v>
      </c>
      <c r="J87" s="25">
        <v>0.2654524316992831</v>
      </c>
      <c r="K87" s="23">
        <v>26.545243169928312</v>
      </c>
      <c r="L87" s="34" t="s">
        <v>196</v>
      </c>
      <c r="M87" s="62" t="s">
        <v>196</v>
      </c>
    </row>
    <row r="88" spans="1:13" ht="12.75">
      <c r="A88" s="19" t="s">
        <v>172</v>
      </c>
      <c r="B88" s="26">
        <v>20</v>
      </c>
      <c r="C88" s="13" t="s">
        <v>106</v>
      </c>
      <c r="D88" s="32" t="s">
        <v>110</v>
      </c>
      <c r="E88" s="22">
        <v>36365</v>
      </c>
      <c r="F88" s="26">
        <v>5</v>
      </c>
      <c r="G88" s="52">
        <v>0</v>
      </c>
      <c r="H88" s="52">
        <v>0</v>
      </c>
      <c r="I88" s="25">
        <v>0.40689788800620036</v>
      </c>
      <c r="J88" s="25">
        <v>0.40689788800620036</v>
      </c>
      <c r="K88" s="23">
        <v>40.689788800620036</v>
      </c>
      <c r="L88" s="34" t="s">
        <v>196</v>
      </c>
      <c r="M88" s="62" t="s">
        <v>196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75" defaultRowHeight="12"/>
  <cols>
    <col min="1" max="1" width="15.50390625" style="20" bestFit="1" customWidth="1"/>
    <col min="2" max="2" width="6.625" style="13" customWidth="1"/>
    <col min="3" max="3" width="8.875" style="13" customWidth="1"/>
    <col min="4" max="4" width="69.50390625" style="16" customWidth="1"/>
    <col min="5" max="5" width="10.00390625" style="22" customWidth="1"/>
    <col min="6" max="6" width="7.125" style="13" customWidth="1"/>
    <col min="7" max="8" width="8.375" style="23" customWidth="1"/>
    <col min="9" max="9" width="10.00390625" style="25" customWidth="1"/>
    <col min="10" max="10" width="9.00390625" style="25" customWidth="1"/>
    <col min="11" max="11" width="9.125" style="25" customWidth="1"/>
    <col min="12" max="12" width="12.50390625" style="31" customWidth="1"/>
    <col min="13" max="13" width="8.875" style="66" customWidth="1"/>
    <col min="14" max="16384" width="8.875" style="32" customWidth="1"/>
  </cols>
  <sheetData>
    <row r="1" spans="1:13" s="6" customFormat="1" ht="39" customHeight="1">
      <c r="A1" s="1" t="s">
        <v>175</v>
      </c>
      <c r="B1" s="2" t="s">
        <v>184</v>
      </c>
      <c r="C1" s="3" t="s">
        <v>185</v>
      </c>
      <c r="D1" s="4" t="s">
        <v>186</v>
      </c>
      <c r="E1" s="46" t="s">
        <v>187</v>
      </c>
      <c r="F1" s="47" t="s">
        <v>188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63" t="s">
        <v>56</v>
      </c>
    </row>
    <row r="2" spans="1:13" s="13" customFormat="1" ht="12">
      <c r="A2" s="7"/>
      <c r="B2" s="7" t="s">
        <v>193</v>
      </c>
      <c r="C2" s="7"/>
      <c r="D2" s="8"/>
      <c r="E2" s="48"/>
      <c r="F2" s="49" t="s">
        <v>193</v>
      </c>
      <c r="G2" s="50" t="s">
        <v>194</v>
      </c>
      <c r="H2" s="50" t="s">
        <v>194</v>
      </c>
      <c r="I2" s="14" t="s">
        <v>197</v>
      </c>
      <c r="J2" s="14" t="s">
        <v>197</v>
      </c>
      <c r="K2" s="14" t="s">
        <v>195</v>
      </c>
      <c r="L2" s="14" t="s">
        <v>194</v>
      </c>
      <c r="M2" s="67" t="s">
        <v>193</v>
      </c>
    </row>
    <row r="3" spans="1:13" s="19" customFormat="1" ht="12">
      <c r="A3" s="15"/>
      <c r="B3" s="15"/>
      <c r="C3" s="15"/>
      <c r="D3" s="16"/>
      <c r="E3" s="17"/>
      <c r="F3" s="9"/>
      <c r="G3" s="9"/>
      <c r="H3" s="9"/>
      <c r="I3" s="10"/>
      <c r="J3" s="11"/>
      <c r="K3" s="11"/>
      <c r="L3" s="24"/>
      <c r="M3" s="64"/>
    </row>
    <row r="4" spans="1:13" ht="12">
      <c r="A4" s="30" t="s">
        <v>176</v>
      </c>
      <c r="B4" s="13">
        <v>2</v>
      </c>
      <c r="C4" s="13" t="s">
        <v>96</v>
      </c>
      <c r="D4" s="32" t="s">
        <v>198</v>
      </c>
      <c r="E4" s="51">
        <v>36352</v>
      </c>
      <c r="F4" s="35">
        <v>2</v>
      </c>
      <c r="G4" s="23">
        <v>0</v>
      </c>
      <c r="H4" s="23">
        <v>0</v>
      </c>
      <c r="I4" s="27">
        <v>0.01553185205379862</v>
      </c>
      <c r="J4" s="28">
        <v>0.01553185205379862</v>
      </c>
      <c r="K4" s="25">
        <v>0.1700290803344239</v>
      </c>
      <c r="L4" s="24">
        <v>7.633587786259563</v>
      </c>
      <c r="M4" s="65">
        <f>12-B4</f>
        <v>10</v>
      </c>
    </row>
    <row r="5" spans="1:13" ht="12">
      <c r="A5" s="30" t="s">
        <v>177</v>
      </c>
      <c r="B5" s="13">
        <v>4</v>
      </c>
      <c r="C5" s="13" t="s">
        <v>97</v>
      </c>
      <c r="D5" s="32" t="s">
        <v>199</v>
      </c>
      <c r="E5" s="51">
        <v>36352</v>
      </c>
      <c r="F5" s="35">
        <v>2</v>
      </c>
      <c r="G5" s="23">
        <v>0</v>
      </c>
      <c r="H5" s="23">
        <v>0</v>
      </c>
      <c r="I5" s="27">
        <v>0.040600220264317186</v>
      </c>
      <c r="J5" s="28">
        <v>0.040600220264317186</v>
      </c>
      <c r="K5" s="25">
        <v>0.862597021187329</v>
      </c>
      <c r="L5" s="24">
        <v>11.013215859030831</v>
      </c>
      <c r="M5" s="65">
        <f>12-B5</f>
        <v>8</v>
      </c>
    </row>
    <row r="6" spans="1:13" ht="12">
      <c r="A6" s="20" t="s">
        <v>178</v>
      </c>
      <c r="B6" s="13">
        <v>10</v>
      </c>
      <c r="C6" s="13" t="s">
        <v>98</v>
      </c>
      <c r="D6" s="32" t="s">
        <v>200</v>
      </c>
      <c r="E6" s="51">
        <v>36352</v>
      </c>
      <c r="F6" s="35">
        <v>6</v>
      </c>
      <c r="G6" s="23">
        <v>0</v>
      </c>
      <c r="H6" s="23">
        <v>0</v>
      </c>
      <c r="I6" s="27">
        <v>0.11657945519483984</v>
      </c>
      <c r="J6" s="28">
        <v>0.11657945519483984</v>
      </c>
      <c r="K6" s="25">
        <v>9.161581107734948</v>
      </c>
      <c r="L6" s="24">
        <v>11.53153153153152</v>
      </c>
      <c r="M6" s="65">
        <f>12-B6</f>
        <v>2</v>
      </c>
    </row>
    <row r="7" spans="1:13" ht="12">
      <c r="A7" s="20" t="s">
        <v>179</v>
      </c>
      <c r="B7" s="13">
        <v>12</v>
      </c>
      <c r="C7" s="13" t="s">
        <v>98</v>
      </c>
      <c r="D7" s="32" t="s">
        <v>201</v>
      </c>
      <c r="E7" s="51">
        <v>36352</v>
      </c>
      <c r="F7" s="35">
        <v>2</v>
      </c>
      <c r="G7" s="23">
        <v>0</v>
      </c>
      <c r="H7" s="23">
        <v>0</v>
      </c>
      <c r="I7" s="27">
        <v>0.24485374671340926</v>
      </c>
      <c r="J7" s="28">
        <v>0.24485374671340926</v>
      </c>
      <c r="K7" s="25">
        <v>13.142601519135265</v>
      </c>
      <c r="L7" s="24">
        <v>8.282208588957065</v>
      </c>
      <c r="M7" s="65">
        <f>12-B7</f>
        <v>0</v>
      </c>
    </row>
    <row r="8" spans="4:13" ht="12">
      <c r="D8" s="32"/>
      <c r="F8" s="35" t="s">
        <v>231</v>
      </c>
      <c r="I8" s="27"/>
      <c r="J8" s="28"/>
      <c r="L8" s="24" t="s">
        <v>231</v>
      </c>
      <c r="M8" s="65">
        <f>IF($A8="","","-")</f>
      </c>
    </row>
    <row r="9" spans="1:13" ht="12">
      <c r="A9" s="30" t="s">
        <v>180</v>
      </c>
      <c r="B9" s="13">
        <v>2</v>
      </c>
      <c r="C9" s="13" t="s">
        <v>96</v>
      </c>
      <c r="D9" s="32" t="s">
        <v>202</v>
      </c>
      <c r="E9" s="51">
        <v>36353</v>
      </c>
      <c r="F9" s="35">
        <v>2</v>
      </c>
      <c r="G9" s="23">
        <v>0</v>
      </c>
      <c r="H9" s="23">
        <v>0</v>
      </c>
      <c r="I9" s="27">
        <v>0.00898715041572184</v>
      </c>
      <c r="J9" s="28">
        <v>0.00898715041572184</v>
      </c>
      <c r="K9" s="25">
        <v>1.6072373393801964</v>
      </c>
      <c r="L9" s="24">
        <v>7.936507936507963</v>
      </c>
      <c r="M9" s="65" t="str">
        <f>IF($A9="","","-")</f>
        <v>-</v>
      </c>
    </row>
    <row r="10" spans="1:13" ht="12">
      <c r="A10" s="30" t="s">
        <v>181</v>
      </c>
      <c r="B10" s="13">
        <v>4</v>
      </c>
      <c r="C10" s="13" t="s">
        <v>97</v>
      </c>
      <c r="D10" s="32" t="s">
        <v>203</v>
      </c>
      <c r="E10" s="51">
        <v>36353</v>
      </c>
      <c r="F10" s="35">
        <v>2</v>
      </c>
      <c r="G10" s="23">
        <v>0</v>
      </c>
      <c r="H10" s="23">
        <v>0</v>
      </c>
      <c r="I10" s="27">
        <v>0.03682766845557543</v>
      </c>
      <c r="J10" s="28">
        <v>0.03682766845557543</v>
      </c>
      <c r="K10" s="25">
        <v>2.385609222818525</v>
      </c>
      <c r="L10" s="24">
        <v>10.697674418604644</v>
      </c>
      <c r="M10" s="65" t="str">
        <f>IF($A10="","","-")</f>
        <v>-</v>
      </c>
    </row>
    <row r="11" spans="4:13" ht="12">
      <c r="D11" s="32"/>
      <c r="F11" s="35" t="s">
        <v>231</v>
      </c>
      <c r="I11" s="27"/>
      <c r="J11" s="28"/>
      <c r="L11" s="24" t="s">
        <v>231</v>
      </c>
      <c r="M11" s="65">
        <f>IF($A11="","","-")</f>
      </c>
    </row>
    <row r="12" spans="1:13" ht="12">
      <c r="A12" s="30" t="s">
        <v>182</v>
      </c>
      <c r="B12" s="13">
        <v>1</v>
      </c>
      <c r="C12" s="13" t="s">
        <v>96</v>
      </c>
      <c r="D12" s="32" t="s">
        <v>204</v>
      </c>
      <c r="E12" s="51">
        <v>36352</v>
      </c>
      <c r="F12" s="35">
        <v>1</v>
      </c>
      <c r="G12" s="23">
        <v>0</v>
      </c>
      <c r="H12" s="23">
        <v>0</v>
      </c>
      <c r="I12" s="27">
        <v>0.03395617070357555</v>
      </c>
      <c r="J12" s="28">
        <v>0.03395617070357555</v>
      </c>
      <c r="K12" s="25">
        <v>0.2285659361783923</v>
      </c>
      <c r="L12" s="24">
        <v>5.882352941176462</v>
      </c>
      <c r="M12" s="65">
        <f aca="true" t="shared" si="0" ref="M12:M17">6-B12</f>
        <v>5</v>
      </c>
    </row>
    <row r="13" spans="1:13" ht="12">
      <c r="A13" s="30" t="s">
        <v>183</v>
      </c>
      <c r="B13" s="13">
        <v>3</v>
      </c>
      <c r="C13" s="13" t="s">
        <v>97</v>
      </c>
      <c r="D13" s="32" t="s">
        <v>205</v>
      </c>
      <c r="E13" s="51">
        <v>36352</v>
      </c>
      <c r="F13" s="35">
        <v>2</v>
      </c>
      <c r="G13" s="23">
        <v>0</v>
      </c>
      <c r="H13" s="23">
        <v>0</v>
      </c>
      <c r="I13" s="27">
        <v>0.05145176601525419</v>
      </c>
      <c r="J13" s="28">
        <v>0.05145176601525419</v>
      </c>
      <c r="K13" s="25">
        <v>0.9593985618732737</v>
      </c>
      <c r="L13" s="24">
        <v>9.515859766277119</v>
      </c>
      <c r="M13" s="65">
        <f t="shared" si="0"/>
        <v>3</v>
      </c>
    </row>
    <row r="14" spans="1:13" ht="12">
      <c r="A14" s="30" t="s">
        <v>0</v>
      </c>
      <c r="B14" s="13">
        <v>6</v>
      </c>
      <c r="C14" s="13" t="s">
        <v>97</v>
      </c>
      <c r="D14" s="32" t="s">
        <v>206</v>
      </c>
      <c r="E14" s="51">
        <v>36352</v>
      </c>
      <c r="F14" s="35">
        <v>3</v>
      </c>
      <c r="G14" s="23">
        <v>0</v>
      </c>
      <c r="H14" s="23">
        <v>0</v>
      </c>
      <c r="I14" s="27">
        <v>0.1101624835034446</v>
      </c>
      <c r="J14" s="28">
        <v>0.1101624835034446</v>
      </c>
      <c r="K14" s="25">
        <v>11.301211967115856</v>
      </c>
      <c r="L14" s="24">
        <v>10.640732265446214</v>
      </c>
      <c r="M14" s="65">
        <f t="shared" si="0"/>
        <v>0</v>
      </c>
    </row>
    <row r="15" spans="1:13" ht="12">
      <c r="A15" s="30" t="s">
        <v>1</v>
      </c>
      <c r="B15" s="13">
        <v>9</v>
      </c>
      <c r="C15" s="13" t="s">
        <v>99</v>
      </c>
      <c r="D15" s="32" t="s">
        <v>207</v>
      </c>
      <c r="E15" s="51">
        <v>36352</v>
      </c>
      <c r="F15" s="35">
        <v>3</v>
      </c>
      <c r="G15" s="23">
        <v>6.868884540117416</v>
      </c>
      <c r="H15" s="23">
        <v>0</v>
      </c>
      <c r="I15" s="27">
        <v>0.09573090623935682</v>
      </c>
      <c r="J15" s="28">
        <v>0.10279153832383135</v>
      </c>
      <c r="K15" s="25">
        <v>11.38866623682102</v>
      </c>
      <c r="L15" s="24">
        <v>7.34976221357546</v>
      </c>
      <c r="M15" s="65">
        <f t="shared" si="0"/>
        <v>-3</v>
      </c>
    </row>
    <row r="16" spans="1:13" ht="12">
      <c r="A16" s="30" t="s">
        <v>2</v>
      </c>
      <c r="B16" s="13">
        <v>10</v>
      </c>
      <c r="C16" s="13" t="s">
        <v>99</v>
      </c>
      <c r="D16" s="32" t="s">
        <v>208</v>
      </c>
      <c r="E16" s="51">
        <v>36352</v>
      </c>
      <c r="F16" s="35">
        <v>1</v>
      </c>
      <c r="G16" s="23">
        <v>0</v>
      </c>
      <c r="H16" s="23">
        <v>0</v>
      </c>
      <c r="I16" s="27">
        <v>0.40774615951476667</v>
      </c>
      <c r="J16" s="28">
        <v>0.40774615951476667</v>
      </c>
      <c r="K16" s="25">
        <v>28.640768663907956</v>
      </c>
      <c r="L16" s="24">
        <v>3.0950626381724646</v>
      </c>
      <c r="M16" s="65">
        <f t="shared" si="0"/>
        <v>-4</v>
      </c>
    </row>
    <row r="17" spans="1:13" ht="12">
      <c r="A17" s="30" t="s">
        <v>3</v>
      </c>
      <c r="B17" s="13">
        <v>12</v>
      </c>
      <c r="C17" s="13" t="s">
        <v>96</v>
      </c>
      <c r="D17" s="32" t="s">
        <v>209</v>
      </c>
      <c r="E17" s="51">
        <v>36352</v>
      </c>
      <c r="F17" s="35">
        <v>2</v>
      </c>
      <c r="G17" s="23">
        <v>0</v>
      </c>
      <c r="H17" s="23">
        <v>0</v>
      </c>
      <c r="I17" s="27">
        <v>0.5250502706883217</v>
      </c>
      <c r="J17" s="28">
        <v>0.5250502706883217</v>
      </c>
      <c r="K17" s="25">
        <v>32.08343446962938</v>
      </c>
      <c r="L17" s="24">
        <v>2.810002577984025</v>
      </c>
      <c r="M17" s="65">
        <f t="shared" si="0"/>
        <v>-6</v>
      </c>
    </row>
    <row r="18" spans="1:13" ht="12">
      <c r="A18" s="30"/>
      <c r="D18" s="32"/>
      <c r="F18" s="35" t="s">
        <v>231</v>
      </c>
      <c r="I18" s="27"/>
      <c r="J18" s="28"/>
      <c r="L18" s="24" t="s">
        <v>231</v>
      </c>
      <c r="M18" s="65">
        <f>IF($A18="","","-")</f>
      </c>
    </row>
    <row r="19" spans="1:13" ht="12">
      <c r="A19" s="30" t="s">
        <v>4</v>
      </c>
      <c r="B19" s="13">
        <v>1</v>
      </c>
      <c r="C19" s="13" t="s">
        <v>96</v>
      </c>
      <c r="D19" s="32" t="s">
        <v>210</v>
      </c>
      <c r="E19" s="51">
        <v>36353</v>
      </c>
      <c r="F19" s="35">
        <v>1</v>
      </c>
      <c r="G19" s="23">
        <v>0</v>
      </c>
      <c r="H19" s="23">
        <v>0</v>
      </c>
      <c r="I19" s="27">
        <v>0.027499999999999993</v>
      </c>
      <c r="J19" s="28">
        <v>0.027499999999999993</v>
      </c>
      <c r="K19" s="25">
        <v>2.40934065934066</v>
      </c>
      <c r="L19" s="24">
        <v>7.142857142857172</v>
      </c>
      <c r="M19" s="65" t="str">
        <f>IF($A19="","","-")</f>
        <v>-</v>
      </c>
    </row>
    <row r="20" spans="1:13" ht="12">
      <c r="A20" s="30" t="s">
        <v>5</v>
      </c>
      <c r="B20" s="13">
        <v>3</v>
      </c>
      <c r="C20" s="13" t="s">
        <v>97</v>
      </c>
      <c r="D20" s="32" t="s">
        <v>211</v>
      </c>
      <c r="E20" s="51">
        <v>36353</v>
      </c>
      <c r="F20" s="35">
        <v>2</v>
      </c>
      <c r="G20" s="23">
        <v>0</v>
      </c>
      <c r="H20" s="23">
        <v>0</v>
      </c>
      <c r="I20" s="27">
        <v>0.1384991230268103</v>
      </c>
      <c r="J20" s="28">
        <v>0.1384991230268103</v>
      </c>
      <c r="K20" s="25">
        <v>7.743494290725564</v>
      </c>
      <c r="L20" s="24">
        <v>10.423452768729648</v>
      </c>
      <c r="M20" s="65" t="str">
        <f>IF($A20="","","-")</f>
        <v>-</v>
      </c>
    </row>
    <row r="21" spans="1:13" ht="12">
      <c r="A21" s="30"/>
      <c r="D21" s="32"/>
      <c r="F21" s="35" t="s">
        <v>231</v>
      </c>
      <c r="I21" s="27"/>
      <c r="J21" s="28"/>
      <c r="L21" s="24" t="s">
        <v>231</v>
      </c>
      <c r="M21" s="65">
        <f>IF($A21="","","-")</f>
      </c>
    </row>
    <row r="22" spans="1:13" ht="12">
      <c r="A22" s="30" t="s">
        <v>6</v>
      </c>
      <c r="B22" s="13">
        <v>1</v>
      </c>
      <c r="C22" s="13" t="s">
        <v>96</v>
      </c>
      <c r="D22" s="32" t="s">
        <v>212</v>
      </c>
      <c r="E22" s="51">
        <v>36352</v>
      </c>
      <c r="F22" s="35">
        <v>1</v>
      </c>
      <c r="G22" s="23">
        <v>0</v>
      </c>
      <c r="H22" s="23">
        <v>0</v>
      </c>
      <c r="I22" s="27">
        <v>0.027364642857142848</v>
      </c>
      <c r="J22" s="28">
        <v>0.027364642857142848</v>
      </c>
      <c r="K22" s="25">
        <v>0.10639285714285787</v>
      </c>
      <c r="L22" s="24">
        <v>3.5000000000000315</v>
      </c>
      <c r="M22" s="65">
        <f>17-B22</f>
        <v>16</v>
      </c>
    </row>
    <row r="23" spans="1:13" ht="12">
      <c r="A23" s="30" t="s">
        <v>7</v>
      </c>
      <c r="B23" s="13">
        <v>3</v>
      </c>
      <c r="C23" s="13" t="s">
        <v>97</v>
      </c>
      <c r="D23" s="32" t="s">
        <v>213</v>
      </c>
      <c r="E23" s="51">
        <v>36352</v>
      </c>
      <c r="F23" s="35">
        <v>2</v>
      </c>
      <c r="G23" s="23">
        <v>0</v>
      </c>
      <c r="H23" s="23">
        <v>0</v>
      </c>
      <c r="I23" s="27">
        <v>0.03763303239511417</v>
      </c>
      <c r="J23" s="28">
        <v>0.03763303239511417</v>
      </c>
      <c r="K23" s="25">
        <v>0.8384824747742982</v>
      </c>
      <c r="L23" s="24">
        <v>11.895910780669166</v>
      </c>
      <c r="M23" s="65">
        <f>17-B23</f>
        <v>14</v>
      </c>
    </row>
    <row r="24" spans="1:13" ht="12">
      <c r="A24" s="30" t="s">
        <v>8</v>
      </c>
      <c r="B24" s="13">
        <v>6</v>
      </c>
      <c r="C24" s="13" t="s">
        <v>97</v>
      </c>
      <c r="D24" s="32" t="s">
        <v>214</v>
      </c>
      <c r="E24" s="51">
        <v>36352</v>
      </c>
      <c r="F24" s="35">
        <v>3</v>
      </c>
      <c r="G24" s="23">
        <v>0</v>
      </c>
      <c r="H24" s="23">
        <v>0</v>
      </c>
      <c r="I24" s="27">
        <v>0.044428429140580525</v>
      </c>
      <c r="J24" s="28">
        <v>0.044428429140580525</v>
      </c>
      <c r="K24" s="25">
        <v>6.885728514513377</v>
      </c>
      <c r="L24" s="24">
        <v>13.047808764940264</v>
      </c>
      <c r="M24" s="65">
        <f>17-B24</f>
        <v>11</v>
      </c>
    </row>
    <row r="25" spans="1:13" ht="12">
      <c r="A25" s="30"/>
      <c r="D25" s="32"/>
      <c r="F25" s="35" t="s">
        <v>231</v>
      </c>
      <c r="I25" s="27"/>
      <c r="J25" s="28"/>
      <c r="L25" s="24" t="s">
        <v>231</v>
      </c>
      <c r="M25" s="65">
        <f>IF($A25="","","-")</f>
      </c>
    </row>
    <row r="26" spans="1:13" ht="12">
      <c r="A26" s="30" t="s">
        <v>9</v>
      </c>
      <c r="B26" s="13">
        <v>1</v>
      </c>
      <c r="C26" s="13" t="s">
        <v>96</v>
      </c>
      <c r="D26" s="32" t="s">
        <v>215</v>
      </c>
      <c r="E26" s="51">
        <v>36353</v>
      </c>
      <c r="F26" s="35">
        <v>1</v>
      </c>
      <c r="G26" s="23">
        <v>0</v>
      </c>
      <c r="H26" s="23">
        <v>0</v>
      </c>
      <c r="I26" s="27">
        <v>0.051664816870144285</v>
      </c>
      <c r="J26" s="28">
        <v>0.051664816870144285</v>
      </c>
      <c r="K26" s="25">
        <v>5.621753607103221</v>
      </c>
      <c r="L26" s="24">
        <v>7.547169811320749</v>
      </c>
      <c r="M26" s="65" t="str">
        <f>IF($A26="","","-")</f>
        <v>-</v>
      </c>
    </row>
    <row r="27" spans="1:13" ht="12">
      <c r="A27" s="30" t="s">
        <v>10</v>
      </c>
      <c r="B27" s="13">
        <v>3</v>
      </c>
      <c r="C27" s="13" t="s">
        <v>97</v>
      </c>
      <c r="D27" s="32" t="s">
        <v>216</v>
      </c>
      <c r="E27" s="51">
        <v>36353</v>
      </c>
      <c r="F27" s="35">
        <v>2</v>
      </c>
      <c r="G27" s="23">
        <v>0</v>
      </c>
      <c r="H27" s="23">
        <v>0</v>
      </c>
      <c r="I27" s="27">
        <v>0.07108474833232264</v>
      </c>
      <c r="J27" s="28">
        <v>0.07108474833232264</v>
      </c>
      <c r="K27" s="25">
        <v>9.873878107944204</v>
      </c>
      <c r="L27" s="24">
        <v>12.113402061855641</v>
      </c>
      <c r="M27" s="65" t="str">
        <f>IF($A27="","","-")</f>
        <v>-</v>
      </c>
    </row>
    <row r="28" spans="1:13" ht="12">
      <c r="A28" s="30"/>
      <c r="D28" s="32"/>
      <c r="F28" s="35" t="s">
        <v>231</v>
      </c>
      <c r="I28" s="27"/>
      <c r="J28" s="28"/>
      <c r="L28" s="24" t="s">
        <v>231</v>
      </c>
      <c r="M28" s="65">
        <f>IF($A28="","","-")</f>
      </c>
    </row>
    <row r="29" spans="1:13" ht="12">
      <c r="A29" s="30" t="s">
        <v>11</v>
      </c>
      <c r="B29" s="13">
        <v>2</v>
      </c>
      <c r="C29" s="13" t="s">
        <v>100</v>
      </c>
      <c r="D29" s="32" t="s">
        <v>217</v>
      </c>
      <c r="E29" s="51">
        <v>36353</v>
      </c>
      <c r="F29" s="35">
        <v>2</v>
      </c>
      <c r="G29" s="23">
        <v>0</v>
      </c>
      <c r="H29" s="23">
        <v>0</v>
      </c>
      <c r="I29" s="27">
        <v>0.029377125850340143</v>
      </c>
      <c r="J29" s="28">
        <v>0.029377125850340143</v>
      </c>
      <c r="K29" s="25">
        <v>2.9670493197278907</v>
      </c>
      <c r="L29" s="24">
        <v>7.142857142857134</v>
      </c>
      <c r="M29" s="65">
        <f>15-B29</f>
        <v>13</v>
      </c>
    </row>
    <row r="30" spans="1:13" ht="12">
      <c r="A30" s="30"/>
      <c r="D30" s="32"/>
      <c r="F30" s="35" t="s">
        <v>231</v>
      </c>
      <c r="I30" s="27"/>
      <c r="J30" s="28"/>
      <c r="L30" s="24" t="s">
        <v>231</v>
      </c>
      <c r="M30" s="65">
        <f>IF($A30="","","-")</f>
      </c>
    </row>
    <row r="31" spans="1:13" ht="12">
      <c r="A31" s="30" t="s">
        <v>12</v>
      </c>
      <c r="B31" s="13">
        <v>8</v>
      </c>
      <c r="C31" s="13" t="s">
        <v>100</v>
      </c>
      <c r="D31" s="32" t="s">
        <v>101</v>
      </c>
      <c r="E31" s="51">
        <v>36353</v>
      </c>
      <c r="F31" s="35">
        <v>8</v>
      </c>
      <c r="G31" s="23">
        <v>28.05154914529915</v>
      </c>
      <c r="H31" s="23">
        <v>31.603899572649574</v>
      </c>
      <c r="I31" s="27">
        <v>0.06451054757199147</v>
      </c>
      <c r="J31" s="28">
        <v>0.15989903350515464</v>
      </c>
      <c r="K31" s="25">
        <v>3.741346649484536</v>
      </c>
      <c r="L31" s="24">
        <v>4.742268041237118</v>
      </c>
      <c r="M31" s="65">
        <f>26-B31</f>
        <v>18</v>
      </c>
    </row>
    <row r="32" spans="1:13" ht="12">
      <c r="A32" s="30" t="s">
        <v>13</v>
      </c>
      <c r="B32" s="13">
        <v>9</v>
      </c>
      <c r="C32" s="13" t="s">
        <v>100</v>
      </c>
      <c r="D32" s="32" t="s">
        <v>218</v>
      </c>
      <c r="E32" s="51">
        <v>36353</v>
      </c>
      <c r="F32" s="35">
        <v>1</v>
      </c>
      <c r="G32" s="23">
        <v>5.247597930524759</v>
      </c>
      <c r="H32" s="23">
        <v>0</v>
      </c>
      <c r="I32" s="27">
        <v>0.0990587534384941</v>
      </c>
      <c r="J32" s="28">
        <v>0.10454484664764627</v>
      </c>
      <c r="K32" s="25">
        <v>0.7095778352353727</v>
      </c>
      <c r="L32" s="24">
        <v>2.995720399429355</v>
      </c>
      <c r="M32" s="65">
        <f>26-B32</f>
        <v>17</v>
      </c>
    </row>
    <row r="33" spans="1:13" ht="12">
      <c r="A33" s="30"/>
      <c r="D33" s="32"/>
      <c r="F33" s="35" t="s">
        <v>231</v>
      </c>
      <c r="I33" s="27"/>
      <c r="J33" s="28"/>
      <c r="L33" s="24" t="s">
        <v>231</v>
      </c>
      <c r="M33" s="65">
        <f>IF($A33="","","-")</f>
      </c>
    </row>
    <row r="34" spans="1:13" ht="12">
      <c r="A34" s="30" t="s">
        <v>14</v>
      </c>
      <c r="B34" s="13">
        <v>1</v>
      </c>
      <c r="C34" s="13" t="s">
        <v>96</v>
      </c>
      <c r="D34" s="32" t="s">
        <v>219</v>
      </c>
      <c r="E34" s="51">
        <v>36353</v>
      </c>
      <c r="F34" s="35">
        <v>1</v>
      </c>
      <c r="G34" s="23">
        <v>0</v>
      </c>
      <c r="H34" s="23">
        <v>0</v>
      </c>
      <c r="I34" s="27">
        <v>0.032888502673796775</v>
      </c>
      <c r="J34" s="28">
        <v>0.032888502673796775</v>
      </c>
      <c r="K34" s="25">
        <v>1.1961497326203219</v>
      </c>
      <c r="L34" s="24">
        <v>7.486631016042818</v>
      </c>
      <c r="M34" s="65">
        <f>10-B34</f>
        <v>9</v>
      </c>
    </row>
    <row r="35" spans="1:13" ht="12">
      <c r="A35" s="30"/>
      <c r="D35" s="32"/>
      <c r="F35" s="35" t="s">
        <v>231</v>
      </c>
      <c r="I35" s="27"/>
      <c r="J35" s="28"/>
      <c r="L35" s="24" t="s">
        <v>231</v>
      </c>
      <c r="M35" s="65">
        <f>IF($A35="","","-")</f>
      </c>
    </row>
    <row r="36" spans="1:13" ht="12">
      <c r="A36" s="30" t="s">
        <v>15</v>
      </c>
      <c r="B36" s="13">
        <v>2</v>
      </c>
      <c r="C36" s="13" t="s">
        <v>96</v>
      </c>
      <c r="D36" s="32" t="s">
        <v>220</v>
      </c>
      <c r="E36" s="51">
        <v>36353</v>
      </c>
      <c r="F36" s="35">
        <v>2</v>
      </c>
      <c r="G36" s="23">
        <v>0</v>
      </c>
      <c r="H36" s="23">
        <v>0</v>
      </c>
      <c r="I36" s="27">
        <v>0.022007282913165272</v>
      </c>
      <c r="J36" s="28">
        <v>0.022007282913165272</v>
      </c>
      <c r="K36" s="25">
        <v>2.325415499533146</v>
      </c>
      <c r="L36" s="24">
        <v>6.857142857142831</v>
      </c>
      <c r="M36" s="65" t="str">
        <f>IF($A36="","","-")</f>
        <v>-</v>
      </c>
    </row>
    <row r="37" spans="1:13" ht="12">
      <c r="A37" s="30"/>
      <c r="D37" s="32"/>
      <c r="F37" s="35" t="s">
        <v>231</v>
      </c>
      <c r="I37" s="27"/>
      <c r="J37" s="28"/>
      <c r="L37" s="24" t="s">
        <v>231</v>
      </c>
      <c r="M37" s="65">
        <f>IF($A37="","","-")</f>
      </c>
    </row>
    <row r="38" spans="1:13" ht="12">
      <c r="A38" s="30" t="s">
        <v>16</v>
      </c>
      <c r="B38" s="13">
        <v>4</v>
      </c>
      <c r="C38" s="13" t="s">
        <v>221</v>
      </c>
      <c r="D38" s="32" t="s">
        <v>221</v>
      </c>
      <c r="E38" s="51">
        <v>36353</v>
      </c>
      <c r="F38" s="35">
        <v>4</v>
      </c>
      <c r="G38" s="23">
        <v>0</v>
      </c>
      <c r="H38" s="23">
        <v>0</v>
      </c>
      <c r="I38" s="27">
        <v>0.06731753711558855</v>
      </c>
      <c r="J38" s="28">
        <v>0.06731753711558855</v>
      </c>
      <c r="K38" s="25">
        <v>9.424496288441144</v>
      </c>
      <c r="L38" s="24">
        <v>9.968186638388119</v>
      </c>
      <c r="M38" s="65">
        <f>22-B38</f>
        <v>18</v>
      </c>
    </row>
    <row r="39" spans="1:13" ht="12">
      <c r="A39" s="30" t="s">
        <v>17</v>
      </c>
      <c r="B39" s="13">
        <v>6</v>
      </c>
      <c r="C39" s="13" t="s">
        <v>100</v>
      </c>
      <c r="D39" s="32" t="s">
        <v>222</v>
      </c>
      <c r="E39" s="51">
        <v>36353</v>
      </c>
      <c r="F39" s="35">
        <v>2</v>
      </c>
      <c r="G39" s="23">
        <v>0</v>
      </c>
      <c r="H39" s="23">
        <v>0</v>
      </c>
      <c r="I39" s="27">
        <v>0.07411778290993072</v>
      </c>
      <c r="J39" s="28">
        <v>0.07411778290993072</v>
      </c>
      <c r="K39" s="25">
        <v>3.971555042340262</v>
      </c>
      <c r="L39" s="24">
        <v>7.159353348729798</v>
      </c>
      <c r="M39" s="65">
        <f>22-B39</f>
        <v>16</v>
      </c>
    </row>
    <row r="40" spans="1:13" ht="12">
      <c r="A40" s="30"/>
      <c r="D40" s="32"/>
      <c r="F40" s="35" t="s">
        <v>231</v>
      </c>
      <c r="I40" s="27"/>
      <c r="J40" s="28"/>
      <c r="L40" s="24" t="s">
        <v>231</v>
      </c>
      <c r="M40" s="65">
        <f>IF($A40="","","-")</f>
      </c>
    </row>
    <row r="41" spans="1:13" ht="12">
      <c r="A41" s="30" t="s">
        <v>18</v>
      </c>
      <c r="B41" s="13">
        <v>2</v>
      </c>
      <c r="C41" s="13" t="s">
        <v>96</v>
      </c>
      <c r="D41" s="32" t="s">
        <v>223</v>
      </c>
      <c r="E41" s="51">
        <v>36354</v>
      </c>
      <c r="F41" s="35">
        <v>2</v>
      </c>
      <c r="G41" s="23">
        <v>0</v>
      </c>
      <c r="H41" s="23">
        <v>0</v>
      </c>
      <c r="I41" s="27">
        <v>0.013902191558441563</v>
      </c>
      <c r="J41" s="28">
        <v>0.013902191558441563</v>
      </c>
      <c r="K41" s="25">
        <v>0.11262175324675272</v>
      </c>
      <c r="L41" s="24">
        <v>7.1428571428571</v>
      </c>
      <c r="M41" s="65">
        <f>17-B41</f>
        <v>15</v>
      </c>
    </row>
    <row r="42" spans="1:13" ht="12">
      <c r="A42" s="30"/>
      <c r="D42" s="32"/>
      <c r="F42" s="35" t="s">
        <v>231</v>
      </c>
      <c r="I42" s="27"/>
      <c r="J42" s="28"/>
      <c r="L42" s="24" t="s">
        <v>231</v>
      </c>
      <c r="M42" s="65">
        <f>IF($A42="","","-")</f>
      </c>
    </row>
    <row r="43" spans="1:13" ht="12">
      <c r="A43" s="30" t="s">
        <v>19</v>
      </c>
      <c r="B43" s="13">
        <v>2</v>
      </c>
      <c r="C43" s="13" t="s">
        <v>102</v>
      </c>
      <c r="D43" s="32" t="s">
        <v>224</v>
      </c>
      <c r="E43" s="51">
        <v>36354</v>
      </c>
      <c r="F43" s="35">
        <v>2</v>
      </c>
      <c r="G43" s="23">
        <v>0</v>
      </c>
      <c r="H43" s="23">
        <v>0</v>
      </c>
      <c r="I43" s="27">
        <v>0.01594373337765956</v>
      </c>
      <c r="J43" s="28">
        <v>0.01594373337765956</v>
      </c>
      <c r="K43" s="25">
        <v>0.13414228723404342</v>
      </c>
      <c r="L43" s="24">
        <v>7.446808510638357</v>
      </c>
      <c r="M43" s="65" t="str">
        <f>IF($A43="","","-")</f>
        <v>-</v>
      </c>
    </row>
    <row r="44" spans="1:13" ht="12">
      <c r="A44" s="30"/>
      <c r="D44" s="32"/>
      <c r="F44" s="35" t="s">
        <v>231</v>
      </c>
      <c r="I44" s="27"/>
      <c r="J44" s="28"/>
      <c r="L44" s="24" t="s">
        <v>231</v>
      </c>
      <c r="M44" s="65">
        <f>IF($A44="","","-")</f>
      </c>
    </row>
    <row r="45" spans="1:13" ht="12">
      <c r="A45" s="30" t="s">
        <v>20</v>
      </c>
      <c r="B45" s="13">
        <v>3</v>
      </c>
      <c r="C45" s="13" t="s">
        <v>221</v>
      </c>
      <c r="D45" s="32" t="s">
        <v>225</v>
      </c>
      <c r="E45" s="51">
        <v>36354</v>
      </c>
      <c r="F45" s="35">
        <v>3</v>
      </c>
      <c r="G45" s="23">
        <v>0</v>
      </c>
      <c r="H45" s="23">
        <v>0</v>
      </c>
      <c r="I45" s="27">
        <v>0.013840598290598296</v>
      </c>
      <c r="J45" s="28">
        <v>0.013840598290598296</v>
      </c>
      <c r="K45" s="25">
        <v>0.43217948717948657</v>
      </c>
      <c r="L45" s="24">
        <v>7.333333333333318</v>
      </c>
      <c r="M45" s="65">
        <f>15-B45</f>
        <v>12</v>
      </c>
    </row>
    <row r="46" spans="1:13" ht="12">
      <c r="A46" s="30"/>
      <c r="D46" s="32"/>
      <c r="F46" s="35" t="s">
        <v>231</v>
      </c>
      <c r="I46" s="27"/>
      <c r="J46" s="28"/>
      <c r="L46" s="24" t="s">
        <v>231</v>
      </c>
      <c r="M46" s="65">
        <f>IF($A46="","","-")</f>
      </c>
    </row>
    <row r="47" spans="1:13" ht="12">
      <c r="A47" s="30" t="s">
        <v>21</v>
      </c>
      <c r="B47" s="13">
        <v>1</v>
      </c>
      <c r="C47" s="13" t="s">
        <v>96</v>
      </c>
      <c r="D47" s="32" t="s">
        <v>226</v>
      </c>
      <c r="E47" s="51">
        <v>36354</v>
      </c>
      <c r="F47" s="35">
        <v>1</v>
      </c>
      <c r="G47" s="23">
        <v>0</v>
      </c>
      <c r="H47" s="23">
        <v>0</v>
      </c>
      <c r="I47" s="27">
        <v>0.023852310480217447</v>
      </c>
      <c r="J47" s="28">
        <v>0.023852310480217447</v>
      </c>
      <c r="K47" s="25">
        <v>0.19918453639383932</v>
      </c>
      <c r="L47" s="24">
        <v>5.8139534883720945</v>
      </c>
      <c r="M47" s="65">
        <f>17-B47</f>
        <v>16</v>
      </c>
    </row>
    <row r="48" spans="1:13" ht="12">
      <c r="A48" s="30"/>
      <c r="D48" s="32"/>
      <c r="F48" s="35" t="s">
        <v>231</v>
      </c>
      <c r="I48" s="27"/>
      <c r="J48" s="28"/>
      <c r="L48" s="24" t="s">
        <v>231</v>
      </c>
      <c r="M48" s="65">
        <f>IF($A48="","","-")</f>
      </c>
    </row>
    <row r="49" spans="1:13" ht="12">
      <c r="A49" s="30" t="s">
        <v>22</v>
      </c>
      <c r="B49" s="13">
        <v>3</v>
      </c>
      <c r="C49" s="13" t="s">
        <v>102</v>
      </c>
      <c r="D49" s="32" t="s">
        <v>227</v>
      </c>
      <c r="E49" s="51">
        <v>36354</v>
      </c>
      <c r="F49" s="35">
        <v>3</v>
      </c>
      <c r="G49" s="23">
        <v>0</v>
      </c>
      <c r="H49" s="23">
        <v>0</v>
      </c>
      <c r="I49" s="27">
        <v>0.06615546218487395</v>
      </c>
      <c r="J49" s="28">
        <v>0.06615546218487395</v>
      </c>
      <c r="K49" s="25">
        <v>1.595338135254102</v>
      </c>
      <c r="L49" s="24">
        <v>8.039215686274506</v>
      </c>
      <c r="M49" s="65">
        <f>3-B49</f>
        <v>0</v>
      </c>
    </row>
    <row r="50" spans="1:13" ht="12">
      <c r="A50" s="30"/>
      <c r="D50" s="32"/>
      <c r="F50" s="35" t="s">
        <v>231</v>
      </c>
      <c r="I50" s="27"/>
      <c r="J50" s="28"/>
      <c r="L50" s="24" t="s">
        <v>231</v>
      </c>
      <c r="M50" s="65">
        <f>IF($A50="","","-")</f>
      </c>
    </row>
    <row r="51" spans="1:13" ht="12">
      <c r="A51" s="30" t="s">
        <v>23</v>
      </c>
      <c r="B51" s="13">
        <v>4</v>
      </c>
      <c r="C51" s="13" t="s">
        <v>102</v>
      </c>
      <c r="D51" s="32" t="s">
        <v>228</v>
      </c>
      <c r="E51" s="51">
        <v>36354</v>
      </c>
      <c r="F51" s="35">
        <v>4</v>
      </c>
      <c r="G51" s="23">
        <v>0</v>
      </c>
      <c r="H51" s="23">
        <v>0</v>
      </c>
      <c r="I51" s="27">
        <v>0.01617877492877493</v>
      </c>
      <c r="J51" s="28">
        <v>0.01617877492877493</v>
      </c>
      <c r="K51" s="25">
        <v>0.11128917378917409</v>
      </c>
      <c r="L51" s="24">
        <v>6.349206349206353</v>
      </c>
      <c r="M51" s="65">
        <f>10-B51</f>
        <v>6</v>
      </c>
    </row>
    <row r="52" spans="1:13" ht="12">
      <c r="A52" s="30"/>
      <c r="D52" s="32"/>
      <c r="F52" s="35" t="s">
        <v>231</v>
      </c>
      <c r="I52" s="27"/>
      <c r="J52" s="28"/>
      <c r="L52" s="24" t="s">
        <v>231</v>
      </c>
      <c r="M52" s="65">
        <f>IF($A52="","","-")</f>
      </c>
    </row>
    <row r="53" spans="1:13" ht="12">
      <c r="A53" s="30" t="s">
        <v>24</v>
      </c>
      <c r="B53" s="13">
        <v>1</v>
      </c>
      <c r="C53" s="13" t="s">
        <v>96</v>
      </c>
      <c r="D53" s="32" t="s">
        <v>229</v>
      </c>
      <c r="E53" s="51">
        <v>36354</v>
      </c>
      <c r="F53" s="35">
        <v>1</v>
      </c>
      <c r="G53" s="23">
        <v>0</v>
      </c>
      <c r="H53" s="23">
        <v>0</v>
      </c>
      <c r="I53" s="27">
        <v>0.03239583333333334</v>
      </c>
      <c r="J53" s="28">
        <v>0.03239583333333334</v>
      </c>
      <c r="K53" s="25">
        <v>0.44223484848484795</v>
      </c>
      <c r="L53" s="24">
        <v>8.333333333333295</v>
      </c>
      <c r="M53" s="65">
        <f>3-B53</f>
        <v>2</v>
      </c>
    </row>
    <row r="54" spans="1:13" ht="12">
      <c r="A54" s="30"/>
      <c r="D54" s="32"/>
      <c r="F54" s="35" t="s">
        <v>231</v>
      </c>
      <c r="I54" s="27"/>
      <c r="J54" s="28"/>
      <c r="L54" s="24" t="s">
        <v>231</v>
      </c>
      <c r="M54" s="65">
        <f>IF($A54="","","-")</f>
      </c>
    </row>
    <row r="55" spans="1:13" ht="12">
      <c r="A55" s="30" t="s">
        <v>25</v>
      </c>
      <c r="B55" s="13">
        <v>2</v>
      </c>
      <c r="C55" s="13" t="s">
        <v>96</v>
      </c>
      <c r="D55" s="32" t="s">
        <v>230</v>
      </c>
      <c r="E55" s="51">
        <v>36354</v>
      </c>
      <c r="F55" s="35">
        <v>2</v>
      </c>
      <c r="G55" s="23">
        <v>0</v>
      </c>
      <c r="H55" s="23">
        <v>0</v>
      </c>
      <c r="I55" s="27">
        <v>0.01671455223880598</v>
      </c>
      <c r="J55" s="28">
        <v>0.01671455223880598</v>
      </c>
      <c r="K55" s="25">
        <v>0.18479477611940243</v>
      </c>
      <c r="L55" s="24">
        <v>7.462686567164144</v>
      </c>
      <c r="M55" s="65">
        <f>9-B55</f>
        <v>7</v>
      </c>
    </row>
    <row r="56" spans="4:12" ht="12">
      <c r="D56" s="20"/>
      <c r="I56" s="27"/>
      <c r="J56" s="28"/>
      <c r="L56" s="25"/>
    </row>
    <row r="57" spans="4:12" ht="12">
      <c r="D57" s="20"/>
      <c r="I57" s="27"/>
      <c r="J57" s="28"/>
      <c r="L57" s="25"/>
    </row>
    <row r="58" spans="4:12" ht="12">
      <c r="D58" s="20"/>
      <c r="I58" s="27"/>
      <c r="J58" s="28"/>
      <c r="L58" s="25"/>
    </row>
    <row r="59" spans="4:12" ht="12">
      <c r="D59" s="20"/>
      <c r="I59" s="27"/>
      <c r="J59" s="28"/>
      <c r="L59" s="25"/>
    </row>
    <row r="60" spans="4:12" ht="12">
      <c r="D60" s="20"/>
      <c r="I60" s="27"/>
      <c r="J60" s="28"/>
      <c r="L60" s="25"/>
    </row>
    <row r="61" spans="4:12" ht="12">
      <c r="D61" s="20"/>
      <c r="I61" s="27"/>
      <c r="J61" s="28"/>
      <c r="L61" s="25"/>
    </row>
    <row r="62" spans="4:12" ht="12">
      <c r="D62" s="20"/>
      <c r="L62" s="25"/>
    </row>
    <row r="63" spans="4:12" ht="12">
      <c r="D63" s="20"/>
      <c r="I63" s="27"/>
      <c r="J63" s="28"/>
      <c r="L63" s="25"/>
    </row>
    <row r="64" spans="4:12" ht="12">
      <c r="D64" s="20"/>
      <c r="I64" s="27"/>
      <c r="J64" s="28"/>
      <c r="L64" s="25"/>
    </row>
    <row r="65" spans="4:12" ht="12">
      <c r="D65" s="20"/>
      <c r="I65" s="27"/>
      <c r="J65" s="28"/>
      <c r="L65" s="25"/>
    </row>
    <row r="66" spans="4:12" ht="12">
      <c r="D66" s="20"/>
      <c r="I66" s="27"/>
      <c r="J66" s="28"/>
      <c r="L66" s="25"/>
    </row>
    <row r="67" spans="4:12" ht="12">
      <c r="D67" s="20"/>
      <c r="L67" s="25"/>
    </row>
    <row r="68" spans="4:12" ht="12">
      <c r="D68" s="21"/>
      <c r="I68" s="27"/>
      <c r="J68" s="28"/>
      <c r="L68" s="25"/>
    </row>
    <row r="69" spans="4:12" ht="12">
      <c r="D69" s="20"/>
      <c r="I69" s="27"/>
      <c r="J69" s="28"/>
      <c r="L69" s="25"/>
    </row>
    <row r="70" spans="4:12" ht="12">
      <c r="D70" s="20"/>
      <c r="I70" s="27"/>
      <c r="J70" s="28"/>
      <c r="L70" s="25"/>
    </row>
    <row r="71" spans="4:12" ht="12">
      <c r="D71" s="20"/>
      <c r="I71" s="27"/>
      <c r="J71" s="28"/>
      <c r="L71" s="25"/>
    </row>
    <row r="72" spans="4:12" ht="12">
      <c r="D72" s="20"/>
      <c r="I72" s="27"/>
      <c r="J72" s="28"/>
      <c r="L72" s="25"/>
    </row>
    <row r="73" spans="4:12" ht="12">
      <c r="D73" s="20"/>
      <c r="I73" s="27"/>
      <c r="J73" s="28"/>
      <c r="L73" s="25"/>
    </row>
    <row r="74" spans="4:12" ht="12">
      <c r="D74" s="20"/>
      <c r="I74" s="27"/>
      <c r="J74" s="28"/>
      <c r="L74" s="25"/>
    </row>
    <row r="75" spans="4:12" ht="12">
      <c r="D75" s="20"/>
      <c r="I75" s="27"/>
      <c r="J75" s="28"/>
      <c r="L75" s="25"/>
    </row>
    <row r="76" spans="4:12" ht="12">
      <c r="D76" s="20"/>
      <c r="I76" s="27"/>
      <c r="J76" s="28"/>
      <c r="L76" s="25"/>
    </row>
    <row r="77" spans="4:12" ht="12">
      <c r="D77" s="20"/>
      <c r="L77" s="25"/>
    </row>
    <row r="78" spans="4:12" ht="12">
      <c r="D78" s="21"/>
      <c r="I78" s="27"/>
      <c r="J78" s="28"/>
      <c r="L78" s="25"/>
    </row>
    <row r="79" spans="4:12" ht="12">
      <c r="D79" s="20"/>
      <c r="I79" s="27"/>
      <c r="J79" s="28"/>
      <c r="L79" s="25"/>
    </row>
    <row r="80" spans="4:12" ht="12">
      <c r="D80" s="20"/>
      <c r="I80" s="27"/>
      <c r="J80" s="28"/>
      <c r="L80" s="25"/>
    </row>
    <row r="81" spans="4:12" ht="12">
      <c r="D81" s="20"/>
      <c r="I81" s="27"/>
      <c r="J81" s="28"/>
      <c r="L81" s="25"/>
    </row>
    <row r="82" spans="4:12" ht="12">
      <c r="D82" s="20"/>
      <c r="I82" s="27"/>
      <c r="J82" s="28"/>
      <c r="L82" s="25"/>
    </row>
    <row r="83" spans="4:12" ht="12">
      <c r="D83" s="20"/>
      <c r="I83" s="27"/>
      <c r="J83" s="28"/>
      <c r="L83" s="25"/>
    </row>
    <row r="84" spans="4:12" ht="12">
      <c r="D84" s="20"/>
      <c r="I84" s="27"/>
      <c r="J84" s="28"/>
      <c r="L84" s="25"/>
    </row>
    <row r="85" spans="4:12" ht="12">
      <c r="D85" s="20"/>
      <c r="I85" s="27"/>
      <c r="J85" s="28"/>
      <c r="L85" s="25"/>
    </row>
    <row r="86" spans="4:12" ht="12">
      <c r="D86" s="20"/>
      <c r="I86" s="27"/>
      <c r="J86" s="28"/>
      <c r="L86" s="25"/>
    </row>
    <row r="87" spans="4:12" ht="12">
      <c r="D87" s="20"/>
      <c r="L87" s="25"/>
    </row>
    <row r="88" spans="4:12" ht="12">
      <c r="D88" s="20"/>
      <c r="I88" s="27"/>
      <c r="J88" s="28"/>
      <c r="L88" s="25"/>
    </row>
    <row r="89" spans="4:12" ht="12">
      <c r="D89" s="20"/>
      <c r="I89" s="27"/>
      <c r="J89" s="28"/>
      <c r="L89" s="25"/>
    </row>
    <row r="90" spans="4:12" ht="12">
      <c r="D90" s="20"/>
      <c r="I90" s="27"/>
      <c r="J90" s="28"/>
      <c r="L90" s="25"/>
    </row>
    <row r="91" spans="4:12" ht="12">
      <c r="D91" s="20"/>
      <c r="I91" s="27"/>
      <c r="J91" s="28"/>
      <c r="L91" s="25"/>
    </row>
    <row r="92" spans="4:12" ht="12">
      <c r="D92" s="20"/>
      <c r="I92" s="27"/>
      <c r="J92" s="28"/>
      <c r="L92" s="25"/>
    </row>
    <row r="93" spans="4:12" ht="12">
      <c r="D93" s="20"/>
      <c r="I93" s="27"/>
      <c r="J93" s="28"/>
      <c r="L93" s="25"/>
    </row>
    <row r="94" spans="4:12" ht="12">
      <c r="D94" s="20"/>
      <c r="I94" s="27"/>
      <c r="J94" s="28"/>
      <c r="K94" s="29"/>
      <c r="L94" s="29"/>
    </row>
    <row r="95" ht="12">
      <c r="D95" s="20"/>
    </row>
    <row r="96" spans="4:12" ht="12">
      <c r="D96" s="20"/>
      <c r="I96" s="27"/>
      <c r="J96" s="28"/>
      <c r="L96" s="25"/>
    </row>
    <row r="97" spans="4:12" ht="12">
      <c r="D97" s="20"/>
      <c r="I97" s="27"/>
      <c r="J97" s="28"/>
      <c r="L97" s="25"/>
    </row>
    <row r="98" spans="4:12" ht="12">
      <c r="D98" s="20"/>
      <c r="I98" s="27"/>
      <c r="J98" s="28"/>
      <c r="L98" s="25"/>
    </row>
    <row r="99" spans="4:12" ht="12">
      <c r="D99" s="20"/>
      <c r="I99" s="27"/>
      <c r="J99" s="28"/>
      <c r="K99" s="34"/>
      <c r="L99" s="25"/>
    </row>
    <row r="100" spans="4:12" ht="12">
      <c r="D100" s="20"/>
      <c r="I100" s="27"/>
      <c r="J100" s="28"/>
      <c r="L100" s="25"/>
    </row>
    <row r="101" spans="4:12" ht="12">
      <c r="D101" s="20"/>
      <c r="I101" s="27"/>
      <c r="J101" s="28"/>
      <c r="L101" s="25"/>
    </row>
    <row r="102" spans="4:12" ht="12">
      <c r="D102" s="20"/>
      <c r="I102" s="27"/>
      <c r="J102" s="28"/>
      <c r="L102" s="25"/>
    </row>
    <row r="103" spans="4:12" ht="12">
      <c r="D103" s="20"/>
      <c r="I103" s="27"/>
      <c r="J103" s="28"/>
      <c r="K103" s="41"/>
      <c r="L103" s="25"/>
    </row>
    <row r="104" spans="4:12" ht="12">
      <c r="D104" s="20"/>
      <c r="L104" s="25"/>
    </row>
    <row r="105" spans="4:12" ht="12">
      <c r="D105" s="20"/>
      <c r="I105" s="27"/>
      <c r="J105" s="28"/>
      <c r="L105" s="25"/>
    </row>
    <row r="106" spans="4:12" ht="12">
      <c r="D106" s="20"/>
      <c r="I106" s="27"/>
      <c r="J106" s="28"/>
      <c r="L106" s="25"/>
    </row>
    <row r="107" spans="4:12" ht="12">
      <c r="D107" s="20"/>
      <c r="I107" s="27"/>
      <c r="J107" s="28"/>
      <c r="L107" s="25"/>
    </row>
    <row r="108" spans="4:12" ht="12">
      <c r="D108" s="20"/>
      <c r="I108" s="27"/>
      <c r="J108" s="28"/>
      <c r="L108" s="25"/>
    </row>
    <row r="109" spans="4:12" ht="12">
      <c r="D109" s="20"/>
      <c r="I109" s="27"/>
      <c r="J109" s="28"/>
      <c r="L109" s="25"/>
    </row>
    <row r="110" spans="4:12" ht="12">
      <c r="D110" s="20"/>
      <c r="I110" s="27"/>
      <c r="J110" s="28"/>
      <c r="L110" s="25"/>
    </row>
    <row r="111" spans="4:12" ht="12">
      <c r="D111" s="20"/>
      <c r="I111" s="27"/>
      <c r="J111" s="28"/>
      <c r="L111" s="25"/>
    </row>
    <row r="112" spans="4:12" ht="12">
      <c r="D112" s="20"/>
      <c r="I112" s="27"/>
      <c r="J112" s="28"/>
      <c r="K112" s="34"/>
      <c r="L112" s="34"/>
    </row>
    <row r="113" spans="4:12" ht="12">
      <c r="D113" s="20"/>
      <c r="I113" s="27"/>
      <c r="J113" s="28"/>
      <c r="L113" s="25"/>
    </row>
    <row r="114" spans="4:12" ht="12">
      <c r="D114" s="20"/>
      <c r="I114" s="27"/>
      <c r="J114" s="28"/>
      <c r="L114" s="25"/>
    </row>
    <row r="115" spans="4:12" ht="12">
      <c r="D115" s="20"/>
      <c r="L115" s="25"/>
    </row>
    <row r="116" spans="4:12" ht="12">
      <c r="D116" s="20"/>
      <c r="I116" s="27"/>
      <c r="J116" s="28"/>
      <c r="L116" s="25"/>
    </row>
    <row r="117" spans="4:12" ht="12">
      <c r="D117" s="20"/>
      <c r="I117" s="27"/>
      <c r="J117" s="28"/>
      <c r="L117" s="25"/>
    </row>
    <row r="118" spans="4:12" ht="12">
      <c r="D118" s="20"/>
      <c r="I118" s="27"/>
      <c r="J118" s="28"/>
      <c r="L118" s="25"/>
    </row>
    <row r="119" spans="4:12" ht="12">
      <c r="D119" s="20"/>
      <c r="I119" s="27"/>
      <c r="J119" s="28"/>
      <c r="L119" s="25"/>
    </row>
    <row r="120" spans="4:12" ht="12">
      <c r="D120" s="20"/>
      <c r="I120" s="27"/>
      <c r="J120" s="28"/>
      <c r="L120" s="25"/>
    </row>
    <row r="121" spans="4:12" ht="12">
      <c r="D121" s="20"/>
      <c r="I121" s="27"/>
      <c r="J121" s="28"/>
      <c r="L121" s="25"/>
    </row>
    <row r="122" spans="4:12" ht="12">
      <c r="D122" s="20"/>
      <c r="I122" s="27"/>
      <c r="J122" s="28"/>
      <c r="L122" s="25"/>
    </row>
    <row r="123" spans="4:12" ht="12">
      <c r="D123" s="20"/>
      <c r="I123" s="27"/>
      <c r="J123" s="28"/>
      <c r="L123" s="25"/>
    </row>
    <row r="124" spans="4:12" ht="12">
      <c r="D124" s="20"/>
      <c r="L124" s="25"/>
    </row>
    <row r="125" spans="4:12" ht="12">
      <c r="D125" s="20"/>
      <c r="I125" s="27"/>
      <c r="J125" s="28"/>
      <c r="L125" s="25"/>
    </row>
    <row r="126" spans="4:12" ht="12">
      <c r="D126" s="20"/>
      <c r="I126" s="27"/>
      <c r="J126" s="28"/>
      <c r="L126" s="25"/>
    </row>
    <row r="127" spans="4:12" ht="12">
      <c r="D127" s="20"/>
      <c r="I127" s="27"/>
      <c r="J127" s="28"/>
      <c r="L127" s="25"/>
    </row>
    <row r="128" spans="4:12" ht="12">
      <c r="D128" s="20"/>
      <c r="I128" s="27"/>
      <c r="J128" s="28"/>
      <c r="L128" s="25"/>
    </row>
    <row r="129" spans="4:12" ht="12">
      <c r="D129" s="20"/>
      <c r="I129" s="27"/>
      <c r="J129" s="28"/>
      <c r="L129" s="25"/>
    </row>
    <row r="130" spans="4:12" ht="12">
      <c r="D130" s="20"/>
      <c r="I130" s="27"/>
      <c r="J130" s="28"/>
      <c r="L130" s="25"/>
    </row>
    <row r="131" spans="4:12" ht="12">
      <c r="D131" s="20"/>
      <c r="I131" s="27"/>
      <c r="J131" s="28"/>
      <c r="L131" s="25"/>
    </row>
    <row r="132" spans="4:12" ht="12">
      <c r="D132" s="20"/>
      <c r="I132" s="27"/>
      <c r="J132" s="28"/>
      <c r="K132" s="34"/>
      <c r="L132" s="34"/>
    </row>
    <row r="133" spans="4:12" ht="12">
      <c r="D133" s="20"/>
      <c r="I133" s="27"/>
      <c r="J133" s="28"/>
      <c r="K133" s="34"/>
      <c r="L133" s="34"/>
    </row>
    <row r="134" spans="4:12" ht="12">
      <c r="D134" s="20"/>
      <c r="I134" s="27"/>
      <c r="J134" s="28"/>
      <c r="K134" s="34"/>
      <c r="L134" s="34"/>
    </row>
    <row r="135" spans="4:12" ht="12">
      <c r="D135" s="20"/>
      <c r="L135" s="25"/>
    </row>
    <row r="136" spans="4:12" ht="12">
      <c r="D136" s="20"/>
      <c r="I136" s="27"/>
      <c r="J136" s="28"/>
      <c r="L136" s="25"/>
    </row>
    <row r="137" spans="4:12" ht="12">
      <c r="D137" s="20"/>
      <c r="I137" s="27"/>
      <c r="J137" s="28"/>
      <c r="L137" s="25"/>
    </row>
    <row r="138" spans="4:12" ht="12">
      <c r="D138" s="20"/>
      <c r="I138" s="27"/>
      <c r="J138" s="28"/>
      <c r="L138" s="25"/>
    </row>
    <row r="139" spans="4:12" ht="12">
      <c r="D139" s="20"/>
      <c r="I139" s="27"/>
      <c r="J139" s="28"/>
      <c r="L139" s="25"/>
    </row>
    <row r="140" spans="4:12" ht="12">
      <c r="D140" s="20"/>
      <c r="I140" s="27"/>
      <c r="J140" s="28"/>
      <c r="L140" s="25"/>
    </row>
    <row r="141" spans="4:12" ht="12">
      <c r="D141" s="20"/>
      <c r="I141" s="27"/>
      <c r="J141" s="28"/>
      <c r="L141" s="25"/>
    </row>
    <row r="142" spans="4:12" ht="12">
      <c r="D142" s="20"/>
      <c r="I142" s="27"/>
      <c r="J142" s="28"/>
      <c r="L142" s="25"/>
    </row>
    <row r="143" spans="4:12" ht="12">
      <c r="D143" s="20"/>
      <c r="I143" s="27"/>
      <c r="J143" s="28"/>
      <c r="L143" s="25"/>
    </row>
    <row r="144" ht="12">
      <c r="L144" s="25"/>
    </row>
    <row r="145" spans="1:12" ht="12">
      <c r="A145" s="19"/>
      <c r="D145" s="20"/>
      <c r="I145" s="27"/>
      <c r="J145" s="28"/>
      <c r="K145" s="34"/>
      <c r="L145" s="25"/>
    </row>
    <row r="146" spans="1:12" ht="12">
      <c r="A146" s="19"/>
      <c r="D146" s="20"/>
      <c r="I146" s="27"/>
      <c r="J146" s="28"/>
      <c r="L146" s="25"/>
    </row>
    <row r="147" spans="1:12" ht="12">
      <c r="A147" s="19"/>
      <c r="D147" s="20"/>
      <c r="I147" s="27"/>
      <c r="J147" s="28"/>
      <c r="L147" s="25"/>
    </row>
    <row r="148" spans="1:12" ht="12">
      <c r="A148" s="19"/>
      <c r="D148" s="20"/>
      <c r="I148" s="27"/>
      <c r="J148" s="28"/>
      <c r="K148" s="34"/>
      <c r="L148" s="34"/>
    </row>
    <row r="149" spans="1:12" ht="12">
      <c r="A149" s="19"/>
      <c r="D149" s="20"/>
      <c r="I149" s="27"/>
      <c r="J149" s="28"/>
      <c r="L149" s="25"/>
    </row>
    <row r="150" spans="1:12" ht="12">
      <c r="A150" s="43"/>
      <c r="B150" s="15"/>
      <c r="D150" s="20"/>
      <c r="I150" s="27"/>
      <c r="J150" s="28"/>
      <c r="K150" s="34"/>
      <c r="L150" s="34"/>
    </row>
    <row r="156" ht="12">
      <c r="C156" s="44"/>
    </row>
    <row r="157" ht="12">
      <c r="C157" s="20"/>
    </row>
    <row r="158" ht="12">
      <c r="C158" s="20"/>
    </row>
    <row r="159" ht="12">
      <c r="C159" s="45"/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75" defaultRowHeight="12"/>
  <cols>
    <col min="1" max="1" width="10.50390625" style="19" bestFit="1" customWidth="1"/>
    <col min="2" max="2" width="8.875" style="13" customWidth="1"/>
    <col min="3" max="3" width="7.875" style="13" bestFit="1" customWidth="1"/>
    <col min="4" max="4" width="70.125" style="19" bestFit="1" customWidth="1"/>
    <col min="5" max="5" width="8.875" style="19" customWidth="1"/>
    <col min="6" max="6" width="8.875" style="13" customWidth="1"/>
    <col min="7" max="8" width="8.875" style="24" customWidth="1"/>
    <col min="9" max="9" width="12.875" style="24" customWidth="1"/>
    <col min="10" max="10" width="10.625" style="24" customWidth="1"/>
    <col min="11" max="11" width="12.50390625" style="24" customWidth="1"/>
    <col min="12" max="12" width="10.125" style="24" customWidth="1"/>
    <col min="13" max="13" width="9.125" style="13" customWidth="1"/>
    <col min="14" max="227" width="8.875" style="19" customWidth="1"/>
    <col min="228" max="228" width="10.50390625" style="19" bestFit="1" customWidth="1"/>
    <col min="229" max="229" width="8.875" style="19" customWidth="1"/>
    <col min="230" max="230" width="7.875" style="19" bestFit="1" customWidth="1"/>
    <col min="231" max="231" width="28.875" style="19" customWidth="1"/>
    <col min="232" max="234" width="8.875" style="19" customWidth="1"/>
    <col min="235" max="235" width="14.50390625" style="19" bestFit="1" customWidth="1"/>
    <col min="236" max="237" width="8.875" style="19" customWidth="1"/>
    <col min="238" max="238" width="10.00390625" style="19" bestFit="1" customWidth="1"/>
    <col min="239" max="251" width="8.875" style="19" customWidth="1"/>
    <col min="252" max="252" width="0" style="19" hidden="1" customWidth="1"/>
    <col min="253" max="253" width="10.625" style="19" customWidth="1"/>
    <col min="254" max="254" width="0" style="19" hidden="1" customWidth="1"/>
    <col min="255" max="255" width="10.625" style="19" customWidth="1"/>
    <col min="256" max="16384" width="12.50390625" style="19" customWidth="1"/>
  </cols>
  <sheetData>
    <row r="1" spans="1:13" s="6" customFormat="1" ht="42.75" customHeight="1">
      <c r="A1" s="1" t="s">
        <v>175</v>
      </c>
      <c r="B1" s="2" t="s">
        <v>184</v>
      </c>
      <c r="C1" s="3" t="s">
        <v>185</v>
      </c>
      <c r="D1" s="4" t="s">
        <v>186</v>
      </c>
      <c r="E1" s="46" t="s">
        <v>187</v>
      </c>
      <c r="F1" s="47" t="s">
        <v>188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63" t="s">
        <v>56</v>
      </c>
    </row>
    <row r="2" spans="1:13" ht="12">
      <c r="A2" s="7"/>
      <c r="B2" s="7" t="s">
        <v>193</v>
      </c>
      <c r="C2" s="7"/>
      <c r="D2" s="8"/>
      <c r="E2" s="48"/>
      <c r="F2" s="49" t="s">
        <v>193</v>
      </c>
      <c r="G2" s="50" t="s">
        <v>194</v>
      </c>
      <c r="H2" s="50" t="s">
        <v>194</v>
      </c>
      <c r="I2" s="14" t="s">
        <v>197</v>
      </c>
      <c r="J2" s="14" t="s">
        <v>197</v>
      </c>
      <c r="K2" s="14" t="s">
        <v>195</v>
      </c>
      <c r="L2" s="14" t="s">
        <v>194</v>
      </c>
      <c r="M2" s="67" t="s">
        <v>193</v>
      </c>
    </row>
    <row r="3" spans="1:13" ht="12">
      <c r="A3" s="15"/>
      <c r="B3" s="54"/>
      <c r="C3" s="54"/>
      <c r="D3" s="55"/>
      <c r="M3" s="35"/>
    </row>
    <row r="4" spans="1:13" ht="12">
      <c r="A4" s="68" t="s">
        <v>57</v>
      </c>
      <c r="B4" s="69">
        <v>4</v>
      </c>
      <c r="C4" s="54" t="s">
        <v>58</v>
      </c>
      <c r="D4" s="55" t="s">
        <v>59</v>
      </c>
      <c r="E4" s="70">
        <v>36675</v>
      </c>
      <c r="F4" s="13">
        <v>4</v>
      </c>
      <c r="G4" s="24">
        <v>0</v>
      </c>
      <c r="H4" s="24">
        <v>0</v>
      </c>
      <c r="I4" s="71">
        <v>0.006942061735227204</v>
      </c>
      <c r="J4" s="71">
        <v>0.006942061735227204</v>
      </c>
      <c r="K4" s="24">
        <v>2.7149818606653136</v>
      </c>
      <c r="L4" s="24">
        <v>10.25179856115108</v>
      </c>
      <c r="M4" s="52">
        <v>25</v>
      </c>
    </row>
    <row r="5" spans="1:13" ht="12">
      <c r="A5" s="19" t="s">
        <v>60</v>
      </c>
      <c r="B5" s="13">
        <v>7</v>
      </c>
      <c r="C5" s="13" t="s">
        <v>97</v>
      </c>
      <c r="D5" s="19" t="s">
        <v>61</v>
      </c>
      <c r="E5" s="70">
        <v>36675</v>
      </c>
      <c r="F5" s="13">
        <v>3</v>
      </c>
      <c r="G5" s="24">
        <v>0</v>
      </c>
      <c r="H5" s="24">
        <v>0</v>
      </c>
      <c r="I5" s="71">
        <v>0.01143498660227284</v>
      </c>
      <c r="J5" s="71">
        <v>0.01143498660227284</v>
      </c>
      <c r="K5" s="24">
        <v>5.493253476524853</v>
      </c>
      <c r="L5" s="24">
        <v>10.408921933085539</v>
      </c>
      <c r="M5" s="52">
        <v>22</v>
      </c>
    </row>
    <row r="6" spans="1:13" ht="12">
      <c r="A6" s="19" t="s">
        <v>62</v>
      </c>
      <c r="B6" s="13">
        <v>12</v>
      </c>
      <c r="C6" s="13" t="s">
        <v>98</v>
      </c>
      <c r="D6" s="19" t="s">
        <v>63</v>
      </c>
      <c r="E6" s="70">
        <v>36675</v>
      </c>
      <c r="F6" s="13">
        <v>5</v>
      </c>
      <c r="G6" s="24">
        <v>0</v>
      </c>
      <c r="H6" s="24">
        <v>0</v>
      </c>
      <c r="I6" s="71">
        <v>0.023212788412902214</v>
      </c>
      <c r="J6" s="71">
        <v>0.023212788412902214</v>
      </c>
      <c r="K6" s="24">
        <v>4.0355587655473855</v>
      </c>
      <c r="L6" s="24">
        <v>10.69802731411232</v>
      </c>
      <c r="M6" s="52">
        <v>17</v>
      </c>
    </row>
    <row r="7" spans="1:13" ht="12">
      <c r="A7" s="19" t="s">
        <v>64</v>
      </c>
      <c r="B7" s="13">
        <v>17</v>
      </c>
      <c r="C7" s="13" t="s">
        <v>98</v>
      </c>
      <c r="D7" s="19" t="s">
        <v>63</v>
      </c>
      <c r="E7" s="70">
        <v>36675</v>
      </c>
      <c r="F7" s="13">
        <v>5</v>
      </c>
      <c r="G7" s="24">
        <v>0</v>
      </c>
      <c r="H7" s="24">
        <v>0</v>
      </c>
      <c r="I7" s="71">
        <v>0.043069922235402666</v>
      </c>
      <c r="J7" s="71">
        <v>0.043069922235402666</v>
      </c>
      <c r="K7" s="24">
        <v>5.622637406089364</v>
      </c>
      <c r="L7" s="24">
        <v>10.409252669039159</v>
      </c>
      <c r="M7" s="52">
        <v>12</v>
      </c>
    </row>
    <row r="8" spans="1:13" ht="12">
      <c r="A8" s="19" t="s">
        <v>65</v>
      </c>
      <c r="B8" s="13">
        <v>25</v>
      </c>
      <c r="C8" s="13" t="s">
        <v>98</v>
      </c>
      <c r="D8" s="19" t="s">
        <v>63</v>
      </c>
      <c r="E8" s="70">
        <v>36675</v>
      </c>
      <c r="F8" s="13">
        <v>8</v>
      </c>
      <c r="G8" s="24">
        <v>0</v>
      </c>
      <c r="H8" s="24">
        <v>0</v>
      </c>
      <c r="I8" s="71">
        <v>0.05168216287504119</v>
      </c>
      <c r="J8" s="71">
        <v>0.05168216287504119</v>
      </c>
      <c r="K8" s="24">
        <v>8.07067260138477</v>
      </c>
      <c r="L8" s="24">
        <v>10.089020771513384</v>
      </c>
      <c r="M8" s="52">
        <v>4</v>
      </c>
    </row>
    <row r="9" spans="1:13" ht="12">
      <c r="A9" s="19" t="s">
        <v>66</v>
      </c>
      <c r="B9" s="13">
        <v>29</v>
      </c>
      <c r="C9" s="13" t="s">
        <v>67</v>
      </c>
      <c r="D9" s="19" t="s">
        <v>68</v>
      </c>
      <c r="E9" s="70">
        <v>36675</v>
      </c>
      <c r="F9" s="13">
        <v>4</v>
      </c>
      <c r="G9" s="24">
        <v>0</v>
      </c>
      <c r="H9" s="24">
        <v>0</v>
      </c>
      <c r="I9" s="71">
        <v>0.12456999071818078</v>
      </c>
      <c r="J9" s="71">
        <v>0.12456999071818078</v>
      </c>
      <c r="K9" s="24">
        <v>101.45325733843833</v>
      </c>
      <c r="L9" s="24">
        <v>8.936651583710393</v>
      </c>
      <c r="M9" s="52">
        <v>0</v>
      </c>
    </row>
    <row r="10" spans="1:13" ht="12">
      <c r="A10" s="19" t="s">
        <v>69</v>
      </c>
      <c r="B10" s="13">
        <v>56</v>
      </c>
      <c r="C10" s="13" t="s">
        <v>70</v>
      </c>
      <c r="D10" s="19" t="s">
        <v>209</v>
      </c>
      <c r="E10" s="70">
        <v>36675</v>
      </c>
      <c r="F10" s="13">
        <v>27</v>
      </c>
      <c r="G10" s="24">
        <v>0</v>
      </c>
      <c r="H10" s="24">
        <v>0</v>
      </c>
      <c r="I10" s="71">
        <v>0.7260595603066832</v>
      </c>
      <c r="J10" s="71">
        <v>0.7260595603066832</v>
      </c>
      <c r="K10" s="24">
        <v>15.72737730266502</v>
      </c>
      <c r="L10" s="24">
        <v>4.05611466910643</v>
      </c>
      <c r="M10" s="52">
        <v>-27</v>
      </c>
    </row>
    <row r="11" spans="5:11" ht="12">
      <c r="E11" s="70"/>
      <c r="F11" s="13" t="s">
        <v>231</v>
      </c>
      <c r="G11" s="24" t="s">
        <v>231</v>
      </c>
      <c r="H11" s="24" t="s">
        <v>231</v>
      </c>
      <c r="I11" s="71" t="s">
        <v>231</v>
      </c>
      <c r="J11" s="71" t="s">
        <v>231</v>
      </c>
      <c r="K11" s="24" t="s">
        <v>231</v>
      </c>
    </row>
    <row r="12" spans="1:13" ht="12">
      <c r="A12" s="19" t="s">
        <v>71</v>
      </c>
      <c r="B12" s="13">
        <v>0.3</v>
      </c>
      <c r="C12" s="13" t="s">
        <v>96</v>
      </c>
      <c r="D12" s="19" t="s">
        <v>72</v>
      </c>
      <c r="E12" s="70">
        <v>36675</v>
      </c>
      <c r="F12" s="13">
        <v>0.3</v>
      </c>
      <c r="G12" s="24">
        <v>0</v>
      </c>
      <c r="H12" s="24">
        <v>0</v>
      </c>
      <c r="I12" s="71">
        <v>0.09601082392247047</v>
      </c>
      <c r="J12" s="71">
        <v>0.09601082392247047</v>
      </c>
      <c r="K12" s="24">
        <v>53.43310564194099</v>
      </c>
      <c r="L12" s="24">
        <v>8.299866131191488</v>
      </c>
      <c r="M12" s="52">
        <v>12.2</v>
      </c>
    </row>
    <row r="13" spans="1:13" ht="12">
      <c r="A13" s="19" t="s">
        <v>73</v>
      </c>
      <c r="B13" s="13">
        <v>5</v>
      </c>
      <c r="C13" s="13" t="s">
        <v>97</v>
      </c>
      <c r="D13" s="19" t="s">
        <v>74</v>
      </c>
      <c r="E13" s="70">
        <v>36675</v>
      </c>
      <c r="F13" s="13">
        <v>4.7</v>
      </c>
      <c r="G13" s="24">
        <v>0</v>
      </c>
      <c r="H13" s="24">
        <v>18.77875365955667</v>
      </c>
      <c r="I13" s="71">
        <v>0.036495803921108086</v>
      </c>
      <c r="J13" s="71">
        <v>0.044933814199469325</v>
      </c>
      <c r="K13" s="24">
        <v>14.113531066815366</v>
      </c>
      <c r="L13" s="24">
        <v>10.674157303370741</v>
      </c>
      <c r="M13" s="52">
        <v>7.5</v>
      </c>
    </row>
    <row r="14" spans="1:13" ht="12">
      <c r="A14" s="19" t="s">
        <v>75</v>
      </c>
      <c r="B14" s="13">
        <v>8</v>
      </c>
      <c r="C14" s="13" t="s">
        <v>98</v>
      </c>
      <c r="D14" s="19" t="s">
        <v>76</v>
      </c>
      <c r="E14" s="70">
        <v>36675</v>
      </c>
      <c r="F14" s="13">
        <v>3</v>
      </c>
      <c r="G14" s="24">
        <v>0</v>
      </c>
      <c r="H14" s="24">
        <v>0</v>
      </c>
      <c r="I14" s="71">
        <v>0.0749776370101173</v>
      </c>
      <c r="J14" s="71">
        <v>0.0749776370101173</v>
      </c>
      <c r="K14" s="24">
        <v>26.299957096709072</v>
      </c>
      <c r="L14" s="24">
        <v>10.925196850393691</v>
      </c>
      <c r="M14" s="52">
        <v>4.5</v>
      </c>
    </row>
    <row r="15" spans="1:13" ht="12">
      <c r="A15" s="19" t="s">
        <v>77</v>
      </c>
      <c r="B15" s="13">
        <v>10</v>
      </c>
      <c r="C15" s="13" t="s">
        <v>67</v>
      </c>
      <c r="D15" s="19" t="s">
        <v>78</v>
      </c>
      <c r="E15" s="70">
        <v>36675</v>
      </c>
      <c r="F15" s="13">
        <v>2</v>
      </c>
      <c r="G15" s="24">
        <v>0</v>
      </c>
      <c r="H15" s="24">
        <v>0</v>
      </c>
      <c r="I15" s="71">
        <v>0.10667455799838686</v>
      </c>
      <c r="J15" s="71">
        <v>0.10667455799838686</v>
      </c>
      <c r="K15" s="24">
        <v>39.6188689864861</v>
      </c>
      <c r="L15" s="24">
        <v>10.930074677528893</v>
      </c>
      <c r="M15" s="52">
        <v>2.5</v>
      </c>
    </row>
    <row r="16" spans="1:13" ht="12">
      <c r="A16" s="19" t="s">
        <v>79</v>
      </c>
      <c r="B16" s="13">
        <v>12.5</v>
      </c>
      <c r="C16" s="13" t="s">
        <v>67</v>
      </c>
      <c r="D16" s="19" t="s">
        <v>80</v>
      </c>
      <c r="E16" s="70">
        <v>36675</v>
      </c>
      <c r="F16" s="13">
        <v>2.5</v>
      </c>
      <c r="G16" s="24">
        <v>0</v>
      </c>
      <c r="H16" s="24">
        <v>12.871449679855527</v>
      </c>
      <c r="I16" s="71">
        <v>0.14263266385742174</v>
      </c>
      <c r="J16" s="71">
        <v>0.16370370370370374</v>
      </c>
      <c r="K16" s="24">
        <v>56.24330484330484</v>
      </c>
      <c r="L16" s="24">
        <v>8.992999461497012</v>
      </c>
      <c r="M16" s="52">
        <v>0</v>
      </c>
    </row>
    <row r="17" spans="1:13" ht="12">
      <c r="A17" s="19" t="s">
        <v>81</v>
      </c>
      <c r="B17" s="13">
        <v>17</v>
      </c>
      <c r="C17" s="13" t="s">
        <v>99</v>
      </c>
      <c r="D17" s="19" t="s">
        <v>209</v>
      </c>
      <c r="E17" s="70">
        <v>36675</v>
      </c>
      <c r="F17" s="13">
        <v>4.5</v>
      </c>
      <c r="G17" s="24">
        <v>0</v>
      </c>
      <c r="H17" s="24">
        <v>0</v>
      </c>
      <c r="I17" s="71">
        <v>0.7961770571980183</v>
      </c>
      <c r="J17" s="71">
        <v>0.7961770571980183</v>
      </c>
      <c r="K17" s="24">
        <v>44.77190209945167</v>
      </c>
      <c r="L17" s="24">
        <v>2.893543511120715</v>
      </c>
      <c r="M17" s="52">
        <v>-4.5</v>
      </c>
    </row>
    <row r="18" spans="5:11" ht="12">
      <c r="E18" s="70"/>
      <c r="F18" s="13" t="s">
        <v>231</v>
      </c>
      <c r="G18" s="24" t="s">
        <v>231</v>
      </c>
      <c r="H18" s="24" t="s">
        <v>231</v>
      </c>
      <c r="I18" s="71" t="s">
        <v>231</v>
      </c>
      <c r="J18" s="71" t="s">
        <v>231</v>
      </c>
      <c r="K18" s="24" t="s">
        <v>231</v>
      </c>
    </row>
    <row r="19" spans="1:13" ht="12">
      <c r="A19" s="19" t="s">
        <v>82</v>
      </c>
      <c r="B19" s="13">
        <v>2</v>
      </c>
      <c r="C19" s="13" t="s">
        <v>102</v>
      </c>
      <c r="D19" s="19" t="s">
        <v>83</v>
      </c>
      <c r="E19" s="70">
        <v>36675</v>
      </c>
      <c r="F19" s="13">
        <v>2</v>
      </c>
      <c r="G19" s="24">
        <v>0</v>
      </c>
      <c r="H19" s="24">
        <v>0</v>
      </c>
      <c r="I19" s="71">
        <v>0.1376697082413112</v>
      </c>
      <c r="J19" s="71">
        <v>0.1376697082413112</v>
      </c>
      <c r="K19" s="24">
        <v>22.715172033011736</v>
      </c>
      <c r="L19" s="24">
        <v>7.648494711147256</v>
      </c>
      <c r="M19" s="52">
        <v>0</v>
      </c>
    </row>
    <row r="20" spans="1:13" ht="12">
      <c r="A20" s="19" t="s">
        <v>84</v>
      </c>
      <c r="B20" s="13">
        <v>7</v>
      </c>
      <c r="C20" s="13" t="s">
        <v>99</v>
      </c>
      <c r="D20" s="19" t="s">
        <v>85</v>
      </c>
      <c r="E20" s="70">
        <v>36675</v>
      </c>
      <c r="F20" s="13">
        <v>5</v>
      </c>
      <c r="G20" s="24">
        <v>0</v>
      </c>
      <c r="H20" s="24">
        <v>0</v>
      </c>
      <c r="I20" s="71">
        <v>0.6248843499781117</v>
      </c>
      <c r="J20" s="71">
        <v>0.6248843499781117</v>
      </c>
      <c r="K20" s="24">
        <v>57.886768415624005</v>
      </c>
      <c r="L20" s="24">
        <v>4.425658876181007</v>
      </c>
      <c r="M20" s="52">
        <v>-5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2011-1216, megaPhysical</dc:title>
  <dc:subject>Soils Data Related to the 1999 FROSTFIRE Burn</dc:subject>
  <dc:creator>K.L. Manies, J.W. Harden, and R. Ottmar</dc:creator>
  <cp:keywords/>
  <dc:description/>
  <cp:lastModifiedBy>Michael Diggles</cp:lastModifiedBy>
  <dcterms:created xsi:type="dcterms:W3CDTF">2008-11-17T18:59:53Z</dcterms:created>
  <dcterms:modified xsi:type="dcterms:W3CDTF">2011-12-14T20:09:28Z</dcterms:modified>
  <cp:category/>
  <cp:version/>
  <cp:contentType/>
  <cp:contentStatus/>
</cp:coreProperties>
</file>