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6560" windowHeight="8800"/>
  </bookViews>
  <sheets>
    <sheet name="Preburn-USGS" sheetId="2" r:id="rId1"/>
    <sheet name="Preburn-USFS" sheetId="7" r:id="rId2"/>
    <sheet name="Postburn-1999" sheetId="1" r:id="rId3"/>
    <sheet name="Postburn-2000" sheetId="8" r:id="rId4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55" i="1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21" i="2"/>
  <c r="M20"/>
  <c r="M19"/>
  <c r="M18"/>
  <c r="M16"/>
  <c r="M15"/>
  <c r="M14"/>
  <c r="M12"/>
  <c r="M11"/>
  <c r="M10"/>
  <c r="M9"/>
  <c r="M7"/>
  <c r="M6"/>
  <c r="M5"/>
  <c r="M4"/>
</calcChain>
</file>

<file path=xl/sharedStrings.xml><?xml version="1.0" encoding="utf-8"?>
<sst xmlns="http://schemas.openxmlformats.org/spreadsheetml/2006/main" count="840" uniqueCount="240">
  <si>
    <t>FS5A 2(7).6</t>
  </si>
  <si>
    <t>FS5A 2(7).9</t>
  </si>
  <si>
    <t>FS5A 2(7).10</t>
  </si>
  <si>
    <t>FS5A 2(7).12</t>
  </si>
  <si>
    <t>FS5A 2(7).1R</t>
  </si>
  <si>
    <t>FS5A 2(7).3R</t>
  </si>
  <si>
    <t>FS5A 3(5).1</t>
  </si>
  <si>
    <t>FS5A 3(5).3</t>
  </si>
  <si>
    <t>FS5A 3(5).6</t>
  </si>
  <si>
    <t>FS5A 3(5).1R</t>
  </si>
  <si>
    <t>FS5A 3(5).3R</t>
  </si>
  <si>
    <t>FFS5A 4(7).2</t>
  </si>
  <si>
    <t>FFS5A 5(7).8</t>
  </si>
  <si>
    <t>FFS5A 5(7).9</t>
  </si>
  <si>
    <t>FFS5A 6(7).1</t>
  </si>
  <si>
    <t>FFS5A 7(7).2</t>
  </si>
  <si>
    <t>FFS5A 8(4).4</t>
  </si>
  <si>
    <t>FFS5A 8(4).6</t>
  </si>
  <si>
    <t>FFS5A 11(7).2</t>
  </si>
  <si>
    <t>FFS5A 12(4).2</t>
  </si>
  <si>
    <t>FFS5A 13(6).3</t>
  </si>
  <si>
    <t>FFS5A 14(2).1</t>
  </si>
  <si>
    <t>FFS5A 15(7).3</t>
  </si>
  <si>
    <t>FFS5A 16(7).4</t>
  </si>
  <si>
    <t>FFS5A 17(13).1</t>
  </si>
  <si>
    <t>FFS5A 18(7).2</t>
  </si>
  <si>
    <t>Birch2 7.3</t>
  </si>
  <si>
    <t>Birch2 7.5</t>
  </si>
  <si>
    <t>Birch2 7.10</t>
  </si>
  <si>
    <t>Birch2 7.13</t>
  </si>
  <si>
    <t>Birch2 7.14</t>
  </si>
  <si>
    <t>SLBS  2.2</t>
  </si>
  <si>
    <t>SLBS  2.5</t>
  </si>
  <si>
    <t>SLBS  2.10</t>
  </si>
  <si>
    <t>SLBS  2.12</t>
  </si>
  <si>
    <t>SLBS  2.15</t>
  </si>
  <si>
    <t>SLBS  2.18</t>
  </si>
  <si>
    <t>SLBS  2.20</t>
  </si>
  <si>
    <t>SLBS  2.25</t>
  </si>
  <si>
    <t>FFS2U 9.7</t>
  </si>
  <si>
    <t>FFS2U 11.11</t>
  </si>
  <si>
    <t>FFS2U 12.12</t>
  </si>
  <si>
    <t>FFS2U 12.15</t>
  </si>
  <si>
    <t>FFS3U 2.9</t>
  </si>
  <si>
    <t>FFS3U 16.9</t>
  </si>
  <si>
    <t>FFS3U 16.10</t>
  </si>
  <si>
    <t>FFS3U 17.6 1:2</t>
  </si>
  <si>
    <t>FFS4U 1.13</t>
  </si>
  <si>
    <t>FFS4U 12.14</t>
  </si>
  <si>
    <t>FFS4U 13.17</t>
  </si>
  <si>
    <t>FFS5U 1.7</t>
  </si>
  <si>
    <t>FFS5U 1.20</t>
  </si>
  <si>
    <t>FFS5U 2.12</t>
  </si>
  <si>
    <t>FFS5U 3.13</t>
  </si>
  <si>
    <t>Vol. Fld. Moisture</t>
  </si>
  <si>
    <t>Thickness</t>
  </si>
  <si>
    <t>Height above mineral</t>
  </si>
  <si>
    <t>LBS 1.4</t>
  </si>
  <si>
    <t>L</t>
  </si>
  <si>
    <t>Live feathermoss</t>
  </si>
  <si>
    <t>LBS 1.7</t>
  </si>
  <si>
    <t>Dead moss with needles and roots</t>
  </si>
  <si>
    <t>LBS 1.12</t>
  </si>
  <si>
    <t>Slightly decomposed roots and moss</t>
  </si>
  <si>
    <t>LBS 1.17</t>
  </si>
  <si>
    <t>LBS 1.25</t>
  </si>
  <si>
    <t>LBS 1.29</t>
  </si>
  <si>
    <t>M</t>
  </si>
  <si>
    <t>Decomposed organics.  Some root part, needles, and char recognizable</t>
  </si>
  <si>
    <t>LBS 1.56</t>
  </si>
  <si>
    <t>fA</t>
  </si>
  <si>
    <t>LBS 2.03</t>
  </si>
  <si>
    <t>Ash, dead needles, dead moss</t>
  </si>
  <si>
    <t>LBS 2.5</t>
  </si>
  <si>
    <t>Mostly dead moss stems wut some leafy parts</t>
  </si>
  <si>
    <t>LBS 2.8</t>
  </si>
  <si>
    <t>Roots, leaf parts</t>
  </si>
  <si>
    <t>LBS 2.10</t>
  </si>
  <si>
    <t>Dark brown with recognizable plant parts and roots</t>
  </si>
  <si>
    <t>LBS 2.12.5</t>
  </si>
  <si>
    <t>Well decomposed with mostly unrecognizable pieces (except roots).  Some char.</t>
  </si>
  <si>
    <t>LBS 2.17</t>
  </si>
  <si>
    <t>LBS 3.2</t>
  </si>
  <si>
    <t>ash, charred needles and roots</t>
  </si>
  <si>
    <t>LBS 3.7</t>
  </si>
  <si>
    <t>mineral soil</t>
  </si>
  <si>
    <t>Green moss (0-3 cm) over dead moss and root dominated layer</t>
  </si>
  <si>
    <t>Green moss (0-2.5 cm) over dead moss, roots (small and tree), and ice</t>
  </si>
  <si>
    <t>Green moss (0-2 cm) over yellow moss and roots.  Frozen at 10 cm.</t>
  </si>
  <si>
    <t>Green moss (0-3 cm) over undecomposed moss/roots and decomposed organics.  Frozen at 8 cm.</t>
  </si>
  <si>
    <t>Live moss (0-2 cm) over fresher and then decomposing brown moss and roots.  Frozen at 10 cm.</t>
  </si>
  <si>
    <t>Green moss (0-3 cm) over dead moss, roots, and litter that become more decomposed with depth.</t>
  </si>
  <si>
    <t>Moisture in AD sample</t>
  </si>
  <si>
    <t>LDF</t>
  </si>
  <si>
    <t>LTF</t>
  </si>
  <si>
    <t>LFT</t>
  </si>
  <si>
    <t>bD</t>
  </si>
  <si>
    <t>D</t>
  </si>
  <si>
    <t>F</t>
  </si>
  <si>
    <t>A</t>
  </si>
  <si>
    <t>X</t>
  </si>
  <si>
    <t>Black, rooty ash</t>
  </si>
  <si>
    <t>bF</t>
  </si>
  <si>
    <t>LM</t>
  </si>
  <si>
    <t>DM</t>
  </si>
  <si>
    <t>UD</t>
  </si>
  <si>
    <t>LD</t>
  </si>
  <si>
    <t>Live moss</t>
  </si>
  <si>
    <t>Dead moss</t>
  </si>
  <si>
    <t>Upper duff</t>
  </si>
  <si>
    <t>Lower duff</t>
  </si>
  <si>
    <t>LT</t>
  </si>
  <si>
    <t>Litter</t>
  </si>
  <si>
    <t>UPBS 5.2</t>
  </si>
  <si>
    <t>UPBS 5.5</t>
  </si>
  <si>
    <t>UPBS 5.7</t>
  </si>
  <si>
    <t>UPBS 5.10</t>
  </si>
  <si>
    <t xml:space="preserve">UPBS 6.2            </t>
  </si>
  <si>
    <t xml:space="preserve">UPBS 6.5            </t>
  </si>
  <si>
    <t xml:space="preserve">UPBS 6.10           </t>
  </si>
  <si>
    <t xml:space="preserve">UPBS 6.15           </t>
  </si>
  <si>
    <t xml:space="preserve">UPBS 6.19           </t>
  </si>
  <si>
    <t xml:space="preserve">UPBS 6.20           </t>
  </si>
  <si>
    <t>Birch2 1.4</t>
  </si>
  <si>
    <t>Birch2 1.5</t>
  </si>
  <si>
    <t>Birch2 1.10</t>
  </si>
  <si>
    <t>Birch2 1.11</t>
  </si>
  <si>
    <t>Birch2 2.4</t>
  </si>
  <si>
    <t>Birch2 2.5</t>
  </si>
  <si>
    <t>Birch2 2.8</t>
  </si>
  <si>
    <t>Birch2 2.10</t>
  </si>
  <si>
    <t>Birch2 8.3</t>
  </si>
  <si>
    <t>Birch2 8.5</t>
  </si>
  <si>
    <t>Birch2 8.10</t>
  </si>
  <si>
    <t>Birch2 8.11</t>
  </si>
  <si>
    <t>SLBS 1.2</t>
  </si>
  <si>
    <t>SLBS 1.5</t>
  </si>
  <si>
    <t>SLBS 1.10</t>
  </si>
  <si>
    <t>SLBS 1.15</t>
  </si>
  <si>
    <t>SLBS 1.20</t>
  </si>
  <si>
    <t>SLBS 1.23</t>
  </si>
  <si>
    <t>SLBS 1.25</t>
  </si>
  <si>
    <t>SLBS 3.3</t>
  </si>
  <si>
    <t>SLBS 3.5</t>
  </si>
  <si>
    <t>SLBS 3.10</t>
  </si>
  <si>
    <t>SLBS 3.15</t>
  </si>
  <si>
    <t>SLBS 3.17</t>
  </si>
  <si>
    <t>SLBS 3.20</t>
  </si>
  <si>
    <t>SLBS 3.22</t>
  </si>
  <si>
    <t>SLBS 4.3</t>
  </si>
  <si>
    <t>SLBS 4.5</t>
  </si>
  <si>
    <t>SLBS 4.10</t>
  </si>
  <si>
    <t>SLBS 4.15</t>
  </si>
  <si>
    <t>SLBS 4.16</t>
  </si>
  <si>
    <t>SLBS 4.20</t>
  </si>
  <si>
    <t>SLBS 5.2</t>
  </si>
  <si>
    <t>SLBS 5.5</t>
  </si>
  <si>
    <t>SLBS 5.10</t>
  </si>
  <si>
    <t>SLBS 5.15</t>
  </si>
  <si>
    <t>SLBS 5.20</t>
  </si>
  <si>
    <t>SLBS 5.22</t>
  </si>
  <si>
    <t>SLBS 6.2</t>
  </si>
  <si>
    <t>SLBS 6.5</t>
  </si>
  <si>
    <t>SLBS 6.10</t>
  </si>
  <si>
    <t>SLBS 6.15</t>
  </si>
  <si>
    <t>SLBS 6.16</t>
  </si>
  <si>
    <t>SLBS 7.3</t>
  </si>
  <si>
    <t>SLBS 7.5</t>
  </si>
  <si>
    <t>SLBS 7.8</t>
  </si>
  <si>
    <t>SLBS 7.10</t>
  </si>
  <si>
    <t>SLBS 7.11</t>
  </si>
  <si>
    <t>SLBS 7.15</t>
  </si>
  <si>
    <t>SLBS 7.20</t>
  </si>
  <si>
    <t>Upper duff - feathermoss</t>
  </si>
  <si>
    <r>
      <t xml:space="preserve">Upper duff - </t>
    </r>
    <r>
      <rPr>
        <i/>
        <sz val="10"/>
        <rFont val="Arial"/>
        <family val="2"/>
      </rPr>
      <t>Sphagnum</t>
    </r>
    <r>
      <rPr>
        <sz val="10"/>
        <rFont val="Arial"/>
        <family val="2"/>
      </rPr>
      <t xml:space="preserve"> sp.</t>
    </r>
  </si>
  <si>
    <t>Sample ID</t>
  </si>
  <si>
    <t>FS5A 1(6).2</t>
  </si>
  <si>
    <t>FS5A 1(6).4</t>
  </si>
  <si>
    <t>FS5A 1(6).10</t>
  </si>
  <si>
    <t>FS5A 1(6).12</t>
  </si>
  <si>
    <t>FS5A 1(6).2R</t>
  </si>
  <si>
    <t>FS5A 1(6).4R</t>
  </si>
  <si>
    <t>FS5A 2(7).1</t>
  </si>
  <si>
    <t>FS5A 2(7).3</t>
  </si>
  <si>
    <t>Depth</t>
  </si>
  <si>
    <t>Field horizon code</t>
  </si>
  <si>
    <t>Field Description</t>
  </si>
  <si>
    <t>Date Sampled</t>
  </si>
  <si>
    <t>Thick -ness</t>
  </si>
  <si>
    <t>&gt;2 mm in sample</t>
  </si>
  <si>
    <t>&gt;1 cm in sample</t>
  </si>
  <si>
    <t>Bulk Density (&lt;2 mm)</t>
  </si>
  <si>
    <t>Total Bulk Density</t>
  </si>
  <si>
    <t>(cm)</t>
  </si>
  <si>
    <t>(%)</t>
  </si>
  <si>
    <t>(vol. %)</t>
  </si>
  <si>
    <t>-</t>
  </si>
  <si>
    <r>
      <t>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</si>
  <si>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Ash mixed into charry, brittle moss</t>
  </si>
  <si>
    <t>Dead moss with a few birch leaves and needles</t>
  </si>
  <si>
    <t>Mostly roots, some moss</t>
  </si>
  <si>
    <t>Slightly decomposed roots and moss, coarse roots, some mineral soil and rocks</t>
  </si>
  <si>
    <t>Black char (post-rain)</t>
  </si>
  <si>
    <t>Dead moss with roots (post-rain)</t>
  </si>
  <si>
    <t>Black ash, brittle moss, dead needles</t>
  </si>
  <si>
    <t>Brown very dry moss and roots</t>
  </si>
  <si>
    <t>Moister moss and roots</t>
  </si>
  <si>
    <t>Organic and mineral soil mixed</t>
  </si>
  <si>
    <t>Silt loam and organics mixed</t>
  </si>
  <si>
    <t>Mineral soil</t>
  </si>
  <si>
    <t>Ash (post-rain)</t>
  </si>
  <si>
    <t>Dry moss and roots (post-rain)</t>
  </si>
  <si>
    <t>Black brittle moss and cones</t>
  </si>
  <si>
    <t>Unburned, dry dead moss</t>
  </si>
  <si>
    <t>Moss with roots</t>
  </si>
  <si>
    <t>Burned moss (post-rain)</t>
  </si>
  <si>
    <t>Unburned moss (post-rain)</t>
  </si>
  <si>
    <t>Charred sample with ash</t>
  </si>
  <si>
    <t>No description</t>
  </si>
  <si>
    <t>Charred feathermoss</t>
  </si>
  <si>
    <t>Needles mixed into charry moss and ash</t>
  </si>
  <si>
    <t>Ash</t>
  </si>
  <si>
    <t>Black, almost mineral</t>
  </si>
  <si>
    <t>Charred feathermoss, roots, and stems of shrubs</t>
  </si>
  <si>
    <t>Charred root mat with ash and very fine roots</t>
  </si>
  <si>
    <t>Fluffy ash from within the well of a tree</t>
  </si>
  <si>
    <t>Charred moss with roots</t>
  </si>
  <si>
    <t>Ash and charred needles and roots</t>
  </si>
  <si>
    <t>Lightly charred fine roots with ash</t>
  </si>
  <si>
    <t>Charred needles, leaves, and feathermoss</t>
  </si>
  <si>
    <t>Charred needles and feathermoss</t>
  </si>
  <si>
    <t/>
  </si>
  <si>
    <t>Feathermoss (0-2.5 cm) over fibrous moss and roots</t>
  </si>
  <si>
    <t>Feathermoss (0-4 cm) over roots and dead moss</t>
  </si>
  <si>
    <t>Green moss (0-3 cm) over fibrics</t>
  </si>
  <si>
    <t>Fresh birch litter (0-2 cm) over older litter, roots, and more decomposed organics</t>
  </si>
  <si>
    <t>Fresh birch litter (0-2 cm) over older litter, old moss and roots</t>
  </si>
  <si>
    <t>Fresh birch litter (0-1 cm) over older litter, roots, old moss layer, and some mesics</t>
  </si>
  <si>
    <t>Fresh birch litter (0-4 cm) over decomposed litter and roots, some mesics at base</t>
  </si>
  <si>
    <t>Green moss (0-3 cm) over dead moss with much of its structure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</si>
</sst>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9"/>
      <name val="Geneva"/>
    </font>
    <font>
      <sz val="9"/>
      <name val="Geneva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4" fillId="0" borderId="0" applyProtection="0">
      <alignment horizontal="right"/>
    </xf>
  </cellStyleXfs>
  <cellXfs count="72">
    <xf numFmtId="0" fontId="0" fillId="0" borderId="0" xfId="0"/>
    <xf numFmtId="0" fontId="2" fillId="0" borderId="0" xfId="2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2" fontId="4" fillId="0" borderId="0" xfId="0" quotePrefix="1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1" xfId="0" quotePrefix="1" applyNumberFormat="1" applyFont="1" applyFill="1" applyBorder="1" applyAlignment="1">
      <alignment horizontal="center"/>
    </xf>
    <xf numFmtId="2" fontId="4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4" fontId="4" fillId="0" borderId="0" xfId="0" applyNumberFormat="1" applyFont="1"/>
    <xf numFmtId="0" fontId="4" fillId="0" borderId="0" xfId="0" quotePrefix="1" applyFont="1" applyFill="1" applyAlignment="1">
      <alignment horizontal="center"/>
    </xf>
    <xf numFmtId="0" fontId="2" fillId="0" borderId="0" xfId="0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165" fontId="4" fillId="0" borderId="0" xfId="0" quotePrefix="1" applyNumberFormat="1" applyFont="1" applyAlignment="1">
      <alignment horizontal="center"/>
    </xf>
    <xf numFmtId="2" fontId="4" fillId="0" borderId="0" xfId="0" quotePrefix="1" applyNumberFormat="1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4" fillId="0" borderId="0" xfId="1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/>
    <xf numFmtId="164" fontId="2" fillId="0" borderId="0" xfId="0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</cellXfs>
  <cellStyles count="4">
    <cellStyle name="Normal" xfId="0" builtinId="0"/>
    <cellStyle name="Normal 2" xfId="3"/>
    <cellStyle name="Normal_Delta_Creek_Field#2" xfId="1"/>
    <cellStyle name="Normal_Delta_Misc_Field#2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2"/>
  <cols>
    <col min="1" max="1" width="15.5" style="20" bestFit="1" customWidth="1"/>
    <col min="2" max="2" width="6.6640625" style="13" customWidth="1"/>
    <col min="3" max="3" width="8.83203125" style="13" customWidth="1"/>
    <col min="4" max="4" width="85.1640625" style="16" bestFit="1" customWidth="1"/>
    <col min="5" max="5" width="9.1640625" style="22" customWidth="1"/>
    <col min="6" max="6" width="7.1640625" style="13" customWidth="1"/>
    <col min="7" max="7" width="11.33203125" style="25" customWidth="1"/>
    <col min="8" max="8" width="9" style="25" customWidth="1"/>
    <col min="9" max="9" width="11.83203125" style="31" customWidth="1"/>
    <col min="10" max="10" width="10.83203125" style="32" customWidth="1"/>
    <col min="11" max="11" width="10.6640625" style="30" customWidth="1"/>
    <col min="12" max="12" width="9.6640625" style="26" customWidth="1"/>
    <col min="13" max="16384" width="8.83203125" style="32"/>
  </cols>
  <sheetData>
    <row r="1" spans="1:13" s="6" customFormat="1" ht="39" customHeight="1">
      <c r="A1" s="1" t="s">
        <v>175</v>
      </c>
      <c r="B1" s="2" t="s">
        <v>184</v>
      </c>
      <c r="C1" s="3" t="s">
        <v>185</v>
      </c>
      <c r="D1" s="4" t="s">
        <v>186</v>
      </c>
      <c r="E1" s="46" t="s">
        <v>187</v>
      </c>
      <c r="F1" s="47" t="s">
        <v>188</v>
      </c>
      <c r="G1" s="47" t="s">
        <v>189</v>
      </c>
      <c r="H1" s="47" t="s">
        <v>190</v>
      </c>
      <c r="I1" s="5" t="s">
        <v>191</v>
      </c>
      <c r="J1" s="5" t="s">
        <v>192</v>
      </c>
      <c r="K1" s="5" t="s">
        <v>54</v>
      </c>
      <c r="L1" s="5" t="s">
        <v>92</v>
      </c>
      <c r="M1" s="2" t="s">
        <v>56</v>
      </c>
    </row>
    <row r="2" spans="1:13" s="13" customFormat="1">
      <c r="A2" s="7"/>
      <c r="B2" s="7" t="s">
        <v>193</v>
      </c>
      <c r="C2" s="7"/>
      <c r="D2" s="8"/>
      <c r="E2" s="48"/>
      <c r="F2" s="49" t="s">
        <v>193</v>
      </c>
      <c r="G2" s="14" t="s">
        <v>194</v>
      </c>
      <c r="H2" s="14" t="s">
        <v>194</v>
      </c>
      <c r="I2" s="14" t="s">
        <v>197</v>
      </c>
      <c r="J2" s="14" t="s">
        <v>197</v>
      </c>
      <c r="K2" s="12" t="s">
        <v>194</v>
      </c>
      <c r="L2" s="12" t="s">
        <v>194</v>
      </c>
      <c r="M2" s="67" t="s">
        <v>193</v>
      </c>
    </row>
    <row r="3" spans="1:13" s="19" customFormat="1">
      <c r="A3" s="15"/>
      <c r="B3" s="15"/>
      <c r="C3" s="15"/>
      <c r="D3" s="16"/>
      <c r="E3" s="17"/>
      <c r="F3" s="9"/>
      <c r="G3" s="11"/>
      <c r="H3" s="11"/>
      <c r="I3" s="18"/>
      <c r="K3" s="20"/>
      <c r="L3" s="13"/>
    </row>
    <row r="4" spans="1:13">
      <c r="A4" s="32" t="s">
        <v>39</v>
      </c>
      <c r="B4" s="32">
        <v>7</v>
      </c>
      <c r="C4" s="13" t="s">
        <v>93</v>
      </c>
      <c r="D4" s="32" t="s">
        <v>232</v>
      </c>
      <c r="E4" s="51">
        <v>36289</v>
      </c>
      <c r="F4" s="35">
        <v>7</v>
      </c>
      <c r="G4" s="27">
        <v>0</v>
      </c>
      <c r="H4" s="28">
        <v>0</v>
      </c>
      <c r="I4" s="25">
        <v>1.6308349769888226E-2</v>
      </c>
      <c r="J4" s="56">
        <v>1.6308349769888226E-2</v>
      </c>
      <c r="K4" s="25">
        <v>5.5278951817413358</v>
      </c>
      <c r="L4" s="27">
        <v>10.334788937409041</v>
      </c>
      <c r="M4" s="27" t="str">
        <f t="shared" ref="M4:M21" si="0">IF($A4="","","-")</f>
        <v>-</v>
      </c>
    </row>
    <row r="5" spans="1:13">
      <c r="A5" s="32" t="s">
        <v>40</v>
      </c>
      <c r="B5" s="32">
        <v>11</v>
      </c>
      <c r="C5" s="13" t="s">
        <v>93</v>
      </c>
      <c r="D5" s="32" t="s">
        <v>233</v>
      </c>
      <c r="E5" s="51">
        <v>36289</v>
      </c>
      <c r="F5" s="35">
        <v>11</v>
      </c>
      <c r="G5" s="27">
        <v>0</v>
      </c>
      <c r="H5" s="28">
        <v>0</v>
      </c>
      <c r="I5" s="25">
        <v>2.2808841688509732E-2</v>
      </c>
      <c r="J5" s="34">
        <v>2.2808841688509732E-2</v>
      </c>
      <c r="K5" s="25">
        <v>6.2262707133039088</v>
      </c>
      <c r="L5" s="27">
        <v>10.447761194029823</v>
      </c>
      <c r="M5" s="27" t="str">
        <f t="shared" si="0"/>
        <v>-</v>
      </c>
    </row>
    <row r="6" spans="1:13">
      <c r="A6" s="32" t="s">
        <v>41</v>
      </c>
      <c r="B6" s="32">
        <v>12</v>
      </c>
      <c r="C6" s="13" t="s">
        <v>93</v>
      </c>
      <c r="D6" s="32" t="s">
        <v>234</v>
      </c>
      <c r="E6" s="51">
        <v>36289</v>
      </c>
      <c r="F6" s="35">
        <v>12</v>
      </c>
      <c r="G6" s="27">
        <v>0</v>
      </c>
      <c r="H6" s="28">
        <v>0</v>
      </c>
      <c r="I6" s="25">
        <v>3.8848343575616277E-2</v>
      </c>
      <c r="J6" s="34">
        <v>3.8848343575616277E-2</v>
      </c>
      <c r="K6" s="25">
        <v>5.8473593746321022</v>
      </c>
      <c r="L6" s="27">
        <v>9.8880597014925584</v>
      </c>
      <c r="M6" s="27" t="str">
        <f t="shared" si="0"/>
        <v>-</v>
      </c>
    </row>
    <row r="7" spans="1:13">
      <c r="A7" s="32" t="s">
        <v>42</v>
      </c>
      <c r="B7" s="32">
        <v>15</v>
      </c>
      <c r="C7" s="13" t="s">
        <v>93</v>
      </c>
      <c r="D7" s="32" t="s">
        <v>234</v>
      </c>
      <c r="E7" s="51">
        <v>36289</v>
      </c>
      <c r="F7" s="35">
        <v>15</v>
      </c>
      <c r="G7" s="27">
        <v>0</v>
      </c>
      <c r="H7" s="28">
        <v>0</v>
      </c>
      <c r="I7" s="25">
        <v>4.330665361043675E-2</v>
      </c>
      <c r="J7" s="34">
        <v>4.330665361043675E-2</v>
      </c>
      <c r="K7" s="25">
        <v>5.9975629717095451</v>
      </c>
      <c r="L7" s="27">
        <v>9.8639455782312648</v>
      </c>
      <c r="M7" s="27" t="str">
        <f t="shared" si="0"/>
        <v>-</v>
      </c>
    </row>
    <row r="8" spans="1:13">
      <c r="A8" s="32"/>
      <c r="B8" s="32"/>
      <c r="D8" s="32"/>
      <c r="E8" s="51"/>
      <c r="F8" s="35"/>
      <c r="G8" s="27"/>
      <c r="H8" s="28"/>
      <c r="I8" s="25"/>
      <c r="J8" s="34"/>
      <c r="K8" s="25"/>
      <c r="L8" s="27"/>
      <c r="M8" s="27"/>
    </row>
    <row r="9" spans="1:13">
      <c r="A9" s="32" t="s">
        <v>43</v>
      </c>
      <c r="B9" s="32">
        <v>9</v>
      </c>
      <c r="C9" s="13" t="s">
        <v>94</v>
      </c>
      <c r="D9" s="32" t="s">
        <v>235</v>
      </c>
      <c r="E9" s="22">
        <v>36291</v>
      </c>
      <c r="F9" s="35">
        <v>9</v>
      </c>
      <c r="G9" s="27">
        <v>0</v>
      </c>
      <c r="H9" s="28">
        <v>0</v>
      </c>
      <c r="I9" s="25">
        <v>4.7497434015103625E-2</v>
      </c>
      <c r="J9" s="34">
        <v>4.7497434015103625E-2</v>
      </c>
      <c r="K9" s="25">
        <v>10.88684807718638</v>
      </c>
      <c r="L9" s="27">
        <v>10.348770726129192</v>
      </c>
      <c r="M9" s="27" t="str">
        <f t="shared" si="0"/>
        <v>-</v>
      </c>
    </row>
    <row r="10" spans="1:13">
      <c r="A10" s="32" t="s">
        <v>44</v>
      </c>
      <c r="B10" s="32">
        <v>9</v>
      </c>
      <c r="C10" s="13" t="s">
        <v>94</v>
      </c>
      <c r="D10" s="16" t="s">
        <v>238</v>
      </c>
      <c r="E10" s="22">
        <v>36291</v>
      </c>
      <c r="F10" s="35">
        <v>9</v>
      </c>
      <c r="G10" s="27">
        <v>0</v>
      </c>
      <c r="H10" s="28">
        <v>0</v>
      </c>
      <c r="I10" s="25">
        <v>3.7595532624036532E-2</v>
      </c>
      <c r="J10" s="34">
        <v>3.7595532624036532E-2</v>
      </c>
      <c r="K10" s="25">
        <v>9.2150718817716655</v>
      </c>
      <c r="L10" s="27">
        <v>9.8707403055229115</v>
      </c>
      <c r="M10" s="27" t="str">
        <f t="shared" si="0"/>
        <v>-</v>
      </c>
    </row>
    <row r="11" spans="1:13">
      <c r="A11" s="32" t="s">
        <v>45</v>
      </c>
      <c r="B11" s="32">
        <v>10</v>
      </c>
      <c r="C11" s="13" t="s">
        <v>94</v>
      </c>
      <c r="D11" s="32" t="s">
        <v>237</v>
      </c>
      <c r="E11" s="22">
        <v>36291</v>
      </c>
      <c r="F11" s="35">
        <v>10</v>
      </c>
      <c r="G11" s="27">
        <v>0</v>
      </c>
      <c r="H11" s="28">
        <v>4.8138639281129651E-2</v>
      </c>
      <c r="I11" s="25">
        <v>4.5103098080240968E-2</v>
      </c>
      <c r="J11" s="34">
        <v>4.73841043890866E-2</v>
      </c>
      <c r="K11" s="25">
        <v>12.244922894424676</v>
      </c>
      <c r="L11" s="27">
        <v>10.400000000000002</v>
      </c>
      <c r="M11" s="27" t="str">
        <f t="shared" si="0"/>
        <v>-</v>
      </c>
    </row>
    <row r="12" spans="1:13">
      <c r="A12" s="32" t="s">
        <v>46</v>
      </c>
      <c r="B12" s="32">
        <v>6</v>
      </c>
      <c r="C12" s="13" t="s">
        <v>95</v>
      </c>
      <c r="D12" s="32" t="s">
        <v>236</v>
      </c>
      <c r="E12" s="22">
        <v>36291</v>
      </c>
      <c r="F12" s="35">
        <v>6</v>
      </c>
      <c r="G12" s="27">
        <v>0</v>
      </c>
      <c r="H12" s="28">
        <v>0</v>
      </c>
      <c r="I12" s="25">
        <v>5.9741837033320817E-2</v>
      </c>
      <c r="J12" s="34">
        <v>5.9741837033320817E-2</v>
      </c>
      <c r="K12" s="25">
        <v>15.644863915715538</v>
      </c>
      <c r="L12" s="27">
        <v>10.135617416131343</v>
      </c>
      <c r="M12" s="27" t="str">
        <f t="shared" si="0"/>
        <v>-</v>
      </c>
    </row>
    <row r="13" spans="1:13">
      <c r="A13" s="32"/>
      <c r="B13" s="32"/>
      <c r="D13" s="32"/>
      <c r="E13" s="51"/>
      <c r="F13" s="35"/>
      <c r="G13" s="27"/>
      <c r="H13" s="28"/>
      <c r="I13" s="25"/>
      <c r="J13" s="34"/>
      <c r="K13" s="25"/>
      <c r="L13" s="27"/>
      <c r="M13" s="27"/>
    </row>
    <row r="14" spans="1:13">
      <c r="A14" s="32" t="s">
        <v>47</v>
      </c>
      <c r="B14" s="32">
        <v>13</v>
      </c>
      <c r="C14" s="13" t="s">
        <v>93</v>
      </c>
      <c r="D14" s="32" t="s">
        <v>89</v>
      </c>
      <c r="E14" s="51">
        <v>36291</v>
      </c>
      <c r="F14" s="35">
        <v>13</v>
      </c>
      <c r="G14" s="27">
        <v>0</v>
      </c>
      <c r="H14" s="28">
        <v>0</v>
      </c>
      <c r="I14" s="25">
        <v>3.6937588120861647E-2</v>
      </c>
      <c r="J14" s="34">
        <v>3.6937588120861647E-2</v>
      </c>
      <c r="K14" s="25">
        <v>37.411504345808574</v>
      </c>
      <c r="L14" s="27">
        <v>11.073825503355765</v>
      </c>
      <c r="M14" s="27" t="str">
        <f t="shared" si="0"/>
        <v>-</v>
      </c>
    </row>
    <row r="15" spans="1:13">
      <c r="A15" s="32" t="s">
        <v>48</v>
      </c>
      <c r="B15" s="32">
        <v>14</v>
      </c>
      <c r="C15" s="13" t="s">
        <v>93</v>
      </c>
      <c r="D15" s="32" t="s">
        <v>90</v>
      </c>
      <c r="E15" s="51">
        <v>36291</v>
      </c>
      <c r="F15" s="35">
        <v>14</v>
      </c>
      <c r="G15" s="27">
        <v>0</v>
      </c>
      <c r="H15" s="28">
        <v>0</v>
      </c>
      <c r="I15" s="25">
        <v>2.3594694822373322E-2</v>
      </c>
      <c r="J15" s="34">
        <v>2.3594694822373322E-2</v>
      </c>
      <c r="K15" s="25">
        <v>49.219101946334092</v>
      </c>
      <c r="L15" s="27">
        <v>11.513859275053292</v>
      </c>
      <c r="M15" s="27" t="str">
        <f t="shared" si="0"/>
        <v>-</v>
      </c>
    </row>
    <row r="16" spans="1:13">
      <c r="A16" s="32" t="s">
        <v>49</v>
      </c>
      <c r="B16" s="32">
        <v>17</v>
      </c>
      <c r="C16" s="13" t="s">
        <v>93</v>
      </c>
      <c r="D16" s="32" t="s">
        <v>88</v>
      </c>
      <c r="E16" s="51">
        <v>36291</v>
      </c>
      <c r="F16" s="35">
        <v>17</v>
      </c>
      <c r="G16" s="27">
        <v>0</v>
      </c>
      <c r="H16" s="28">
        <v>0</v>
      </c>
      <c r="I16" s="25">
        <v>3.0847929747839647E-2</v>
      </c>
      <c r="J16" s="34">
        <v>3.0847929747839647E-2</v>
      </c>
      <c r="K16" s="25">
        <v>49.14475525476427</v>
      </c>
      <c r="L16" s="27">
        <v>11.126187245590227</v>
      </c>
      <c r="M16" s="27" t="str">
        <f t="shared" si="0"/>
        <v>-</v>
      </c>
    </row>
    <row r="17" spans="1:13">
      <c r="A17" s="32"/>
      <c r="B17" s="32"/>
      <c r="D17" s="32"/>
      <c r="E17" s="51"/>
      <c r="F17" s="35"/>
      <c r="G17" s="27"/>
      <c r="H17" s="28"/>
      <c r="I17" s="25"/>
      <c r="J17" s="34"/>
      <c r="K17" s="25"/>
      <c r="L17" s="27"/>
      <c r="M17" s="27"/>
    </row>
    <row r="18" spans="1:13">
      <c r="A18" s="32" t="s">
        <v>50</v>
      </c>
      <c r="B18" s="32">
        <v>20</v>
      </c>
      <c r="C18" s="13" t="s">
        <v>93</v>
      </c>
      <c r="D18" s="32" t="s">
        <v>91</v>
      </c>
      <c r="E18" s="51">
        <v>36289</v>
      </c>
      <c r="F18" s="35">
        <v>20</v>
      </c>
      <c r="G18" s="27">
        <v>0</v>
      </c>
      <c r="H18" s="28">
        <v>0.11242378048780488</v>
      </c>
      <c r="I18" s="25">
        <v>1.2775665056546544E-2</v>
      </c>
      <c r="J18" s="34">
        <v>1.4393879393893574E-2</v>
      </c>
      <c r="K18" s="25">
        <v>11.031033183605295</v>
      </c>
      <c r="L18" s="27">
        <v>9.8393574297189073</v>
      </c>
      <c r="M18" s="27" t="str">
        <f t="shared" si="0"/>
        <v>-</v>
      </c>
    </row>
    <row r="19" spans="1:13">
      <c r="A19" s="32" t="s">
        <v>51</v>
      </c>
      <c r="B19" s="32">
        <v>7</v>
      </c>
      <c r="C19" s="13" t="s">
        <v>93</v>
      </c>
      <c r="D19" s="32" t="s">
        <v>239</v>
      </c>
      <c r="E19" s="51">
        <v>36289</v>
      </c>
      <c r="F19" s="35">
        <v>7</v>
      </c>
      <c r="G19" s="27">
        <v>0</v>
      </c>
      <c r="H19" s="28">
        <v>0</v>
      </c>
      <c r="I19" s="25">
        <v>2.0500804425242675E-2</v>
      </c>
      <c r="J19" s="34">
        <v>2.0500804425242675E-2</v>
      </c>
      <c r="K19" s="25">
        <v>13.959010466566642</v>
      </c>
      <c r="L19" s="27">
        <v>10.055865921787699</v>
      </c>
      <c r="M19" s="27" t="str">
        <f t="shared" si="0"/>
        <v>-</v>
      </c>
    </row>
    <row r="20" spans="1:13">
      <c r="A20" s="32" t="s">
        <v>52</v>
      </c>
      <c r="B20" s="32">
        <v>12</v>
      </c>
      <c r="C20" s="13" t="s">
        <v>93</v>
      </c>
      <c r="D20" s="32" t="s">
        <v>86</v>
      </c>
      <c r="E20" s="51">
        <v>36289</v>
      </c>
      <c r="F20" s="35">
        <v>12</v>
      </c>
      <c r="G20" s="27">
        <v>0</v>
      </c>
      <c r="H20" s="28">
        <v>0</v>
      </c>
      <c r="I20" s="25">
        <v>6.7805615110616724E-2</v>
      </c>
      <c r="J20" s="34">
        <v>6.7805615110616724E-2</v>
      </c>
      <c r="K20" s="25">
        <v>40.553390251461522</v>
      </c>
      <c r="L20" s="27">
        <v>9.7982708933718499</v>
      </c>
      <c r="M20" s="27" t="str">
        <f t="shared" si="0"/>
        <v>-</v>
      </c>
    </row>
    <row r="21" spans="1:13">
      <c r="A21" s="32" t="s">
        <v>53</v>
      </c>
      <c r="B21" s="32">
        <v>13</v>
      </c>
      <c r="C21" s="13" t="s">
        <v>93</v>
      </c>
      <c r="D21" s="32" t="s">
        <v>87</v>
      </c>
      <c r="E21" s="51">
        <v>36289</v>
      </c>
      <c r="F21" s="35">
        <v>13</v>
      </c>
      <c r="G21" s="27">
        <v>0</v>
      </c>
      <c r="H21" s="28">
        <v>0</v>
      </c>
      <c r="I21" s="25">
        <v>2.0819205081500158E-2</v>
      </c>
      <c r="J21" s="34">
        <v>2.0819205081500158E-2</v>
      </c>
      <c r="K21" s="25">
        <v>23.430900004670498</v>
      </c>
      <c r="L21" s="27">
        <v>10.220440881763626</v>
      </c>
      <c r="M21" s="27" t="str">
        <f t="shared" si="0"/>
        <v>-</v>
      </c>
    </row>
    <row r="22" spans="1:13">
      <c r="D22" s="20"/>
      <c r="G22" s="27"/>
      <c r="H22" s="28"/>
      <c r="I22" s="25"/>
      <c r="J22" s="29"/>
    </row>
    <row r="23" spans="1:13">
      <c r="D23" s="20"/>
      <c r="G23" s="27"/>
      <c r="H23" s="28"/>
      <c r="I23" s="25"/>
      <c r="J23" s="29"/>
    </row>
    <row r="24" spans="1:13">
      <c r="D24" s="20"/>
      <c r="G24" s="27"/>
      <c r="H24" s="28"/>
      <c r="I24" s="25"/>
      <c r="J24" s="23"/>
      <c r="K24" s="33"/>
    </row>
    <row r="25" spans="1:13">
      <c r="D25" s="20"/>
      <c r="G25" s="27"/>
      <c r="H25" s="28"/>
      <c r="I25" s="25"/>
      <c r="J25" s="29"/>
    </row>
    <row r="26" spans="1:13">
      <c r="D26" s="20"/>
      <c r="G26" s="27"/>
      <c r="H26" s="28"/>
      <c r="I26" s="25"/>
      <c r="J26" s="29"/>
    </row>
    <row r="27" spans="1:13">
      <c r="D27" s="20"/>
      <c r="G27" s="27"/>
      <c r="H27" s="28"/>
      <c r="I27" s="25"/>
      <c r="J27" s="23"/>
      <c r="K27" s="33"/>
    </row>
    <row r="28" spans="1:13">
      <c r="D28" s="20"/>
      <c r="I28" s="25"/>
    </row>
    <row r="29" spans="1:13">
      <c r="D29" s="20"/>
      <c r="G29" s="27"/>
      <c r="H29" s="28"/>
      <c r="I29" s="25"/>
      <c r="J29" s="29"/>
    </row>
    <row r="30" spans="1:13">
      <c r="D30" s="20"/>
      <c r="G30" s="27"/>
      <c r="H30" s="28"/>
      <c r="I30" s="25"/>
      <c r="J30" s="29"/>
    </row>
    <row r="31" spans="1:13">
      <c r="D31" s="20"/>
      <c r="G31" s="27"/>
      <c r="H31" s="28"/>
      <c r="I31" s="25"/>
      <c r="J31" s="29"/>
      <c r="K31" s="33"/>
    </row>
    <row r="32" spans="1:13">
      <c r="D32" s="20"/>
      <c r="G32" s="27"/>
      <c r="H32" s="28"/>
      <c r="I32" s="25"/>
      <c r="J32" s="23"/>
      <c r="K32" s="33"/>
    </row>
    <row r="33" spans="4:11">
      <c r="D33" s="20"/>
      <c r="I33" s="25"/>
    </row>
    <row r="34" spans="4:11">
      <c r="D34" s="21"/>
      <c r="G34" s="27"/>
      <c r="H34" s="28"/>
      <c r="I34" s="25"/>
      <c r="J34" s="29"/>
    </row>
    <row r="35" spans="4:11">
      <c r="D35" s="20"/>
      <c r="G35" s="27"/>
      <c r="H35" s="28"/>
      <c r="I35" s="25"/>
      <c r="J35" s="29"/>
    </row>
    <row r="36" spans="4:11">
      <c r="D36" s="20"/>
      <c r="G36" s="27"/>
      <c r="H36" s="28"/>
      <c r="I36" s="25"/>
      <c r="J36" s="29"/>
    </row>
    <row r="37" spans="4:11">
      <c r="D37" s="20"/>
      <c r="G37" s="27"/>
      <c r="H37" s="28"/>
      <c r="I37" s="25"/>
      <c r="J37" s="29"/>
    </row>
    <row r="38" spans="4:11">
      <c r="D38" s="20"/>
      <c r="G38" s="27"/>
      <c r="H38" s="28"/>
      <c r="I38" s="25"/>
      <c r="J38" s="29"/>
    </row>
    <row r="39" spans="4:11">
      <c r="D39" s="20"/>
      <c r="G39" s="27"/>
      <c r="H39" s="28"/>
      <c r="I39" s="25"/>
      <c r="J39" s="36"/>
      <c r="K39" s="33"/>
    </row>
    <row r="40" spans="4:11">
      <c r="D40" s="20"/>
      <c r="G40" s="27"/>
      <c r="H40" s="28"/>
      <c r="I40" s="25"/>
      <c r="J40" s="29"/>
    </row>
    <row r="41" spans="4:11">
      <c r="D41" s="20"/>
      <c r="G41" s="27"/>
      <c r="H41" s="28"/>
      <c r="I41" s="25"/>
      <c r="J41" s="29"/>
    </row>
    <row r="42" spans="4:11">
      <c r="D42" s="20"/>
      <c r="G42" s="27"/>
      <c r="H42" s="28"/>
      <c r="I42" s="25"/>
      <c r="J42" s="29"/>
    </row>
    <row r="43" spans="4:11">
      <c r="D43" s="20"/>
      <c r="I43" s="25"/>
    </row>
    <row r="44" spans="4:11">
      <c r="D44" s="21"/>
      <c r="G44" s="27"/>
      <c r="H44" s="28"/>
      <c r="I44" s="25"/>
      <c r="J44" s="29"/>
    </row>
    <row r="45" spans="4:11">
      <c r="D45" s="20"/>
      <c r="G45" s="27"/>
      <c r="H45" s="28"/>
      <c r="I45" s="25"/>
      <c r="J45" s="29"/>
    </row>
    <row r="46" spans="4:11">
      <c r="D46" s="20"/>
      <c r="G46" s="27"/>
      <c r="H46" s="28"/>
      <c r="I46" s="25"/>
      <c r="J46" s="29"/>
    </row>
    <row r="47" spans="4:11">
      <c r="D47" s="20"/>
      <c r="G47" s="27"/>
      <c r="H47" s="28"/>
      <c r="I47" s="25"/>
      <c r="J47" s="29"/>
    </row>
    <row r="48" spans="4:11">
      <c r="D48" s="20"/>
      <c r="G48" s="27"/>
      <c r="H48" s="28"/>
      <c r="I48" s="25"/>
      <c r="J48" s="29"/>
    </row>
    <row r="49" spans="4:11">
      <c r="D49" s="20"/>
      <c r="G49" s="27"/>
      <c r="H49" s="28"/>
      <c r="I49" s="25"/>
      <c r="J49" s="29"/>
    </row>
    <row r="50" spans="4:11">
      <c r="D50" s="20"/>
      <c r="G50" s="27"/>
      <c r="H50" s="28"/>
      <c r="I50" s="25"/>
      <c r="J50" s="37"/>
      <c r="K50" s="33"/>
    </row>
    <row r="51" spans="4:11">
      <c r="D51" s="20"/>
      <c r="G51" s="27"/>
      <c r="H51" s="28"/>
      <c r="I51" s="25"/>
      <c r="J51" s="29"/>
      <c r="K51" s="20"/>
    </row>
    <row r="52" spans="4:11">
      <c r="D52" s="20"/>
      <c r="G52" s="27"/>
      <c r="H52" s="28"/>
      <c r="I52" s="25"/>
      <c r="J52" s="35"/>
      <c r="K52" s="38"/>
    </row>
    <row r="53" spans="4:11">
      <c r="D53" s="20"/>
      <c r="I53" s="25"/>
    </row>
    <row r="54" spans="4:11">
      <c r="D54" s="20"/>
      <c r="G54" s="27"/>
      <c r="H54" s="28"/>
      <c r="I54" s="25"/>
      <c r="J54" s="29"/>
    </row>
    <row r="55" spans="4:11">
      <c r="D55" s="20"/>
      <c r="G55" s="27"/>
      <c r="H55" s="28"/>
      <c r="I55" s="25"/>
      <c r="J55" s="29"/>
    </row>
    <row r="56" spans="4:11">
      <c r="D56" s="20"/>
      <c r="G56" s="27"/>
      <c r="H56" s="28"/>
      <c r="I56" s="25"/>
      <c r="J56" s="29"/>
    </row>
    <row r="57" spans="4:11">
      <c r="D57" s="20"/>
      <c r="G57" s="27"/>
      <c r="H57" s="28"/>
      <c r="I57" s="25"/>
      <c r="J57" s="23"/>
      <c r="K57" s="33"/>
    </row>
    <row r="58" spans="4:11">
      <c r="D58" s="20"/>
      <c r="G58" s="27"/>
      <c r="H58" s="28"/>
      <c r="I58" s="25"/>
      <c r="J58" s="23"/>
    </row>
    <row r="59" spans="4:11">
      <c r="D59" s="20"/>
      <c r="G59" s="27"/>
      <c r="H59" s="28"/>
      <c r="I59" s="25"/>
      <c r="J59" s="39"/>
      <c r="K59" s="40"/>
    </row>
    <row r="60" spans="4:11">
      <c r="D60" s="20"/>
      <c r="G60" s="34"/>
      <c r="H60" s="28"/>
      <c r="I60" s="29"/>
      <c r="J60" s="29"/>
    </row>
    <row r="61" spans="4:11">
      <c r="D61" s="20"/>
    </row>
    <row r="62" spans="4:11">
      <c r="D62" s="20"/>
      <c r="G62" s="27"/>
      <c r="H62" s="28"/>
      <c r="I62" s="25"/>
      <c r="J62" s="29"/>
    </row>
    <row r="63" spans="4:11">
      <c r="D63" s="20"/>
      <c r="G63" s="27"/>
      <c r="H63" s="28"/>
      <c r="I63" s="25"/>
      <c r="J63" s="29"/>
    </row>
    <row r="64" spans="4:11">
      <c r="D64" s="20"/>
      <c r="G64" s="27"/>
      <c r="H64" s="28"/>
      <c r="I64" s="25"/>
      <c r="J64" s="29"/>
    </row>
    <row r="65" spans="4:11">
      <c r="D65" s="20"/>
      <c r="G65" s="34"/>
      <c r="H65" s="28"/>
      <c r="I65" s="25"/>
      <c r="J65" s="23"/>
      <c r="K65" s="33"/>
    </row>
    <row r="66" spans="4:11">
      <c r="D66" s="20"/>
      <c r="G66" s="27"/>
      <c r="H66" s="28"/>
      <c r="I66" s="25"/>
      <c r="J66" s="29"/>
    </row>
    <row r="67" spans="4:11">
      <c r="D67" s="20"/>
      <c r="G67" s="27"/>
      <c r="H67" s="28"/>
      <c r="I67" s="25"/>
      <c r="J67" s="29"/>
    </row>
    <row r="68" spans="4:11">
      <c r="D68" s="20"/>
      <c r="G68" s="27"/>
      <c r="H68" s="28"/>
      <c r="I68" s="25"/>
      <c r="J68" s="29"/>
    </row>
    <row r="69" spans="4:11">
      <c r="D69" s="20"/>
      <c r="G69" s="34"/>
      <c r="H69" s="28"/>
      <c r="I69" s="25"/>
      <c r="J69" s="29"/>
    </row>
    <row r="70" spans="4:11">
      <c r="D70" s="20"/>
      <c r="I70" s="25"/>
    </row>
    <row r="71" spans="4:11">
      <c r="D71" s="20"/>
      <c r="G71" s="27"/>
      <c r="H71" s="28"/>
      <c r="I71" s="25"/>
      <c r="J71" s="29"/>
    </row>
    <row r="72" spans="4:11">
      <c r="D72" s="20"/>
      <c r="G72" s="27"/>
      <c r="H72" s="28"/>
      <c r="I72" s="25"/>
      <c r="J72" s="29"/>
    </row>
    <row r="73" spans="4:11">
      <c r="D73" s="20"/>
      <c r="G73" s="27"/>
      <c r="H73" s="28"/>
      <c r="I73" s="25"/>
      <c r="J73" s="29"/>
    </row>
    <row r="74" spans="4:11">
      <c r="D74" s="20"/>
      <c r="G74" s="27"/>
      <c r="H74" s="28"/>
      <c r="I74" s="25"/>
      <c r="J74" s="29"/>
    </row>
    <row r="75" spans="4:11">
      <c r="D75" s="20"/>
      <c r="G75" s="27"/>
      <c r="H75" s="28"/>
      <c r="I75" s="25"/>
      <c r="J75" s="29"/>
    </row>
    <row r="76" spans="4:11">
      <c r="D76" s="20"/>
      <c r="G76" s="27"/>
      <c r="H76" s="28"/>
      <c r="I76" s="25"/>
      <c r="J76" s="23"/>
      <c r="K76" s="33"/>
    </row>
    <row r="77" spans="4:11">
      <c r="D77" s="20"/>
      <c r="G77" s="27"/>
      <c r="H77" s="28"/>
      <c r="I77" s="25"/>
      <c r="J77" s="29"/>
    </row>
    <row r="78" spans="4:11">
      <c r="D78" s="20"/>
      <c r="G78" s="34"/>
      <c r="H78" s="28"/>
      <c r="I78" s="34"/>
      <c r="J78" s="29"/>
    </row>
    <row r="79" spans="4:11">
      <c r="D79" s="20"/>
      <c r="G79" s="27"/>
      <c r="H79" s="28"/>
      <c r="I79" s="25"/>
      <c r="J79" s="29"/>
    </row>
    <row r="80" spans="4:11">
      <c r="D80" s="20"/>
      <c r="G80" s="27"/>
      <c r="H80" s="28"/>
      <c r="I80" s="25"/>
      <c r="J80" s="23"/>
      <c r="K80" s="33"/>
    </row>
    <row r="81" spans="4:11">
      <c r="D81" s="20"/>
      <c r="I81" s="25"/>
    </row>
    <row r="82" spans="4:11">
      <c r="D82" s="20"/>
      <c r="G82" s="27"/>
      <c r="H82" s="28"/>
      <c r="I82" s="25"/>
      <c r="J82" s="29"/>
    </row>
    <row r="83" spans="4:11">
      <c r="D83" s="20"/>
      <c r="G83" s="27"/>
      <c r="H83" s="28"/>
      <c r="I83" s="25"/>
      <c r="J83" s="29"/>
    </row>
    <row r="84" spans="4:11">
      <c r="D84" s="20"/>
      <c r="G84" s="27"/>
      <c r="H84" s="28"/>
      <c r="I84" s="25"/>
      <c r="J84" s="29"/>
    </row>
    <row r="85" spans="4:11">
      <c r="D85" s="20"/>
      <c r="G85" s="27"/>
      <c r="H85" s="28"/>
      <c r="I85" s="25"/>
      <c r="J85" s="23"/>
      <c r="K85" s="33"/>
    </row>
    <row r="86" spans="4:11">
      <c r="D86" s="20"/>
      <c r="G86" s="27"/>
      <c r="H86" s="28"/>
      <c r="I86" s="25"/>
      <c r="J86" s="23"/>
      <c r="K86" s="33"/>
    </row>
    <row r="87" spans="4:11">
      <c r="D87" s="20"/>
      <c r="G87" s="27"/>
      <c r="H87" s="28"/>
      <c r="I87" s="25"/>
      <c r="J87" s="29"/>
    </row>
    <row r="88" spans="4:11">
      <c r="D88" s="20"/>
      <c r="G88" s="27"/>
      <c r="H88" s="28"/>
      <c r="I88" s="25"/>
      <c r="J88" s="29"/>
    </row>
    <row r="89" spans="4:11">
      <c r="D89" s="20"/>
      <c r="G89" s="27"/>
      <c r="H89" s="28"/>
      <c r="I89" s="25"/>
      <c r="J89" s="29"/>
    </row>
    <row r="90" spans="4:11">
      <c r="D90" s="20"/>
      <c r="I90" s="25"/>
    </row>
    <row r="91" spans="4:11">
      <c r="D91" s="20"/>
      <c r="G91" s="27"/>
      <c r="H91" s="28"/>
      <c r="I91" s="25"/>
      <c r="J91" s="29"/>
    </row>
    <row r="92" spans="4:11">
      <c r="D92" s="20"/>
      <c r="G92" s="27"/>
      <c r="H92" s="28"/>
      <c r="I92" s="25"/>
      <c r="J92" s="29"/>
    </row>
    <row r="93" spans="4:11">
      <c r="D93" s="20"/>
      <c r="G93" s="27"/>
      <c r="H93" s="28"/>
      <c r="I93" s="25"/>
      <c r="J93" s="29"/>
    </row>
    <row r="94" spans="4:11">
      <c r="D94" s="20"/>
      <c r="G94" s="27"/>
      <c r="H94" s="28"/>
      <c r="I94" s="25"/>
      <c r="J94" s="23"/>
      <c r="K94" s="33"/>
    </row>
    <row r="95" spans="4:11">
      <c r="D95" s="20"/>
      <c r="G95" s="27"/>
      <c r="H95" s="28"/>
      <c r="I95" s="25"/>
      <c r="J95" s="29"/>
    </row>
    <row r="96" spans="4:11">
      <c r="D96" s="20"/>
      <c r="G96" s="27"/>
      <c r="H96" s="28"/>
      <c r="I96" s="25"/>
      <c r="J96" s="29"/>
    </row>
    <row r="97" spans="1:11">
      <c r="D97" s="20"/>
      <c r="G97" s="27"/>
      <c r="H97" s="28"/>
      <c r="I97" s="25"/>
      <c r="J97" s="23"/>
      <c r="K97" s="33"/>
    </row>
    <row r="98" spans="1:11">
      <c r="D98" s="20"/>
      <c r="G98" s="27"/>
      <c r="H98" s="28"/>
      <c r="I98" s="34"/>
      <c r="J98" s="29"/>
    </row>
    <row r="99" spans="1:11">
      <c r="D99" s="20"/>
      <c r="G99" s="34"/>
      <c r="H99" s="28"/>
      <c r="I99" s="34"/>
      <c r="J99" s="29"/>
    </row>
    <row r="100" spans="1:11">
      <c r="D100" s="20"/>
      <c r="G100" s="34"/>
      <c r="H100" s="28"/>
      <c r="I100" s="34"/>
      <c r="J100" s="29"/>
    </row>
    <row r="101" spans="1:11">
      <c r="D101" s="20"/>
      <c r="I101" s="25"/>
    </row>
    <row r="102" spans="1:11">
      <c r="D102" s="20"/>
      <c r="G102" s="27"/>
      <c r="H102" s="28"/>
      <c r="I102" s="25"/>
      <c r="J102" s="29"/>
    </row>
    <row r="103" spans="1:11">
      <c r="D103" s="20"/>
      <c r="G103" s="27"/>
      <c r="H103" s="28"/>
      <c r="I103" s="25"/>
      <c r="J103" s="29"/>
    </row>
    <row r="104" spans="1:11">
      <c r="D104" s="20"/>
      <c r="G104" s="27"/>
      <c r="H104" s="28"/>
      <c r="I104" s="25"/>
      <c r="J104" s="29"/>
    </row>
    <row r="105" spans="1:11">
      <c r="D105" s="20"/>
      <c r="G105" s="27"/>
      <c r="H105" s="28"/>
      <c r="I105" s="25"/>
      <c r="J105" s="23"/>
      <c r="K105" s="33"/>
    </row>
    <row r="106" spans="1:11">
      <c r="D106" s="20"/>
      <c r="G106" s="27"/>
      <c r="H106" s="28"/>
      <c r="I106" s="25"/>
      <c r="J106" s="29"/>
    </row>
    <row r="107" spans="1:11">
      <c r="D107" s="20"/>
      <c r="G107" s="27"/>
      <c r="H107" s="28"/>
      <c r="I107" s="25"/>
      <c r="J107" s="29"/>
    </row>
    <row r="108" spans="1:11">
      <c r="D108" s="20"/>
      <c r="G108" s="27"/>
      <c r="H108" s="28"/>
      <c r="I108" s="25"/>
      <c r="J108" s="29"/>
    </row>
    <row r="109" spans="1:11">
      <c r="D109" s="20"/>
      <c r="G109" s="27"/>
      <c r="H109" s="28"/>
      <c r="I109" s="25"/>
      <c r="J109" s="23"/>
      <c r="K109" s="33"/>
    </row>
    <row r="110" spans="1:11">
      <c r="I110" s="25"/>
    </row>
    <row r="111" spans="1:11">
      <c r="A111" s="19"/>
      <c r="D111" s="20"/>
      <c r="G111" s="42"/>
      <c r="H111" s="28"/>
      <c r="I111" s="25"/>
      <c r="J111" s="29"/>
    </row>
    <row r="112" spans="1:11">
      <c r="A112" s="19"/>
      <c r="D112" s="20"/>
      <c r="G112" s="27"/>
      <c r="H112" s="28"/>
      <c r="I112" s="25"/>
      <c r="J112" s="29"/>
    </row>
    <row r="113" spans="1:11">
      <c r="A113" s="19"/>
      <c r="D113" s="20"/>
      <c r="G113" s="27"/>
      <c r="H113" s="28"/>
      <c r="I113" s="25"/>
      <c r="J113" s="29"/>
    </row>
    <row r="114" spans="1:11">
      <c r="A114" s="19"/>
      <c r="D114" s="20"/>
      <c r="G114" s="34"/>
      <c r="H114" s="28"/>
      <c r="I114" s="34"/>
      <c r="J114" s="23"/>
      <c r="K114" s="33"/>
    </row>
    <row r="115" spans="1:11">
      <c r="A115" s="19"/>
      <c r="D115" s="20"/>
      <c r="G115" s="27"/>
      <c r="H115" s="28"/>
      <c r="I115" s="25"/>
      <c r="J115" s="29"/>
    </row>
    <row r="116" spans="1:11">
      <c r="A116" s="43"/>
      <c r="B116" s="15"/>
      <c r="D116" s="20"/>
      <c r="G116" s="34"/>
      <c r="H116" s="28"/>
      <c r="I116" s="34"/>
      <c r="J116" s="23"/>
      <c r="K116" s="33"/>
    </row>
    <row r="122" spans="1:11">
      <c r="C122" s="44"/>
    </row>
    <row r="123" spans="1:11">
      <c r="C123" s="20"/>
    </row>
    <row r="124" spans="1:11">
      <c r="C124" s="20"/>
    </row>
    <row r="125" spans="1:11">
      <c r="C125" s="45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8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3"/>
  <cols>
    <col min="1" max="1" width="12.5" style="19" customWidth="1"/>
    <col min="2" max="2" width="8.83203125" style="13"/>
    <col min="3" max="3" width="7.83203125" style="13" bestFit="1" customWidth="1"/>
    <col min="4" max="4" width="23.6640625" style="19" bestFit="1" customWidth="1"/>
    <col min="5" max="5" width="14" style="61" bestFit="1" customWidth="1"/>
    <col min="6" max="6" width="9.83203125" style="13" bestFit="1" customWidth="1"/>
    <col min="7" max="8" width="8.83203125" style="13"/>
    <col min="9" max="9" width="12" style="13" customWidth="1"/>
    <col min="10" max="12" width="8.83203125" style="24"/>
    <col min="14" max="16384" width="8.83203125" style="19"/>
  </cols>
  <sheetData>
    <row r="1" spans="1:13" s="6" customFormat="1" ht="42.75" customHeight="1">
      <c r="A1" s="1" t="s">
        <v>175</v>
      </c>
      <c r="B1" s="2" t="s">
        <v>184</v>
      </c>
      <c r="C1" s="2" t="s">
        <v>185</v>
      </c>
      <c r="D1" s="2" t="s">
        <v>186</v>
      </c>
      <c r="E1" s="58" t="s">
        <v>187</v>
      </c>
      <c r="F1" s="2" t="s">
        <v>55</v>
      </c>
      <c r="G1" s="47" t="s">
        <v>189</v>
      </c>
      <c r="H1" s="47" t="s">
        <v>190</v>
      </c>
      <c r="I1" s="5" t="s">
        <v>191</v>
      </c>
      <c r="J1" s="5" t="s">
        <v>192</v>
      </c>
      <c r="K1" s="5" t="s">
        <v>54</v>
      </c>
      <c r="L1" s="5" t="s">
        <v>92</v>
      </c>
      <c r="M1" s="2" t="s">
        <v>56</v>
      </c>
    </row>
    <row r="2" spans="1:13" ht="12">
      <c r="A2" s="7"/>
      <c r="B2" s="7" t="s">
        <v>193</v>
      </c>
      <c r="C2" s="7"/>
      <c r="D2" s="53"/>
      <c r="E2" s="59"/>
      <c r="F2" s="7" t="s">
        <v>193</v>
      </c>
      <c r="G2" s="14" t="s">
        <v>194</v>
      </c>
      <c r="H2" s="14" t="s">
        <v>194</v>
      </c>
      <c r="I2" s="14" t="s">
        <v>197</v>
      </c>
      <c r="J2" s="14" t="s">
        <v>197</v>
      </c>
      <c r="K2" s="12" t="s">
        <v>194</v>
      </c>
      <c r="L2" s="12" t="s">
        <v>194</v>
      </c>
      <c r="M2" s="67" t="s">
        <v>193</v>
      </c>
    </row>
    <row r="3" spans="1:13">
      <c r="A3" s="15"/>
      <c r="B3" s="54"/>
      <c r="C3" s="54"/>
      <c r="D3" s="55"/>
      <c r="E3" s="60"/>
      <c r="F3" s="54"/>
    </row>
    <row r="4" spans="1:13">
      <c r="A4" s="19" t="s">
        <v>113</v>
      </c>
      <c r="B4" s="13">
        <v>2</v>
      </c>
      <c r="C4" s="13" t="s">
        <v>103</v>
      </c>
      <c r="D4" s="19" t="s">
        <v>107</v>
      </c>
      <c r="E4" s="61">
        <v>36347</v>
      </c>
      <c r="F4" s="13">
        <v>2</v>
      </c>
      <c r="G4" s="52">
        <v>0</v>
      </c>
      <c r="H4" s="52">
        <v>0</v>
      </c>
      <c r="I4" s="25">
        <v>8.059558773307833E-2</v>
      </c>
      <c r="J4" s="25">
        <v>8.059558773307833E-2</v>
      </c>
      <c r="K4" s="23">
        <v>8.0595587733078329</v>
      </c>
      <c r="L4" s="52" t="s">
        <v>196</v>
      </c>
      <c r="M4" s="62" t="s">
        <v>196</v>
      </c>
    </row>
    <row r="5" spans="1:13">
      <c r="A5" s="19" t="s">
        <v>114</v>
      </c>
      <c r="B5" s="13">
        <v>5</v>
      </c>
      <c r="C5" s="13" t="s">
        <v>104</v>
      </c>
      <c r="D5" s="19" t="s">
        <v>108</v>
      </c>
      <c r="E5" s="61">
        <v>36347</v>
      </c>
      <c r="F5" s="13">
        <v>3</v>
      </c>
      <c r="G5" s="52">
        <v>0</v>
      </c>
      <c r="H5" s="52">
        <v>0</v>
      </c>
      <c r="I5" s="25">
        <v>0.15162898709104566</v>
      </c>
      <c r="J5" s="25">
        <v>0.15162898709104566</v>
      </c>
      <c r="K5" s="23">
        <v>15.162898709104567</v>
      </c>
      <c r="L5" s="52" t="s">
        <v>196</v>
      </c>
      <c r="M5" s="62" t="s">
        <v>196</v>
      </c>
    </row>
    <row r="6" spans="1:13">
      <c r="A6" s="19" t="s">
        <v>115</v>
      </c>
      <c r="B6" s="13">
        <v>7</v>
      </c>
      <c r="C6" s="13" t="s">
        <v>105</v>
      </c>
      <c r="D6" s="19" t="s">
        <v>109</v>
      </c>
      <c r="E6" s="61">
        <v>36347</v>
      </c>
      <c r="F6" s="13">
        <v>2</v>
      </c>
      <c r="G6" s="52">
        <v>0</v>
      </c>
      <c r="H6" s="52">
        <v>0</v>
      </c>
      <c r="I6" s="25">
        <v>8.8791749197459191E-2</v>
      </c>
      <c r="J6" s="25">
        <v>8.8791749197459191E-2</v>
      </c>
      <c r="K6" s="23">
        <v>8.8791749197459193</v>
      </c>
      <c r="L6" s="52" t="s">
        <v>196</v>
      </c>
      <c r="M6" s="62" t="s">
        <v>196</v>
      </c>
    </row>
    <row r="7" spans="1:13">
      <c r="A7" s="19" t="s">
        <v>116</v>
      </c>
      <c r="B7" s="13">
        <v>10</v>
      </c>
      <c r="C7" s="13" t="s">
        <v>106</v>
      </c>
      <c r="D7" s="19" t="s">
        <v>110</v>
      </c>
      <c r="E7" s="61">
        <v>36347</v>
      </c>
      <c r="F7" s="13">
        <v>3</v>
      </c>
      <c r="G7" s="57">
        <v>1.3989805877887432E-2</v>
      </c>
      <c r="H7" s="52">
        <v>0</v>
      </c>
      <c r="I7" s="25">
        <v>0.62495731165903967</v>
      </c>
      <c r="J7" s="25">
        <v>0.62495731165903967</v>
      </c>
      <c r="K7" s="23">
        <v>62.495731165903969</v>
      </c>
      <c r="L7" s="52" t="s">
        <v>196</v>
      </c>
      <c r="M7" s="62" t="s">
        <v>196</v>
      </c>
    </row>
    <row r="8" spans="1:13">
      <c r="F8" s="13" t="s">
        <v>231</v>
      </c>
      <c r="G8" s="52"/>
      <c r="H8" s="52"/>
      <c r="I8" s="25"/>
      <c r="J8" s="25"/>
      <c r="K8" s="23"/>
      <c r="L8" s="52"/>
      <c r="M8" s="62" t="s">
        <v>231</v>
      </c>
    </row>
    <row r="9" spans="1:13">
      <c r="A9" s="19" t="s">
        <v>117</v>
      </c>
      <c r="B9" s="13">
        <v>2</v>
      </c>
      <c r="C9" s="13" t="s">
        <v>103</v>
      </c>
      <c r="D9" s="19" t="s">
        <v>107</v>
      </c>
      <c r="E9" s="61">
        <v>36347</v>
      </c>
      <c r="F9" s="13">
        <v>2</v>
      </c>
      <c r="G9" s="52">
        <v>0</v>
      </c>
      <c r="H9" s="52">
        <v>0</v>
      </c>
      <c r="I9" s="25">
        <v>4.098080732190424E-2</v>
      </c>
      <c r="J9" s="25">
        <v>4.098080732190424E-2</v>
      </c>
      <c r="K9" s="23">
        <v>4.0980807321904242</v>
      </c>
      <c r="L9" s="52" t="s">
        <v>196</v>
      </c>
      <c r="M9" s="62" t="s">
        <v>196</v>
      </c>
    </row>
    <row r="10" spans="1:13">
      <c r="A10" s="19" t="s">
        <v>118</v>
      </c>
      <c r="B10" s="13">
        <v>5</v>
      </c>
      <c r="C10" s="13" t="s">
        <v>104</v>
      </c>
      <c r="D10" s="19" t="s">
        <v>108</v>
      </c>
      <c r="E10" s="61">
        <v>36347</v>
      </c>
      <c r="F10" s="13">
        <v>3</v>
      </c>
      <c r="G10" s="52">
        <v>0</v>
      </c>
      <c r="H10" s="52">
        <v>0</v>
      </c>
      <c r="I10" s="25">
        <v>5.0542995697015224E-2</v>
      </c>
      <c r="J10" s="25">
        <v>5.0542995697015224E-2</v>
      </c>
      <c r="K10" s="23">
        <v>5.0542995697015227</v>
      </c>
      <c r="L10" s="52" t="s">
        <v>196</v>
      </c>
      <c r="M10" s="62" t="s">
        <v>196</v>
      </c>
    </row>
    <row r="11" spans="1:13">
      <c r="A11" s="19" t="s">
        <v>119</v>
      </c>
      <c r="B11" s="13">
        <v>10</v>
      </c>
      <c r="C11" s="13" t="s">
        <v>104</v>
      </c>
      <c r="D11" s="19" t="s">
        <v>108</v>
      </c>
      <c r="E11" s="61">
        <v>36347</v>
      </c>
      <c r="F11" s="13">
        <v>5</v>
      </c>
      <c r="G11" s="52">
        <v>0</v>
      </c>
      <c r="H11" s="52">
        <v>0</v>
      </c>
      <c r="I11" s="25">
        <v>8.2644628099173542E-2</v>
      </c>
      <c r="J11" s="25">
        <v>8.2644628099173542E-2</v>
      </c>
      <c r="K11" s="23">
        <v>8.2644628099173545</v>
      </c>
      <c r="L11" s="52" t="s">
        <v>196</v>
      </c>
      <c r="M11" s="62" t="s">
        <v>196</v>
      </c>
    </row>
    <row r="12" spans="1:13">
      <c r="A12" s="19" t="s">
        <v>120</v>
      </c>
      <c r="B12" s="13">
        <v>15</v>
      </c>
      <c r="C12" s="13" t="s">
        <v>104</v>
      </c>
      <c r="D12" s="19" t="s">
        <v>108</v>
      </c>
      <c r="E12" s="61">
        <v>36347</v>
      </c>
      <c r="F12" s="13">
        <v>5</v>
      </c>
      <c r="G12" s="52">
        <v>0</v>
      </c>
      <c r="H12" s="52">
        <v>0</v>
      </c>
      <c r="I12" s="25">
        <v>0.11884434123352229</v>
      </c>
      <c r="J12" s="25">
        <v>0.11884434123352229</v>
      </c>
      <c r="K12" s="23">
        <v>11.884434123352229</v>
      </c>
      <c r="L12" s="52" t="s">
        <v>196</v>
      </c>
      <c r="M12" s="62" t="s">
        <v>196</v>
      </c>
    </row>
    <row r="13" spans="1:13">
      <c r="A13" s="19" t="s">
        <v>121</v>
      </c>
      <c r="B13" s="13">
        <v>19</v>
      </c>
      <c r="C13" s="13" t="s">
        <v>104</v>
      </c>
      <c r="D13" s="19" t="s">
        <v>108</v>
      </c>
      <c r="E13" s="61">
        <v>36347</v>
      </c>
      <c r="F13" s="13">
        <v>4</v>
      </c>
      <c r="G13" s="52">
        <v>0</v>
      </c>
      <c r="H13" s="52">
        <v>0</v>
      </c>
      <c r="I13" s="25">
        <v>7.5131480090157785E-2</v>
      </c>
      <c r="J13" s="25">
        <v>7.5131480090157785E-2</v>
      </c>
      <c r="K13" s="23">
        <v>7.5131480090157785</v>
      </c>
      <c r="L13" s="52" t="s">
        <v>196</v>
      </c>
      <c r="M13" s="62" t="s">
        <v>196</v>
      </c>
    </row>
    <row r="14" spans="1:13">
      <c r="A14" s="19" t="s">
        <v>122</v>
      </c>
      <c r="B14" s="13">
        <v>20</v>
      </c>
      <c r="C14" s="13" t="s">
        <v>105</v>
      </c>
      <c r="D14" s="19" t="s">
        <v>109</v>
      </c>
      <c r="E14" s="61">
        <v>36347</v>
      </c>
      <c r="F14" s="13">
        <v>1</v>
      </c>
      <c r="G14" s="52">
        <v>0</v>
      </c>
      <c r="H14" s="52">
        <v>0</v>
      </c>
      <c r="I14" s="25">
        <v>7.8546547366983133E-2</v>
      </c>
      <c r="J14" s="25">
        <v>7.8546547366983133E-2</v>
      </c>
      <c r="K14" s="23">
        <v>7.854654736698313</v>
      </c>
      <c r="L14" s="52" t="s">
        <v>196</v>
      </c>
      <c r="M14" s="62" t="s">
        <v>196</v>
      </c>
    </row>
    <row r="15" spans="1:13">
      <c r="F15" s="13" t="s">
        <v>231</v>
      </c>
      <c r="M15" s="62" t="s">
        <v>231</v>
      </c>
    </row>
    <row r="16" spans="1:13">
      <c r="A16" s="32" t="s">
        <v>26</v>
      </c>
      <c r="B16" s="26">
        <v>3</v>
      </c>
      <c r="C16" s="26" t="s">
        <v>111</v>
      </c>
      <c r="D16" s="32" t="s">
        <v>112</v>
      </c>
      <c r="E16" s="22">
        <v>36365</v>
      </c>
      <c r="F16" s="26">
        <v>3</v>
      </c>
      <c r="G16" s="52">
        <v>0</v>
      </c>
      <c r="H16" s="52">
        <v>0</v>
      </c>
      <c r="I16" s="25">
        <v>8.6059695375998876E-2</v>
      </c>
      <c r="J16" s="25">
        <v>8.6059695375998876E-2</v>
      </c>
      <c r="K16" s="23">
        <v>8.6059695375998881</v>
      </c>
      <c r="L16" s="34" t="s">
        <v>196</v>
      </c>
      <c r="M16" s="62" t="s">
        <v>196</v>
      </c>
    </row>
    <row r="17" spans="1:13">
      <c r="A17" s="32" t="s">
        <v>27</v>
      </c>
      <c r="B17" s="26">
        <v>5</v>
      </c>
      <c r="C17" s="26" t="s">
        <v>105</v>
      </c>
      <c r="D17" s="32" t="s">
        <v>109</v>
      </c>
      <c r="E17" s="22">
        <v>36365</v>
      </c>
      <c r="F17" s="26">
        <v>2</v>
      </c>
      <c r="G17" s="52">
        <v>0</v>
      </c>
      <c r="H17" s="52">
        <v>0</v>
      </c>
      <c r="I17" s="34" t="s">
        <v>196</v>
      </c>
      <c r="J17" s="34" t="s">
        <v>196</v>
      </c>
      <c r="K17" s="34" t="s">
        <v>196</v>
      </c>
      <c r="L17" s="34" t="s">
        <v>196</v>
      </c>
      <c r="M17" s="62" t="s">
        <v>196</v>
      </c>
    </row>
    <row r="18" spans="1:13">
      <c r="A18" s="32" t="s">
        <v>28</v>
      </c>
      <c r="B18" s="26">
        <v>10</v>
      </c>
      <c r="C18" s="26" t="s">
        <v>105</v>
      </c>
      <c r="D18" s="32" t="s">
        <v>109</v>
      </c>
      <c r="E18" s="22">
        <v>36365</v>
      </c>
      <c r="F18" s="26">
        <v>5</v>
      </c>
      <c r="G18" s="52">
        <v>0</v>
      </c>
      <c r="H18" s="52">
        <v>0</v>
      </c>
      <c r="I18" s="34" t="s">
        <v>196</v>
      </c>
      <c r="J18" s="34" t="s">
        <v>196</v>
      </c>
      <c r="K18" s="34" t="s">
        <v>196</v>
      </c>
      <c r="L18" s="34" t="s">
        <v>196</v>
      </c>
      <c r="M18" s="62" t="s">
        <v>196</v>
      </c>
    </row>
    <row r="19" spans="1:13">
      <c r="A19" s="32" t="s">
        <v>29</v>
      </c>
      <c r="B19" s="26">
        <v>13</v>
      </c>
      <c r="C19" s="26" t="s">
        <v>105</v>
      </c>
      <c r="D19" s="32" t="s">
        <v>109</v>
      </c>
      <c r="E19" s="22">
        <v>36365</v>
      </c>
      <c r="F19" s="26">
        <v>3</v>
      </c>
      <c r="G19" s="52">
        <v>0</v>
      </c>
      <c r="H19" s="52">
        <v>0</v>
      </c>
      <c r="I19" s="34" t="s">
        <v>196</v>
      </c>
      <c r="J19" s="34" t="s">
        <v>196</v>
      </c>
      <c r="K19" s="34" t="s">
        <v>196</v>
      </c>
      <c r="L19" s="34" t="s">
        <v>196</v>
      </c>
      <c r="M19" s="62" t="s">
        <v>196</v>
      </c>
    </row>
    <row r="20" spans="1:13">
      <c r="A20" s="32" t="s">
        <v>30</v>
      </c>
      <c r="B20" s="26">
        <v>14</v>
      </c>
      <c r="C20" s="26" t="s">
        <v>106</v>
      </c>
      <c r="D20" s="32" t="s">
        <v>110</v>
      </c>
      <c r="E20" s="22">
        <v>36365</v>
      </c>
      <c r="F20" s="26">
        <v>1</v>
      </c>
      <c r="G20" s="52">
        <v>0</v>
      </c>
      <c r="H20" s="52">
        <v>0</v>
      </c>
      <c r="I20" s="34" t="s">
        <v>196</v>
      </c>
      <c r="J20" s="34" t="s">
        <v>196</v>
      </c>
      <c r="K20" s="34" t="s">
        <v>196</v>
      </c>
      <c r="L20" s="34" t="s">
        <v>196</v>
      </c>
      <c r="M20" s="62" t="s">
        <v>196</v>
      </c>
    </row>
    <row r="21" spans="1:13">
      <c r="A21" s="32"/>
      <c r="F21" s="13" t="s">
        <v>231</v>
      </c>
      <c r="M21" s="62" t="s">
        <v>231</v>
      </c>
    </row>
    <row r="22" spans="1:13">
      <c r="A22" s="19" t="s">
        <v>123</v>
      </c>
      <c r="B22" s="26">
        <v>4</v>
      </c>
      <c r="C22" s="13" t="s">
        <v>103</v>
      </c>
      <c r="D22" s="20" t="s">
        <v>107</v>
      </c>
      <c r="E22" s="61">
        <v>36365</v>
      </c>
      <c r="F22" s="13">
        <v>4</v>
      </c>
      <c r="G22" s="52">
        <v>0</v>
      </c>
      <c r="H22" s="52">
        <v>0</v>
      </c>
      <c r="I22" s="25">
        <v>1.9124376750222008E-2</v>
      </c>
      <c r="J22" s="25">
        <v>1.9124376750222008E-2</v>
      </c>
      <c r="K22" s="23">
        <v>1.9124376750222007</v>
      </c>
      <c r="L22" s="34" t="s">
        <v>196</v>
      </c>
      <c r="M22" s="62" t="s">
        <v>196</v>
      </c>
    </row>
    <row r="23" spans="1:13">
      <c r="A23" s="19" t="s">
        <v>124</v>
      </c>
      <c r="B23" s="26">
        <v>5</v>
      </c>
      <c r="C23" s="13" t="s">
        <v>104</v>
      </c>
      <c r="D23" s="20" t="s">
        <v>108</v>
      </c>
      <c r="E23" s="61">
        <v>36365</v>
      </c>
      <c r="F23" s="13">
        <v>1</v>
      </c>
      <c r="G23" s="52">
        <v>0</v>
      </c>
      <c r="H23" s="52">
        <v>0</v>
      </c>
      <c r="I23" s="25">
        <v>1.1611228741206172E-2</v>
      </c>
      <c r="J23" s="25">
        <v>1.1611228741206172E-2</v>
      </c>
      <c r="K23" s="23">
        <v>1.1611228741206172</v>
      </c>
      <c r="L23" s="34" t="s">
        <v>196</v>
      </c>
      <c r="M23" s="62" t="s">
        <v>196</v>
      </c>
    </row>
    <row r="24" spans="1:13">
      <c r="A24" s="19" t="s">
        <v>125</v>
      </c>
      <c r="B24" s="26">
        <v>10</v>
      </c>
      <c r="C24" s="13" t="s">
        <v>105</v>
      </c>
      <c r="D24" s="20" t="s">
        <v>109</v>
      </c>
      <c r="E24" s="61">
        <v>36365</v>
      </c>
      <c r="F24" s="13">
        <v>5</v>
      </c>
      <c r="G24" s="52">
        <v>0</v>
      </c>
      <c r="H24" s="52">
        <v>0</v>
      </c>
      <c r="I24" s="25">
        <v>0.1714363772966328</v>
      </c>
      <c r="J24" s="25">
        <v>0.1714363772966328</v>
      </c>
      <c r="K24" s="23">
        <v>17.143637729663279</v>
      </c>
      <c r="L24" s="34" t="s">
        <v>196</v>
      </c>
      <c r="M24" s="62" t="s">
        <v>196</v>
      </c>
    </row>
    <row r="25" spans="1:13">
      <c r="A25" s="19" t="s">
        <v>126</v>
      </c>
      <c r="B25" s="26">
        <v>11</v>
      </c>
      <c r="C25" s="13" t="s">
        <v>105</v>
      </c>
      <c r="D25" s="20" t="s">
        <v>109</v>
      </c>
      <c r="E25" s="61">
        <v>36365</v>
      </c>
      <c r="F25" s="13">
        <v>1</v>
      </c>
      <c r="G25" s="52">
        <v>0</v>
      </c>
      <c r="H25" s="52">
        <v>0</v>
      </c>
      <c r="I25" s="34" t="s">
        <v>196</v>
      </c>
      <c r="J25" s="34" t="s">
        <v>196</v>
      </c>
      <c r="K25" s="34" t="s">
        <v>196</v>
      </c>
      <c r="L25" s="34" t="s">
        <v>196</v>
      </c>
      <c r="M25" s="62" t="s">
        <v>196</v>
      </c>
    </row>
    <row r="26" spans="1:13">
      <c r="A26" s="32"/>
      <c r="B26" s="26"/>
      <c r="C26" s="26"/>
      <c r="D26" s="30"/>
      <c r="E26" s="22"/>
      <c r="F26" s="26" t="s">
        <v>231</v>
      </c>
      <c r="M26" s="62" t="s">
        <v>231</v>
      </c>
    </row>
    <row r="27" spans="1:13">
      <c r="A27" s="19" t="s">
        <v>127</v>
      </c>
      <c r="B27" s="26">
        <v>4</v>
      </c>
      <c r="C27" s="13" t="s">
        <v>111</v>
      </c>
      <c r="D27" s="20" t="s">
        <v>112</v>
      </c>
      <c r="E27" s="61">
        <v>36365</v>
      </c>
      <c r="F27" s="13">
        <v>4</v>
      </c>
      <c r="G27" s="52">
        <v>0</v>
      </c>
      <c r="H27" s="52">
        <v>0</v>
      </c>
      <c r="I27" s="25">
        <v>0.11884434123352225</v>
      </c>
      <c r="J27" s="25">
        <v>0.11884434123352225</v>
      </c>
      <c r="K27" s="23">
        <v>11.884434123352225</v>
      </c>
      <c r="L27" s="34" t="s">
        <v>196</v>
      </c>
      <c r="M27" s="62" t="s">
        <v>196</v>
      </c>
    </row>
    <row r="28" spans="1:13">
      <c r="A28" s="19" t="s">
        <v>128</v>
      </c>
      <c r="B28" s="26">
        <v>5</v>
      </c>
      <c r="C28" s="13" t="s">
        <v>105</v>
      </c>
      <c r="D28" s="20" t="s">
        <v>109</v>
      </c>
      <c r="E28" s="61">
        <v>36365</v>
      </c>
      <c r="F28" s="13">
        <v>1</v>
      </c>
      <c r="G28" s="52">
        <v>0</v>
      </c>
      <c r="H28" s="52">
        <v>0</v>
      </c>
      <c r="I28" s="25">
        <v>9.6304897206474976E-2</v>
      </c>
      <c r="J28" s="25">
        <v>9.6304897206474976E-2</v>
      </c>
      <c r="K28" s="23">
        <v>9.630489720647498</v>
      </c>
      <c r="L28" s="34" t="s">
        <v>196</v>
      </c>
      <c r="M28" s="62" t="s">
        <v>196</v>
      </c>
    </row>
    <row r="29" spans="1:13">
      <c r="A29" s="19" t="s">
        <v>129</v>
      </c>
      <c r="B29" s="26">
        <v>8</v>
      </c>
      <c r="C29" s="13" t="s">
        <v>105</v>
      </c>
      <c r="D29" s="20" t="s">
        <v>109</v>
      </c>
      <c r="E29" s="61">
        <v>36365</v>
      </c>
      <c r="F29" s="13">
        <v>3</v>
      </c>
      <c r="G29" s="52">
        <v>0</v>
      </c>
      <c r="H29" s="52">
        <v>0</v>
      </c>
      <c r="I29" s="25">
        <v>0.30872208182501198</v>
      </c>
      <c r="J29" s="25">
        <v>0.30872208182501198</v>
      </c>
      <c r="K29" s="23">
        <v>30.872208182501197</v>
      </c>
      <c r="L29" s="34" t="s">
        <v>196</v>
      </c>
      <c r="M29" s="62" t="s">
        <v>196</v>
      </c>
    </row>
    <row r="30" spans="1:13">
      <c r="A30" s="19" t="s">
        <v>130</v>
      </c>
      <c r="B30" s="26">
        <v>10</v>
      </c>
      <c r="C30" s="13" t="s">
        <v>106</v>
      </c>
      <c r="D30" s="20" t="s">
        <v>110</v>
      </c>
      <c r="E30" s="61">
        <v>36365</v>
      </c>
      <c r="F30" s="13">
        <v>2</v>
      </c>
      <c r="G30" s="52">
        <v>0</v>
      </c>
      <c r="H30" s="52">
        <v>0</v>
      </c>
      <c r="I30" s="34" t="s">
        <v>196</v>
      </c>
      <c r="J30" s="34" t="s">
        <v>196</v>
      </c>
      <c r="K30" s="34" t="s">
        <v>196</v>
      </c>
      <c r="L30" s="34" t="s">
        <v>196</v>
      </c>
      <c r="M30" s="62" t="s">
        <v>196</v>
      </c>
    </row>
    <row r="31" spans="1:13">
      <c r="A31" s="32"/>
      <c r="B31" s="26"/>
      <c r="C31" s="26"/>
      <c r="D31" s="30"/>
      <c r="E31" s="22"/>
      <c r="F31" s="26" t="s">
        <v>231</v>
      </c>
      <c r="G31" s="34"/>
      <c r="H31" s="34"/>
      <c r="I31" s="34"/>
      <c r="J31" s="34"/>
      <c r="K31" s="34"/>
      <c r="L31" s="34"/>
      <c r="M31" s="62" t="s">
        <v>231</v>
      </c>
    </row>
    <row r="32" spans="1:13">
      <c r="A32" s="19" t="s">
        <v>131</v>
      </c>
      <c r="B32" s="26">
        <v>3</v>
      </c>
      <c r="C32" s="13" t="s">
        <v>111</v>
      </c>
      <c r="D32" s="20" t="s">
        <v>112</v>
      </c>
      <c r="E32" s="61">
        <v>36365</v>
      </c>
      <c r="F32" s="13">
        <v>3</v>
      </c>
      <c r="G32" s="52">
        <v>0</v>
      </c>
      <c r="H32" s="52">
        <v>0</v>
      </c>
      <c r="I32" s="25">
        <v>0.10381804521549076</v>
      </c>
      <c r="J32" s="25">
        <v>0.10381804521549076</v>
      </c>
      <c r="K32" s="23">
        <v>10.381804521549077</v>
      </c>
      <c r="L32" s="34" t="s">
        <v>196</v>
      </c>
      <c r="M32" s="62" t="s">
        <v>196</v>
      </c>
    </row>
    <row r="33" spans="1:13">
      <c r="A33" s="19" t="s">
        <v>132</v>
      </c>
      <c r="B33" s="26">
        <v>5</v>
      </c>
      <c r="C33" s="13" t="s">
        <v>105</v>
      </c>
      <c r="D33" s="20" t="s">
        <v>109</v>
      </c>
      <c r="E33" s="61">
        <v>36365</v>
      </c>
      <c r="F33" s="13">
        <v>2</v>
      </c>
      <c r="G33" s="52">
        <v>0</v>
      </c>
      <c r="H33" s="52">
        <v>0</v>
      </c>
      <c r="I33" s="25">
        <v>0.12157639505498256</v>
      </c>
      <c r="J33" s="25">
        <v>0.12157639505498256</v>
      </c>
      <c r="K33" s="23">
        <v>12.157639505498256</v>
      </c>
      <c r="L33" s="34" t="s">
        <v>196</v>
      </c>
      <c r="M33" s="62" t="s">
        <v>196</v>
      </c>
    </row>
    <row r="34" spans="1:13">
      <c r="A34" s="19" t="s">
        <v>133</v>
      </c>
      <c r="B34" s="26">
        <v>10</v>
      </c>
      <c r="C34" s="13" t="s">
        <v>105</v>
      </c>
      <c r="D34" s="20" t="s">
        <v>109</v>
      </c>
      <c r="E34" s="61">
        <v>36365</v>
      </c>
      <c r="F34" s="13">
        <v>5</v>
      </c>
      <c r="G34" s="52">
        <v>0</v>
      </c>
      <c r="H34" s="52">
        <v>0</v>
      </c>
      <c r="I34" s="25">
        <v>0.41174191048246467</v>
      </c>
      <c r="J34" s="25">
        <v>0.41174191048246467</v>
      </c>
      <c r="K34" s="23">
        <v>41.17419104824647</v>
      </c>
      <c r="L34" s="34" t="s">
        <v>196</v>
      </c>
      <c r="M34" s="62" t="s">
        <v>196</v>
      </c>
    </row>
    <row r="35" spans="1:13">
      <c r="A35" s="19" t="s">
        <v>134</v>
      </c>
      <c r="B35" s="26">
        <v>11</v>
      </c>
      <c r="C35" s="13" t="s">
        <v>106</v>
      </c>
      <c r="D35" s="20" t="s">
        <v>110</v>
      </c>
      <c r="E35" s="61">
        <v>36365</v>
      </c>
      <c r="F35" s="13">
        <v>1</v>
      </c>
      <c r="G35" s="52">
        <v>0</v>
      </c>
      <c r="H35" s="52">
        <v>0</v>
      </c>
      <c r="I35" s="34" t="s">
        <v>196</v>
      </c>
      <c r="J35" s="34" t="s">
        <v>196</v>
      </c>
      <c r="K35" s="34" t="s">
        <v>196</v>
      </c>
      <c r="L35" s="34" t="s">
        <v>196</v>
      </c>
      <c r="M35" s="62" t="s">
        <v>196</v>
      </c>
    </row>
    <row r="36" spans="1:13">
      <c r="F36" s="13" t="s">
        <v>231</v>
      </c>
      <c r="M36" s="62" t="s">
        <v>231</v>
      </c>
    </row>
    <row r="37" spans="1:13">
      <c r="A37" s="32" t="s">
        <v>31</v>
      </c>
      <c r="B37" s="26">
        <v>2</v>
      </c>
      <c r="C37" s="26" t="s">
        <v>103</v>
      </c>
      <c r="D37" s="32" t="s">
        <v>107</v>
      </c>
      <c r="E37" s="22">
        <v>36365</v>
      </c>
      <c r="F37" s="26">
        <v>2</v>
      </c>
      <c r="G37" s="52">
        <v>0</v>
      </c>
      <c r="H37" s="52">
        <v>0</v>
      </c>
      <c r="I37" s="29" t="s">
        <v>196</v>
      </c>
      <c r="J37" s="29" t="s">
        <v>196</v>
      </c>
      <c r="K37" s="29" t="s">
        <v>196</v>
      </c>
      <c r="L37" s="29" t="s">
        <v>196</v>
      </c>
      <c r="M37" s="62" t="s">
        <v>196</v>
      </c>
    </row>
    <row r="38" spans="1:13">
      <c r="A38" s="32" t="s">
        <v>32</v>
      </c>
      <c r="B38" s="26">
        <v>5</v>
      </c>
      <c r="C38" s="26" t="s">
        <v>104</v>
      </c>
      <c r="D38" s="32" t="s">
        <v>108</v>
      </c>
      <c r="E38" s="22">
        <v>36365</v>
      </c>
      <c r="F38" s="26">
        <v>3</v>
      </c>
      <c r="G38" s="52">
        <v>0</v>
      </c>
      <c r="H38" s="52">
        <v>0</v>
      </c>
      <c r="I38" s="29" t="s">
        <v>196</v>
      </c>
      <c r="J38" s="29" t="s">
        <v>196</v>
      </c>
      <c r="K38" s="29" t="s">
        <v>196</v>
      </c>
      <c r="L38" s="29" t="s">
        <v>196</v>
      </c>
      <c r="M38" s="62" t="s">
        <v>196</v>
      </c>
    </row>
    <row r="39" spans="1:13">
      <c r="A39" s="32" t="s">
        <v>33</v>
      </c>
      <c r="B39" s="26">
        <v>10</v>
      </c>
      <c r="C39" s="26" t="s">
        <v>104</v>
      </c>
      <c r="D39" s="32" t="s">
        <v>108</v>
      </c>
      <c r="E39" s="22">
        <v>36365</v>
      </c>
      <c r="F39" s="26">
        <v>5</v>
      </c>
      <c r="G39" s="52">
        <v>0</v>
      </c>
      <c r="H39" s="52">
        <v>0</v>
      </c>
      <c r="I39" s="29" t="s">
        <v>196</v>
      </c>
      <c r="J39" s="29" t="s">
        <v>196</v>
      </c>
      <c r="K39" s="29" t="s">
        <v>196</v>
      </c>
      <c r="L39" s="29" t="s">
        <v>196</v>
      </c>
      <c r="M39" s="62" t="s">
        <v>196</v>
      </c>
    </row>
    <row r="40" spans="1:13">
      <c r="A40" s="32" t="s">
        <v>34</v>
      </c>
      <c r="B40" s="26">
        <v>12</v>
      </c>
      <c r="C40" s="26" t="s">
        <v>104</v>
      </c>
      <c r="D40" s="32" t="s">
        <v>108</v>
      </c>
      <c r="E40" s="22">
        <v>36365</v>
      </c>
      <c r="F40" s="26">
        <v>2</v>
      </c>
      <c r="G40" s="52">
        <v>0</v>
      </c>
      <c r="H40" s="52">
        <v>0</v>
      </c>
      <c r="I40" s="29" t="s">
        <v>196</v>
      </c>
      <c r="J40" s="29" t="s">
        <v>196</v>
      </c>
      <c r="K40" s="29" t="s">
        <v>196</v>
      </c>
      <c r="L40" s="29" t="s">
        <v>196</v>
      </c>
      <c r="M40" s="62" t="s">
        <v>196</v>
      </c>
    </row>
    <row r="41" spans="1:13">
      <c r="A41" s="32" t="s">
        <v>35</v>
      </c>
      <c r="B41" s="26">
        <v>15</v>
      </c>
      <c r="C41" s="26" t="s">
        <v>105</v>
      </c>
      <c r="D41" s="32" t="s">
        <v>109</v>
      </c>
      <c r="E41" s="22">
        <v>36365</v>
      </c>
      <c r="F41" s="26">
        <v>3</v>
      </c>
      <c r="G41" s="52">
        <v>0</v>
      </c>
      <c r="H41" s="52">
        <v>0</v>
      </c>
      <c r="I41" s="29" t="s">
        <v>196</v>
      </c>
      <c r="J41" s="29" t="s">
        <v>196</v>
      </c>
      <c r="K41" s="29" t="s">
        <v>196</v>
      </c>
      <c r="L41" s="29" t="s">
        <v>196</v>
      </c>
      <c r="M41" s="62" t="s">
        <v>196</v>
      </c>
    </row>
    <row r="42" spans="1:13">
      <c r="A42" s="32" t="s">
        <v>36</v>
      </c>
      <c r="B42" s="26">
        <v>18</v>
      </c>
      <c r="C42" s="26" t="s">
        <v>106</v>
      </c>
      <c r="D42" s="32" t="s">
        <v>110</v>
      </c>
      <c r="E42" s="22">
        <v>36365</v>
      </c>
      <c r="F42" s="26">
        <v>3</v>
      </c>
      <c r="G42" s="52">
        <v>0</v>
      </c>
      <c r="H42" s="52">
        <v>0</v>
      </c>
      <c r="I42" s="29" t="s">
        <v>196</v>
      </c>
      <c r="J42" s="29" t="s">
        <v>196</v>
      </c>
      <c r="K42" s="29" t="s">
        <v>196</v>
      </c>
      <c r="L42" s="29" t="s">
        <v>196</v>
      </c>
      <c r="M42" s="62" t="s">
        <v>196</v>
      </c>
    </row>
    <row r="43" spans="1:13">
      <c r="A43" s="32" t="s">
        <v>37</v>
      </c>
      <c r="B43" s="26">
        <v>20</v>
      </c>
      <c r="C43" s="26" t="s">
        <v>106</v>
      </c>
      <c r="D43" s="32" t="s">
        <v>110</v>
      </c>
      <c r="E43" s="22">
        <v>36365</v>
      </c>
      <c r="F43" s="26">
        <v>2</v>
      </c>
      <c r="G43" s="52">
        <v>0</v>
      </c>
      <c r="H43" s="52">
        <v>0</v>
      </c>
      <c r="I43" s="29" t="s">
        <v>196</v>
      </c>
      <c r="J43" s="29" t="s">
        <v>196</v>
      </c>
      <c r="K43" s="29" t="s">
        <v>196</v>
      </c>
      <c r="L43" s="29" t="s">
        <v>196</v>
      </c>
      <c r="M43" s="62" t="s">
        <v>196</v>
      </c>
    </row>
    <row r="44" spans="1:13">
      <c r="A44" s="32" t="s">
        <v>38</v>
      </c>
      <c r="B44" s="26">
        <v>25</v>
      </c>
      <c r="C44" s="26" t="s">
        <v>106</v>
      </c>
      <c r="D44" s="32" t="s">
        <v>110</v>
      </c>
      <c r="E44" s="22">
        <v>36365</v>
      </c>
      <c r="F44" s="26">
        <v>5</v>
      </c>
      <c r="G44" s="52">
        <v>0</v>
      </c>
      <c r="H44" s="52">
        <v>0</v>
      </c>
      <c r="I44" s="29" t="s">
        <v>196</v>
      </c>
      <c r="J44" s="29" t="s">
        <v>196</v>
      </c>
      <c r="K44" s="29" t="s">
        <v>196</v>
      </c>
      <c r="L44" s="29" t="s">
        <v>196</v>
      </c>
      <c r="M44" s="62" t="s">
        <v>196</v>
      </c>
    </row>
    <row r="45" spans="1:13">
      <c r="A45" s="32"/>
      <c r="F45" s="13" t="s">
        <v>231</v>
      </c>
      <c r="M45" s="62" t="s">
        <v>231</v>
      </c>
    </row>
    <row r="46" spans="1:13">
      <c r="A46" s="19" t="s">
        <v>135</v>
      </c>
      <c r="B46" s="26">
        <v>2</v>
      </c>
      <c r="C46" s="13" t="s">
        <v>103</v>
      </c>
      <c r="D46" s="32" t="s">
        <v>107</v>
      </c>
      <c r="E46" s="22">
        <v>36365</v>
      </c>
      <c r="F46" s="26">
        <v>2</v>
      </c>
      <c r="G46" s="52">
        <v>0</v>
      </c>
      <c r="H46" s="52">
        <v>0</v>
      </c>
      <c r="I46" s="34" t="s">
        <v>196</v>
      </c>
      <c r="J46" s="34" t="s">
        <v>196</v>
      </c>
      <c r="K46" s="34" t="s">
        <v>196</v>
      </c>
      <c r="L46" s="34" t="s">
        <v>196</v>
      </c>
      <c r="M46" s="62" t="s">
        <v>196</v>
      </c>
    </row>
    <row r="47" spans="1:13">
      <c r="A47" s="19" t="s">
        <v>136</v>
      </c>
      <c r="B47" s="26">
        <v>5</v>
      </c>
      <c r="C47" s="13" t="s">
        <v>104</v>
      </c>
      <c r="D47" s="32" t="s">
        <v>108</v>
      </c>
      <c r="E47" s="22">
        <v>36365</v>
      </c>
      <c r="F47" s="26">
        <v>3</v>
      </c>
      <c r="G47" s="52">
        <v>0</v>
      </c>
      <c r="H47" s="52">
        <v>0</v>
      </c>
      <c r="I47" s="34" t="s">
        <v>196</v>
      </c>
      <c r="J47" s="34" t="s">
        <v>196</v>
      </c>
      <c r="K47" s="34" t="s">
        <v>196</v>
      </c>
      <c r="L47" s="34" t="s">
        <v>196</v>
      </c>
      <c r="M47" s="62" t="s">
        <v>196</v>
      </c>
    </row>
    <row r="48" spans="1:13">
      <c r="A48" s="19" t="s">
        <v>137</v>
      </c>
      <c r="B48" s="26">
        <v>10</v>
      </c>
      <c r="C48" s="13" t="s">
        <v>104</v>
      </c>
      <c r="D48" s="32" t="s">
        <v>108</v>
      </c>
      <c r="E48" s="22">
        <v>36365</v>
      </c>
      <c r="F48" s="26">
        <v>5</v>
      </c>
      <c r="G48" s="52">
        <v>0</v>
      </c>
      <c r="H48" s="52">
        <v>0</v>
      </c>
      <c r="I48" s="34" t="s">
        <v>196</v>
      </c>
      <c r="J48" s="34" t="s">
        <v>196</v>
      </c>
      <c r="K48" s="34" t="s">
        <v>196</v>
      </c>
      <c r="L48" s="34" t="s">
        <v>196</v>
      </c>
      <c r="M48" s="62" t="s">
        <v>196</v>
      </c>
    </row>
    <row r="49" spans="1:13">
      <c r="A49" s="19" t="s">
        <v>138</v>
      </c>
      <c r="B49" s="26">
        <v>15</v>
      </c>
      <c r="C49" s="13" t="s">
        <v>105</v>
      </c>
      <c r="D49" s="32" t="s">
        <v>109</v>
      </c>
      <c r="E49" s="22">
        <v>36365</v>
      </c>
      <c r="F49" s="26">
        <v>5</v>
      </c>
      <c r="G49" s="52">
        <v>0</v>
      </c>
      <c r="H49" s="52">
        <v>0</v>
      </c>
      <c r="I49" s="34" t="s">
        <v>196</v>
      </c>
      <c r="J49" s="34" t="s">
        <v>196</v>
      </c>
      <c r="K49" s="34" t="s">
        <v>196</v>
      </c>
      <c r="L49" s="34" t="s">
        <v>196</v>
      </c>
      <c r="M49" s="62" t="s">
        <v>196</v>
      </c>
    </row>
    <row r="50" spans="1:13">
      <c r="A50" s="19" t="s">
        <v>139</v>
      </c>
      <c r="B50" s="26">
        <v>20</v>
      </c>
      <c r="C50" s="13" t="s">
        <v>105</v>
      </c>
      <c r="D50" s="32" t="s">
        <v>109</v>
      </c>
      <c r="E50" s="22">
        <v>36365</v>
      </c>
      <c r="F50" s="26">
        <v>5</v>
      </c>
      <c r="G50" s="52">
        <v>0</v>
      </c>
      <c r="H50" s="52">
        <v>0</v>
      </c>
      <c r="I50" s="34" t="s">
        <v>196</v>
      </c>
      <c r="J50" s="34" t="s">
        <v>196</v>
      </c>
      <c r="K50" s="34" t="s">
        <v>196</v>
      </c>
      <c r="L50" s="34" t="s">
        <v>196</v>
      </c>
      <c r="M50" s="62" t="s">
        <v>196</v>
      </c>
    </row>
    <row r="51" spans="1:13">
      <c r="A51" s="19" t="s">
        <v>140</v>
      </c>
      <c r="B51" s="26">
        <v>23</v>
      </c>
      <c r="C51" s="13" t="s">
        <v>105</v>
      </c>
      <c r="D51" s="32" t="s">
        <v>109</v>
      </c>
      <c r="E51" s="22">
        <v>36365</v>
      </c>
      <c r="F51" s="26">
        <v>3</v>
      </c>
      <c r="G51" s="52">
        <v>0</v>
      </c>
      <c r="H51" s="52">
        <v>0</v>
      </c>
      <c r="I51" s="34" t="s">
        <v>196</v>
      </c>
      <c r="J51" s="34" t="s">
        <v>196</v>
      </c>
      <c r="K51" s="34" t="s">
        <v>196</v>
      </c>
      <c r="L51" s="34" t="s">
        <v>196</v>
      </c>
      <c r="M51" s="62" t="s">
        <v>196</v>
      </c>
    </row>
    <row r="52" spans="1:13">
      <c r="A52" s="19" t="s">
        <v>141</v>
      </c>
      <c r="B52" s="26">
        <v>25</v>
      </c>
      <c r="C52" s="13" t="s">
        <v>105</v>
      </c>
      <c r="D52" s="32" t="s">
        <v>174</v>
      </c>
      <c r="E52" s="22">
        <v>36365</v>
      </c>
      <c r="F52" s="26">
        <v>2</v>
      </c>
      <c r="G52" s="52">
        <v>0</v>
      </c>
      <c r="H52" s="52">
        <v>0</v>
      </c>
      <c r="I52" s="34" t="s">
        <v>196</v>
      </c>
      <c r="J52" s="34" t="s">
        <v>196</v>
      </c>
      <c r="K52" s="34" t="s">
        <v>196</v>
      </c>
      <c r="L52" s="34" t="s">
        <v>196</v>
      </c>
      <c r="M52" s="62" t="s">
        <v>196</v>
      </c>
    </row>
    <row r="53" spans="1:13">
      <c r="A53" s="32"/>
      <c r="B53" s="26"/>
      <c r="C53" s="26"/>
      <c r="D53" s="32"/>
      <c r="E53" s="22"/>
      <c r="F53" s="26" t="s">
        <v>231</v>
      </c>
      <c r="G53" s="34"/>
      <c r="H53" s="34"/>
      <c r="I53" s="34"/>
      <c r="J53" s="34"/>
      <c r="K53" s="34"/>
      <c r="L53" s="34"/>
      <c r="M53" s="62" t="s">
        <v>231</v>
      </c>
    </row>
    <row r="54" spans="1:13">
      <c r="A54" s="19" t="s">
        <v>142</v>
      </c>
      <c r="B54" s="26">
        <v>3</v>
      </c>
      <c r="C54" s="13" t="s">
        <v>103</v>
      </c>
      <c r="D54" s="32" t="s">
        <v>107</v>
      </c>
      <c r="E54" s="22">
        <v>36365</v>
      </c>
      <c r="F54" s="26">
        <v>3</v>
      </c>
      <c r="G54" s="52">
        <v>0</v>
      </c>
      <c r="H54" s="52">
        <v>0</v>
      </c>
      <c r="I54" s="34" t="s">
        <v>196</v>
      </c>
      <c r="J54" s="34" t="s">
        <v>196</v>
      </c>
      <c r="K54" s="34" t="s">
        <v>196</v>
      </c>
      <c r="L54" s="34" t="s">
        <v>196</v>
      </c>
      <c r="M54" s="62" t="s">
        <v>196</v>
      </c>
    </row>
    <row r="55" spans="1:13">
      <c r="A55" s="19" t="s">
        <v>143</v>
      </c>
      <c r="B55" s="26">
        <v>5</v>
      </c>
      <c r="C55" s="13" t="s">
        <v>104</v>
      </c>
      <c r="D55" s="32" t="s">
        <v>108</v>
      </c>
      <c r="E55" s="22">
        <v>36365</v>
      </c>
      <c r="F55" s="26">
        <v>2</v>
      </c>
      <c r="G55" s="52">
        <v>0</v>
      </c>
      <c r="H55" s="52">
        <v>0</v>
      </c>
      <c r="I55" s="34" t="s">
        <v>196</v>
      </c>
      <c r="J55" s="34" t="s">
        <v>196</v>
      </c>
      <c r="K55" s="34" t="s">
        <v>196</v>
      </c>
      <c r="L55" s="34" t="s">
        <v>196</v>
      </c>
      <c r="M55" s="62" t="s">
        <v>196</v>
      </c>
    </row>
    <row r="56" spans="1:13">
      <c r="A56" s="19" t="s">
        <v>144</v>
      </c>
      <c r="B56" s="26">
        <v>10</v>
      </c>
      <c r="C56" s="13" t="s">
        <v>104</v>
      </c>
      <c r="D56" s="32" t="s">
        <v>108</v>
      </c>
      <c r="E56" s="22">
        <v>36365</v>
      </c>
      <c r="F56" s="26">
        <v>5</v>
      </c>
      <c r="G56" s="52">
        <v>0</v>
      </c>
      <c r="H56" s="52">
        <v>0</v>
      </c>
      <c r="I56" s="34" t="s">
        <v>196</v>
      </c>
      <c r="J56" s="34" t="s">
        <v>196</v>
      </c>
      <c r="K56" s="34" t="s">
        <v>196</v>
      </c>
      <c r="L56" s="34" t="s">
        <v>196</v>
      </c>
      <c r="M56" s="62" t="s">
        <v>196</v>
      </c>
    </row>
    <row r="57" spans="1:13">
      <c r="A57" s="19" t="s">
        <v>145</v>
      </c>
      <c r="B57" s="26">
        <v>15</v>
      </c>
      <c r="C57" s="13" t="s">
        <v>104</v>
      </c>
      <c r="D57" s="32" t="s">
        <v>108</v>
      </c>
      <c r="E57" s="22">
        <v>36365</v>
      </c>
      <c r="F57" s="26">
        <v>5</v>
      </c>
      <c r="G57" s="52">
        <v>0</v>
      </c>
      <c r="H57" s="52">
        <v>0</v>
      </c>
      <c r="I57" s="34" t="s">
        <v>196</v>
      </c>
      <c r="J57" s="34" t="s">
        <v>196</v>
      </c>
      <c r="K57" s="34" t="s">
        <v>196</v>
      </c>
      <c r="L57" s="34" t="s">
        <v>196</v>
      </c>
      <c r="M57" s="62" t="s">
        <v>196</v>
      </c>
    </row>
    <row r="58" spans="1:13">
      <c r="A58" s="19" t="s">
        <v>146</v>
      </c>
      <c r="B58" s="26">
        <v>17</v>
      </c>
      <c r="C58" s="13" t="s">
        <v>104</v>
      </c>
      <c r="D58" s="32" t="s">
        <v>108</v>
      </c>
      <c r="E58" s="22">
        <v>36365</v>
      </c>
      <c r="F58" s="26">
        <v>2</v>
      </c>
      <c r="G58" s="52">
        <v>0</v>
      </c>
      <c r="H58" s="52">
        <v>0</v>
      </c>
      <c r="I58" s="34" t="s">
        <v>196</v>
      </c>
      <c r="J58" s="34" t="s">
        <v>196</v>
      </c>
      <c r="K58" s="34" t="s">
        <v>196</v>
      </c>
      <c r="L58" s="34" t="s">
        <v>196</v>
      </c>
      <c r="M58" s="62" t="s">
        <v>196</v>
      </c>
    </row>
    <row r="59" spans="1:13">
      <c r="A59" s="19" t="s">
        <v>147</v>
      </c>
      <c r="B59" s="26">
        <v>20</v>
      </c>
      <c r="C59" s="13" t="s">
        <v>105</v>
      </c>
      <c r="D59" s="32" t="s">
        <v>109</v>
      </c>
      <c r="E59" s="22">
        <v>36365</v>
      </c>
      <c r="F59" s="26">
        <v>3</v>
      </c>
      <c r="G59" s="52">
        <v>0</v>
      </c>
      <c r="H59" s="52">
        <v>0</v>
      </c>
      <c r="I59" s="34" t="s">
        <v>196</v>
      </c>
      <c r="J59" s="34" t="s">
        <v>196</v>
      </c>
      <c r="K59" s="34" t="s">
        <v>196</v>
      </c>
      <c r="L59" s="34" t="s">
        <v>196</v>
      </c>
      <c r="M59" s="62" t="s">
        <v>196</v>
      </c>
    </row>
    <row r="60" spans="1:13">
      <c r="A60" s="19" t="s">
        <v>148</v>
      </c>
      <c r="B60" s="26">
        <v>22</v>
      </c>
      <c r="C60" s="13" t="s">
        <v>105</v>
      </c>
      <c r="D60" s="32" t="s">
        <v>109</v>
      </c>
      <c r="E60" s="22">
        <v>36365</v>
      </c>
      <c r="F60" s="26">
        <v>2</v>
      </c>
      <c r="G60" s="52">
        <v>0</v>
      </c>
      <c r="H60" s="52">
        <v>0</v>
      </c>
      <c r="I60" s="34" t="s">
        <v>196</v>
      </c>
      <c r="J60" s="34" t="s">
        <v>196</v>
      </c>
      <c r="K60" s="34" t="s">
        <v>196</v>
      </c>
      <c r="L60" s="34" t="s">
        <v>196</v>
      </c>
      <c r="M60" s="62" t="s">
        <v>196</v>
      </c>
    </row>
    <row r="61" spans="1:13">
      <c r="A61" s="32"/>
      <c r="B61" s="26"/>
      <c r="C61" s="26"/>
      <c r="D61" s="32"/>
      <c r="E61" s="22"/>
      <c r="F61" s="26" t="s">
        <v>231</v>
      </c>
      <c r="G61" s="34"/>
      <c r="H61" s="34"/>
      <c r="I61" s="34"/>
      <c r="J61" s="34"/>
      <c r="K61" s="34"/>
      <c r="L61" s="34"/>
      <c r="M61" s="62" t="s">
        <v>231</v>
      </c>
    </row>
    <row r="62" spans="1:13">
      <c r="A62" s="19" t="s">
        <v>149</v>
      </c>
      <c r="B62" s="26">
        <v>3</v>
      </c>
      <c r="C62" s="13" t="s">
        <v>103</v>
      </c>
      <c r="D62" s="32" t="s">
        <v>107</v>
      </c>
      <c r="E62" s="22">
        <v>36365</v>
      </c>
      <c r="F62" s="26">
        <v>3</v>
      </c>
      <c r="G62" s="52">
        <v>0</v>
      </c>
      <c r="H62" s="52">
        <v>0</v>
      </c>
      <c r="I62" s="25">
        <v>4.9409029257895774E-2</v>
      </c>
      <c r="J62" s="25">
        <v>4.9409029257895774E-2</v>
      </c>
      <c r="K62" s="23">
        <v>4.9409029257895778</v>
      </c>
      <c r="L62" s="34" t="s">
        <v>196</v>
      </c>
      <c r="M62" s="62" t="s">
        <v>196</v>
      </c>
    </row>
    <row r="63" spans="1:13">
      <c r="A63" s="19" t="s">
        <v>150</v>
      </c>
      <c r="B63" s="26">
        <v>5</v>
      </c>
      <c r="C63" s="13" t="s">
        <v>104</v>
      </c>
      <c r="D63" s="32" t="s">
        <v>108</v>
      </c>
      <c r="E63" s="22">
        <v>36365</v>
      </c>
      <c r="F63" s="26">
        <v>2</v>
      </c>
      <c r="G63" s="52">
        <v>0</v>
      </c>
      <c r="H63" s="52">
        <v>0</v>
      </c>
      <c r="I63" s="25">
        <v>5.2315442743654315E-2</v>
      </c>
      <c r="J63" s="25">
        <v>5.2315442743654315E-2</v>
      </c>
      <c r="K63" s="23">
        <v>5.2315442743654312</v>
      </c>
      <c r="L63" s="34" t="s">
        <v>196</v>
      </c>
      <c r="M63" s="62" t="s">
        <v>196</v>
      </c>
    </row>
    <row r="64" spans="1:13">
      <c r="A64" s="19" t="s">
        <v>151</v>
      </c>
      <c r="B64" s="26">
        <v>10</v>
      </c>
      <c r="C64" s="13" t="s">
        <v>104</v>
      </c>
      <c r="D64" s="32" t="s">
        <v>108</v>
      </c>
      <c r="E64" s="22">
        <v>36365</v>
      </c>
      <c r="F64" s="26">
        <v>5</v>
      </c>
      <c r="G64" s="52">
        <v>0</v>
      </c>
      <c r="H64" s="52">
        <v>0</v>
      </c>
      <c r="I64" s="34" t="s">
        <v>196</v>
      </c>
      <c r="J64" s="34" t="s">
        <v>196</v>
      </c>
      <c r="K64" s="34" t="s">
        <v>196</v>
      </c>
      <c r="L64" s="34" t="s">
        <v>196</v>
      </c>
      <c r="M64" s="62" t="s">
        <v>196</v>
      </c>
    </row>
    <row r="65" spans="1:13">
      <c r="A65" s="19" t="s">
        <v>152</v>
      </c>
      <c r="B65" s="26">
        <v>15</v>
      </c>
      <c r="C65" s="13" t="s">
        <v>105</v>
      </c>
      <c r="D65" s="32" t="s">
        <v>109</v>
      </c>
      <c r="E65" s="22">
        <v>36365</v>
      </c>
      <c r="F65" s="26">
        <v>5</v>
      </c>
      <c r="G65" s="52">
        <v>0</v>
      </c>
      <c r="H65" s="52">
        <v>0</v>
      </c>
      <c r="I65" s="25">
        <v>0.4098043014919589</v>
      </c>
      <c r="J65" s="25">
        <v>0.4098043014919589</v>
      </c>
      <c r="K65" s="23">
        <v>40.98043014919589</v>
      </c>
      <c r="L65" s="34" t="s">
        <v>196</v>
      </c>
      <c r="M65" s="62" t="s">
        <v>196</v>
      </c>
    </row>
    <row r="66" spans="1:13">
      <c r="A66" s="19" t="s">
        <v>153</v>
      </c>
      <c r="B66" s="26">
        <v>16</v>
      </c>
      <c r="C66" s="13" t="s">
        <v>105</v>
      </c>
      <c r="D66" s="32" t="s">
        <v>109</v>
      </c>
      <c r="E66" s="22">
        <v>36365</v>
      </c>
      <c r="F66" s="26">
        <v>1</v>
      </c>
      <c r="G66" s="52">
        <v>0</v>
      </c>
      <c r="H66" s="52">
        <v>0</v>
      </c>
      <c r="I66" s="25">
        <v>0.11238132144933154</v>
      </c>
      <c r="J66" s="25">
        <v>0.11238132144933154</v>
      </c>
      <c r="K66" s="23">
        <v>11.238132144933154</v>
      </c>
      <c r="L66" s="34" t="s">
        <v>196</v>
      </c>
      <c r="M66" s="62" t="s">
        <v>196</v>
      </c>
    </row>
    <row r="67" spans="1:13">
      <c r="A67" s="19" t="s">
        <v>154</v>
      </c>
      <c r="B67" s="26">
        <v>20</v>
      </c>
      <c r="C67" s="13" t="s">
        <v>106</v>
      </c>
      <c r="D67" s="32" t="s">
        <v>110</v>
      </c>
      <c r="E67" s="22">
        <v>36365</v>
      </c>
      <c r="F67" s="26">
        <v>4</v>
      </c>
      <c r="G67" s="52">
        <v>0</v>
      </c>
      <c r="H67" s="52">
        <v>0</v>
      </c>
      <c r="I67" s="25">
        <v>0.59968998256151917</v>
      </c>
      <c r="J67" s="25">
        <v>0.59968998256151917</v>
      </c>
      <c r="K67" s="23">
        <v>59.96899825615192</v>
      </c>
      <c r="L67" s="34" t="s">
        <v>196</v>
      </c>
      <c r="M67" s="62" t="s">
        <v>196</v>
      </c>
    </row>
    <row r="68" spans="1:13">
      <c r="A68" s="32"/>
      <c r="B68" s="26"/>
      <c r="C68" s="26"/>
      <c r="D68" s="32"/>
      <c r="E68" s="22"/>
      <c r="F68" s="26" t="s">
        <v>231</v>
      </c>
      <c r="G68" s="34"/>
      <c r="H68" s="34"/>
      <c r="I68" s="34"/>
      <c r="J68" s="34"/>
      <c r="K68" s="34"/>
      <c r="L68" s="34"/>
      <c r="M68" s="62" t="s">
        <v>231</v>
      </c>
    </row>
    <row r="69" spans="1:13">
      <c r="A69" s="19" t="s">
        <v>155</v>
      </c>
      <c r="B69" s="26">
        <v>2</v>
      </c>
      <c r="C69" s="13" t="s">
        <v>103</v>
      </c>
      <c r="D69" s="32" t="s">
        <v>107</v>
      </c>
      <c r="E69" s="22">
        <v>36365</v>
      </c>
      <c r="F69" s="26">
        <v>2</v>
      </c>
      <c r="G69" s="52">
        <v>0</v>
      </c>
      <c r="H69" s="52">
        <v>0</v>
      </c>
      <c r="I69" s="34" t="s">
        <v>196</v>
      </c>
      <c r="J69" s="34" t="s">
        <v>196</v>
      </c>
      <c r="K69" s="34" t="s">
        <v>196</v>
      </c>
      <c r="L69" s="34" t="s">
        <v>196</v>
      </c>
      <c r="M69" s="62" t="s">
        <v>196</v>
      </c>
    </row>
    <row r="70" spans="1:13">
      <c r="A70" s="19" t="s">
        <v>156</v>
      </c>
      <c r="B70" s="26">
        <v>5</v>
      </c>
      <c r="C70" s="13" t="s">
        <v>104</v>
      </c>
      <c r="D70" s="32" t="s">
        <v>108</v>
      </c>
      <c r="E70" s="22">
        <v>36365</v>
      </c>
      <c r="F70" s="26">
        <v>3</v>
      </c>
      <c r="G70" s="52">
        <v>0</v>
      </c>
      <c r="H70" s="52">
        <v>0</v>
      </c>
      <c r="I70" s="34" t="s">
        <v>196</v>
      </c>
      <c r="J70" s="34" t="s">
        <v>196</v>
      </c>
      <c r="K70" s="34" t="s">
        <v>196</v>
      </c>
      <c r="L70" s="34" t="s">
        <v>196</v>
      </c>
      <c r="M70" s="62" t="s">
        <v>196</v>
      </c>
    </row>
    <row r="71" spans="1:13">
      <c r="A71" s="19" t="s">
        <v>157</v>
      </c>
      <c r="B71" s="26">
        <v>10</v>
      </c>
      <c r="C71" s="13" t="s">
        <v>104</v>
      </c>
      <c r="D71" s="32" t="s">
        <v>108</v>
      </c>
      <c r="E71" s="22">
        <v>36365</v>
      </c>
      <c r="F71" s="26">
        <v>5</v>
      </c>
      <c r="G71" s="52">
        <v>0</v>
      </c>
      <c r="H71" s="52">
        <v>0</v>
      </c>
      <c r="I71" s="34" t="s">
        <v>196</v>
      </c>
      <c r="J71" s="34" t="s">
        <v>196</v>
      </c>
      <c r="K71" s="34" t="s">
        <v>196</v>
      </c>
      <c r="L71" s="34" t="s">
        <v>196</v>
      </c>
      <c r="M71" s="62" t="s">
        <v>196</v>
      </c>
    </row>
    <row r="72" spans="1:13">
      <c r="A72" s="19" t="s">
        <v>158</v>
      </c>
      <c r="B72" s="26">
        <v>15</v>
      </c>
      <c r="C72" s="13" t="s">
        <v>105</v>
      </c>
      <c r="D72" s="32" t="s">
        <v>109</v>
      </c>
      <c r="E72" s="22">
        <v>36365</v>
      </c>
      <c r="F72" s="26">
        <v>5</v>
      </c>
      <c r="G72" s="52">
        <v>0</v>
      </c>
      <c r="H72" s="52">
        <v>0</v>
      </c>
      <c r="I72" s="34" t="s">
        <v>196</v>
      </c>
      <c r="J72" s="34" t="s">
        <v>196</v>
      </c>
      <c r="K72" s="34" t="s">
        <v>196</v>
      </c>
      <c r="L72" s="34" t="s">
        <v>196</v>
      </c>
      <c r="M72" s="62" t="s">
        <v>196</v>
      </c>
    </row>
    <row r="73" spans="1:13">
      <c r="A73" s="19" t="s">
        <v>159</v>
      </c>
      <c r="B73" s="26">
        <v>20</v>
      </c>
      <c r="C73" s="13" t="s">
        <v>105</v>
      </c>
      <c r="D73" s="32" t="s">
        <v>109</v>
      </c>
      <c r="E73" s="22">
        <v>36365</v>
      </c>
      <c r="F73" s="26">
        <v>5</v>
      </c>
      <c r="G73" s="52">
        <v>0</v>
      </c>
      <c r="H73" s="52">
        <v>0</v>
      </c>
      <c r="I73" s="34" t="s">
        <v>196</v>
      </c>
      <c r="J73" s="34" t="s">
        <v>196</v>
      </c>
      <c r="K73" s="34" t="s">
        <v>196</v>
      </c>
      <c r="L73" s="34" t="s">
        <v>196</v>
      </c>
      <c r="M73" s="62" t="s">
        <v>196</v>
      </c>
    </row>
    <row r="74" spans="1:13">
      <c r="A74" s="19" t="s">
        <v>160</v>
      </c>
      <c r="B74" s="26">
        <v>22</v>
      </c>
      <c r="C74" s="13" t="s">
        <v>106</v>
      </c>
      <c r="D74" s="32" t="s">
        <v>110</v>
      </c>
      <c r="E74" s="22">
        <v>36365</v>
      </c>
      <c r="F74" s="26">
        <v>2</v>
      </c>
      <c r="G74" s="52">
        <v>0</v>
      </c>
      <c r="H74" s="52">
        <v>0</v>
      </c>
      <c r="I74" s="34" t="s">
        <v>196</v>
      </c>
      <c r="J74" s="34" t="s">
        <v>196</v>
      </c>
      <c r="K74" s="34" t="s">
        <v>196</v>
      </c>
      <c r="L74" s="34" t="s">
        <v>196</v>
      </c>
      <c r="M74" s="62" t="s">
        <v>196</v>
      </c>
    </row>
    <row r="75" spans="1:13">
      <c r="A75" s="32"/>
      <c r="B75" s="32"/>
      <c r="C75" s="26"/>
      <c r="D75" s="32"/>
      <c r="E75" s="22"/>
      <c r="F75" s="26" t="s">
        <v>231</v>
      </c>
      <c r="G75" s="34"/>
      <c r="H75" s="34"/>
      <c r="I75" s="34"/>
      <c r="J75" s="34"/>
      <c r="K75" s="34"/>
      <c r="L75" s="34"/>
      <c r="M75" s="62" t="s">
        <v>231</v>
      </c>
    </row>
    <row r="76" spans="1:13">
      <c r="A76" s="19" t="s">
        <v>161</v>
      </c>
      <c r="B76" s="26">
        <v>2</v>
      </c>
      <c r="C76" s="13" t="s">
        <v>103</v>
      </c>
      <c r="D76" s="32" t="s">
        <v>107</v>
      </c>
      <c r="E76" s="22">
        <v>36365</v>
      </c>
      <c r="F76" s="26">
        <v>2</v>
      </c>
      <c r="G76" s="52">
        <v>0</v>
      </c>
      <c r="H76" s="52">
        <v>0</v>
      </c>
      <c r="I76" s="34" t="s">
        <v>196</v>
      </c>
      <c r="J76" s="34" t="s">
        <v>196</v>
      </c>
      <c r="K76" s="34" t="s">
        <v>196</v>
      </c>
      <c r="L76" s="34" t="s">
        <v>196</v>
      </c>
      <c r="M76" s="62" t="s">
        <v>196</v>
      </c>
    </row>
    <row r="77" spans="1:13">
      <c r="A77" s="19" t="s">
        <v>162</v>
      </c>
      <c r="B77" s="26">
        <v>5</v>
      </c>
      <c r="C77" s="13" t="s">
        <v>104</v>
      </c>
      <c r="D77" s="32" t="s">
        <v>108</v>
      </c>
      <c r="E77" s="22">
        <v>36365</v>
      </c>
      <c r="F77" s="26">
        <v>3</v>
      </c>
      <c r="G77" s="52">
        <v>0</v>
      </c>
      <c r="H77" s="52">
        <v>0</v>
      </c>
      <c r="I77" s="34" t="s">
        <v>196</v>
      </c>
      <c r="J77" s="34" t="s">
        <v>196</v>
      </c>
      <c r="K77" s="34" t="s">
        <v>196</v>
      </c>
      <c r="L77" s="34" t="s">
        <v>196</v>
      </c>
      <c r="M77" s="62" t="s">
        <v>196</v>
      </c>
    </row>
    <row r="78" spans="1:13">
      <c r="A78" s="19" t="s">
        <v>163</v>
      </c>
      <c r="B78" s="26">
        <v>10</v>
      </c>
      <c r="C78" s="13" t="s">
        <v>105</v>
      </c>
      <c r="D78" s="32" t="s">
        <v>109</v>
      </c>
      <c r="E78" s="22">
        <v>36365</v>
      </c>
      <c r="F78" s="26">
        <v>5</v>
      </c>
      <c r="G78" s="52">
        <v>0</v>
      </c>
      <c r="H78" s="52">
        <v>0</v>
      </c>
      <c r="I78" s="34" t="s">
        <v>196</v>
      </c>
      <c r="J78" s="34" t="s">
        <v>196</v>
      </c>
      <c r="K78" s="34" t="s">
        <v>196</v>
      </c>
      <c r="L78" s="34" t="s">
        <v>196</v>
      </c>
      <c r="M78" s="62" t="s">
        <v>196</v>
      </c>
    </row>
    <row r="79" spans="1:13">
      <c r="A79" s="19" t="s">
        <v>164</v>
      </c>
      <c r="B79" s="26">
        <v>15</v>
      </c>
      <c r="C79" s="13" t="s">
        <v>106</v>
      </c>
      <c r="D79" s="32" t="s">
        <v>110</v>
      </c>
      <c r="E79" s="22">
        <v>36365</v>
      </c>
      <c r="F79" s="26">
        <v>5</v>
      </c>
      <c r="G79" s="52">
        <v>0</v>
      </c>
      <c r="H79" s="52">
        <v>0</v>
      </c>
      <c r="I79" s="34" t="s">
        <v>196</v>
      </c>
      <c r="J79" s="34" t="s">
        <v>196</v>
      </c>
      <c r="K79" s="34" t="s">
        <v>196</v>
      </c>
      <c r="L79" s="34" t="s">
        <v>196</v>
      </c>
      <c r="M79" s="62" t="s">
        <v>196</v>
      </c>
    </row>
    <row r="80" spans="1:13">
      <c r="A80" s="19" t="s">
        <v>165</v>
      </c>
      <c r="B80" s="26">
        <v>16</v>
      </c>
      <c r="C80" s="13" t="s">
        <v>106</v>
      </c>
      <c r="D80" s="32" t="s">
        <v>110</v>
      </c>
      <c r="E80" s="22">
        <v>36365</v>
      </c>
      <c r="F80" s="26">
        <v>1</v>
      </c>
      <c r="G80" s="52">
        <v>0</v>
      </c>
      <c r="H80" s="52">
        <v>0</v>
      </c>
      <c r="I80" s="34" t="s">
        <v>196</v>
      </c>
      <c r="J80" s="34" t="s">
        <v>196</v>
      </c>
      <c r="K80" s="34" t="s">
        <v>196</v>
      </c>
      <c r="L80" s="34" t="s">
        <v>196</v>
      </c>
      <c r="M80" s="62" t="s">
        <v>196</v>
      </c>
    </row>
    <row r="81" spans="1:13">
      <c r="A81" s="32"/>
      <c r="B81" s="26"/>
      <c r="C81" s="26"/>
      <c r="D81" s="32"/>
      <c r="E81" s="22"/>
      <c r="F81" s="26" t="s">
        <v>231</v>
      </c>
      <c r="G81" s="34"/>
      <c r="H81" s="34"/>
      <c r="I81" s="34"/>
      <c r="J81" s="34"/>
      <c r="K81" s="34"/>
      <c r="L81" s="34"/>
      <c r="M81" s="62" t="s">
        <v>231</v>
      </c>
    </row>
    <row r="82" spans="1:13">
      <c r="A82" s="19" t="s">
        <v>166</v>
      </c>
      <c r="B82" s="26">
        <v>3</v>
      </c>
      <c r="C82" s="13" t="s">
        <v>103</v>
      </c>
      <c r="D82" s="32" t="s">
        <v>107</v>
      </c>
      <c r="E82" s="22">
        <v>36365</v>
      </c>
      <c r="F82" s="26">
        <v>3</v>
      </c>
      <c r="G82" s="52">
        <v>0</v>
      </c>
      <c r="H82" s="52">
        <v>0</v>
      </c>
      <c r="I82" s="25">
        <v>5.6190660724665734E-2</v>
      </c>
      <c r="J82" s="25">
        <v>5.6190660724665734E-2</v>
      </c>
      <c r="K82" s="23">
        <v>5.6190660724665733</v>
      </c>
      <c r="L82" s="34" t="s">
        <v>196</v>
      </c>
      <c r="M82" s="62" t="s">
        <v>196</v>
      </c>
    </row>
    <row r="83" spans="1:13">
      <c r="A83" s="19" t="s">
        <v>167</v>
      </c>
      <c r="B83" s="26">
        <v>5</v>
      </c>
      <c r="C83" s="13" t="s">
        <v>104</v>
      </c>
      <c r="D83" s="32" t="s">
        <v>108</v>
      </c>
      <c r="E83" s="22">
        <v>36365</v>
      </c>
      <c r="F83" s="26">
        <v>2</v>
      </c>
      <c r="G83" s="52">
        <v>0</v>
      </c>
      <c r="H83" s="52">
        <v>0</v>
      </c>
      <c r="I83" s="25">
        <v>4.1658593295872869E-2</v>
      </c>
      <c r="J83" s="25">
        <v>4.1658593295872869E-2</v>
      </c>
      <c r="K83" s="23">
        <v>4.1658593295872866</v>
      </c>
      <c r="L83" s="34" t="s">
        <v>196</v>
      </c>
      <c r="M83" s="62" t="s">
        <v>196</v>
      </c>
    </row>
    <row r="84" spans="1:13">
      <c r="A84" s="19" t="s">
        <v>168</v>
      </c>
      <c r="B84" s="26">
        <v>8</v>
      </c>
      <c r="C84" s="13" t="s">
        <v>104</v>
      </c>
      <c r="D84" s="32" t="s">
        <v>108</v>
      </c>
      <c r="E84" s="22">
        <v>36365</v>
      </c>
      <c r="F84" s="26">
        <v>3</v>
      </c>
      <c r="G84" s="52">
        <v>0</v>
      </c>
      <c r="H84" s="52">
        <v>0</v>
      </c>
      <c r="I84" s="25">
        <v>0.13660143383065293</v>
      </c>
      <c r="J84" s="25">
        <v>0.13660143383065293</v>
      </c>
      <c r="K84" s="23">
        <v>13.660143383065293</v>
      </c>
      <c r="L84" s="34" t="s">
        <v>196</v>
      </c>
      <c r="M84" s="62" t="s">
        <v>196</v>
      </c>
    </row>
    <row r="85" spans="1:13">
      <c r="A85" s="19" t="s">
        <v>169</v>
      </c>
      <c r="B85" s="26">
        <v>10</v>
      </c>
      <c r="C85" s="13" t="s">
        <v>105</v>
      </c>
      <c r="D85" s="32" t="s">
        <v>173</v>
      </c>
      <c r="E85" s="22">
        <v>36365</v>
      </c>
      <c r="F85" s="26">
        <v>2</v>
      </c>
      <c r="G85" s="52">
        <v>0</v>
      </c>
      <c r="H85" s="52">
        <v>0</v>
      </c>
      <c r="I85" s="25">
        <v>5.4253051734159993E-2</v>
      </c>
      <c r="J85" s="25">
        <v>5.4253051734159993E-2</v>
      </c>
      <c r="K85" s="23">
        <v>5.4253051734159996</v>
      </c>
      <c r="L85" s="34" t="s">
        <v>196</v>
      </c>
      <c r="M85" s="62" t="s">
        <v>196</v>
      </c>
    </row>
    <row r="86" spans="1:13">
      <c r="A86" s="19" t="s">
        <v>170</v>
      </c>
      <c r="B86" s="26">
        <v>11</v>
      </c>
      <c r="C86" s="13" t="s">
        <v>105</v>
      </c>
      <c r="D86" s="32" t="s">
        <v>174</v>
      </c>
      <c r="E86" s="22">
        <v>36365</v>
      </c>
      <c r="F86" s="26">
        <v>1</v>
      </c>
      <c r="G86" s="52">
        <v>0</v>
      </c>
      <c r="H86" s="52">
        <v>0</v>
      </c>
      <c r="I86" s="25">
        <v>7.653555512497584E-2</v>
      </c>
      <c r="J86" s="25">
        <v>7.653555512497584E-2</v>
      </c>
      <c r="K86" s="23">
        <v>7.6535555124975838</v>
      </c>
      <c r="L86" s="34" t="s">
        <v>196</v>
      </c>
      <c r="M86" s="62" t="s">
        <v>196</v>
      </c>
    </row>
    <row r="87" spans="1:13">
      <c r="A87" s="19" t="s">
        <v>171</v>
      </c>
      <c r="B87" s="26">
        <v>15</v>
      </c>
      <c r="C87" s="13" t="s">
        <v>106</v>
      </c>
      <c r="D87" s="32" t="s">
        <v>110</v>
      </c>
      <c r="E87" s="22">
        <v>36365</v>
      </c>
      <c r="F87" s="26">
        <v>4</v>
      </c>
      <c r="G87" s="52">
        <v>0</v>
      </c>
      <c r="H87" s="52">
        <v>0</v>
      </c>
      <c r="I87" s="25">
        <v>0.26545243169928312</v>
      </c>
      <c r="J87" s="25">
        <v>0.26545243169928312</v>
      </c>
      <c r="K87" s="23">
        <v>26.545243169928312</v>
      </c>
      <c r="L87" s="34" t="s">
        <v>196</v>
      </c>
      <c r="M87" s="62" t="s">
        <v>196</v>
      </c>
    </row>
    <row r="88" spans="1:13">
      <c r="A88" s="19" t="s">
        <v>172</v>
      </c>
      <c r="B88" s="26">
        <v>20</v>
      </c>
      <c r="C88" s="13" t="s">
        <v>106</v>
      </c>
      <c r="D88" s="32" t="s">
        <v>110</v>
      </c>
      <c r="E88" s="22">
        <v>36365</v>
      </c>
      <c r="F88" s="26">
        <v>5</v>
      </c>
      <c r="G88" s="52">
        <v>0</v>
      </c>
      <c r="H88" s="52">
        <v>0</v>
      </c>
      <c r="I88" s="25">
        <v>0.40689788800620036</v>
      </c>
      <c r="J88" s="25">
        <v>0.40689788800620036</v>
      </c>
      <c r="K88" s="23">
        <v>40.689788800620036</v>
      </c>
      <c r="L88" s="34" t="s">
        <v>196</v>
      </c>
      <c r="M88" s="62" t="s">
        <v>196</v>
      </c>
    </row>
  </sheetData>
  <phoneticPr fontId="9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5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2"/>
  <cols>
    <col min="1" max="1" width="15.5" style="20" bestFit="1" customWidth="1"/>
    <col min="2" max="2" width="6.6640625" style="13" customWidth="1"/>
    <col min="3" max="3" width="8.83203125" style="13" customWidth="1"/>
    <col min="4" max="4" width="69.5" style="16" customWidth="1"/>
    <col min="5" max="5" width="10" style="22" customWidth="1"/>
    <col min="6" max="6" width="7.1640625" style="13" customWidth="1"/>
    <col min="7" max="8" width="8.33203125" style="23" customWidth="1"/>
    <col min="9" max="9" width="10" style="25" customWidth="1"/>
    <col min="10" max="10" width="9" style="25" customWidth="1"/>
    <col min="11" max="11" width="9.1640625" style="25" customWidth="1"/>
    <col min="12" max="12" width="12.5" style="31" customWidth="1"/>
    <col min="13" max="13" width="8.83203125" style="66" customWidth="1"/>
    <col min="14" max="16384" width="8.83203125" style="32"/>
  </cols>
  <sheetData>
    <row r="1" spans="1:13" s="6" customFormat="1" ht="39" customHeight="1">
      <c r="A1" s="1" t="s">
        <v>175</v>
      </c>
      <c r="B1" s="2" t="s">
        <v>184</v>
      </c>
      <c r="C1" s="3" t="s">
        <v>185</v>
      </c>
      <c r="D1" s="4" t="s">
        <v>186</v>
      </c>
      <c r="E1" s="46" t="s">
        <v>187</v>
      </c>
      <c r="F1" s="47" t="s">
        <v>188</v>
      </c>
      <c r="G1" s="47" t="s">
        <v>189</v>
      </c>
      <c r="H1" s="47" t="s">
        <v>190</v>
      </c>
      <c r="I1" s="5" t="s">
        <v>191</v>
      </c>
      <c r="J1" s="5" t="s">
        <v>192</v>
      </c>
      <c r="K1" s="5" t="s">
        <v>54</v>
      </c>
      <c r="L1" s="5" t="s">
        <v>92</v>
      </c>
      <c r="M1" s="63" t="s">
        <v>56</v>
      </c>
    </row>
    <row r="2" spans="1:13" s="13" customFormat="1">
      <c r="A2" s="7"/>
      <c r="B2" s="7" t="s">
        <v>193</v>
      </c>
      <c r="C2" s="7"/>
      <c r="D2" s="8"/>
      <c r="E2" s="48"/>
      <c r="F2" s="49" t="s">
        <v>193</v>
      </c>
      <c r="G2" s="50" t="s">
        <v>194</v>
      </c>
      <c r="H2" s="50" t="s">
        <v>194</v>
      </c>
      <c r="I2" s="14" t="s">
        <v>197</v>
      </c>
      <c r="J2" s="14" t="s">
        <v>197</v>
      </c>
      <c r="K2" s="14" t="s">
        <v>195</v>
      </c>
      <c r="L2" s="14" t="s">
        <v>194</v>
      </c>
      <c r="M2" s="67" t="s">
        <v>193</v>
      </c>
    </row>
    <row r="3" spans="1:13" s="19" customFormat="1">
      <c r="A3" s="15"/>
      <c r="B3" s="15"/>
      <c r="C3" s="15"/>
      <c r="D3" s="16"/>
      <c r="E3" s="17"/>
      <c r="F3" s="9"/>
      <c r="G3" s="9"/>
      <c r="H3" s="9"/>
      <c r="I3" s="10"/>
      <c r="J3" s="11"/>
      <c r="K3" s="11"/>
      <c r="L3" s="24"/>
      <c r="M3" s="64"/>
    </row>
    <row r="4" spans="1:13">
      <c r="A4" s="30" t="s">
        <v>176</v>
      </c>
      <c r="B4" s="13">
        <v>2</v>
      </c>
      <c r="C4" s="13" t="s">
        <v>96</v>
      </c>
      <c r="D4" s="32" t="s">
        <v>198</v>
      </c>
      <c r="E4" s="51">
        <v>36352</v>
      </c>
      <c r="F4" s="35">
        <v>2</v>
      </c>
      <c r="G4" s="23">
        <v>0</v>
      </c>
      <c r="H4" s="23">
        <v>0</v>
      </c>
      <c r="I4" s="27">
        <v>1.5531852053798621E-2</v>
      </c>
      <c r="J4" s="28">
        <v>1.5531852053798621E-2</v>
      </c>
      <c r="K4" s="25">
        <v>0.1700290803344239</v>
      </c>
      <c r="L4" s="24">
        <v>7.6335877862595627</v>
      </c>
      <c r="M4" s="65">
        <f>12-B4</f>
        <v>10</v>
      </c>
    </row>
    <row r="5" spans="1:13">
      <c r="A5" s="30" t="s">
        <v>177</v>
      </c>
      <c r="B5" s="13">
        <v>4</v>
      </c>
      <c r="C5" s="13" t="s">
        <v>97</v>
      </c>
      <c r="D5" s="32" t="s">
        <v>199</v>
      </c>
      <c r="E5" s="51">
        <v>36352</v>
      </c>
      <c r="F5" s="35">
        <v>2</v>
      </c>
      <c r="G5" s="23">
        <v>0</v>
      </c>
      <c r="H5" s="23">
        <v>0</v>
      </c>
      <c r="I5" s="27">
        <v>4.0600220264317186E-2</v>
      </c>
      <c r="J5" s="28">
        <v>4.0600220264317186E-2</v>
      </c>
      <c r="K5" s="25">
        <v>0.86259702118732895</v>
      </c>
      <c r="L5" s="24">
        <v>11.013215859030831</v>
      </c>
      <c r="M5" s="65">
        <f>12-B5</f>
        <v>8</v>
      </c>
    </row>
    <row r="6" spans="1:13">
      <c r="A6" s="20" t="s">
        <v>178</v>
      </c>
      <c r="B6" s="13">
        <v>10</v>
      </c>
      <c r="C6" s="13" t="s">
        <v>98</v>
      </c>
      <c r="D6" s="32" t="s">
        <v>200</v>
      </c>
      <c r="E6" s="51">
        <v>36352</v>
      </c>
      <c r="F6" s="35">
        <v>6</v>
      </c>
      <c r="G6" s="23">
        <v>0</v>
      </c>
      <c r="H6" s="23">
        <v>0</v>
      </c>
      <c r="I6" s="27">
        <v>0.11657945519483984</v>
      </c>
      <c r="J6" s="28">
        <v>0.11657945519483984</v>
      </c>
      <c r="K6" s="25">
        <v>9.161581107734948</v>
      </c>
      <c r="L6" s="24">
        <v>11.53153153153152</v>
      </c>
      <c r="M6" s="65">
        <f>12-B6</f>
        <v>2</v>
      </c>
    </row>
    <row r="7" spans="1:13">
      <c r="A7" s="20" t="s">
        <v>179</v>
      </c>
      <c r="B7" s="13">
        <v>12</v>
      </c>
      <c r="C7" s="13" t="s">
        <v>98</v>
      </c>
      <c r="D7" s="32" t="s">
        <v>201</v>
      </c>
      <c r="E7" s="51">
        <v>36352</v>
      </c>
      <c r="F7" s="35">
        <v>2</v>
      </c>
      <c r="G7" s="23">
        <v>0</v>
      </c>
      <c r="H7" s="23">
        <v>0</v>
      </c>
      <c r="I7" s="27">
        <v>0.24485374671340926</v>
      </c>
      <c r="J7" s="28">
        <v>0.24485374671340926</v>
      </c>
      <c r="K7" s="25">
        <v>13.142601519135265</v>
      </c>
      <c r="L7" s="24">
        <v>8.2822085889570651</v>
      </c>
      <c r="M7" s="65">
        <f>12-B7</f>
        <v>0</v>
      </c>
    </row>
    <row r="8" spans="1:13">
      <c r="D8" s="32"/>
      <c r="F8" s="35" t="s">
        <v>231</v>
      </c>
      <c r="I8" s="27"/>
      <c r="J8" s="28"/>
      <c r="L8" s="24" t="s">
        <v>231</v>
      </c>
      <c r="M8" s="65" t="str">
        <f>IF($A8="","","-")</f>
        <v/>
      </c>
    </row>
    <row r="9" spans="1:13">
      <c r="A9" s="30" t="s">
        <v>180</v>
      </c>
      <c r="B9" s="13">
        <v>2</v>
      </c>
      <c r="C9" s="13" t="s">
        <v>96</v>
      </c>
      <c r="D9" s="32" t="s">
        <v>202</v>
      </c>
      <c r="E9" s="51">
        <v>36353</v>
      </c>
      <c r="F9" s="35">
        <v>2</v>
      </c>
      <c r="G9" s="23">
        <v>0</v>
      </c>
      <c r="H9" s="23">
        <v>0</v>
      </c>
      <c r="I9" s="27">
        <v>8.9871504157218399E-3</v>
      </c>
      <c r="J9" s="28">
        <v>8.9871504157218399E-3</v>
      </c>
      <c r="K9" s="25">
        <v>1.6072373393801964</v>
      </c>
      <c r="L9" s="24">
        <v>7.9365079365079634</v>
      </c>
      <c r="M9" s="65" t="str">
        <f>IF($A9="","","-")</f>
        <v>-</v>
      </c>
    </row>
    <row r="10" spans="1:13">
      <c r="A10" s="30" t="s">
        <v>181</v>
      </c>
      <c r="B10" s="13">
        <v>4</v>
      </c>
      <c r="C10" s="13" t="s">
        <v>97</v>
      </c>
      <c r="D10" s="32" t="s">
        <v>203</v>
      </c>
      <c r="E10" s="51">
        <v>36353</v>
      </c>
      <c r="F10" s="35">
        <v>2</v>
      </c>
      <c r="G10" s="23">
        <v>0</v>
      </c>
      <c r="H10" s="23">
        <v>0</v>
      </c>
      <c r="I10" s="27">
        <v>3.6827668455575432E-2</v>
      </c>
      <c r="J10" s="28">
        <v>3.6827668455575432E-2</v>
      </c>
      <c r="K10" s="25">
        <v>2.3856092228185251</v>
      </c>
      <c r="L10" s="24">
        <v>10.697674418604644</v>
      </c>
      <c r="M10" s="65" t="str">
        <f>IF($A10="","","-")</f>
        <v>-</v>
      </c>
    </row>
    <row r="11" spans="1:13">
      <c r="D11" s="32"/>
      <c r="F11" s="35" t="s">
        <v>231</v>
      </c>
      <c r="I11" s="27"/>
      <c r="J11" s="28"/>
      <c r="L11" s="24" t="s">
        <v>231</v>
      </c>
      <c r="M11" s="65" t="str">
        <f>IF($A11="","","-")</f>
        <v/>
      </c>
    </row>
    <row r="12" spans="1:13">
      <c r="A12" s="30" t="s">
        <v>182</v>
      </c>
      <c r="B12" s="13">
        <v>1</v>
      </c>
      <c r="C12" s="13" t="s">
        <v>96</v>
      </c>
      <c r="D12" s="32" t="s">
        <v>204</v>
      </c>
      <c r="E12" s="51">
        <v>36352</v>
      </c>
      <c r="F12" s="35">
        <v>1</v>
      </c>
      <c r="G12" s="23">
        <v>0</v>
      </c>
      <c r="H12" s="23">
        <v>0</v>
      </c>
      <c r="I12" s="27">
        <v>3.3956170703575553E-2</v>
      </c>
      <c r="J12" s="28">
        <v>3.3956170703575553E-2</v>
      </c>
      <c r="K12" s="25">
        <v>0.2285659361783923</v>
      </c>
      <c r="L12" s="24">
        <v>5.8823529411764621</v>
      </c>
      <c r="M12" s="65">
        <f t="shared" ref="M12:M17" si="0">6-B12</f>
        <v>5</v>
      </c>
    </row>
    <row r="13" spans="1:13">
      <c r="A13" s="30" t="s">
        <v>183</v>
      </c>
      <c r="B13" s="13">
        <v>3</v>
      </c>
      <c r="C13" s="13" t="s">
        <v>97</v>
      </c>
      <c r="D13" s="32" t="s">
        <v>205</v>
      </c>
      <c r="E13" s="51">
        <v>36352</v>
      </c>
      <c r="F13" s="35">
        <v>2</v>
      </c>
      <c r="G13" s="23">
        <v>0</v>
      </c>
      <c r="H13" s="23">
        <v>0</v>
      </c>
      <c r="I13" s="27">
        <v>5.145176601525419E-2</v>
      </c>
      <c r="J13" s="28">
        <v>5.145176601525419E-2</v>
      </c>
      <c r="K13" s="25">
        <v>0.95939856187327366</v>
      </c>
      <c r="L13" s="24">
        <v>9.5158597662771189</v>
      </c>
      <c r="M13" s="65">
        <f t="shared" si="0"/>
        <v>3</v>
      </c>
    </row>
    <row r="14" spans="1:13">
      <c r="A14" s="30" t="s">
        <v>0</v>
      </c>
      <c r="B14" s="13">
        <v>6</v>
      </c>
      <c r="C14" s="13" t="s">
        <v>97</v>
      </c>
      <c r="D14" s="32" t="s">
        <v>206</v>
      </c>
      <c r="E14" s="51">
        <v>36352</v>
      </c>
      <c r="F14" s="35">
        <v>3</v>
      </c>
      <c r="G14" s="23">
        <v>0</v>
      </c>
      <c r="H14" s="23">
        <v>0</v>
      </c>
      <c r="I14" s="27">
        <v>0.1101624835034446</v>
      </c>
      <c r="J14" s="28">
        <v>0.1101624835034446</v>
      </c>
      <c r="K14" s="25">
        <v>11.301211967115856</v>
      </c>
      <c r="L14" s="24">
        <v>10.640732265446214</v>
      </c>
      <c r="M14" s="65">
        <f t="shared" si="0"/>
        <v>0</v>
      </c>
    </row>
    <row r="15" spans="1:13">
      <c r="A15" s="30" t="s">
        <v>1</v>
      </c>
      <c r="B15" s="13">
        <v>9</v>
      </c>
      <c r="C15" s="13" t="s">
        <v>99</v>
      </c>
      <c r="D15" s="32" t="s">
        <v>207</v>
      </c>
      <c r="E15" s="51">
        <v>36352</v>
      </c>
      <c r="F15" s="35">
        <v>3</v>
      </c>
      <c r="G15" s="23">
        <v>6.8688845401174161</v>
      </c>
      <c r="H15" s="23">
        <v>0</v>
      </c>
      <c r="I15" s="27">
        <v>9.5730906239356817E-2</v>
      </c>
      <c r="J15" s="28">
        <v>0.10279153832383135</v>
      </c>
      <c r="K15" s="25">
        <v>11.38866623682102</v>
      </c>
      <c r="L15" s="24">
        <v>7.3497622135754597</v>
      </c>
      <c r="M15" s="65">
        <f t="shared" si="0"/>
        <v>-3</v>
      </c>
    </row>
    <row r="16" spans="1:13">
      <c r="A16" s="30" t="s">
        <v>2</v>
      </c>
      <c r="B16" s="13">
        <v>10</v>
      </c>
      <c r="C16" s="13" t="s">
        <v>99</v>
      </c>
      <c r="D16" s="32" t="s">
        <v>208</v>
      </c>
      <c r="E16" s="51">
        <v>36352</v>
      </c>
      <c r="F16" s="35">
        <v>1</v>
      </c>
      <c r="G16" s="23">
        <v>0</v>
      </c>
      <c r="H16" s="23">
        <v>0</v>
      </c>
      <c r="I16" s="27">
        <v>0.40774615951476667</v>
      </c>
      <c r="J16" s="28">
        <v>0.40774615951476667</v>
      </c>
      <c r="K16" s="25">
        <v>28.640768663907956</v>
      </c>
      <c r="L16" s="24">
        <v>3.0950626381724646</v>
      </c>
      <c r="M16" s="65">
        <f t="shared" si="0"/>
        <v>-4</v>
      </c>
    </row>
    <row r="17" spans="1:13">
      <c r="A17" s="30" t="s">
        <v>3</v>
      </c>
      <c r="B17" s="13">
        <v>12</v>
      </c>
      <c r="C17" s="13" t="s">
        <v>96</v>
      </c>
      <c r="D17" s="32" t="s">
        <v>209</v>
      </c>
      <c r="E17" s="51">
        <v>36352</v>
      </c>
      <c r="F17" s="35">
        <v>2</v>
      </c>
      <c r="G17" s="23">
        <v>0</v>
      </c>
      <c r="H17" s="23">
        <v>0</v>
      </c>
      <c r="I17" s="27">
        <v>0.52505027068832166</v>
      </c>
      <c r="J17" s="28">
        <v>0.52505027068832166</v>
      </c>
      <c r="K17" s="25">
        <v>32.083434469629381</v>
      </c>
      <c r="L17" s="24">
        <v>2.810002577984025</v>
      </c>
      <c r="M17" s="65">
        <f t="shared" si="0"/>
        <v>-6</v>
      </c>
    </row>
    <row r="18" spans="1:13">
      <c r="A18" s="30"/>
      <c r="D18" s="32"/>
      <c r="F18" s="35" t="s">
        <v>231</v>
      </c>
      <c r="I18" s="27"/>
      <c r="J18" s="28"/>
      <c r="L18" s="24" t="s">
        <v>231</v>
      </c>
      <c r="M18" s="65" t="str">
        <f>IF($A18="","","-")</f>
        <v/>
      </c>
    </row>
    <row r="19" spans="1:13">
      <c r="A19" s="30" t="s">
        <v>4</v>
      </c>
      <c r="B19" s="13">
        <v>1</v>
      </c>
      <c r="C19" s="13" t="s">
        <v>96</v>
      </c>
      <c r="D19" s="32" t="s">
        <v>210</v>
      </c>
      <c r="E19" s="51">
        <v>36353</v>
      </c>
      <c r="F19" s="35">
        <v>1</v>
      </c>
      <c r="G19" s="23">
        <v>0</v>
      </c>
      <c r="H19" s="23">
        <v>0</v>
      </c>
      <c r="I19" s="27">
        <v>2.7499999999999993E-2</v>
      </c>
      <c r="J19" s="28">
        <v>2.7499999999999993E-2</v>
      </c>
      <c r="K19" s="25">
        <v>2.4093406593406601</v>
      </c>
      <c r="L19" s="24">
        <v>7.1428571428571717</v>
      </c>
      <c r="M19" s="65" t="str">
        <f>IF($A19="","","-")</f>
        <v>-</v>
      </c>
    </row>
    <row r="20" spans="1:13">
      <c r="A20" s="30" t="s">
        <v>5</v>
      </c>
      <c r="B20" s="13">
        <v>3</v>
      </c>
      <c r="C20" s="13" t="s">
        <v>97</v>
      </c>
      <c r="D20" s="32" t="s">
        <v>211</v>
      </c>
      <c r="E20" s="51">
        <v>36353</v>
      </c>
      <c r="F20" s="35">
        <v>2</v>
      </c>
      <c r="G20" s="23">
        <v>0</v>
      </c>
      <c r="H20" s="23">
        <v>0</v>
      </c>
      <c r="I20" s="27">
        <v>0.13849912302681031</v>
      </c>
      <c r="J20" s="28">
        <v>0.13849912302681031</v>
      </c>
      <c r="K20" s="25">
        <v>7.7434942907255637</v>
      </c>
      <c r="L20" s="24">
        <v>10.423452768729648</v>
      </c>
      <c r="M20" s="65" t="str">
        <f>IF($A20="","","-")</f>
        <v>-</v>
      </c>
    </row>
    <row r="21" spans="1:13">
      <c r="A21" s="30"/>
      <c r="D21" s="32"/>
      <c r="F21" s="35" t="s">
        <v>231</v>
      </c>
      <c r="I21" s="27"/>
      <c r="J21" s="28"/>
      <c r="L21" s="24" t="s">
        <v>231</v>
      </c>
      <c r="M21" s="65" t="str">
        <f>IF($A21="","","-")</f>
        <v/>
      </c>
    </row>
    <row r="22" spans="1:13">
      <c r="A22" s="30" t="s">
        <v>6</v>
      </c>
      <c r="B22" s="13">
        <v>1</v>
      </c>
      <c r="C22" s="13" t="s">
        <v>96</v>
      </c>
      <c r="D22" s="32" t="s">
        <v>212</v>
      </c>
      <c r="E22" s="51">
        <v>36352</v>
      </c>
      <c r="F22" s="35">
        <v>1</v>
      </c>
      <c r="G22" s="23">
        <v>0</v>
      </c>
      <c r="H22" s="23">
        <v>0</v>
      </c>
      <c r="I22" s="27">
        <v>2.7364642857142848E-2</v>
      </c>
      <c r="J22" s="28">
        <v>2.7364642857142848E-2</v>
      </c>
      <c r="K22" s="25">
        <v>0.10639285714285787</v>
      </c>
      <c r="L22" s="24">
        <v>3.5000000000000315</v>
      </c>
      <c r="M22" s="65">
        <f>17-B22</f>
        <v>16</v>
      </c>
    </row>
    <row r="23" spans="1:13">
      <c r="A23" s="30" t="s">
        <v>7</v>
      </c>
      <c r="B23" s="13">
        <v>3</v>
      </c>
      <c r="C23" s="13" t="s">
        <v>97</v>
      </c>
      <c r="D23" s="32" t="s">
        <v>213</v>
      </c>
      <c r="E23" s="51">
        <v>36352</v>
      </c>
      <c r="F23" s="35">
        <v>2</v>
      </c>
      <c r="G23" s="23">
        <v>0</v>
      </c>
      <c r="H23" s="23">
        <v>0</v>
      </c>
      <c r="I23" s="27">
        <v>3.7633032395114167E-2</v>
      </c>
      <c r="J23" s="28">
        <v>3.7633032395114167E-2</v>
      </c>
      <c r="K23" s="25">
        <v>0.83848247477429816</v>
      </c>
      <c r="L23" s="24">
        <v>11.895910780669166</v>
      </c>
      <c r="M23" s="65">
        <f>17-B23</f>
        <v>14</v>
      </c>
    </row>
    <row r="24" spans="1:13">
      <c r="A24" s="30" t="s">
        <v>8</v>
      </c>
      <c r="B24" s="13">
        <v>6</v>
      </c>
      <c r="C24" s="13" t="s">
        <v>97</v>
      </c>
      <c r="D24" s="32" t="s">
        <v>214</v>
      </c>
      <c r="E24" s="51">
        <v>36352</v>
      </c>
      <c r="F24" s="35">
        <v>3</v>
      </c>
      <c r="G24" s="23">
        <v>0</v>
      </c>
      <c r="H24" s="23">
        <v>0</v>
      </c>
      <c r="I24" s="27">
        <v>4.4428429140580525E-2</v>
      </c>
      <c r="J24" s="28">
        <v>4.4428429140580525E-2</v>
      </c>
      <c r="K24" s="25">
        <v>6.8857285145133771</v>
      </c>
      <c r="L24" s="24">
        <v>13.047808764940264</v>
      </c>
      <c r="M24" s="65">
        <f>17-B24</f>
        <v>11</v>
      </c>
    </row>
    <row r="25" spans="1:13">
      <c r="A25" s="30"/>
      <c r="D25" s="32"/>
      <c r="F25" s="35" t="s">
        <v>231</v>
      </c>
      <c r="I25" s="27"/>
      <c r="J25" s="28"/>
      <c r="L25" s="24" t="s">
        <v>231</v>
      </c>
      <c r="M25" s="65" t="str">
        <f>IF($A25="","","-")</f>
        <v/>
      </c>
    </row>
    <row r="26" spans="1:13">
      <c r="A26" s="30" t="s">
        <v>9</v>
      </c>
      <c r="B26" s="13">
        <v>1</v>
      </c>
      <c r="C26" s="13" t="s">
        <v>96</v>
      </c>
      <c r="D26" s="32" t="s">
        <v>215</v>
      </c>
      <c r="E26" s="51">
        <v>36353</v>
      </c>
      <c r="F26" s="35">
        <v>1</v>
      </c>
      <c r="G26" s="23">
        <v>0</v>
      </c>
      <c r="H26" s="23">
        <v>0</v>
      </c>
      <c r="I26" s="27">
        <v>5.1664816870144285E-2</v>
      </c>
      <c r="J26" s="28">
        <v>5.1664816870144285E-2</v>
      </c>
      <c r="K26" s="25">
        <v>5.621753607103221</v>
      </c>
      <c r="L26" s="24">
        <v>7.5471698113207486</v>
      </c>
      <c r="M26" s="65" t="str">
        <f>IF($A26="","","-")</f>
        <v>-</v>
      </c>
    </row>
    <row r="27" spans="1:13">
      <c r="A27" s="30" t="s">
        <v>10</v>
      </c>
      <c r="B27" s="13">
        <v>3</v>
      </c>
      <c r="C27" s="13" t="s">
        <v>97</v>
      </c>
      <c r="D27" s="32" t="s">
        <v>216</v>
      </c>
      <c r="E27" s="51">
        <v>36353</v>
      </c>
      <c r="F27" s="35">
        <v>2</v>
      </c>
      <c r="G27" s="23">
        <v>0</v>
      </c>
      <c r="H27" s="23">
        <v>0</v>
      </c>
      <c r="I27" s="27">
        <v>7.1084748332322645E-2</v>
      </c>
      <c r="J27" s="28">
        <v>7.1084748332322645E-2</v>
      </c>
      <c r="K27" s="25">
        <v>9.8738781079442042</v>
      </c>
      <c r="L27" s="24">
        <v>12.113402061855641</v>
      </c>
      <c r="M27" s="65" t="str">
        <f>IF($A27="","","-")</f>
        <v>-</v>
      </c>
    </row>
    <row r="28" spans="1:13">
      <c r="A28" s="30"/>
      <c r="D28" s="32"/>
      <c r="F28" s="35" t="s">
        <v>231</v>
      </c>
      <c r="I28" s="27"/>
      <c r="J28" s="28"/>
      <c r="L28" s="24" t="s">
        <v>231</v>
      </c>
      <c r="M28" s="65" t="str">
        <f>IF($A28="","","-")</f>
        <v/>
      </c>
    </row>
    <row r="29" spans="1:13">
      <c r="A29" s="30" t="s">
        <v>11</v>
      </c>
      <c r="B29" s="13">
        <v>2</v>
      </c>
      <c r="C29" s="13" t="s">
        <v>100</v>
      </c>
      <c r="D29" s="32" t="s">
        <v>217</v>
      </c>
      <c r="E29" s="51">
        <v>36353</v>
      </c>
      <c r="F29" s="35">
        <v>2</v>
      </c>
      <c r="G29" s="23">
        <v>0</v>
      </c>
      <c r="H29" s="23">
        <v>0</v>
      </c>
      <c r="I29" s="27">
        <v>2.9377125850340143E-2</v>
      </c>
      <c r="J29" s="28">
        <v>2.9377125850340143E-2</v>
      </c>
      <c r="K29" s="25">
        <v>2.9670493197278907</v>
      </c>
      <c r="L29" s="24">
        <v>7.1428571428571344</v>
      </c>
      <c r="M29" s="65">
        <f>15-B29</f>
        <v>13</v>
      </c>
    </row>
    <row r="30" spans="1:13">
      <c r="A30" s="30"/>
      <c r="D30" s="32"/>
      <c r="F30" s="35" t="s">
        <v>231</v>
      </c>
      <c r="I30" s="27"/>
      <c r="J30" s="28"/>
      <c r="L30" s="24" t="s">
        <v>231</v>
      </c>
      <c r="M30" s="65" t="str">
        <f>IF($A30="","","-")</f>
        <v/>
      </c>
    </row>
    <row r="31" spans="1:13">
      <c r="A31" s="30" t="s">
        <v>12</v>
      </c>
      <c r="B31" s="13">
        <v>8</v>
      </c>
      <c r="C31" s="13" t="s">
        <v>100</v>
      </c>
      <c r="D31" s="32" t="s">
        <v>101</v>
      </c>
      <c r="E31" s="51">
        <v>36353</v>
      </c>
      <c r="F31" s="35">
        <v>8</v>
      </c>
      <c r="G31" s="23">
        <v>28.051549145299148</v>
      </c>
      <c r="H31" s="23">
        <v>31.603899572649574</v>
      </c>
      <c r="I31" s="27">
        <v>6.4510547571991469E-2</v>
      </c>
      <c r="J31" s="28">
        <v>0.15989903350515464</v>
      </c>
      <c r="K31" s="25">
        <v>3.741346649484536</v>
      </c>
      <c r="L31" s="24">
        <v>4.7422680412371179</v>
      </c>
      <c r="M31" s="65">
        <f>26-B31</f>
        <v>18</v>
      </c>
    </row>
    <row r="32" spans="1:13">
      <c r="A32" s="30" t="s">
        <v>13</v>
      </c>
      <c r="B32" s="13">
        <v>9</v>
      </c>
      <c r="C32" s="13" t="s">
        <v>100</v>
      </c>
      <c r="D32" s="32" t="s">
        <v>218</v>
      </c>
      <c r="E32" s="51">
        <v>36353</v>
      </c>
      <c r="F32" s="35">
        <v>1</v>
      </c>
      <c r="G32" s="23">
        <v>5.2475979305247593</v>
      </c>
      <c r="H32" s="23">
        <v>0</v>
      </c>
      <c r="I32" s="27">
        <v>9.9058753438494102E-2</v>
      </c>
      <c r="J32" s="28">
        <v>0.10454484664764627</v>
      </c>
      <c r="K32" s="25">
        <v>0.70957783523537266</v>
      </c>
      <c r="L32" s="24">
        <v>2.9957203994293549</v>
      </c>
      <c r="M32" s="65">
        <f>26-B32</f>
        <v>17</v>
      </c>
    </row>
    <row r="33" spans="1:13">
      <c r="A33" s="30"/>
      <c r="D33" s="32"/>
      <c r="F33" s="35" t="s">
        <v>231</v>
      </c>
      <c r="I33" s="27"/>
      <c r="J33" s="28"/>
      <c r="L33" s="24" t="s">
        <v>231</v>
      </c>
      <c r="M33" s="65" t="str">
        <f>IF($A33="","","-")</f>
        <v/>
      </c>
    </row>
    <row r="34" spans="1:13">
      <c r="A34" s="30" t="s">
        <v>14</v>
      </c>
      <c r="B34" s="13">
        <v>1</v>
      </c>
      <c r="C34" s="13" t="s">
        <v>96</v>
      </c>
      <c r="D34" s="32" t="s">
        <v>219</v>
      </c>
      <c r="E34" s="51">
        <v>36353</v>
      </c>
      <c r="F34" s="35">
        <v>1</v>
      </c>
      <c r="G34" s="23">
        <v>0</v>
      </c>
      <c r="H34" s="23">
        <v>0</v>
      </c>
      <c r="I34" s="27">
        <v>3.2888502673796775E-2</v>
      </c>
      <c r="J34" s="28">
        <v>3.2888502673796775E-2</v>
      </c>
      <c r="K34" s="25">
        <v>1.1961497326203219</v>
      </c>
      <c r="L34" s="24">
        <v>7.4866310160428178</v>
      </c>
      <c r="M34" s="65">
        <f>10-B34</f>
        <v>9</v>
      </c>
    </row>
    <row r="35" spans="1:13">
      <c r="A35" s="30"/>
      <c r="D35" s="32"/>
      <c r="F35" s="35" t="s">
        <v>231</v>
      </c>
      <c r="I35" s="27"/>
      <c r="J35" s="28"/>
      <c r="L35" s="24" t="s">
        <v>231</v>
      </c>
      <c r="M35" s="65" t="str">
        <f>IF($A35="","","-")</f>
        <v/>
      </c>
    </row>
    <row r="36" spans="1:13">
      <c r="A36" s="30" t="s">
        <v>15</v>
      </c>
      <c r="B36" s="13">
        <v>2</v>
      </c>
      <c r="C36" s="13" t="s">
        <v>96</v>
      </c>
      <c r="D36" s="32" t="s">
        <v>220</v>
      </c>
      <c r="E36" s="51">
        <v>36353</v>
      </c>
      <c r="F36" s="35">
        <v>2</v>
      </c>
      <c r="G36" s="23">
        <v>0</v>
      </c>
      <c r="H36" s="23">
        <v>0</v>
      </c>
      <c r="I36" s="27">
        <v>2.2007282913165272E-2</v>
      </c>
      <c r="J36" s="28">
        <v>2.2007282913165272E-2</v>
      </c>
      <c r="K36" s="25">
        <v>2.325415499533146</v>
      </c>
      <c r="L36" s="24">
        <v>6.857142857142831</v>
      </c>
      <c r="M36" s="65" t="str">
        <f>IF($A36="","","-")</f>
        <v>-</v>
      </c>
    </row>
    <row r="37" spans="1:13">
      <c r="A37" s="30"/>
      <c r="D37" s="32"/>
      <c r="F37" s="35" t="s">
        <v>231</v>
      </c>
      <c r="I37" s="27"/>
      <c r="J37" s="28"/>
      <c r="L37" s="24" t="s">
        <v>231</v>
      </c>
      <c r="M37" s="65" t="str">
        <f>IF($A37="","","-")</f>
        <v/>
      </c>
    </row>
    <row r="38" spans="1:13">
      <c r="A38" s="30" t="s">
        <v>16</v>
      </c>
      <c r="B38" s="13">
        <v>4</v>
      </c>
      <c r="C38" s="13" t="s">
        <v>221</v>
      </c>
      <c r="D38" s="32" t="s">
        <v>221</v>
      </c>
      <c r="E38" s="51">
        <v>36353</v>
      </c>
      <c r="F38" s="35">
        <v>4</v>
      </c>
      <c r="G38" s="23">
        <v>0</v>
      </c>
      <c r="H38" s="23">
        <v>0</v>
      </c>
      <c r="I38" s="27">
        <v>6.7317537115588549E-2</v>
      </c>
      <c r="J38" s="28">
        <v>6.7317537115588549E-2</v>
      </c>
      <c r="K38" s="25">
        <v>9.4244962884411443</v>
      </c>
      <c r="L38" s="24">
        <v>9.9681866383881186</v>
      </c>
      <c r="M38" s="65">
        <f>22-B38</f>
        <v>18</v>
      </c>
    </row>
    <row r="39" spans="1:13">
      <c r="A39" s="30" t="s">
        <v>17</v>
      </c>
      <c r="B39" s="13">
        <v>6</v>
      </c>
      <c r="C39" s="13" t="s">
        <v>100</v>
      </c>
      <c r="D39" s="32" t="s">
        <v>222</v>
      </c>
      <c r="E39" s="51">
        <v>36353</v>
      </c>
      <c r="F39" s="35">
        <v>2</v>
      </c>
      <c r="G39" s="23">
        <v>0</v>
      </c>
      <c r="H39" s="23">
        <v>0</v>
      </c>
      <c r="I39" s="27">
        <v>7.4117782909930721E-2</v>
      </c>
      <c r="J39" s="28">
        <v>7.4117782909930721E-2</v>
      </c>
      <c r="K39" s="25">
        <v>3.9715550423402619</v>
      </c>
      <c r="L39" s="24">
        <v>7.1593533487297982</v>
      </c>
      <c r="M39" s="65">
        <f>22-B39</f>
        <v>16</v>
      </c>
    </row>
    <row r="40" spans="1:13">
      <c r="A40" s="30"/>
      <c r="D40" s="32"/>
      <c r="F40" s="35" t="s">
        <v>231</v>
      </c>
      <c r="I40" s="27"/>
      <c r="J40" s="28"/>
      <c r="L40" s="24" t="s">
        <v>231</v>
      </c>
      <c r="M40" s="65" t="str">
        <f>IF($A40="","","-")</f>
        <v/>
      </c>
    </row>
    <row r="41" spans="1:13">
      <c r="A41" s="30" t="s">
        <v>18</v>
      </c>
      <c r="B41" s="13">
        <v>2</v>
      </c>
      <c r="C41" s="13" t="s">
        <v>96</v>
      </c>
      <c r="D41" s="32" t="s">
        <v>223</v>
      </c>
      <c r="E41" s="51">
        <v>36354</v>
      </c>
      <c r="F41" s="35">
        <v>2</v>
      </c>
      <c r="G41" s="23">
        <v>0</v>
      </c>
      <c r="H41" s="23">
        <v>0</v>
      </c>
      <c r="I41" s="27">
        <v>1.3902191558441563E-2</v>
      </c>
      <c r="J41" s="28">
        <v>1.3902191558441563E-2</v>
      </c>
      <c r="K41" s="25">
        <v>0.11262175324675272</v>
      </c>
      <c r="L41" s="24">
        <v>7.1428571428570997</v>
      </c>
      <c r="M41" s="65">
        <f>17-B41</f>
        <v>15</v>
      </c>
    </row>
    <row r="42" spans="1:13">
      <c r="A42" s="30"/>
      <c r="D42" s="32"/>
      <c r="F42" s="35" t="s">
        <v>231</v>
      </c>
      <c r="I42" s="27"/>
      <c r="J42" s="28"/>
      <c r="L42" s="24" t="s">
        <v>231</v>
      </c>
      <c r="M42" s="65" t="str">
        <f>IF($A42="","","-")</f>
        <v/>
      </c>
    </row>
    <row r="43" spans="1:13">
      <c r="A43" s="30" t="s">
        <v>19</v>
      </c>
      <c r="B43" s="13">
        <v>2</v>
      </c>
      <c r="C43" s="13" t="s">
        <v>102</v>
      </c>
      <c r="D43" s="32" t="s">
        <v>224</v>
      </c>
      <c r="E43" s="51">
        <v>36354</v>
      </c>
      <c r="F43" s="35">
        <v>2</v>
      </c>
      <c r="G43" s="23">
        <v>0</v>
      </c>
      <c r="H43" s="23">
        <v>0</v>
      </c>
      <c r="I43" s="27">
        <v>1.5943733377659561E-2</v>
      </c>
      <c r="J43" s="28">
        <v>1.5943733377659561E-2</v>
      </c>
      <c r="K43" s="25">
        <v>0.13414228723404342</v>
      </c>
      <c r="L43" s="24">
        <v>7.4468085106383572</v>
      </c>
      <c r="M43" s="65" t="str">
        <f>IF($A43="","","-")</f>
        <v>-</v>
      </c>
    </row>
    <row r="44" spans="1:13">
      <c r="A44" s="30"/>
      <c r="D44" s="32"/>
      <c r="F44" s="35" t="s">
        <v>231</v>
      </c>
      <c r="I44" s="27"/>
      <c r="J44" s="28"/>
      <c r="L44" s="24" t="s">
        <v>231</v>
      </c>
      <c r="M44" s="65" t="str">
        <f>IF($A44="","","-")</f>
        <v/>
      </c>
    </row>
    <row r="45" spans="1:13">
      <c r="A45" s="30" t="s">
        <v>20</v>
      </c>
      <c r="B45" s="13">
        <v>3</v>
      </c>
      <c r="C45" s="13" t="s">
        <v>221</v>
      </c>
      <c r="D45" s="32" t="s">
        <v>225</v>
      </c>
      <c r="E45" s="51">
        <v>36354</v>
      </c>
      <c r="F45" s="35">
        <v>3</v>
      </c>
      <c r="G45" s="23">
        <v>0</v>
      </c>
      <c r="H45" s="23">
        <v>0</v>
      </c>
      <c r="I45" s="27">
        <v>1.3840598290598296E-2</v>
      </c>
      <c r="J45" s="28">
        <v>1.3840598290598296E-2</v>
      </c>
      <c r="K45" s="25">
        <v>0.43217948717948657</v>
      </c>
      <c r="L45" s="24">
        <v>7.3333333333333179</v>
      </c>
      <c r="M45" s="65">
        <f>15-B45</f>
        <v>12</v>
      </c>
    </row>
    <row r="46" spans="1:13">
      <c r="A46" s="30"/>
      <c r="D46" s="32"/>
      <c r="F46" s="35" t="s">
        <v>231</v>
      </c>
      <c r="I46" s="27"/>
      <c r="J46" s="28"/>
      <c r="L46" s="24" t="s">
        <v>231</v>
      </c>
      <c r="M46" s="65" t="str">
        <f>IF($A46="","","-")</f>
        <v/>
      </c>
    </row>
    <row r="47" spans="1:13">
      <c r="A47" s="30" t="s">
        <v>21</v>
      </c>
      <c r="B47" s="13">
        <v>1</v>
      </c>
      <c r="C47" s="13" t="s">
        <v>96</v>
      </c>
      <c r="D47" s="32" t="s">
        <v>226</v>
      </c>
      <c r="E47" s="51">
        <v>36354</v>
      </c>
      <c r="F47" s="35">
        <v>1</v>
      </c>
      <c r="G47" s="23">
        <v>0</v>
      </c>
      <c r="H47" s="23">
        <v>0</v>
      </c>
      <c r="I47" s="27">
        <v>2.3852310480217447E-2</v>
      </c>
      <c r="J47" s="28">
        <v>2.3852310480217447E-2</v>
      </c>
      <c r="K47" s="25">
        <v>0.19918453639383932</v>
      </c>
      <c r="L47" s="24">
        <v>5.8139534883720945</v>
      </c>
      <c r="M47" s="65">
        <f>17-B47</f>
        <v>16</v>
      </c>
    </row>
    <row r="48" spans="1:13">
      <c r="A48" s="30"/>
      <c r="D48" s="32"/>
      <c r="F48" s="35" t="s">
        <v>231</v>
      </c>
      <c r="I48" s="27"/>
      <c r="J48" s="28"/>
      <c r="L48" s="24" t="s">
        <v>231</v>
      </c>
      <c r="M48" s="65" t="str">
        <f>IF($A48="","","-")</f>
        <v/>
      </c>
    </row>
    <row r="49" spans="1:13">
      <c r="A49" s="30" t="s">
        <v>22</v>
      </c>
      <c r="B49" s="13">
        <v>3</v>
      </c>
      <c r="C49" s="13" t="s">
        <v>102</v>
      </c>
      <c r="D49" s="32" t="s">
        <v>227</v>
      </c>
      <c r="E49" s="51">
        <v>36354</v>
      </c>
      <c r="F49" s="35">
        <v>3</v>
      </c>
      <c r="G49" s="23">
        <v>0</v>
      </c>
      <c r="H49" s="23">
        <v>0</v>
      </c>
      <c r="I49" s="27">
        <v>6.6155462184873948E-2</v>
      </c>
      <c r="J49" s="28">
        <v>6.6155462184873948E-2</v>
      </c>
      <c r="K49" s="25">
        <v>1.5953381352541021</v>
      </c>
      <c r="L49" s="24">
        <v>8.0392156862745061</v>
      </c>
      <c r="M49" s="65">
        <f>3-B49</f>
        <v>0</v>
      </c>
    </row>
    <row r="50" spans="1:13">
      <c r="A50" s="30"/>
      <c r="D50" s="32"/>
      <c r="F50" s="35" t="s">
        <v>231</v>
      </c>
      <c r="I50" s="27"/>
      <c r="J50" s="28"/>
      <c r="L50" s="24" t="s">
        <v>231</v>
      </c>
      <c r="M50" s="65" t="str">
        <f>IF($A50="","","-")</f>
        <v/>
      </c>
    </row>
    <row r="51" spans="1:13">
      <c r="A51" s="30" t="s">
        <v>23</v>
      </c>
      <c r="B51" s="13">
        <v>4</v>
      </c>
      <c r="C51" s="13" t="s">
        <v>102</v>
      </c>
      <c r="D51" s="32" t="s">
        <v>228</v>
      </c>
      <c r="E51" s="51">
        <v>36354</v>
      </c>
      <c r="F51" s="35">
        <v>4</v>
      </c>
      <c r="G51" s="23">
        <v>0</v>
      </c>
      <c r="H51" s="23">
        <v>0</v>
      </c>
      <c r="I51" s="27">
        <v>1.6178774928774928E-2</v>
      </c>
      <c r="J51" s="28">
        <v>1.6178774928774928E-2</v>
      </c>
      <c r="K51" s="25">
        <v>0.11128917378917409</v>
      </c>
      <c r="L51" s="24">
        <v>6.3492063492063533</v>
      </c>
      <c r="M51" s="65">
        <f>10-B51</f>
        <v>6</v>
      </c>
    </row>
    <row r="52" spans="1:13">
      <c r="A52" s="30"/>
      <c r="D52" s="32"/>
      <c r="F52" s="35" t="s">
        <v>231</v>
      </c>
      <c r="I52" s="27"/>
      <c r="J52" s="28"/>
      <c r="L52" s="24" t="s">
        <v>231</v>
      </c>
      <c r="M52" s="65" t="str">
        <f>IF($A52="","","-")</f>
        <v/>
      </c>
    </row>
    <row r="53" spans="1:13">
      <c r="A53" s="30" t="s">
        <v>24</v>
      </c>
      <c r="B53" s="13">
        <v>1</v>
      </c>
      <c r="C53" s="13" t="s">
        <v>96</v>
      </c>
      <c r="D53" s="32" t="s">
        <v>229</v>
      </c>
      <c r="E53" s="51">
        <v>36354</v>
      </c>
      <c r="F53" s="35">
        <v>1</v>
      </c>
      <c r="G53" s="23">
        <v>0</v>
      </c>
      <c r="H53" s="23">
        <v>0</v>
      </c>
      <c r="I53" s="27">
        <v>3.2395833333333339E-2</v>
      </c>
      <c r="J53" s="28">
        <v>3.2395833333333339E-2</v>
      </c>
      <c r="K53" s="25">
        <v>0.44223484848484795</v>
      </c>
      <c r="L53" s="24">
        <v>8.3333333333332948</v>
      </c>
      <c r="M53" s="65">
        <f>3-B53</f>
        <v>2</v>
      </c>
    </row>
    <row r="54" spans="1:13">
      <c r="A54" s="30"/>
      <c r="D54" s="32"/>
      <c r="F54" s="35" t="s">
        <v>231</v>
      </c>
      <c r="I54" s="27"/>
      <c r="J54" s="28"/>
      <c r="L54" s="24" t="s">
        <v>231</v>
      </c>
      <c r="M54" s="65" t="str">
        <f>IF($A54="","","-")</f>
        <v/>
      </c>
    </row>
    <row r="55" spans="1:13">
      <c r="A55" s="30" t="s">
        <v>25</v>
      </c>
      <c r="B55" s="13">
        <v>2</v>
      </c>
      <c r="C55" s="13" t="s">
        <v>96</v>
      </c>
      <c r="D55" s="32" t="s">
        <v>230</v>
      </c>
      <c r="E55" s="51">
        <v>36354</v>
      </c>
      <c r="F55" s="35">
        <v>2</v>
      </c>
      <c r="G55" s="23">
        <v>0</v>
      </c>
      <c r="H55" s="23">
        <v>0</v>
      </c>
      <c r="I55" s="27">
        <v>1.6714552238805979E-2</v>
      </c>
      <c r="J55" s="28">
        <v>1.6714552238805979E-2</v>
      </c>
      <c r="K55" s="25">
        <v>0.18479477611940243</v>
      </c>
      <c r="L55" s="24">
        <v>7.4626865671641438</v>
      </c>
      <c r="M55" s="65">
        <f>9-B55</f>
        <v>7</v>
      </c>
    </row>
    <row r="56" spans="1:13">
      <c r="D56" s="20"/>
      <c r="I56" s="27"/>
      <c r="J56" s="28"/>
      <c r="L56" s="25"/>
    </row>
    <row r="57" spans="1:13">
      <c r="D57" s="20"/>
      <c r="I57" s="27"/>
      <c r="J57" s="28"/>
      <c r="L57" s="25"/>
    </row>
    <row r="58" spans="1:13">
      <c r="D58" s="20"/>
      <c r="I58" s="27"/>
      <c r="J58" s="28"/>
      <c r="L58" s="25"/>
    </row>
    <row r="59" spans="1:13">
      <c r="D59" s="20"/>
      <c r="I59" s="27"/>
      <c r="J59" s="28"/>
      <c r="L59" s="25"/>
    </row>
    <row r="60" spans="1:13">
      <c r="D60" s="20"/>
      <c r="I60" s="27"/>
      <c r="J60" s="28"/>
      <c r="L60" s="25"/>
    </row>
    <row r="61" spans="1:13">
      <c r="D61" s="20"/>
      <c r="I61" s="27"/>
      <c r="J61" s="28"/>
      <c r="L61" s="25"/>
    </row>
    <row r="62" spans="1:13">
      <c r="D62" s="20"/>
      <c r="L62" s="25"/>
    </row>
    <row r="63" spans="1:13">
      <c r="D63" s="20"/>
      <c r="I63" s="27"/>
      <c r="J63" s="28"/>
      <c r="L63" s="25"/>
    </row>
    <row r="64" spans="1:13">
      <c r="D64" s="20"/>
      <c r="I64" s="27"/>
      <c r="J64" s="28"/>
      <c r="L64" s="25"/>
    </row>
    <row r="65" spans="4:12">
      <c r="D65" s="20"/>
      <c r="I65" s="27"/>
      <c r="J65" s="28"/>
      <c r="L65" s="25"/>
    </row>
    <row r="66" spans="4:12">
      <c r="D66" s="20"/>
      <c r="I66" s="27"/>
      <c r="J66" s="28"/>
      <c r="L66" s="25"/>
    </row>
    <row r="67" spans="4:12">
      <c r="D67" s="20"/>
      <c r="L67" s="25"/>
    </row>
    <row r="68" spans="4:12">
      <c r="D68" s="21"/>
      <c r="I68" s="27"/>
      <c r="J68" s="28"/>
      <c r="L68" s="25"/>
    </row>
    <row r="69" spans="4:12">
      <c r="D69" s="20"/>
      <c r="I69" s="27"/>
      <c r="J69" s="28"/>
      <c r="L69" s="25"/>
    </row>
    <row r="70" spans="4:12">
      <c r="D70" s="20"/>
      <c r="I70" s="27"/>
      <c r="J70" s="28"/>
      <c r="L70" s="25"/>
    </row>
    <row r="71" spans="4:12">
      <c r="D71" s="20"/>
      <c r="I71" s="27"/>
      <c r="J71" s="28"/>
      <c r="L71" s="25"/>
    </row>
    <row r="72" spans="4:12">
      <c r="D72" s="20"/>
      <c r="I72" s="27"/>
      <c r="J72" s="28"/>
      <c r="L72" s="25"/>
    </row>
    <row r="73" spans="4:12">
      <c r="D73" s="20"/>
      <c r="I73" s="27"/>
      <c r="J73" s="28"/>
      <c r="L73" s="25"/>
    </row>
    <row r="74" spans="4:12">
      <c r="D74" s="20"/>
      <c r="I74" s="27"/>
      <c r="J74" s="28"/>
      <c r="L74" s="25"/>
    </row>
    <row r="75" spans="4:12">
      <c r="D75" s="20"/>
      <c r="I75" s="27"/>
      <c r="J75" s="28"/>
      <c r="L75" s="25"/>
    </row>
    <row r="76" spans="4:12">
      <c r="D76" s="20"/>
      <c r="I76" s="27"/>
      <c r="J76" s="28"/>
      <c r="L76" s="25"/>
    </row>
    <row r="77" spans="4:12">
      <c r="D77" s="20"/>
      <c r="L77" s="25"/>
    </row>
    <row r="78" spans="4:12">
      <c r="D78" s="21"/>
      <c r="I78" s="27"/>
      <c r="J78" s="28"/>
      <c r="L78" s="25"/>
    </row>
    <row r="79" spans="4:12">
      <c r="D79" s="20"/>
      <c r="I79" s="27"/>
      <c r="J79" s="28"/>
      <c r="L79" s="25"/>
    </row>
    <row r="80" spans="4:12">
      <c r="D80" s="20"/>
      <c r="I80" s="27"/>
      <c r="J80" s="28"/>
      <c r="L80" s="25"/>
    </row>
    <row r="81" spans="4:12">
      <c r="D81" s="20"/>
      <c r="I81" s="27"/>
      <c r="J81" s="28"/>
      <c r="L81" s="25"/>
    </row>
    <row r="82" spans="4:12">
      <c r="D82" s="20"/>
      <c r="I82" s="27"/>
      <c r="J82" s="28"/>
      <c r="L82" s="25"/>
    </row>
    <row r="83" spans="4:12">
      <c r="D83" s="20"/>
      <c r="I83" s="27"/>
      <c r="J83" s="28"/>
      <c r="L83" s="25"/>
    </row>
    <row r="84" spans="4:12">
      <c r="D84" s="20"/>
      <c r="I84" s="27"/>
      <c r="J84" s="28"/>
      <c r="L84" s="25"/>
    </row>
    <row r="85" spans="4:12">
      <c r="D85" s="20"/>
      <c r="I85" s="27"/>
      <c r="J85" s="28"/>
      <c r="L85" s="25"/>
    </row>
    <row r="86" spans="4:12">
      <c r="D86" s="20"/>
      <c r="I86" s="27"/>
      <c r="J86" s="28"/>
      <c r="L86" s="25"/>
    </row>
    <row r="87" spans="4:12">
      <c r="D87" s="20"/>
      <c r="L87" s="25"/>
    </row>
    <row r="88" spans="4:12">
      <c r="D88" s="20"/>
      <c r="I88" s="27"/>
      <c r="J88" s="28"/>
      <c r="L88" s="25"/>
    </row>
    <row r="89" spans="4:12">
      <c r="D89" s="20"/>
      <c r="I89" s="27"/>
      <c r="J89" s="28"/>
      <c r="L89" s="25"/>
    </row>
    <row r="90" spans="4:12">
      <c r="D90" s="20"/>
      <c r="I90" s="27"/>
      <c r="J90" s="28"/>
      <c r="L90" s="25"/>
    </row>
    <row r="91" spans="4:12">
      <c r="D91" s="20"/>
      <c r="I91" s="27"/>
      <c r="J91" s="28"/>
      <c r="L91" s="25"/>
    </row>
    <row r="92" spans="4:12">
      <c r="D92" s="20"/>
      <c r="I92" s="27"/>
      <c r="J92" s="28"/>
      <c r="L92" s="25"/>
    </row>
    <row r="93" spans="4:12">
      <c r="D93" s="20"/>
      <c r="I93" s="27"/>
      <c r="J93" s="28"/>
      <c r="L93" s="25"/>
    </row>
    <row r="94" spans="4:12">
      <c r="D94" s="20"/>
      <c r="I94" s="27"/>
      <c r="J94" s="28"/>
      <c r="K94" s="29"/>
      <c r="L94" s="29"/>
    </row>
    <row r="95" spans="4:12">
      <c r="D95" s="20"/>
    </row>
    <row r="96" spans="4:12">
      <c r="D96" s="20"/>
      <c r="I96" s="27"/>
      <c r="J96" s="28"/>
      <c r="L96" s="25"/>
    </row>
    <row r="97" spans="4:12">
      <c r="D97" s="20"/>
      <c r="I97" s="27"/>
      <c r="J97" s="28"/>
      <c r="L97" s="25"/>
    </row>
    <row r="98" spans="4:12">
      <c r="D98" s="20"/>
      <c r="I98" s="27"/>
      <c r="J98" s="28"/>
      <c r="L98" s="25"/>
    </row>
    <row r="99" spans="4:12">
      <c r="D99" s="20"/>
      <c r="I99" s="27"/>
      <c r="J99" s="28"/>
      <c r="K99" s="34"/>
      <c r="L99" s="25"/>
    </row>
    <row r="100" spans="4:12">
      <c r="D100" s="20"/>
      <c r="I100" s="27"/>
      <c r="J100" s="28"/>
      <c r="L100" s="25"/>
    </row>
    <row r="101" spans="4:12">
      <c r="D101" s="20"/>
      <c r="I101" s="27"/>
      <c r="J101" s="28"/>
      <c r="L101" s="25"/>
    </row>
    <row r="102" spans="4:12">
      <c r="D102" s="20"/>
      <c r="I102" s="27"/>
      <c r="J102" s="28"/>
      <c r="L102" s="25"/>
    </row>
    <row r="103" spans="4:12">
      <c r="D103" s="20"/>
      <c r="I103" s="27"/>
      <c r="J103" s="28"/>
      <c r="K103" s="41"/>
      <c r="L103" s="25"/>
    </row>
    <row r="104" spans="4:12">
      <c r="D104" s="20"/>
      <c r="L104" s="25"/>
    </row>
    <row r="105" spans="4:12">
      <c r="D105" s="20"/>
      <c r="I105" s="27"/>
      <c r="J105" s="28"/>
      <c r="L105" s="25"/>
    </row>
    <row r="106" spans="4:12">
      <c r="D106" s="20"/>
      <c r="I106" s="27"/>
      <c r="J106" s="28"/>
      <c r="L106" s="25"/>
    </row>
    <row r="107" spans="4:12">
      <c r="D107" s="20"/>
      <c r="I107" s="27"/>
      <c r="J107" s="28"/>
      <c r="L107" s="25"/>
    </row>
    <row r="108" spans="4:12">
      <c r="D108" s="20"/>
      <c r="I108" s="27"/>
      <c r="J108" s="28"/>
      <c r="L108" s="25"/>
    </row>
    <row r="109" spans="4:12">
      <c r="D109" s="20"/>
      <c r="I109" s="27"/>
      <c r="J109" s="28"/>
      <c r="L109" s="25"/>
    </row>
    <row r="110" spans="4:12">
      <c r="D110" s="20"/>
      <c r="I110" s="27"/>
      <c r="J110" s="28"/>
      <c r="L110" s="25"/>
    </row>
    <row r="111" spans="4:12">
      <c r="D111" s="20"/>
      <c r="I111" s="27"/>
      <c r="J111" s="28"/>
      <c r="L111" s="25"/>
    </row>
    <row r="112" spans="4:12">
      <c r="D112" s="20"/>
      <c r="I112" s="27"/>
      <c r="J112" s="28"/>
      <c r="K112" s="34"/>
      <c r="L112" s="34"/>
    </row>
    <row r="113" spans="4:12">
      <c r="D113" s="20"/>
      <c r="I113" s="27"/>
      <c r="J113" s="28"/>
      <c r="L113" s="25"/>
    </row>
    <row r="114" spans="4:12">
      <c r="D114" s="20"/>
      <c r="I114" s="27"/>
      <c r="J114" s="28"/>
      <c r="L114" s="25"/>
    </row>
    <row r="115" spans="4:12">
      <c r="D115" s="20"/>
      <c r="L115" s="25"/>
    </row>
    <row r="116" spans="4:12">
      <c r="D116" s="20"/>
      <c r="I116" s="27"/>
      <c r="J116" s="28"/>
      <c r="L116" s="25"/>
    </row>
    <row r="117" spans="4:12">
      <c r="D117" s="20"/>
      <c r="I117" s="27"/>
      <c r="J117" s="28"/>
      <c r="L117" s="25"/>
    </row>
    <row r="118" spans="4:12">
      <c r="D118" s="20"/>
      <c r="I118" s="27"/>
      <c r="J118" s="28"/>
      <c r="L118" s="25"/>
    </row>
    <row r="119" spans="4:12">
      <c r="D119" s="20"/>
      <c r="I119" s="27"/>
      <c r="J119" s="28"/>
      <c r="L119" s="25"/>
    </row>
    <row r="120" spans="4:12">
      <c r="D120" s="20"/>
      <c r="I120" s="27"/>
      <c r="J120" s="28"/>
      <c r="L120" s="25"/>
    </row>
    <row r="121" spans="4:12">
      <c r="D121" s="20"/>
      <c r="I121" s="27"/>
      <c r="J121" s="28"/>
      <c r="L121" s="25"/>
    </row>
    <row r="122" spans="4:12">
      <c r="D122" s="20"/>
      <c r="I122" s="27"/>
      <c r="J122" s="28"/>
      <c r="L122" s="25"/>
    </row>
    <row r="123" spans="4:12">
      <c r="D123" s="20"/>
      <c r="I123" s="27"/>
      <c r="J123" s="28"/>
      <c r="L123" s="25"/>
    </row>
    <row r="124" spans="4:12">
      <c r="D124" s="20"/>
      <c r="L124" s="25"/>
    </row>
    <row r="125" spans="4:12">
      <c r="D125" s="20"/>
      <c r="I125" s="27"/>
      <c r="J125" s="28"/>
      <c r="L125" s="25"/>
    </row>
    <row r="126" spans="4:12">
      <c r="D126" s="20"/>
      <c r="I126" s="27"/>
      <c r="J126" s="28"/>
      <c r="L126" s="25"/>
    </row>
    <row r="127" spans="4:12">
      <c r="D127" s="20"/>
      <c r="I127" s="27"/>
      <c r="J127" s="28"/>
      <c r="L127" s="25"/>
    </row>
    <row r="128" spans="4:12">
      <c r="D128" s="20"/>
      <c r="I128" s="27"/>
      <c r="J128" s="28"/>
      <c r="L128" s="25"/>
    </row>
    <row r="129" spans="4:12">
      <c r="D129" s="20"/>
      <c r="I129" s="27"/>
      <c r="J129" s="28"/>
      <c r="L129" s="25"/>
    </row>
    <row r="130" spans="4:12">
      <c r="D130" s="20"/>
      <c r="I130" s="27"/>
      <c r="J130" s="28"/>
      <c r="L130" s="25"/>
    </row>
    <row r="131" spans="4:12">
      <c r="D131" s="20"/>
      <c r="I131" s="27"/>
      <c r="J131" s="28"/>
      <c r="L131" s="25"/>
    </row>
    <row r="132" spans="4:12">
      <c r="D132" s="20"/>
      <c r="I132" s="27"/>
      <c r="J132" s="28"/>
      <c r="K132" s="34"/>
      <c r="L132" s="34"/>
    </row>
    <row r="133" spans="4:12">
      <c r="D133" s="20"/>
      <c r="I133" s="27"/>
      <c r="J133" s="28"/>
      <c r="K133" s="34"/>
      <c r="L133" s="34"/>
    </row>
    <row r="134" spans="4:12">
      <c r="D134" s="20"/>
      <c r="I134" s="27"/>
      <c r="J134" s="28"/>
      <c r="K134" s="34"/>
      <c r="L134" s="34"/>
    </row>
    <row r="135" spans="4:12">
      <c r="D135" s="20"/>
      <c r="L135" s="25"/>
    </row>
    <row r="136" spans="4:12">
      <c r="D136" s="20"/>
      <c r="I136" s="27"/>
      <c r="J136" s="28"/>
      <c r="L136" s="25"/>
    </row>
    <row r="137" spans="4:12">
      <c r="D137" s="20"/>
      <c r="I137" s="27"/>
      <c r="J137" s="28"/>
      <c r="L137" s="25"/>
    </row>
    <row r="138" spans="4:12">
      <c r="D138" s="20"/>
      <c r="I138" s="27"/>
      <c r="J138" s="28"/>
      <c r="L138" s="25"/>
    </row>
    <row r="139" spans="4:12">
      <c r="D139" s="20"/>
      <c r="I139" s="27"/>
      <c r="J139" s="28"/>
      <c r="L139" s="25"/>
    </row>
    <row r="140" spans="4:12">
      <c r="D140" s="20"/>
      <c r="I140" s="27"/>
      <c r="J140" s="28"/>
      <c r="L140" s="25"/>
    </row>
    <row r="141" spans="4:12">
      <c r="D141" s="20"/>
      <c r="I141" s="27"/>
      <c r="J141" s="28"/>
      <c r="L141" s="25"/>
    </row>
    <row r="142" spans="4:12">
      <c r="D142" s="20"/>
      <c r="I142" s="27"/>
      <c r="J142" s="28"/>
      <c r="L142" s="25"/>
    </row>
    <row r="143" spans="4:12">
      <c r="D143" s="20"/>
      <c r="I143" s="27"/>
      <c r="J143" s="28"/>
      <c r="L143" s="25"/>
    </row>
    <row r="144" spans="4:12">
      <c r="L144" s="25"/>
    </row>
    <row r="145" spans="1:12">
      <c r="A145" s="19"/>
      <c r="D145" s="20"/>
      <c r="I145" s="27"/>
      <c r="J145" s="28"/>
      <c r="K145" s="34"/>
      <c r="L145" s="25"/>
    </row>
    <row r="146" spans="1:12">
      <c r="A146" s="19"/>
      <c r="D146" s="20"/>
      <c r="I146" s="27"/>
      <c r="J146" s="28"/>
      <c r="L146" s="25"/>
    </row>
    <row r="147" spans="1:12">
      <c r="A147" s="19"/>
      <c r="D147" s="20"/>
      <c r="I147" s="27"/>
      <c r="J147" s="28"/>
      <c r="L147" s="25"/>
    </row>
    <row r="148" spans="1:12">
      <c r="A148" s="19"/>
      <c r="D148" s="20"/>
      <c r="I148" s="27"/>
      <c r="J148" s="28"/>
      <c r="K148" s="34"/>
      <c r="L148" s="34"/>
    </row>
    <row r="149" spans="1:12">
      <c r="A149" s="19"/>
      <c r="D149" s="20"/>
      <c r="I149" s="27"/>
      <c r="J149" s="28"/>
      <c r="L149" s="25"/>
    </row>
    <row r="150" spans="1:12">
      <c r="A150" s="43"/>
      <c r="B150" s="15"/>
      <c r="D150" s="20"/>
      <c r="I150" s="27"/>
      <c r="J150" s="28"/>
      <c r="K150" s="34"/>
      <c r="L150" s="34"/>
    </row>
    <row r="156" spans="1:12">
      <c r="C156" s="44"/>
    </row>
    <row r="157" spans="1:12">
      <c r="C157" s="20"/>
    </row>
    <row r="158" spans="1:12">
      <c r="C158" s="20"/>
    </row>
    <row r="159" spans="1:12">
      <c r="C159" s="45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2"/>
  <cols>
    <col min="1" max="1" width="10.5" style="19" bestFit="1" customWidth="1"/>
    <col min="2" max="2" width="8.83203125" style="13"/>
    <col min="3" max="3" width="7.83203125" style="13" bestFit="1" customWidth="1"/>
    <col min="4" max="4" width="70.1640625" style="19" bestFit="1" customWidth="1"/>
    <col min="5" max="5" width="8.83203125" style="19"/>
    <col min="6" max="6" width="8.83203125" style="13"/>
    <col min="7" max="8" width="8.83203125" style="24"/>
    <col min="9" max="9" width="12.83203125" style="24" customWidth="1"/>
    <col min="10" max="10" width="10.6640625" style="24" customWidth="1"/>
    <col min="11" max="11" width="12.5" style="24" customWidth="1"/>
    <col min="12" max="12" width="10.1640625" style="24" customWidth="1"/>
    <col min="13" max="13" width="9.1640625" style="13" customWidth="1"/>
    <col min="14" max="227" width="8.83203125" style="19"/>
    <col min="228" max="228" width="10.5" style="19" bestFit="1" customWidth="1"/>
    <col min="229" max="229" width="8.83203125" style="19"/>
    <col min="230" max="230" width="7.83203125" style="19" bestFit="1" customWidth="1"/>
    <col min="231" max="231" width="28.83203125" style="19" customWidth="1"/>
    <col min="232" max="234" width="8.83203125" style="19"/>
    <col min="235" max="235" width="14.5" style="19" bestFit="1" customWidth="1"/>
    <col min="236" max="237" width="8.83203125" style="19"/>
    <col min="238" max="238" width="10" style="19" bestFit="1" customWidth="1"/>
    <col min="239" max="251" width="8.83203125" style="19"/>
    <col min="252" max="252" width="0" style="19" hidden="1" customWidth="1"/>
    <col min="253" max="253" width="10.6640625" style="19" customWidth="1"/>
    <col min="254" max="254" width="0" style="19" hidden="1" customWidth="1"/>
    <col min="255" max="255" width="10.6640625" style="19" customWidth="1"/>
    <col min="256" max="256" width="12.5" style="19" customWidth="1"/>
    <col min="257" max="257" width="10.1640625" style="19" customWidth="1"/>
    <col min="258" max="267" width="9.1640625" style="19" customWidth="1"/>
    <col min="268" max="268" width="14.5" style="19" customWidth="1"/>
    <col min="269" max="269" width="11.33203125" style="19" customWidth="1"/>
    <col min="270" max="483" width="8.83203125" style="19"/>
    <col min="484" max="484" width="10.5" style="19" bestFit="1" customWidth="1"/>
    <col min="485" max="485" width="8.83203125" style="19"/>
    <col min="486" max="486" width="7.83203125" style="19" bestFit="1" customWidth="1"/>
    <col min="487" max="487" width="28.83203125" style="19" customWidth="1"/>
    <col min="488" max="490" width="8.83203125" style="19"/>
    <col min="491" max="491" width="14.5" style="19" bestFit="1" customWidth="1"/>
    <col min="492" max="493" width="8.83203125" style="19"/>
    <col min="494" max="494" width="10" style="19" bestFit="1" customWidth="1"/>
    <col min="495" max="507" width="8.83203125" style="19"/>
    <col min="508" max="508" width="0" style="19" hidden="1" customWidth="1"/>
    <col min="509" max="509" width="10.6640625" style="19" customWidth="1"/>
    <col min="510" max="510" width="0" style="19" hidden="1" customWidth="1"/>
    <col min="511" max="511" width="10.6640625" style="19" customWidth="1"/>
    <col min="512" max="512" width="12.5" style="19" customWidth="1"/>
    <col min="513" max="513" width="10.1640625" style="19" customWidth="1"/>
    <col min="514" max="523" width="9.1640625" style="19" customWidth="1"/>
    <col min="524" max="524" width="14.5" style="19" customWidth="1"/>
    <col min="525" max="525" width="11.33203125" style="19" customWidth="1"/>
    <col min="526" max="739" width="8.83203125" style="19"/>
    <col min="740" max="740" width="10.5" style="19" bestFit="1" customWidth="1"/>
    <col min="741" max="741" width="8.83203125" style="19"/>
    <col min="742" max="742" width="7.83203125" style="19" bestFit="1" customWidth="1"/>
    <col min="743" max="743" width="28.83203125" style="19" customWidth="1"/>
    <col min="744" max="746" width="8.83203125" style="19"/>
    <col min="747" max="747" width="14.5" style="19" bestFit="1" customWidth="1"/>
    <col min="748" max="749" width="8.83203125" style="19"/>
    <col min="750" max="750" width="10" style="19" bestFit="1" customWidth="1"/>
    <col min="751" max="763" width="8.83203125" style="19"/>
    <col min="764" max="764" width="0" style="19" hidden="1" customWidth="1"/>
    <col min="765" max="765" width="10.6640625" style="19" customWidth="1"/>
    <col min="766" max="766" width="0" style="19" hidden="1" customWidth="1"/>
    <col min="767" max="767" width="10.6640625" style="19" customWidth="1"/>
    <col min="768" max="768" width="12.5" style="19" customWidth="1"/>
    <col min="769" max="769" width="10.1640625" style="19" customWidth="1"/>
    <col min="770" max="779" width="9.1640625" style="19" customWidth="1"/>
    <col min="780" max="780" width="14.5" style="19" customWidth="1"/>
    <col min="781" max="781" width="11.33203125" style="19" customWidth="1"/>
    <col min="782" max="995" width="8.83203125" style="19"/>
    <col min="996" max="996" width="10.5" style="19" bestFit="1" customWidth="1"/>
    <col min="997" max="997" width="8.83203125" style="19"/>
    <col min="998" max="998" width="7.83203125" style="19" bestFit="1" customWidth="1"/>
    <col min="999" max="999" width="28.83203125" style="19" customWidth="1"/>
    <col min="1000" max="1002" width="8.83203125" style="19"/>
    <col min="1003" max="1003" width="14.5" style="19" bestFit="1" customWidth="1"/>
    <col min="1004" max="1005" width="8.83203125" style="19"/>
    <col min="1006" max="1006" width="10" style="19" bestFit="1" customWidth="1"/>
    <col min="1007" max="1019" width="8.83203125" style="19"/>
    <col min="1020" max="1020" width="0" style="19" hidden="1" customWidth="1"/>
    <col min="1021" max="1021" width="10.6640625" style="19" customWidth="1"/>
    <col min="1022" max="1022" width="0" style="19" hidden="1" customWidth="1"/>
    <col min="1023" max="1023" width="10.6640625" style="19" customWidth="1"/>
    <col min="1024" max="1024" width="12.5" style="19" customWidth="1"/>
    <col min="1025" max="1025" width="10.1640625" style="19" customWidth="1"/>
    <col min="1026" max="1035" width="9.1640625" style="19" customWidth="1"/>
    <col min="1036" max="1036" width="14.5" style="19" customWidth="1"/>
    <col min="1037" max="1037" width="11.33203125" style="19" customWidth="1"/>
    <col min="1038" max="1251" width="8.83203125" style="19"/>
    <col min="1252" max="1252" width="10.5" style="19" bestFit="1" customWidth="1"/>
    <col min="1253" max="1253" width="8.83203125" style="19"/>
    <col min="1254" max="1254" width="7.83203125" style="19" bestFit="1" customWidth="1"/>
    <col min="1255" max="1255" width="28.83203125" style="19" customWidth="1"/>
    <col min="1256" max="1258" width="8.83203125" style="19"/>
    <col min="1259" max="1259" width="14.5" style="19" bestFit="1" customWidth="1"/>
    <col min="1260" max="1261" width="8.83203125" style="19"/>
    <col min="1262" max="1262" width="10" style="19" bestFit="1" customWidth="1"/>
    <col min="1263" max="1275" width="8.83203125" style="19"/>
    <col min="1276" max="1276" width="0" style="19" hidden="1" customWidth="1"/>
    <col min="1277" max="1277" width="10.6640625" style="19" customWidth="1"/>
    <col min="1278" max="1278" width="0" style="19" hidden="1" customWidth="1"/>
    <col min="1279" max="1279" width="10.6640625" style="19" customWidth="1"/>
    <col min="1280" max="1280" width="12.5" style="19" customWidth="1"/>
    <col min="1281" max="1281" width="10.1640625" style="19" customWidth="1"/>
    <col min="1282" max="1291" width="9.1640625" style="19" customWidth="1"/>
    <col min="1292" max="1292" width="14.5" style="19" customWidth="1"/>
    <col min="1293" max="1293" width="11.33203125" style="19" customWidth="1"/>
    <col min="1294" max="1507" width="8.83203125" style="19"/>
    <col min="1508" max="1508" width="10.5" style="19" bestFit="1" customWidth="1"/>
    <col min="1509" max="1509" width="8.83203125" style="19"/>
    <col min="1510" max="1510" width="7.83203125" style="19" bestFit="1" customWidth="1"/>
    <col min="1511" max="1511" width="28.83203125" style="19" customWidth="1"/>
    <col min="1512" max="1514" width="8.83203125" style="19"/>
    <col min="1515" max="1515" width="14.5" style="19" bestFit="1" customWidth="1"/>
    <col min="1516" max="1517" width="8.83203125" style="19"/>
    <col min="1518" max="1518" width="10" style="19" bestFit="1" customWidth="1"/>
    <col min="1519" max="1531" width="8.83203125" style="19"/>
    <col min="1532" max="1532" width="0" style="19" hidden="1" customWidth="1"/>
    <col min="1533" max="1533" width="10.6640625" style="19" customWidth="1"/>
    <col min="1534" max="1534" width="0" style="19" hidden="1" customWidth="1"/>
    <col min="1535" max="1535" width="10.6640625" style="19" customWidth="1"/>
    <col min="1536" max="1536" width="12.5" style="19" customWidth="1"/>
    <col min="1537" max="1537" width="10.1640625" style="19" customWidth="1"/>
    <col min="1538" max="1547" width="9.1640625" style="19" customWidth="1"/>
    <col min="1548" max="1548" width="14.5" style="19" customWidth="1"/>
    <col min="1549" max="1549" width="11.33203125" style="19" customWidth="1"/>
    <col min="1550" max="1763" width="8.83203125" style="19"/>
    <col min="1764" max="1764" width="10.5" style="19" bestFit="1" customWidth="1"/>
    <col min="1765" max="1765" width="8.83203125" style="19"/>
    <col min="1766" max="1766" width="7.83203125" style="19" bestFit="1" customWidth="1"/>
    <col min="1767" max="1767" width="28.83203125" style="19" customWidth="1"/>
    <col min="1768" max="1770" width="8.83203125" style="19"/>
    <col min="1771" max="1771" width="14.5" style="19" bestFit="1" customWidth="1"/>
    <col min="1772" max="1773" width="8.83203125" style="19"/>
    <col min="1774" max="1774" width="10" style="19" bestFit="1" customWidth="1"/>
    <col min="1775" max="1787" width="8.83203125" style="19"/>
    <col min="1788" max="1788" width="0" style="19" hidden="1" customWidth="1"/>
    <col min="1789" max="1789" width="10.6640625" style="19" customWidth="1"/>
    <col min="1790" max="1790" width="0" style="19" hidden="1" customWidth="1"/>
    <col min="1791" max="1791" width="10.6640625" style="19" customWidth="1"/>
    <col min="1792" max="1792" width="12.5" style="19" customWidth="1"/>
    <col min="1793" max="1793" width="10.1640625" style="19" customWidth="1"/>
    <col min="1794" max="1803" width="9.1640625" style="19" customWidth="1"/>
    <col min="1804" max="1804" width="14.5" style="19" customWidth="1"/>
    <col min="1805" max="1805" width="11.33203125" style="19" customWidth="1"/>
    <col min="1806" max="2019" width="8.83203125" style="19"/>
    <col min="2020" max="2020" width="10.5" style="19" bestFit="1" customWidth="1"/>
    <col min="2021" max="2021" width="8.83203125" style="19"/>
    <col min="2022" max="2022" width="7.83203125" style="19" bestFit="1" customWidth="1"/>
    <col min="2023" max="2023" width="28.83203125" style="19" customWidth="1"/>
    <col min="2024" max="2026" width="8.83203125" style="19"/>
    <col min="2027" max="2027" width="14.5" style="19" bestFit="1" customWidth="1"/>
    <col min="2028" max="2029" width="8.83203125" style="19"/>
    <col min="2030" max="2030" width="10" style="19" bestFit="1" customWidth="1"/>
    <col min="2031" max="2043" width="8.83203125" style="19"/>
    <col min="2044" max="2044" width="0" style="19" hidden="1" customWidth="1"/>
    <col min="2045" max="2045" width="10.6640625" style="19" customWidth="1"/>
    <col min="2046" max="2046" width="0" style="19" hidden="1" customWidth="1"/>
    <col min="2047" max="2047" width="10.6640625" style="19" customWidth="1"/>
    <col min="2048" max="2048" width="12.5" style="19" customWidth="1"/>
    <col min="2049" max="2049" width="10.1640625" style="19" customWidth="1"/>
    <col min="2050" max="2059" width="9.1640625" style="19" customWidth="1"/>
    <col min="2060" max="2060" width="14.5" style="19" customWidth="1"/>
    <col min="2061" max="2061" width="11.33203125" style="19" customWidth="1"/>
    <col min="2062" max="2275" width="8.83203125" style="19"/>
    <col min="2276" max="2276" width="10.5" style="19" bestFit="1" customWidth="1"/>
    <col min="2277" max="2277" width="8.83203125" style="19"/>
    <col min="2278" max="2278" width="7.83203125" style="19" bestFit="1" customWidth="1"/>
    <col min="2279" max="2279" width="28.83203125" style="19" customWidth="1"/>
    <col min="2280" max="2282" width="8.83203125" style="19"/>
    <col min="2283" max="2283" width="14.5" style="19" bestFit="1" customWidth="1"/>
    <col min="2284" max="2285" width="8.83203125" style="19"/>
    <col min="2286" max="2286" width="10" style="19" bestFit="1" customWidth="1"/>
    <col min="2287" max="2299" width="8.83203125" style="19"/>
    <col min="2300" max="2300" width="0" style="19" hidden="1" customWidth="1"/>
    <col min="2301" max="2301" width="10.6640625" style="19" customWidth="1"/>
    <col min="2302" max="2302" width="0" style="19" hidden="1" customWidth="1"/>
    <col min="2303" max="2303" width="10.6640625" style="19" customWidth="1"/>
    <col min="2304" max="2304" width="12.5" style="19" customWidth="1"/>
    <col min="2305" max="2305" width="10.1640625" style="19" customWidth="1"/>
    <col min="2306" max="2315" width="9.1640625" style="19" customWidth="1"/>
    <col min="2316" max="2316" width="14.5" style="19" customWidth="1"/>
    <col min="2317" max="2317" width="11.33203125" style="19" customWidth="1"/>
    <col min="2318" max="2531" width="8.83203125" style="19"/>
    <col min="2532" max="2532" width="10.5" style="19" bestFit="1" customWidth="1"/>
    <col min="2533" max="2533" width="8.83203125" style="19"/>
    <col min="2534" max="2534" width="7.83203125" style="19" bestFit="1" customWidth="1"/>
    <col min="2535" max="2535" width="28.83203125" style="19" customWidth="1"/>
    <col min="2536" max="2538" width="8.83203125" style="19"/>
    <col min="2539" max="2539" width="14.5" style="19" bestFit="1" customWidth="1"/>
    <col min="2540" max="2541" width="8.83203125" style="19"/>
    <col min="2542" max="2542" width="10" style="19" bestFit="1" customWidth="1"/>
    <col min="2543" max="2555" width="8.83203125" style="19"/>
    <col min="2556" max="2556" width="0" style="19" hidden="1" customWidth="1"/>
    <col min="2557" max="2557" width="10.6640625" style="19" customWidth="1"/>
    <col min="2558" max="2558" width="0" style="19" hidden="1" customWidth="1"/>
    <col min="2559" max="2559" width="10.6640625" style="19" customWidth="1"/>
    <col min="2560" max="2560" width="12.5" style="19" customWidth="1"/>
    <col min="2561" max="2561" width="10.1640625" style="19" customWidth="1"/>
    <col min="2562" max="2571" width="9.1640625" style="19" customWidth="1"/>
    <col min="2572" max="2572" width="14.5" style="19" customWidth="1"/>
    <col min="2573" max="2573" width="11.33203125" style="19" customWidth="1"/>
    <col min="2574" max="2787" width="8.83203125" style="19"/>
    <col min="2788" max="2788" width="10.5" style="19" bestFit="1" customWidth="1"/>
    <col min="2789" max="2789" width="8.83203125" style="19"/>
    <col min="2790" max="2790" width="7.83203125" style="19" bestFit="1" customWidth="1"/>
    <col min="2791" max="2791" width="28.83203125" style="19" customWidth="1"/>
    <col min="2792" max="2794" width="8.83203125" style="19"/>
    <col min="2795" max="2795" width="14.5" style="19" bestFit="1" customWidth="1"/>
    <col min="2796" max="2797" width="8.83203125" style="19"/>
    <col min="2798" max="2798" width="10" style="19" bestFit="1" customWidth="1"/>
    <col min="2799" max="2811" width="8.83203125" style="19"/>
    <col min="2812" max="2812" width="0" style="19" hidden="1" customWidth="1"/>
    <col min="2813" max="2813" width="10.6640625" style="19" customWidth="1"/>
    <col min="2814" max="2814" width="0" style="19" hidden="1" customWidth="1"/>
    <col min="2815" max="2815" width="10.6640625" style="19" customWidth="1"/>
    <col min="2816" max="2816" width="12.5" style="19" customWidth="1"/>
    <col min="2817" max="2817" width="10.1640625" style="19" customWidth="1"/>
    <col min="2818" max="2827" width="9.1640625" style="19" customWidth="1"/>
    <col min="2828" max="2828" width="14.5" style="19" customWidth="1"/>
    <col min="2829" max="2829" width="11.33203125" style="19" customWidth="1"/>
    <col min="2830" max="3043" width="8.83203125" style="19"/>
    <col min="3044" max="3044" width="10.5" style="19" bestFit="1" customWidth="1"/>
    <col min="3045" max="3045" width="8.83203125" style="19"/>
    <col min="3046" max="3046" width="7.83203125" style="19" bestFit="1" customWidth="1"/>
    <col min="3047" max="3047" width="28.83203125" style="19" customWidth="1"/>
    <col min="3048" max="3050" width="8.83203125" style="19"/>
    <col min="3051" max="3051" width="14.5" style="19" bestFit="1" customWidth="1"/>
    <col min="3052" max="3053" width="8.83203125" style="19"/>
    <col min="3054" max="3054" width="10" style="19" bestFit="1" customWidth="1"/>
    <col min="3055" max="3067" width="8.83203125" style="19"/>
    <col min="3068" max="3068" width="0" style="19" hidden="1" customWidth="1"/>
    <col min="3069" max="3069" width="10.6640625" style="19" customWidth="1"/>
    <col min="3070" max="3070" width="0" style="19" hidden="1" customWidth="1"/>
    <col min="3071" max="3071" width="10.6640625" style="19" customWidth="1"/>
    <col min="3072" max="3072" width="12.5" style="19" customWidth="1"/>
    <col min="3073" max="3073" width="10.1640625" style="19" customWidth="1"/>
    <col min="3074" max="3083" width="9.1640625" style="19" customWidth="1"/>
    <col min="3084" max="3084" width="14.5" style="19" customWidth="1"/>
    <col min="3085" max="3085" width="11.33203125" style="19" customWidth="1"/>
    <col min="3086" max="3299" width="8.83203125" style="19"/>
    <col min="3300" max="3300" width="10.5" style="19" bestFit="1" customWidth="1"/>
    <col min="3301" max="3301" width="8.83203125" style="19"/>
    <col min="3302" max="3302" width="7.83203125" style="19" bestFit="1" customWidth="1"/>
    <col min="3303" max="3303" width="28.83203125" style="19" customWidth="1"/>
    <col min="3304" max="3306" width="8.83203125" style="19"/>
    <col min="3307" max="3307" width="14.5" style="19" bestFit="1" customWidth="1"/>
    <col min="3308" max="3309" width="8.83203125" style="19"/>
    <col min="3310" max="3310" width="10" style="19" bestFit="1" customWidth="1"/>
    <col min="3311" max="3323" width="8.83203125" style="19"/>
    <col min="3324" max="3324" width="0" style="19" hidden="1" customWidth="1"/>
    <col min="3325" max="3325" width="10.6640625" style="19" customWidth="1"/>
    <col min="3326" max="3326" width="0" style="19" hidden="1" customWidth="1"/>
    <col min="3327" max="3327" width="10.6640625" style="19" customWidth="1"/>
    <col min="3328" max="3328" width="12.5" style="19" customWidth="1"/>
    <col min="3329" max="3329" width="10.1640625" style="19" customWidth="1"/>
    <col min="3330" max="3339" width="9.1640625" style="19" customWidth="1"/>
    <col min="3340" max="3340" width="14.5" style="19" customWidth="1"/>
    <col min="3341" max="3341" width="11.33203125" style="19" customWidth="1"/>
    <col min="3342" max="3555" width="8.83203125" style="19"/>
    <col min="3556" max="3556" width="10.5" style="19" bestFit="1" customWidth="1"/>
    <col min="3557" max="3557" width="8.83203125" style="19"/>
    <col min="3558" max="3558" width="7.83203125" style="19" bestFit="1" customWidth="1"/>
    <col min="3559" max="3559" width="28.83203125" style="19" customWidth="1"/>
    <col min="3560" max="3562" width="8.83203125" style="19"/>
    <col min="3563" max="3563" width="14.5" style="19" bestFit="1" customWidth="1"/>
    <col min="3564" max="3565" width="8.83203125" style="19"/>
    <col min="3566" max="3566" width="10" style="19" bestFit="1" customWidth="1"/>
    <col min="3567" max="3579" width="8.83203125" style="19"/>
    <col min="3580" max="3580" width="0" style="19" hidden="1" customWidth="1"/>
    <col min="3581" max="3581" width="10.6640625" style="19" customWidth="1"/>
    <col min="3582" max="3582" width="0" style="19" hidden="1" customWidth="1"/>
    <col min="3583" max="3583" width="10.6640625" style="19" customWidth="1"/>
    <col min="3584" max="3584" width="12.5" style="19" customWidth="1"/>
    <col min="3585" max="3585" width="10.1640625" style="19" customWidth="1"/>
    <col min="3586" max="3595" width="9.1640625" style="19" customWidth="1"/>
    <col min="3596" max="3596" width="14.5" style="19" customWidth="1"/>
    <col min="3597" max="3597" width="11.33203125" style="19" customWidth="1"/>
    <col min="3598" max="3811" width="8.83203125" style="19"/>
    <col min="3812" max="3812" width="10.5" style="19" bestFit="1" customWidth="1"/>
    <col min="3813" max="3813" width="8.83203125" style="19"/>
    <col min="3814" max="3814" width="7.83203125" style="19" bestFit="1" customWidth="1"/>
    <col min="3815" max="3815" width="28.83203125" style="19" customWidth="1"/>
    <col min="3816" max="3818" width="8.83203125" style="19"/>
    <col min="3819" max="3819" width="14.5" style="19" bestFit="1" customWidth="1"/>
    <col min="3820" max="3821" width="8.83203125" style="19"/>
    <col min="3822" max="3822" width="10" style="19" bestFit="1" customWidth="1"/>
    <col min="3823" max="3835" width="8.83203125" style="19"/>
    <col min="3836" max="3836" width="0" style="19" hidden="1" customWidth="1"/>
    <col min="3837" max="3837" width="10.6640625" style="19" customWidth="1"/>
    <col min="3838" max="3838" width="0" style="19" hidden="1" customWidth="1"/>
    <col min="3839" max="3839" width="10.6640625" style="19" customWidth="1"/>
    <col min="3840" max="3840" width="12.5" style="19" customWidth="1"/>
    <col min="3841" max="3841" width="10.1640625" style="19" customWidth="1"/>
    <col min="3842" max="3851" width="9.1640625" style="19" customWidth="1"/>
    <col min="3852" max="3852" width="14.5" style="19" customWidth="1"/>
    <col min="3853" max="3853" width="11.33203125" style="19" customWidth="1"/>
    <col min="3854" max="4067" width="8.83203125" style="19"/>
    <col min="4068" max="4068" width="10.5" style="19" bestFit="1" customWidth="1"/>
    <col min="4069" max="4069" width="8.83203125" style="19"/>
    <col min="4070" max="4070" width="7.83203125" style="19" bestFit="1" customWidth="1"/>
    <col min="4071" max="4071" width="28.83203125" style="19" customWidth="1"/>
    <col min="4072" max="4074" width="8.83203125" style="19"/>
    <col min="4075" max="4075" width="14.5" style="19" bestFit="1" customWidth="1"/>
    <col min="4076" max="4077" width="8.83203125" style="19"/>
    <col min="4078" max="4078" width="10" style="19" bestFit="1" customWidth="1"/>
    <col min="4079" max="4091" width="8.83203125" style="19"/>
    <col min="4092" max="4092" width="0" style="19" hidden="1" customWidth="1"/>
    <col min="4093" max="4093" width="10.6640625" style="19" customWidth="1"/>
    <col min="4094" max="4094" width="0" style="19" hidden="1" customWidth="1"/>
    <col min="4095" max="4095" width="10.6640625" style="19" customWidth="1"/>
    <col min="4096" max="4096" width="12.5" style="19" customWidth="1"/>
    <col min="4097" max="4097" width="10.1640625" style="19" customWidth="1"/>
    <col min="4098" max="4107" width="9.1640625" style="19" customWidth="1"/>
    <col min="4108" max="4108" width="14.5" style="19" customWidth="1"/>
    <col min="4109" max="4109" width="11.33203125" style="19" customWidth="1"/>
    <col min="4110" max="4323" width="8.83203125" style="19"/>
    <col min="4324" max="4324" width="10.5" style="19" bestFit="1" customWidth="1"/>
    <col min="4325" max="4325" width="8.83203125" style="19"/>
    <col min="4326" max="4326" width="7.83203125" style="19" bestFit="1" customWidth="1"/>
    <col min="4327" max="4327" width="28.83203125" style="19" customWidth="1"/>
    <col min="4328" max="4330" width="8.83203125" style="19"/>
    <col min="4331" max="4331" width="14.5" style="19" bestFit="1" customWidth="1"/>
    <col min="4332" max="4333" width="8.83203125" style="19"/>
    <col min="4334" max="4334" width="10" style="19" bestFit="1" customWidth="1"/>
    <col min="4335" max="4347" width="8.83203125" style="19"/>
    <col min="4348" max="4348" width="0" style="19" hidden="1" customWidth="1"/>
    <col min="4349" max="4349" width="10.6640625" style="19" customWidth="1"/>
    <col min="4350" max="4350" width="0" style="19" hidden="1" customWidth="1"/>
    <col min="4351" max="4351" width="10.6640625" style="19" customWidth="1"/>
    <col min="4352" max="4352" width="12.5" style="19" customWidth="1"/>
    <col min="4353" max="4353" width="10.1640625" style="19" customWidth="1"/>
    <col min="4354" max="4363" width="9.1640625" style="19" customWidth="1"/>
    <col min="4364" max="4364" width="14.5" style="19" customWidth="1"/>
    <col min="4365" max="4365" width="11.33203125" style="19" customWidth="1"/>
    <col min="4366" max="4579" width="8.83203125" style="19"/>
    <col min="4580" max="4580" width="10.5" style="19" bestFit="1" customWidth="1"/>
    <col min="4581" max="4581" width="8.83203125" style="19"/>
    <col min="4582" max="4582" width="7.83203125" style="19" bestFit="1" customWidth="1"/>
    <col min="4583" max="4583" width="28.83203125" style="19" customWidth="1"/>
    <col min="4584" max="4586" width="8.83203125" style="19"/>
    <col min="4587" max="4587" width="14.5" style="19" bestFit="1" customWidth="1"/>
    <col min="4588" max="4589" width="8.83203125" style="19"/>
    <col min="4590" max="4590" width="10" style="19" bestFit="1" customWidth="1"/>
    <col min="4591" max="4603" width="8.83203125" style="19"/>
    <col min="4604" max="4604" width="0" style="19" hidden="1" customWidth="1"/>
    <col min="4605" max="4605" width="10.6640625" style="19" customWidth="1"/>
    <col min="4606" max="4606" width="0" style="19" hidden="1" customWidth="1"/>
    <col min="4607" max="4607" width="10.6640625" style="19" customWidth="1"/>
    <col min="4608" max="4608" width="12.5" style="19" customWidth="1"/>
    <col min="4609" max="4609" width="10.1640625" style="19" customWidth="1"/>
    <col min="4610" max="4619" width="9.1640625" style="19" customWidth="1"/>
    <col min="4620" max="4620" width="14.5" style="19" customWidth="1"/>
    <col min="4621" max="4621" width="11.33203125" style="19" customWidth="1"/>
    <col min="4622" max="4835" width="8.83203125" style="19"/>
    <col min="4836" max="4836" width="10.5" style="19" bestFit="1" customWidth="1"/>
    <col min="4837" max="4837" width="8.83203125" style="19"/>
    <col min="4838" max="4838" width="7.83203125" style="19" bestFit="1" customWidth="1"/>
    <col min="4839" max="4839" width="28.83203125" style="19" customWidth="1"/>
    <col min="4840" max="4842" width="8.83203125" style="19"/>
    <col min="4843" max="4843" width="14.5" style="19" bestFit="1" customWidth="1"/>
    <col min="4844" max="4845" width="8.83203125" style="19"/>
    <col min="4846" max="4846" width="10" style="19" bestFit="1" customWidth="1"/>
    <col min="4847" max="4859" width="8.83203125" style="19"/>
    <col min="4860" max="4860" width="0" style="19" hidden="1" customWidth="1"/>
    <col min="4861" max="4861" width="10.6640625" style="19" customWidth="1"/>
    <col min="4862" max="4862" width="0" style="19" hidden="1" customWidth="1"/>
    <col min="4863" max="4863" width="10.6640625" style="19" customWidth="1"/>
    <col min="4864" max="4864" width="12.5" style="19" customWidth="1"/>
    <col min="4865" max="4865" width="10.1640625" style="19" customWidth="1"/>
    <col min="4866" max="4875" width="9.1640625" style="19" customWidth="1"/>
    <col min="4876" max="4876" width="14.5" style="19" customWidth="1"/>
    <col min="4877" max="4877" width="11.33203125" style="19" customWidth="1"/>
    <col min="4878" max="5091" width="8.83203125" style="19"/>
    <col min="5092" max="5092" width="10.5" style="19" bestFit="1" customWidth="1"/>
    <col min="5093" max="5093" width="8.83203125" style="19"/>
    <col min="5094" max="5094" width="7.83203125" style="19" bestFit="1" customWidth="1"/>
    <col min="5095" max="5095" width="28.83203125" style="19" customWidth="1"/>
    <col min="5096" max="5098" width="8.83203125" style="19"/>
    <col min="5099" max="5099" width="14.5" style="19" bestFit="1" customWidth="1"/>
    <col min="5100" max="5101" width="8.83203125" style="19"/>
    <col min="5102" max="5102" width="10" style="19" bestFit="1" customWidth="1"/>
    <col min="5103" max="5115" width="8.83203125" style="19"/>
    <col min="5116" max="5116" width="0" style="19" hidden="1" customWidth="1"/>
    <col min="5117" max="5117" width="10.6640625" style="19" customWidth="1"/>
    <col min="5118" max="5118" width="0" style="19" hidden="1" customWidth="1"/>
    <col min="5119" max="5119" width="10.6640625" style="19" customWidth="1"/>
    <col min="5120" max="5120" width="12.5" style="19" customWidth="1"/>
    <col min="5121" max="5121" width="10.1640625" style="19" customWidth="1"/>
    <col min="5122" max="5131" width="9.1640625" style="19" customWidth="1"/>
    <col min="5132" max="5132" width="14.5" style="19" customWidth="1"/>
    <col min="5133" max="5133" width="11.33203125" style="19" customWidth="1"/>
    <col min="5134" max="5347" width="8.83203125" style="19"/>
    <col min="5348" max="5348" width="10.5" style="19" bestFit="1" customWidth="1"/>
    <col min="5349" max="5349" width="8.83203125" style="19"/>
    <col min="5350" max="5350" width="7.83203125" style="19" bestFit="1" customWidth="1"/>
    <col min="5351" max="5351" width="28.83203125" style="19" customWidth="1"/>
    <col min="5352" max="5354" width="8.83203125" style="19"/>
    <col min="5355" max="5355" width="14.5" style="19" bestFit="1" customWidth="1"/>
    <col min="5356" max="5357" width="8.83203125" style="19"/>
    <col min="5358" max="5358" width="10" style="19" bestFit="1" customWidth="1"/>
    <col min="5359" max="5371" width="8.83203125" style="19"/>
    <col min="5372" max="5372" width="0" style="19" hidden="1" customWidth="1"/>
    <col min="5373" max="5373" width="10.6640625" style="19" customWidth="1"/>
    <col min="5374" max="5374" width="0" style="19" hidden="1" customWidth="1"/>
    <col min="5375" max="5375" width="10.6640625" style="19" customWidth="1"/>
    <col min="5376" max="5376" width="12.5" style="19" customWidth="1"/>
    <col min="5377" max="5377" width="10.1640625" style="19" customWidth="1"/>
    <col min="5378" max="5387" width="9.1640625" style="19" customWidth="1"/>
    <col min="5388" max="5388" width="14.5" style="19" customWidth="1"/>
    <col min="5389" max="5389" width="11.33203125" style="19" customWidth="1"/>
    <col min="5390" max="5603" width="8.83203125" style="19"/>
    <col min="5604" max="5604" width="10.5" style="19" bestFit="1" customWidth="1"/>
    <col min="5605" max="5605" width="8.83203125" style="19"/>
    <col min="5606" max="5606" width="7.83203125" style="19" bestFit="1" customWidth="1"/>
    <col min="5607" max="5607" width="28.83203125" style="19" customWidth="1"/>
    <col min="5608" max="5610" width="8.83203125" style="19"/>
    <col min="5611" max="5611" width="14.5" style="19" bestFit="1" customWidth="1"/>
    <col min="5612" max="5613" width="8.83203125" style="19"/>
    <col min="5614" max="5614" width="10" style="19" bestFit="1" customWidth="1"/>
    <col min="5615" max="5627" width="8.83203125" style="19"/>
    <col min="5628" max="5628" width="0" style="19" hidden="1" customWidth="1"/>
    <col min="5629" max="5629" width="10.6640625" style="19" customWidth="1"/>
    <col min="5630" max="5630" width="0" style="19" hidden="1" customWidth="1"/>
    <col min="5631" max="5631" width="10.6640625" style="19" customWidth="1"/>
    <col min="5632" max="5632" width="12.5" style="19" customWidth="1"/>
    <col min="5633" max="5633" width="10.1640625" style="19" customWidth="1"/>
    <col min="5634" max="5643" width="9.1640625" style="19" customWidth="1"/>
    <col min="5644" max="5644" width="14.5" style="19" customWidth="1"/>
    <col min="5645" max="5645" width="11.33203125" style="19" customWidth="1"/>
    <col min="5646" max="5859" width="8.83203125" style="19"/>
    <col min="5860" max="5860" width="10.5" style="19" bestFit="1" customWidth="1"/>
    <col min="5861" max="5861" width="8.83203125" style="19"/>
    <col min="5862" max="5862" width="7.83203125" style="19" bestFit="1" customWidth="1"/>
    <col min="5863" max="5863" width="28.83203125" style="19" customWidth="1"/>
    <col min="5864" max="5866" width="8.83203125" style="19"/>
    <col min="5867" max="5867" width="14.5" style="19" bestFit="1" customWidth="1"/>
    <col min="5868" max="5869" width="8.83203125" style="19"/>
    <col min="5870" max="5870" width="10" style="19" bestFit="1" customWidth="1"/>
    <col min="5871" max="5883" width="8.83203125" style="19"/>
    <col min="5884" max="5884" width="0" style="19" hidden="1" customWidth="1"/>
    <col min="5885" max="5885" width="10.6640625" style="19" customWidth="1"/>
    <col min="5886" max="5886" width="0" style="19" hidden="1" customWidth="1"/>
    <col min="5887" max="5887" width="10.6640625" style="19" customWidth="1"/>
    <col min="5888" max="5888" width="12.5" style="19" customWidth="1"/>
    <col min="5889" max="5889" width="10.1640625" style="19" customWidth="1"/>
    <col min="5890" max="5899" width="9.1640625" style="19" customWidth="1"/>
    <col min="5900" max="5900" width="14.5" style="19" customWidth="1"/>
    <col min="5901" max="5901" width="11.33203125" style="19" customWidth="1"/>
    <col min="5902" max="6115" width="8.83203125" style="19"/>
    <col min="6116" max="6116" width="10.5" style="19" bestFit="1" customWidth="1"/>
    <col min="6117" max="6117" width="8.83203125" style="19"/>
    <col min="6118" max="6118" width="7.83203125" style="19" bestFit="1" customWidth="1"/>
    <col min="6119" max="6119" width="28.83203125" style="19" customWidth="1"/>
    <col min="6120" max="6122" width="8.83203125" style="19"/>
    <col min="6123" max="6123" width="14.5" style="19" bestFit="1" customWidth="1"/>
    <col min="6124" max="6125" width="8.83203125" style="19"/>
    <col min="6126" max="6126" width="10" style="19" bestFit="1" customWidth="1"/>
    <col min="6127" max="6139" width="8.83203125" style="19"/>
    <col min="6140" max="6140" width="0" style="19" hidden="1" customWidth="1"/>
    <col min="6141" max="6141" width="10.6640625" style="19" customWidth="1"/>
    <col min="6142" max="6142" width="0" style="19" hidden="1" customWidth="1"/>
    <col min="6143" max="6143" width="10.6640625" style="19" customWidth="1"/>
    <col min="6144" max="6144" width="12.5" style="19" customWidth="1"/>
    <col min="6145" max="6145" width="10.1640625" style="19" customWidth="1"/>
    <col min="6146" max="6155" width="9.1640625" style="19" customWidth="1"/>
    <col min="6156" max="6156" width="14.5" style="19" customWidth="1"/>
    <col min="6157" max="6157" width="11.33203125" style="19" customWidth="1"/>
    <col min="6158" max="6371" width="8.83203125" style="19"/>
    <col min="6372" max="6372" width="10.5" style="19" bestFit="1" customWidth="1"/>
    <col min="6373" max="6373" width="8.83203125" style="19"/>
    <col min="6374" max="6374" width="7.83203125" style="19" bestFit="1" customWidth="1"/>
    <col min="6375" max="6375" width="28.83203125" style="19" customWidth="1"/>
    <col min="6376" max="6378" width="8.83203125" style="19"/>
    <col min="6379" max="6379" width="14.5" style="19" bestFit="1" customWidth="1"/>
    <col min="6380" max="6381" width="8.83203125" style="19"/>
    <col min="6382" max="6382" width="10" style="19" bestFit="1" customWidth="1"/>
    <col min="6383" max="6395" width="8.83203125" style="19"/>
    <col min="6396" max="6396" width="0" style="19" hidden="1" customWidth="1"/>
    <col min="6397" max="6397" width="10.6640625" style="19" customWidth="1"/>
    <col min="6398" max="6398" width="0" style="19" hidden="1" customWidth="1"/>
    <col min="6399" max="6399" width="10.6640625" style="19" customWidth="1"/>
    <col min="6400" max="6400" width="12.5" style="19" customWidth="1"/>
    <col min="6401" max="6401" width="10.1640625" style="19" customWidth="1"/>
    <col min="6402" max="6411" width="9.1640625" style="19" customWidth="1"/>
    <col min="6412" max="6412" width="14.5" style="19" customWidth="1"/>
    <col min="6413" max="6413" width="11.33203125" style="19" customWidth="1"/>
    <col min="6414" max="6627" width="8.83203125" style="19"/>
    <col min="6628" max="6628" width="10.5" style="19" bestFit="1" customWidth="1"/>
    <col min="6629" max="6629" width="8.83203125" style="19"/>
    <col min="6630" max="6630" width="7.83203125" style="19" bestFit="1" customWidth="1"/>
    <col min="6631" max="6631" width="28.83203125" style="19" customWidth="1"/>
    <col min="6632" max="6634" width="8.83203125" style="19"/>
    <col min="6635" max="6635" width="14.5" style="19" bestFit="1" customWidth="1"/>
    <col min="6636" max="6637" width="8.83203125" style="19"/>
    <col min="6638" max="6638" width="10" style="19" bestFit="1" customWidth="1"/>
    <col min="6639" max="6651" width="8.83203125" style="19"/>
    <col min="6652" max="6652" width="0" style="19" hidden="1" customWidth="1"/>
    <col min="6653" max="6653" width="10.6640625" style="19" customWidth="1"/>
    <col min="6654" max="6654" width="0" style="19" hidden="1" customWidth="1"/>
    <col min="6655" max="6655" width="10.6640625" style="19" customWidth="1"/>
    <col min="6656" max="6656" width="12.5" style="19" customWidth="1"/>
    <col min="6657" max="6657" width="10.1640625" style="19" customWidth="1"/>
    <col min="6658" max="6667" width="9.1640625" style="19" customWidth="1"/>
    <col min="6668" max="6668" width="14.5" style="19" customWidth="1"/>
    <col min="6669" max="6669" width="11.33203125" style="19" customWidth="1"/>
    <col min="6670" max="6883" width="8.83203125" style="19"/>
    <col min="6884" max="6884" width="10.5" style="19" bestFit="1" customWidth="1"/>
    <col min="6885" max="6885" width="8.83203125" style="19"/>
    <col min="6886" max="6886" width="7.83203125" style="19" bestFit="1" customWidth="1"/>
    <col min="6887" max="6887" width="28.83203125" style="19" customWidth="1"/>
    <col min="6888" max="6890" width="8.83203125" style="19"/>
    <col min="6891" max="6891" width="14.5" style="19" bestFit="1" customWidth="1"/>
    <col min="6892" max="6893" width="8.83203125" style="19"/>
    <col min="6894" max="6894" width="10" style="19" bestFit="1" customWidth="1"/>
    <col min="6895" max="6907" width="8.83203125" style="19"/>
    <col min="6908" max="6908" width="0" style="19" hidden="1" customWidth="1"/>
    <col min="6909" max="6909" width="10.6640625" style="19" customWidth="1"/>
    <col min="6910" max="6910" width="0" style="19" hidden="1" customWidth="1"/>
    <col min="6911" max="6911" width="10.6640625" style="19" customWidth="1"/>
    <col min="6912" max="6912" width="12.5" style="19" customWidth="1"/>
    <col min="6913" max="6913" width="10.1640625" style="19" customWidth="1"/>
    <col min="6914" max="6923" width="9.1640625" style="19" customWidth="1"/>
    <col min="6924" max="6924" width="14.5" style="19" customWidth="1"/>
    <col min="6925" max="6925" width="11.33203125" style="19" customWidth="1"/>
    <col min="6926" max="7139" width="8.83203125" style="19"/>
    <col min="7140" max="7140" width="10.5" style="19" bestFit="1" customWidth="1"/>
    <col min="7141" max="7141" width="8.83203125" style="19"/>
    <col min="7142" max="7142" width="7.83203125" style="19" bestFit="1" customWidth="1"/>
    <col min="7143" max="7143" width="28.83203125" style="19" customWidth="1"/>
    <col min="7144" max="7146" width="8.83203125" style="19"/>
    <col min="7147" max="7147" width="14.5" style="19" bestFit="1" customWidth="1"/>
    <col min="7148" max="7149" width="8.83203125" style="19"/>
    <col min="7150" max="7150" width="10" style="19" bestFit="1" customWidth="1"/>
    <col min="7151" max="7163" width="8.83203125" style="19"/>
    <col min="7164" max="7164" width="0" style="19" hidden="1" customWidth="1"/>
    <col min="7165" max="7165" width="10.6640625" style="19" customWidth="1"/>
    <col min="7166" max="7166" width="0" style="19" hidden="1" customWidth="1"/>
    <col min="7167" max="7167" width="10.6640625" style="19" customWidth="1"/>
    <col min="7168" max="7168" width="12.5" style="19" customWidth="1"/>
    <col min="7169" max="7169" width="10.1640625" style="19" customWidth="1"/>
    <col min="7170" max="7179" width="9.1640625" style="19" customWidth="1"/>
    <col min="7180" max="7180" width="14.5" style="19" customWidth="1"/>
    <col min="7181" max="7181" width="11.33203125" style="19" customWidth="1"/>
    <col min="7182" max="7395" width="8.83203125" style="19"/>
    <col min="7396" max="7396" width="10.5" style="19" bestFit="1" customWidth="1"/>
    <col min="7397" max="7397" width="8.83203125" style="19"/>
    <col min="7398" max="7398" width="7.83203125" style="19" bestFit="1" customWidth="1"/>
    <col min="7399" max="7399" width="28.83203125" style="19" customWidth="1"/>
    <col min="7400" max="7402" width="8.83203125" style="19"/>
    <col min="7403" max="7403" width="14.5" style="19" bestFit="1" customWidth="1"/>
    <col min="7404" max="7405" width="8.83203125" style="19"/>
    <col min="7406" max="7406" width="10" style="19" bestFit="1" customWidth="1"/>
    <col min="7407" max="7419" width="8.83203125" style="19"/>
    <col min="7420" max="7420" width="0" style="19" hidden="1" customWidth="1"/>
    <col min="7421" max="7421" width="10.6640625" style="19" customWidth="1"/>
    <col min="7422" max="7422" width="0" style="19" hidden="1" customWidth="1"/>
    <col min="7423" max="7423" width="10.6640625" style="19" customWidth="1"/>
    <col min="7424" max="7424" width="12.5" style="19" customWidth="1"/>
    <col min="7425" max="7425" width="10.1640625" style="19" customWidth="1"/>
    <col min="7426" max="7435" width="9.1640625" style="19" customWidth="1"/>
    <col min="7436" max="7436" width="14.5" style="19" customWidth="1"/>
    <col min="7437" max="7437" width="11.33203125" style="19" customWidth="1"/>
    <col min="7438" max="7651" width="8.83203125" style="19"/>
    <col min="7652" max="7652" width="10.5" style="19" bestFit="1" customWidth="1"/>
    <col min="7653" max="7653" width="8.83203125" style="19"/>
    <col min="7654" max="7654" width="7.83203125" style="19" bestFit="1" customWidth="1"/>
    <col min="7655" max="7655" width="28.83203125" style="19" customWidth="1"/>
    <col min="7656" max="7658" width="8.83203125" style="19"/>
    <col min="7659" max="7659" width="14.5" style="19" bestFit="1" customWidth="1"/>
    <col min="7660" max="7661" width="8.83203125" style="19"/>
    <col min="7662" max="7662" width="10" style="19" bestFit="1" customWidth="1"/>
    <col min="7663" max="7675" width="8.83203125" style="19"/>
    <col min="7676" max="7676" width="0" style="19" hidden="1" customWidth="1"/>
    <col min="7677" max="7677" width="10.6640625" style="19" customWidth="1"/>
    <col min="7678" max="7678" width="0" style="19" hidden="1" customWidth="1"/>
    <col min="7679" max="7679" width="10.6640625" style="19" customWidth="1"/>
    <col min="7680" max="7680" width="12.5" style="19" customWidth="1"/>
    <col min="7681" max="7681" width="10.1640625" style="19" customWidth="1"/>
    <col min="7682" max="7691" width="9.1640625" style="19" customWidth="1"/>
    <col min="7692" max="7692" width="14.5" style="19" customWidth="1"/>
    <col min="7693" max="7693" width="11.33203125" style="19" customWidth="1"/>
    <col min="7694" max="7907" width="8.83203125" style="19"/>
    <col min="7908" max="7908" width="10.5" style="19" bestFit="1" customWidth="1"/>
    <col min="7909" max="7909" width="8.83203125" style="19"/>
    <col min="7910" max="7910" width="7.83203125" style="19" bestFit="1" customWidth="1"/>
    <col min="7911" max="7911" width="28.83203125" style="19" customWidth="1"/>
    <col min="7912" max="7914" width="8.83203125" style="19"/>
    <col min="7915" max="7915" width="14.5" style="19" bestFit="1" customWidth="1"/>
    <col min="7916" max="7917" width="8.83203125" style="19"/>
    <col min="7918" max="7918" width="10" style="19" bestFit="1" customWidth="1"/>
    <col min="7919" max="7931" width="8.83203125" style="19"/>
    <col min="7932" max="7932" width="0" style="19" hidden="1" customWidth="1"/>
    <col min="7933" max="7933" width="10.6640625" style="19" customWidth="1"/>
    <col min="7934" max="7934" width="0" style="19" hidden="1" customWidth="1"/>
    <col min="7935" max="7935" width="10.6640625" style="19" customWidth="1"/>
    <col min="7936" max="7936" width="12.5" style="19" customWidth="1"/>
    <col min="7937" max="7937" width="10.1640625" style="19" customWidth="1"/>
    <col min="7938" max="7947" width="9.1640625" style="19" customWidth="1"/>
    <col min="7948" max="7948" width="14.5" style="19" customWidth="1"/>
    <col min="7949" max="7949" width="11.33203125" style="19" customWidth="1"/>
    <col min="7950" max="8163" width="8.83203125" style="19"/>
    <col min="8164" max="8164" width="10.5" style="19" bestFit="1" customWidth="1"/>
    <col min="8165" max="8165" width="8.83203125" style="19"/>
    <col min="8166" max="8166" width="7.83203125" style="19" bestFit="1" customWidth="1"/>
    <col min="8167" max="8167" width="28.83203125" style="19" customWidth="1"/>
    <col min="8168" max="8170" width="8.83203125" style="19"/>
    <col min="8171" max="8171" width="14.5" style="19" bestFit="1" customWidth="1"/>
    <col min="8172" max="8173" width="8.83203125" style="19"/>
    <col min="8174" max="8174" width="10" style="19" bestFit="1" customWidth="1"/>
    <col min="8175" max="8187" width="8.83203125" style="19"/>
    <col min="8188" max="8188" width="0" style="19" hidden="1" customWidth="1"/>
    <col min="8189" max="8189" width="10.6640625" style="19" customWidth="1"/>
    <col min="8190" max="8190" width="0" style="19" hidden="1" customWidth="1"/>
    <col min="8191" max="8191" width="10.6640625" style="19" customWidth="1"/>
    <col min="8192" max="8192" width="12.5" style="19" customWidth="1"/>
    <col min="8193" max="8193" width="10.1640625" style="19" customWidth="1"/>
    <col min="8194" max="8203" width="9.1640625" style="19" customWidth="1"/>
    <col min="8204" max="8204" width="14.5" style="19" customWidth="1"/>
    <col min="8205" max="8205" width="11.33203125" style="19" customWidth="1"/>
    <col min="8206" max="8419" width="8.83203125" style="19"/>
    <col min="8420" max="8420" width="10.5" style="19" bestFit="1" customWidth="1"/>
    <col min="8421" max="8421" width="8.83203125" style="19"/>
    <col min="8422" max="8422" width="7.83203125" style="19" bestFit="1" customWidth="1"/>
    <col min="8423" max="8423" width="28.83203125" style="19" customWidth="1"/>
    <col min="8424" max="8426" width="8.83203125" style="19"/>
    <col min="8427" max="8427" width="14.5" style="19" bestFit="1" customWidth="1"/>
    <col min="8428" max="8429" width="8.83203125" style="19"/>
    <col min="8430" max="8430" width="10" style="19" bestFit="1" customWidth="1"/>
    <col min="8431" max="8443" width="8.83203125" style="19"/>
    <col min="8444" max="8444" width="0" style="19" hidden="1" customWidth="1"/>
    <col min="8445" max="8445" width="10.6640625" style="19" customWidth="1"/>
    <col min="8446" max="8446" width="0" style="19" hidden="1" customWidth="1"/>
    <col min="8447" max="8447" width="10.6640625" style="19" customWidth="1"/>
    <col min="8448" max="8448" width="12.5" style="19" customWidth="1"/>
    <col min="8449" max="8449" width="10.1640625" style="19" customWidth="1"/>
    <col min="8450" max="8459" width="9.1640625" style="19" customWidth="1"/>
    <col min="8460" max="8460" width="14.5" style="19" customWidth="1"/>
    <col min="8461" max="8461" width="11.33203125" style="19" customWidth="1"/>
    <col min="8462" max="8675" width="8.83203125" style="19"/>
    <col min="8676" max="8676" width="10.5" style="19" bestFit="1" customWidth="1"/>
    <col min="8677" max="8677" width="8.83203125" style="19"/>
    <col min="8678" max="8678" width="7.83203125" style="19" bestFit="1" customWidth="1"/>
    <col min="8679" max="8679" width="28.83203125" style="19" customWidth="1"/>
    <col min="8680" max="8682" width="8.83203125" style="19"/>
    <col min="8683" max="8683" width="14.5" style="19" bestFit="1" customWidth="1"/>
    <col min="8684" max="8685" width="8.83203125" style="19"/>
    <col min="8686" max="8686" width="10" style="19" bestFit="1" customWidth="1"/>
    <col min="8687" max="8699" width="8.83203125" style="19"/>
    <col min="8700" max="8700" width="0" style="19" hidden="1" customWidth="1"/>
    <col min="8701" max="8701" width="10.6640625" style="19" customWidth="1"/>
    <col min="8702" max="8702" width="0" style="19" hidden="1" customWidth="1"/>
    <col min="8703" max="8703" width="10.6640625" style="19" customWidth="1"/>
    <col min="8704" max="8704" width="12.5" style="19" customWidth="1"/>
    <col min="8705" max="8705" width="10.1640625" style="19" customWidth="1"/>
    <col min="8706" max="8715" width="9.1640625" style="19" customWidth="1"/>
    <col min="8716" max="8716" width="14.5" style="19" customWidth="1"/>
    <col min="8717" max="8717" width="11.33203125" style="19" customWidth="1"/>
    <col min="8718" max="8931" width="8.83203125" style="19"/>
    <col min="8932" max="8932" width="10.5" style="19" bestFit="1" customWidth="1"/>
    <col min="8933" max="8933" width="8.83203125" style="19"/>
    <col min="8934" max="8934" width="7.83203125" style="19" bestFit="1" customWidth="1"/>
    <col min="8935" max="8935" width="28.83203125" style="19" customWidth="1"/>
    <col min="8936" max="8938" width="8.83203125" style="19"/>
    <col min="8939" max="8939" width="14.5" style="19" bestFit="1" customWidth="1"/>
    <col min="8940" max="8941" width="8.83203125" style="19"/>
    <col min="8942" max="8942" width="10" style="19" bestFit="1" customWidth="1"/>
    <col min="8943" max="8955" width="8.83203125" style="19"/>
    <col min="8956" max="8956" width="0" style="19" hidden="1" customWidth="1"/>
    <col min="8957" max="8957" width="10.6640625" style="19" customWidth="1"/>
    <col min="8958" max="8958" width="0" style="19" hidden="1" customWidth="1"/>
    <col min="8959" max="8959" width="10.6640625" style="19" customWidth="1"/>
    <col min="8960" max="8960" width="12.5" style="19" customWidth="1"/>
    <col min="8961" max="8961" width="10.1640625" style="19" customWidth="1"/>
    <col min="8962" max="8971" width="9.1640625" style="19" customWidth="1"/>
    <col min="8972" max="8972" width="14.5" style="19" customWidth="1"/>
    <col min="8973" max="8973" width="11.33203125" style="19" customWidth="1"/>
    <col min="8974" max="9187" width="8.83203125" style="19"/>
    <col min="9188" max="9188" width="10.5" style="19" bestFit="1" customWidth="1"/>
    <col min="9189" max="9189" width="8.83203125" style="19"/>
    <col min="9190" max="9190" width="7.83203125" style="19" bestFit="1" customWidth="1"/>
    <col min="9191" max="9191" width="28.83203125" style="19" customWidth="1"/>
    <col min="9192" max="9194" width="8.83203125" style="19"/>
    <col min="9195" max="9195" width="14.5" style="19" bestFit="1" customWidth="1"/>
    <col min="9196" max="9197" width="8.83203125" style="19"/>
    <col min="9198" max="9198" width="10" style="19" bestFit="1" customWidth="1"/>
    <col min="9199" max="9211" width="8.83203125" style="19"/>
    <col min="9212" max="9212" width="0" style="19" hidden="1" customWidth="1"/>
    <col min="9213" max="9213" width="10.6640625" style="19" customWidth="1"/>
    <col min="9214" max="9214" width="0" style="19" hidden="1" customWidth="1"/>
    <col min="9215" max="9215" width="10.6640625" style="19" customWidth="1"/>
    <col min="9216" max="9216" width="12.5" style="19" customWidth="1"/>
    <col min="9217" max="9217" width="10.1640625" style="19" customWidth="1"/>
    <col min="9218" max="9227" width="9.1640625" style="19" customWidth="1"/>
    <col min="9228" max="9228" width="14.5" style="19" customWidth="1"/>
    <col min="9229" max="9229" width="11.33203125" style="19" customWidth="1"/>
    <col min="9230" max="9443" width="8.83203125" style="19"/>
    <col min="9444" max="9444" width="10.5" style="19" bestFit="1" customWidth="1"/>
    <col min="9445" max="9445" width="8.83203125" style="19"/>
    <col min="9446" max="9446" width="7.83203125" style="19" bestFit="1" customWidth="1"/>
    <col min="9447" max="9447" width="28.83203125" style="19" customWidth="1"/>
    <col min="9448" max="9450" width="8.83203125" style="19"/>
    <col min="9451" max="9451" width="14.5" style="19" bestFit="1" customWidth="1"/>
    <col min="9452" max="9453" width="8.83203125" style="19"/>
    <col min="9454" max="9454" width="10" style="19" bestFit="1" customWidth="1"/>
    <col min="9455" max="9467" width="8.83203125" style="19"/>
    <col min="9468" max="9468" width="0" style="19" hidden="1" customWidth="1"/>
    <col min="9469" max="9469" width="10.6640625" style="19" customWidth="1"/>
    <col min="9470" max="9470" width="0" style="19" hidden="1" customWidth="1"/>
    <col min="9471" max="9471" width="10.6640625" style="19" customWidth="1"/>
    <col min="9472" max="9472" width="12.5" style="19" customWidth="1"/>
    <col min="9473" max="9473" width="10.1640625" style="19" customWidth="1"/>
    <col min="9474" max="9483" width="9.1640625" style="19" customWidth="1"/>
    <col min="9484" max="9484" width="14.5" style="19" customWidth="1"/>
    <col min="9485" max="9485" width="11.33203125" style="19" customWidth="1"/>
    <col min="9486" max="9699" width="8.83203125" style="19"/>
    <col min="9700" max="9700" width="10.5" style="19" bestFit="1" customWidth="1"/>
    <col min="9701" max="9701" width="8.83203125" style="19"/>
    <col min="9702" max="9702" width="7.83203125" style="19" bestFit="1" customWidth="1"/>
    <col min="9703" max="9703" width="28.83203125" style="19" customWidth="1"/>
    <col min="9704" max="9706" width="8.83203125" style="19"/>
    <col min="9707" max="9707" width="14.5" style="19" bestFit="1" customWidth="1"/>
    <col min="9708" max="9709" width="8.83203125" style="19"/>
    <col min="9710" max="9710" width="10" style="19" bestFit="1" customWidth="1"/>
    <col min="9711" max="9723" width="8.83203125" style="19"/>
    <col min="9724" max="9724" width="0" style="19" hidden="1" customWidth="1"/>
    <col min="9725" max="9725" width="10.6640625" style="19" customWidth="1"/>
    <col min="9726" max="9726" width="0" style="19" hidden="1" customWidth="1"/>
    <col min="9727" max="9727" width="10.6640625" style="19" customWidth="1"/>
    <col min="9728" max="9728" width="12.5" style="19" customWidth="1"/>
    <col min="9729" max="9729" width="10.1640625" style="19" customWidth="1"/>
    <col min="9730" max="9739" width="9.1640625" style="19" customWidth="1"/>
    <col min="9740" max="9740" width="14.5" style="19" customWidth="1"/>
    <col min="9741" max="9741" width="11.33203125" style="19" customWidth="1"/>
    <col min="9742" max="9955" width="8.83203125" style="19"/>
    <col min="9956" max="9956" width="10.5" style="19" bestFit="1" customWidth="1"/>
    <col min="9957" max="9957" width="8.83203125" style="19"/>
    <col min="9958" max="9958" width="7.83203125" style="19" bestFit="1" customWidth="1"/>
    <col min="9959" max="9959" width="28.83203125" style="19" customWidth="1"/>
    <col min="9960" max="9962" width="8.83203125" style="19"/>
    <col min="9963" max="9963" width="14.5" style="19" bestFit="1" customWidth="1"/>
    <col min="9964" max="9965" width="8.83203125" style="19"/>
    <col min="9966" max="9966" width="10" style="19" bestFit="1" customWidth="1"/>
    <col min="9967" max="9979" width="8.83203125" style="19"/>
    <col min="9980" max="9980" width="0" style="19" hidden="1" customWidth="1"/>
    <col min="9981" max="9981" width="10.6640625" style="19" customWidth="1"/>
    <col min="9982" max="9982" width="0" style="19" hidden="1" customWidth="1"/>
    <col min="9983" max="9983" width="10.6640625" style="19" customWidth="1"/>
    <col min="9984" max="9984" width="12.5" style="19" customWidth="1"/>
    <col min="9985" max="9985" width="10.1640625" style="19" customWidth="1"/>
    <col min="9986" max="9995" width="9.1640625" style="19" customWidth="1"/>
    <col min="9996" max="9996" width="14.5" style="19" customWidth="1"/>
    <col min="9997" max="9997" width="11.33203125" style="19" customWidth="1"/>
    <col min="9998" max="10211" width="8.83203125" style="19"/>
    <col min="10212" max="10212" width="10.5" style="19" bestFit="1" customWidth="1"/>
    <col min="10213" max="10213" width="8.83203125" style="19"/>
    <col min="10214" max="10214" width="7.83203125" style="19" bestFit="1" customWidth="1"/>
    <col min="10215" max="10215" width="28.83203125" style="19" customWidth="1"/>
    <col min="10216" max="10218" width="8.83203125" style="19"/>
    <col min="10219" max="10219" width="14.5" style="19" bestFit="1" customWidth="1"/>
    <col min="10220" max="10221" width="8.83203125" style="19"/>
    <col min="10222" max="10222" width="10" style="19" bestFit="1" customWidth="1"/>
    <col min="10223" max="10235" width="8.83203125" style="19"/>
    <col min="10236" max="10236" width="0" style="19" hidden="1" customWidth="1"/>
    <col min="10237" max="10237" width="10.6640625" style="19" customWidth="1"/>
    <col min="10238" max="10238" width="0" style="19" hidden="1" customWidth="1"/>
    <col min="10239" max="10239" width="10.6640625" style="19" customWidth="1"/>
    <col min="10240" max="10240" width="12.5" style="19" customWidth="1"/>
    <col min="10241" max="10241" width="10.1640625" style="19" customWidth="1"/>
    <col min="10242" max="10251" width="9.1640625" style="19" customWidth="1"/>
    <col min="10252" max="10252" width="14.5" style="19" customWidth="1"/>
    <col min="10253" max="10253" width="11.33203125" style="19" customWidth="1"/>
    <col min="10254" max="10467" width="8.83203125" style="19"/>
    <col min="10468" max="10468" width="10.5" style="19" bestFit="1" customWidth="1"/>
    <col min="10469" max="10469" width="8.83203125" style="19"/>
    <col min="10470" max="10470" width="7.83203125" style="19" bestFit="1" customWidth="1"/>
    <col min="10471" max="10471" width="28.83203125" style="19" customWidth="1"/>
    <col min="10472" max="10474" width="8.83203125" style="19"/>
    <col min="10475" max="10475" width="14.5" style="19" bestFit="1" customWidth="1"/>
    <col min="10476" max="10477" width="8.83203125" style="19"/>
    <col min="10478" max="10478" width="10" style="19" bestFit="1" customWidth="1"/>
    <col min="10479" max="10491" width="8.83203125" style="19"/>
    <col min="10492" max="10492" width="0" style="19" hidden="1" customWidth="1"/>
    <col min="10493" max="10493" width="10.6640625" style="19" customWidth="1"/>
    <col min="10494" max="10494" width="0" style="19" hidden="1" customWidth="1"/>
    <col min="10495" max="10495" width="10.6640625" style="19" customWidth="1"/>
    <col min="10496" max="10496" width="12.5" style="19" customWidth="1"/>
    <col min="10497" max="10497" width="10.1640625" style="19" customWidth="1"/>
    <col min="10498" max="10507" width="9.1640625" style="19" customWidth="1"/>
    <col min="10508" max="10508" width="14.5" style="19" customWidth="1"/>
    <col min="10509" max="10509" width="11.33203125" style="19" customWidth="1"/>
    <col min="10510" max="10723" width="8.83203125" style="19"/>
    <col min="10724" max="10724" width="10.5" style="19" bestFit="1" customWidth="1"/>
    <col min="10725" max="10725" width="8.83203125" style="19"/>
    <col min="10726" max="10726" width="7.83203125" style="19" bestFit="1" customWidth="1"/>
    <col min="10727" max="10727" width="28.83203125" style="19" customWidth="1"/>
    <col min="10728" max="10730" width="8.83203125" style="19"/>
    <col min="10731" max="10731" width="14.5" style="19" bestFit="1" customWidth="1"/>
    <col min="10732" max="10733" width="8.83203125" style="19"/>
    <col min="10734" max="10734" width="10" style="19" bestFit="1" customWidth="1"/>
    <col min="10735" max="10747" width="8.83203125" style="19"/>
    <col min="10748" max="10748" width="0" style="19" hidden="1" customWidth="1"/>
    <col min="10749" max="10749" width="10.6640625" style="19" customWidth="1"/>
    <col min="10750" max="10750" width="0" style="19" hidden="1" customWidth="1"/>
    <col min="10751" max="10751" width="10.6640625" style="19" customWidth="1"/>
    <col min="10752" max="10752" width="12.5" style="19" customWidth="1"/>
    <col min="10753" max="10753" width="10.1640625" style="19" customWidth="1"/>
    <col min="10754" max="10763" width="9.1640625" style="19" customWidth="1"/>
    <col min="10764" max="10764" width="14.5" style="19" customWidth="1"/>
    <col min="10765" max="10765" width="11.33203125" style="19" customWidth="1"/>
    <col min="10766" max="10979" width="8.83203125" style="19"/>
    <col min="10980" max="10980" width="10.5" style="19" bestFit="1" customWidth="1"/>
    <col min="10981" max="10981" width="8.83203125" style="19"/>
    <col min="10982" max="10982" width="7.83203125" style="19" bestFit="1" customWidth="1"/>
    <col min="10983" max="10983" width="28.83203125" style="19" customWidth="1"/>
    <col min="10984" max="10986" width="8.83203125" style="19"/>
    <col min="10987" max="10987" width="14.5" style="19" bestFit="1" customWidth="1"/>
    <col min="10988" max="10989" width="8.83203125" style="19"/>
    <col min="10990" max="10990" width="10" style="19" bestFit="1" customWidth="1"/>
    <col min="10991" max="11003" width="8.83203125" style="19"/>
    <col min="11004" max="11004" width="0" style="19" hidden="1" customWidth="1"/>
    <col min="11005" max="11005" width="10.6640625" style="19" customWidth="1"/>
    <col min="11006" max="11006" width="0" style="19" hidden="1" customWidth="1"/>
    <col min="11007" max="11007" width="10.6640625" style="19" customWidth="1"/>
    <col min="11008" max="11008" width="12.5" style="19" customWidth="1"/>
    <col min="11009" max="11009" width="10.1640625" style="19" customWidth="1"/>
    <col min="11010" max="11019" width="9.1640625" style="19" customWidth="1"/>
    <col min="11020" max="11020" width="14.5" style="19" customWidth="1"/>
    <col min="11021" max="11021" width="11.33203125" style="19" customWidth="1"/>
    <col min="11022" max="11235" width="8.83203125" style="19"/>
    <col min="11236" max="11236" width="10.5" style="19" bestFit="1" customWidth="1"/>
    <col min="11237" max="11237" width="8.83203125" style="19"/>
    <col min="11238" max="11238" width="7.83203125" style="19" bestFit="1" customWidth="1"/>
    <col min="11239" max="11239" width="28.83203125" style="19" customWidth="1"/>
    <col min="11240" max="11242" width="8.83203125" style="19"/>
    <col min="11243" max="11243" width="14.5" style="19" bestFit="1" customWidth="1"/>
    <col min="11244" max="11245" width="8.83203125" style="19"/>
    <col min="11246" max="11246" width="10" style="19" bestFit="1" customWidth="1"/>
    <col min="11247" max="11259" width="8.83203125" style="19"/>
    <col min="11260" max="11260" width="0" style="19" hidden="1" customWidth="1"/>
    <col min="11261" max="11261" width="10.6640625" style="19" customWidth="1"/>
    <col min="11262" max="11262" width="0" style="19" hidden="1" customWidth="1"/>
    <col min="11263" max="11263" width="10.6640625" style="19" customWidth="1"/>
    <col min="11264" max="11264" width="12.5" style="19" customWidth="1"/>
    <col min="11265" max="11265" width="10.1640625" style="19" customWidth="1"/>
    <col min="11266" max="11275" width="9.1640625" style="19" customWidth="1"/>
    <col min="11276" max="11276" width="14.5" style="19" customWidth="1"/>
    <col min="11277" max="11277" width="11.33203125" style="19" customWidth="1"/>
    <col min="11278" max="11491" width="8.83203125" style="19"/>
    <col min="11492" max="11492" width="10.5" style="19" bestFit="1" customWidth="1"/>
    <col min="11493" max="11493" width="8.83203125" style="19"/>
    <col min="11494" max="11494" width="7.83203125" style="19" bestFit="1" customWidth="1"/>
    <col min="11495" max="11495" width="28.83203125" style="19" customWidth="1"/>
    <col min="11496" max="11498" width="8.83203125" style="19"/>
    <col min="11499" max="11499" width="14.5" style="19" bestFit="1" customWidth="1"/>
    <col min="11500" max="11501" width="8.83203125" style="19"/>
    <col min="11502" max="11502" width="10" style="19" bestFit="1" customWidth="1"/>
    <col min="11503" max="11515" width="8.83203125" style="19"/>
    <col min="11516" max="11516" width="0" style="19" hidden="1" customWidth="1"/>
    <col min="11517" max="11517" width="10.6640625" style="19" customWidth="1"/>
    <col min="11518" max="11518" width="0" style="19" hidden="1" customWidth="1"/>
    <col min="11519" max="11519" width="10.6640625" style="19" customWidth="1"/>
    <col min="11520" max="11520" width="12.5" style="19" customWidth="1"/>
    <col min="11521" max="11521" width="10.1640625" style="19" customWidth="1"/>
    <col min="11522" max="11531" width="9.1640625" style="19" customWidth="1"/>
    <col min="11532" max="11532" width="14.5" style="19" customWidth="1"/>
    <col min="11533" max="11533" width="11.33203125" style="19" customWidth="1"/>
    <col min="11534" max="11747" width="8.83203125" style="19"/>
    <col min="11748" max="11748" width="10.5" style="19" bestFit="1" customWidth="1"/>
    <col min="11749" max="11749" width="8.83203125" style="19"/>
    <col min="11750" max="11750" width="7.83203125" style="19" bestFit="1" customWidth="1"/>
    <col min="11751" max="11751" width="28.83203125" style="19" customWidth="1"/>
    <col min="11752" max="11754" width="8.83203125" style="19"/>
    <col min="11755" max="11755" width="14.5" style="19" bestFit="1" customWidth="1"/>
    <col min="11756" max="11757" width="8.83203125" style="19"/>
    <col min="11758" max="11758" width="10" style="19" bestFit="1" customWidth="1"/>
    <col min="11759" max="11771" width="8.83203125" style="19"/>
    <col min="11772" max="11772" width="0" style="19" hidden="1" customWidth="1"/>
    <col min="11773" max="11773" width="10.6640625" style="19" customWidth="1"/>
    <col min="11774" max="11774" width="0" style="19" hidden="1" customWidth="1"/>
    <col min="11775" max="11775" width="10.6640625" style="19" customWidth="1"/>
    <col min="11776" max="11776" width="12.5" style="19" customWidth="1"/>
    <col min="11777" max="11777" width="10.1640625" style="19" customWidth="1"/>
    <col min="11778" max="11787" width="9.1640625" style="19" customWidth="1"/>
    <col min="11788" max="11788" width="14.5" style="19" customWidth="1"/>
    <col min="11789" max="11789" width="11.33203125" style="19" customWidth="1"/>
    <col min="11790" max="12003" width="8.83203125" style="19"/>
    <col min="12004" max="12004" width="10.5" style="19" bestFit="1" customWidth="1"/>
    <col min="12005" max="12005" width="8.83203125" style="19"/>
    <col min="12006" max="12006" width="7.83203125" style="19" bestFit="1" customWidth="1"/>
    <col min="12007" max="12007" width="28.83203125" style="19" customWidth="1"/>
    <col min="12008" max="12010" width="8.83203125" style="19"/>
    <col min="12011" max="12011" width="14.5" style="19" bestFit="1" customWidth="1"/>
    <col min="12012" max="12013" width="8.83203125" style="19"/>
    <col min="12014" max="12014" width="10" style="19" bestFit="1" customWidth="1"/>
    <col min="12015" max="12027" width="8.83203125" style="19"/>
    <col min="12028" max="12028" width="0" style="19" hidden="1" customWidth="1"/>
    <col min="12029" max="12029" width="10.6640625" style="19" customWidth="1"/>
    <col min="12030" max="12030" width="0" style="19" hidden="1" customWidth="1"/>
    <col min="12031" max="12031" width="10.6640625" style="19" customWidth="1"/>
    <col min="12032" max="12032" width="12.5" style="19" customWidth="1"/>
    <col min="12033" max="12033" width="10.1640625" style="19" customWidth="1"/>
    <col min="12034" max="12043" width="9.1640625" style="19" customWidth="1"/>
    <col min="12044" max="12044" width="14.5" style="19" customWidth="1"/>
    <col min="12045" max="12045" width="11.33203125" style="19" customWidth="1"/>
    <col min="12046" max="12259" width="8.83203125" style="19"/>
    <col min="12260" max="12260" width="10.5" style="19" bestFit="1" customWidth="1"/>
    <col min="12261" max="12261" width="8.83203125" style="19"/>
    <col min="12262" max="12262" width="7.83203125" style="19" bestFit="1" customWidth="1"/>
    <col min="12263" max="12263" width="28.83203125" style="19" customWidth="1"/>
    <col min="12264" max="12266" width="8.83203125" style="19"/>
    <col min="12267" max="12267" width="14.5" style="19" bestFit="1" customWidth="1"/>
    <col min="12268" max="12269" width="8.83203125" style="19"/>
    <col min="12270" max="12270" width="10" style="19" bestFit="1" customWidth="1"/>
    <col min="12271" max="12283" width="8.83203125" style="19"/>
    <col min="12284" max="12284" width="0" style="19" hidden="1" customWidth="1"/>
    <col min="12285" max="12285" width="10.6640625" style="19" customWidth="1"/>
    <col min="12286" max="12286" width="0" style="19" hidden="1" customWidth="1"/>
    <col min="12287" max="12287" width="10.6640625" style="19" customWidth="1"/>
    <col min="12288" max="12288" width="12.5" style="19" customWidth="1"/>
    <col min="12289" max="12289" width="10.1640625" style="19" customWidth="1"/>
    <col min="12290" max="12299" width="9.1640625" style="19" customWidth="1"/>
    <col min="12300" max="12300" width="14.5" style="19" customWidth="1"/>
    <col min="12301" max="12301" width="11.33203125" style="19" customWidth="1"/>
    <col min="12302" max="12515" width="8.83203125" style="19"/>
    <col min="12516" max="12516" width="10.5" style="19" bestFit="1" customWidth="1"/>
    <col min="12517" max="12517" width="8.83203125" style="19"/>
    <col min="12518" max="12518" width="7.83203125" style="19" bestFit="1" customWidth="1"/>
    <col min="12519" max="12519" width="28.83203125" style="19" customWidth="1"/>
    <col min="12520" max="12522" width="8.83203125" style="19"/>
    <col min="12523" max="12523" width="14.5" style="19" bestFit="1" customWidth="1"/>
    <col min="12524" max="12525" width="8.83203125" style="19"/>
    <col min="12526" max="12526" width="10" style="19" bestFit="1" customWidth="1"/>
    <col min="12527" max="12539" width="8.83203125" style="19"/>
    <col min="12540" max="12540" width="0" style="19" hidden="1" customWidth="1"/>
    <col min="12541" max="12541" width="10.6640625" style="19" customWidth="1"/>
    <col min="12542" max="12542" width="0" style="19" hidden="1" customWidth="1"/>
    <col min="12543" max="12543" width="10.6640625" style="19" customWidth="1"/>
    <col min="12544" max="12544" width="12.5" style="19" customWidth="1"/>
    <col min="12545" max="12545" width="10.1640625" style="19" customWidth="1"/>
    <col min="12546" max="12555" width="9.1640625" style="19" customWidth="1"/>
    <col min="12556" max="12556" width="14.5" style="19" customWidth="1"/>
    <col min="12557" max="12557" width="11.33203125" style="19" customWidth="1"/>
    <col min="12558" max="12771" width="8.83203125" style="19"/>
    <col min="12772" max="12772" width="10.5" style="19" bestFit="1" customWidth="1"/>
    <col min="12773" max="12773" width="8.83203125" style="19"/>
    <col min="12774" max="12774" width="7.83203125" style="19" bestFit="1" customWidth="1"/>
    <col min="12775" max="12775" width="28.83203125" style="19" customWidth="1"/>
    <col min="12776" max="12778" width="8.83203125" style="19"/>
    <col min="12779" max="12779" width="14.5" style="19" bestFit="1" customWidth="1"/>
    <col min="12780" max="12781" width="8.83203125" style="19"/>
    <col min="12782" max="12782" width="10" style="19" bestFit="1" customWidth="1"/>
    <col min="12783" max="12795" width="8.83203125" style="19"/>
    <col min="12796" max="12796" width="0" style="19" hidden="1" customWidth="1"/>
    <col min="12797" max="12797" width="10.6640625" style="19" customWidth="1"/>
    <col min="12798" max="12798" width="0" style="19" hidden="1" customWidth="1"/>
    <col min="12799" max="12799" width="10.6640625" style="19" customWidth="1"/>
    <col min="12800" max="12800" width="12.5" style="19" customWidth="1"/>
    <col min="12801" max="12801" width="10.1640625" style="19" customWidth="1"/>
    <col min="12802" max="12811" width="9.1640625" style="19" customWidth="1"/>
    <col min="12812" max="12812" width="14.5" style="19" customWidth="1"/>
    <col min="12813" max="12813" width="11.33203125" style="19" customWidth="1"/>
    <col min="12814" max="13027" width="8.83203125" style="19"/>
    <col min="13028" max="13028" width="10.5" style="19" bestFit="1" customWidth="1"/>
    <col min="13029" max="13029" width="8.83203125" style="19"/>
    <col min="13030" max="13030" width="7.83203125" style="19" bestFit="1" customWidth="1"/>
    <col min="13031" max="13031" width="28.83203125" style="19" customWidth="1"/>
    <col min="13032" max="13034" width="8.83203125" style="19"/>
    <col min="13035" max="13035" width="14.5" style="19" bestFit="1" customWidth="1"/>
    <col min="13036" max="13037" width="8.83203125" style="19"/>
    <col min="13038" max="13038" width="10" style="19" bestFit="1" customWidth="1"/>
    <col min="13039" max="13051" width="8.83203125" style="19"/>
    <col min="13052" max="13052" width="0" style="19" hidden="1" customWidth="1"/>
    <col min="13053" max="13053" width="10.6640625" style="19" customWidth="1"/>
    <col min="13054" max="13054" width="0" style="19" hidden="1" customWidth="1"/>
    <col min="13055" max="13055" width="10.6640625" style="19" customWidth="1"/>
    <col min="13056" max="13056" width="12.5" style="19" customWidth="1"/>
    <col min="13057" max="13057" width="10.1640625" style="19" customWidth="1"/>
    <col min="13058" max="13067" width="9.1640625" style="19" customWidth="1"/>
    <col min="13068" max="13068" width="14.5" style="19" customWidth="1"/>
    <col min="13069" max="13069" width="11.33203125" style="19" customWidth="1"/>
    <col min="13070" max="13283" width="8.83203125" style="19"/>
    <col min="13284" max="13284" width="10.5" style="19" bestFit="1" customWidth="1"/>
    <col min="13285" max="13285" width="8.83203125" style="19"/>
    <col min="13286" max="13286" width="7.83203125" style="19" bestFit="1" customWidth="1"/>
    <col min="13287" max="13287" width="28.83203125" style="19" customWidth="1"/>
    <col min="13288" max="13290" width="8.83203125" style="19"/>
    <col min="13291" max="13291" width="14.5" style="19" bestFit="1" customWidth="1"/>
    <col min="13292" max="13293" width="8.83203125" style="19"/>
    <col min="13294" max="13294" width="10" style="19" bestFit="1" customWidth="1"/>
    <col min="13295" max="13307" width="8.83203125" style="19"/>
    <col min="13308" max="13308" width="0" style="19" hidden="1" customWidth="1"/>
    <col min="13309" max="13309" width="10.6640625" style="19" customWidth="1"/>
    <col min="13310" max="13310" width="0" style="19" hidden="1" customWidth="1"/>
    <col min="13311" max="13311" width="10.6640625" style="19" customWidth="1"/>
    <col min="13312" max="13312" width="12.5" style="19" customWidth="1"/>
    <col min="13313" max="13313" width="10.1640625" style="19" customWidth="1"/>
    <col min="13314" max="13323" width="9.1640625" style="19" customWidth="1"/>
    <col min="13324" max="13324" width="14.5" style="19" customWidth="1"/>
    <col min="13325" max="13325" width="11.33203125" style="19" customWidth="1"/>
    <col min="13326" max="13539" width="8.83203125" style="19"/>
    <col min="13540" max="13540" width="10.5" style="19" bestFit="1" customWidth="1"/>
    <col min="13541" max="13541" width="8.83203125" style="19"/>
    <col min="13542" max="13542" width="7.83203125" style="19" bestFit="1" customWidth="1"/>
    <col min="13543" max="13543" width="28.83203125" style="19" customWidth="1"/>
    <col min="13544" max="13546" width="8.83203125" style="19"/>
    <col min="13547" max="13547" width="14.5" style="19" bestFit="1" customWidth="1"/>
    <col min="13548" max="13549" width="8.83203125" style="19"/>
    <col min="13550" max="13550" width="10" style="19" bestFit="1" customWidth="1"/>
    <col min="13551" max="13563" width="8.83203125" style="19"/>
    <col min="13564" max="13564" width="0" style="19" hidden="1" customWidth="1"/>
    <col min="13565" max="13565" width="10.6640625" style="19" customWidth="1"/>
    <col min="13566" max="13566" width="0" style="19" hidden="1" customWidth="1"/>
    <col min="13567" max="13567" width="10.6640625" style="19" customWidth="1"/>
    <col min="13568" max="13568" width="12.5" style="19" customWidth="1"/>
    <col min="13569" max="13569" width="10.1640625" style="19" customWidth="1"/>
    <col min="13570" max="13579" width="9.1640625" style="19" customWidth="1"/>
    <col min="13580" max="13580" width="14.5" style="19" customWidth="1"/>
    <col min="13581" max="13581" width="11.33203125" style="19" customWidth="1"/>
    <col min="13582" max="13795" width="8.83203125" style="19"/>
    <col min="13796" max="13796" width="10.5" style="19" bestFit="1" customWidth="1"/>
    <col min="13797" max="13797" width="8.83203125" style="19"/>
    <col min="13798" max="13798" width="7.83203125" style="19" bestFit="1" customWidth="1"/>
    <col min="13799" max="13799" width="28.83203125" style="19" customWidth="1"/>
    <col min="13800" max="13802" width="8.83203125" style="19"/>
    <col min="13803" max="13803" width="14.5" style="19" bestFit="1" customWidth="1"/>
    <col min="13804" max="13805" width="8.83203125" style="19"/>
    <col min="13806" max="13806" width="10" style="19" bestFit="1" customWidth="1"/>
    <col min="13807" max="13819" width="8.83203125" style="19"/>
    <col min="13820" max="13820" width="0" style="19" hidden="1" customWidth="1"/>
    <col min="13821" max="13821" width="10.6640625" style="19" customWidth="1"/>
    <col min="13822" max="13822" width="0" style="19" hidden="1" customWidth="1"/>
    <col min="13823" max="13823" width="10.6640625" style="19" customWidth="1"/>
    <col min="13824" max="13824" width="12.5" style="19" customWidth="1"/>
    <col min="13825" max="13825" width="10.1640625" style="19" customWidth="1"/>
    <col min="13826" max="13835" width="9.1640625" style="19" customWidth="1"/>
    <col min="13836" max="13836" width="14.5" style="19" customWidth="1"/>
    <col min="13837" max="13837" width="11.33203125" style="19" customWidth="1"/>
    <col min="13838" max="14051" width="8.83203125" style="19"/>
    <col min="14052" max="14052" width="10.5" style="19" bestFit="1" customWidth="1"/>
    <col min="14053" max="14053" width="8.83203125" style="19"/>
    <col min="14054" max="14054" width="7.83203125" style="19" bestFit="1" customWidth="1"/>
    <col min="14055" max="14055" width="28.83203125" style="19" customWidth="1"/>
    <col min="14056" max="14058" width="8.83203125" style="19"/>
    <col min="14059" max="14059" width="14.5" style="19" bestFit="1" customWidth="1"/>
    <col min="14060" max="14061" width="8.83203125" style="19"/>
    <col min="14062" max="14062" width="10" style="19" bestFit="1" customWidth="1"/>
    <col min="14063" max="14075" width="8.83203125" style="19"/>
    <col min="14076" max="14076" width="0" style="19" hidden="1" customWidth="1"/>
    <col min="14077" max="14077" width="10.6640625" style="19" customWidth="1"/>
    <col min="14078" max="14078" width="0" style="19" hidden="1" customWidth="1"/>
    <col min="14079" max="14079" width="10.6640625" style="19" customWidth="1"/>
    <col min="14080" max="14080" width="12.5" style="19" customWidth="1"/>
    <col min="14081" max="14081" width="10.1640625" style="19" customWidth="1"/>
    <col min="14082" max="14091" width="9.1640625" style="19" customWidth="1"/>
    <col min="14092" max="14092" width="14.5" style="19" customWidth="1"/>
    <col min="14093" max="14093" width="11.33203125" style="19" customWidth="1"/>
    <col min="14094" max="14307" width="8.83203125" style="19"/>
    <col min="14308" max="14308" width="10.5" style="19" bestFit="1" customWidth="1"/>
    <col min="14309" max="14309" width="8.83203125" style="19"/>
    <col min="14310" max="14310" width="7.83203125" style="19" bestFit="1" customWidth="1"/>
    <col min="14311" max="14311" width="28.83203125" style="19" customWidth="1"/>
    <col min="14312" max="14314" width="8.83203125" style="19"/>
    <col min="14315" max="14315" width="14.5" style="19" bestFit="1" customWidth="1"/>
    <col min="14316" max="14317" width="8.83203125" style="19"/>
    <col min="14318" max="14318" width="10" style="19" bestFit="1" customWidth="1"/>
    <col min="14319" max="14331" width="8.83203125" style="19"/>
    <col min="14332" max="14332" width="0" style="19" hidden="1" customWidth="1"/>
    <col min="14333" max="14333" width="10.6640625" style="19" customWidth="1"/>
    <col min="14334" max="14334" width="0" style="19" hidden="1" customWidth="1"/>
    <col min="14335" max="14335" width="10.6640625" style="19" customWidth="1"/>
    <col min="14336" max="14336" width="12.5" style="19" customWidth="1"/>
    <col min="14337" max="14337" width="10.1640625" style="19" customWidth="1"/>
    <col min="14338" max="14347" width="9.1640625" style="19" customWidth="1"/>
    <col min="14348" max="14348" width="14.5" style="19" customWidth="1"/>
    <col min="14349" max="14349" width="11.33203125" style="19" customWidth="1"/>
    <col min="14350" max="14563" width="8.83203125" style="19"/>
    <col min="14564" max="14564" width="10.5" style="19" bestFit="1" customWidth="1"/>
    <col min="14565" max="14565" width="8.83203125" style="19"/>
    <col min="14566" max="14566" width="7.83203125" style="19" bestFit="1" customWidth="1"/>
    <col min="14567" max="14567" width="28.83203125" style="19" customWidth="1"/>
    <col min="14568" max="14570" width="8.83203125" style="19"/>
    <col min="14571" max="14571" width="14.5" style="19" bestFit="1" customWidth="1"/>
    <col min="14572" max="14573" width="8.83203125" style="19"/>
    <col min="14574" max="14574" width="10" style="19" bestFit="1" customWidth="1"/>
    <col min="14575" max="14587" width="8.83203125" style="19"/>
    <col min="14588" max="14588" width="0" style="19" hidden="1" customWidth="1"/>
    <col min="14589" max="14589" width="10.6640625" style="19" customWidth="1"/>
    <col min="14590" max="14590" width="0" style="19" hidden="1" customWidth="1"/>
    <col min="14591" max="14591" width="10.6640625" style="19" customWidth="1"/>
    <col min="14592" max="14592" width="12.5" style="19" customWidth="1"/>
    <col min="14593" max="14593" width="10.1640625" style="19" customWidth="1"/>
    <col min="14594" max="14603" width="9.1640625" style="19" customWidth="1"/>
    <col min="14604" max="14604" width="14.5" style="19" customWidth="1"/>
    <col min="14605" max="14605" width="11.33203125" style="19" customWidth="1"/>
    <col min="14606" max="14819" width="8.83203125" style="19"/>
    <col min="14820" max="14820" width="10.5" style="19" bestFit="1" customWidth="1"/>
    <col min="14821" max="14821" width="8.83203125" style="19"/>
    <col min="14822" max="14822" width="7.83203125" style="19" bestFit="1" customWidth="1"/>
    <col min="14823" max="14823" width="28.83203125" style="19" customWidth="1"/>
    <col min="14824" max="14826" width="8.83203125" style="19"/>
    <col min="14827" max="14827" width="14.5" style="19" bestFit="1" customWidth="1"/>
    <col min="14828" max="14829" width="8.83203125" style="19"/>
    <col min="14830" max="14830" width="10" style="19" bestFit="1" customWidth="1"/>
    <col min="14831" max="14843" width="8.83203125" style="19"/>
    <col min="14844" max="14844" width="0" style="19" hidden="1" customWidth="1"/>
    <col min="14845" max="14845" width="10.6640625" style="19" customWidth="1"/>
    <col min="14846" max="14846" width="0" style="19" hidden="1" customWidth="1"/>
    <col min="14847" max="14847" width="10.6640625" style="19" customWidth="1"/>
    <col min="14848" max="14848" width="12.5" style="19" customWidth="1"/>
    <col min="14849" max="14849" width="10.1640625" style="19" customWidth="1"/>
    <col min="14850" max="14859" width="9.1640625" style="19" customWidth="1"/>
    <col min="14860" max="14860" width="14.5" style="19" customWidth="1"/>
    <col min="14861" max="14861" width="11.33203125" style="19" customWidth="1"/>
    <col min="14862" max="15075" width="8.83203125" style="19"/>
    <col min="15076" max="15076" width="10.5" style="19" bestFit="1" customWidth="1"/>
    <col min="15077" max="15077" width="8.83203125" style="19"/>
    <col min="15078" max="15078" width="7.83203125" style="19" bestFit="1" customWidth="1"/>
    <col min="15079" max="15079" width="28.83203125" style="19" customWidth="1"/>
    <col min="15080" max="15082" width="8.83203125" style="19"/>
    <col min="15083" max="15083" width="14.5" style="19" bestFit="1" customWidth="1"/>
    <col min="15084" max="15085" width="8.83203125" style="19"/>
    <col min="15086" max="15086" width="10" style="19" bestFit="1" customWidth="1"/>
    <col min="15087" max="15099" width="8.83203125" style="19"/>
    <col min="15100" max="15100" width="0" style="19" hidden="1" customWidth="1"/>
    <col min="15101" max="15101" width="10.6640625" style="19" customWidth="1"/>
    <col min="15102" max="15102" width="0" style="19" hidden="1" customWidth="1"/>
    <col min="15103" max="15103" width="10.6640625" style="19" customWidth="1"/>
    <col min="15104" max="15104" width="12.5" style="19" customWidth="1"/>
    <col min="15105" max="15105" width="10.1640625" style="19" customWidth="1"/>
    <col min="15106" max="15115" width="9.1640625" style="19" customWidth="1"/>
    <col min="15116" max="15116" width="14.5" style="19" customWidth="1"/>
    <col min="15117" max="15117" width="11.33203125" style="19" customWidth="1"/>
    <col min="15118" max="15331" width="8.83203125" style="19"/>
    <col min="15332" max="15332" width="10.5" style="19" bestFit="1" customWidth="1"/>
    <col min="15333" max="15333" width="8.83203125" style="19"/>
    <col min="15334" max="15334" width="7.83203125" style="19" bestFit="1" customWidth="1"/>
    <col min="15335" max="15335" width="28.83203125" style="19" customWidth="1"/>
    <col min="15336" max="15338" width="8.83203125" style="19"/>
    <col min="15339" max="15339" width="14.5" style="19" bestFit="1" customWidth="1"/>
    <col min="15340" max="15341" width="8.83203125" style="19"/>
    <col min="15342" max="15342" width="10" style="19" bestFit="1" customWidth="1"/>
    <col min="15343" max="15355" width="8.83203125" style="19"/>
    <col min="15356" max="15356" width="0" style="19" hidden="1" customWidth="1"/>
    <col min="15357" max="15357" width="10.6640625" style="19" customWidth="1"/>
    <col min="15358" max="15358" width="0" style="19" hidden="1" customWidth="1"/>
    <col min="15359" max="15359" width="10.6640625" style="19" customWidth="1"/>
    <col min="15360" max="15360" width="12.5" style="19" customWidth="1"/>
    <col min="15361" max="15361" width="10.1640625" style="19" customWidth="1"/>
    <col min="15362" max="15371" width="9.1640625" style="19" customWidth="1"/>
    <col min="15372" max="15372" width="14.5" style="19" customWidth="1"/>
    <col min="15373" max="15373" width="11.33203125" style="19" customWidth="1"/>
    <col min="15374" max="15587" width="8.83203125" style="19"/>
    <col min="15588" max="15588" width="10.5" style="19" bestFit="1" customWidth="1"/>
    <col min="15589" max="15589" width="8.83203125" style="19"/>
    <col min="15590" max="15590" width="7.83203125" style="19" bestFit="1" customWidth="1"/>
    <col min="15591" max="15591" width="28.83203125" style="19" customWidth="1"/>
    <col min="15592" max="15594" width="8.83203125" style="19"/>
    <col min="15595" max="15595" width="14.5" style="19" bestFit="1" customWidth="1"/>
    <col min="15596" max="15597" width="8.83203125" style="19"/>
    <col min="15598" max="15598" width="10" style="19" bestFit="1" customWidth="1"/>
    <col min="15599" max="15611" width="8.83203125" style="19"/>
    <col min="15612" max="15612" width="0" style="19" hidden="1" customWidth="1"/>
    <col min="15613" max="15613" width="10.6640625" style="19" customWidth="1"/>
    <col min="15614" max="15614" width="0" style="19" hidden="1" customWidth="1"/>
    <col min="15615" max="15615" width="10.6640625" style="19" customWidth="1"/>
    <col min="15616" max="15616" width="12.5" style="19" customWidth="1"/>
    <col min="15617" max="15617" width="10.1640625" style="19" customWidth="1"/>
    <col min="15618" max="15627" width="9.1640625" style="19" customWidth="1"/>
    <col min="15628" max="15628" width="14.5" style="19" customWidth="1"/>
    <col min="15629" max="15629" width="11.33203125" style="19" customWidth="1"/>
    <col min="15630" max="15843" width="8.83203125" style="19"/>
    <col min="15844" max="15844" width="10.5" style="19" bestFit="1" customWidth="1"/>
    <col min="15845" max="15845" width="8.83203125" style="19"/>
    <col min="15846" max="15846" width="7.83203125" style="19" bestFit="1" customWidth="1"/>
    <col min="15847" max="15847" width="28.83203125" style="19" customWidth="1"/>
    <col min="15848" max="15850" width="8.83203125" style="19"/>
    <col min="15851" max="15851" width="14.5" style="19" bestFit="1" customWidth="1"/>
    <col min="15852" max="15853" width="8.83203125" style="19"/>
    <col min="15854" max="15854" width="10" style="19" bestFit="1" customWidth="1"/>
    <col min="15855" max="15867" width="8.83203125" style="19"/>
    <col min="15868" max="15868" width="0" style="19" hidden="1" customWidth="1"/>
    <col min="15869" max="15869" width="10.6640625" style="19" customWidth="1"/>
    <col min="15870" max="15870" width="0" style="19" hidden="1" customWidth="1"/>
    <col min="15871" max="15871" width="10.6640625" style="19" customWidth="1"/>
    <col min="15872" max="15872" width="12.5" style="19" customWidth="1"/>
    <col min="15873" max="15873" width="10.1640625" style="19" customWidth="1"/>
    <col min="15874" max="15883" width="9.1640625" style="19" customWidth="1"/>
    <col min="15884" max="15884" width="14.5" style="19" customWidth="1"/>
    <col min="15885" max="15885" width="11.33203125" style="19" customWidth="1"/>
    <col min="15886" max="16099" width="8.83203125" style="19"/>
    <col min="16100" max="16100" width="10.5" style="19" bestFit="1" customWidth="1"/>
    <col min="16101" max="16101" width="8.83203125" style="19"/>
    <col min="16102" max="16102" width="7.83203125" style="19" bestFit="1" customWidth="1"/>
    <col min="16103" max="16103" width="28.83203125" style="19" customWidth="1"/>
    <col min="16104" max="16106" width="8.83203125" style="19"/>
    <col min="16107" max="16107" width="14.5" style="19" bestFit="1" customWidth="1"/>
    <col min="16108" max="16109" width="8.83203125" style="19"/>
    <col min="16110" max="16110" width="10" style="19" bestFit="1" customWidth="1"/>
    <col min="16111" max="16123" width="8.83203125" style="19"/>
    <col min="16124" max="16124" width="0" style="19" hidden="1" customWidth="1"/>
    <col min="16125" max="16125" width="10.6640625" style="19" customWidth="1"/>
    <col min="16126" max="16126" width="0" style="19" hidden="1" customWidth="1"/>
    <col min="16127" max="16127" width="10.6640625" style="19" customWidth="1"/>
    <col min="16128" max="16128" width="12.5" style="19" customWidth="1"/>
    <col min="16129" max="16129" width="10.1640625" style="19" customWidth="1"/>
    <col min="16130" max="16139" width="9.1640625" style="19" customWidth="1"/>
    <col min="16140" max="16140" width="14.5" style="19" customWidth="1"/>
    <col min="16141" max="16141" width="11.33203125" style="19" customWidth="1"/>
    <col min="16142" max="16384" width="8.83203125" style="19"/>
  </cols>
  <sheetData>
    <row r="1" spans="1:13" s="6" customFormat="1" ht="42.75" customHeight="1">
      <c r="A1" s="1" t="s">
        <v>175</v>
      </c>
      <c r="B1" s="2" t="s">
        <v>184</v>
      </c>
      <c r="C1" s="3" t="s">
        <v>185</v>
      </c>
      <c r="D1" s="4" t="s">
        <v>186</v>
      </c>
      <c r="E1" s="46" t="s">
        <v>187</v>
      </c>
      <c r="F1" s="47" t="s">
        <v>188</v>
      </c>
      <c r="G1" s="47" t="s">
        <v>189</v>
      </c>
      <c r="H1" s="47" t="s">
        <v>190</v>
      </c>
      <c r="I1" s="5" t="s">
        <v>191</v>
      </c>
      <c r="J1" s="5" t="s">
        <v>192</v>
      </c>
      <c r="K1" s="5" t="s">
        <v>54</v>
      </c>
      <c r="L1" s="5" t="s">
        <v>92</v>
      </c>
      <c r="M1" s="63" t="s">
        <v>56</v>
      </c>
    </row>
    <row r="2" spans="1:13">
      <c r="A2" s="7"/>
      <c r="B2" s="7" t="s">
        <v>193</v>
      </c>
      <c r="C2" s="7"/>
      <c r="D2" s="8"/>
      <c r="E2" s="48"/>
      <c r="F2" s="49" t="s">
        <v>193</v>
      </c>
      <c r="G2" s="50" t="s">
        <v>194</v>
      </c>
      <c r="H2" s="50" t="s">
        <v>194</v>
      </c>
      <c r="I2" s="14" t="s">
        <v>197</v>
      </c>
      <c r="J2" s="14" t="s">
        <v>197</v>
      </c>
      <c r="K2" s="14" t="s">
        <v>195</v>
      </c>
      <c r="L2" s="14" t="s">
        <v>194</v>
      </c>
      <c r="M2" s="67" t="s">
        <v>193</v>
      </c>
    </row>
    <row r="3" spans="1:13">
      <c r="A3" s="15"/>
      <c r="B3" s="54"/>
      <c r="C3" s="54"/>
      <c r="D3" s="55"/>
      <c r="M3" s="35"/>
    </row>
    <row r="4" spans="1:13">
      <c r="A4" s="68" t="s">
        <v>57</v>
      </c>
      <c r="B4" s="69">
        <v>4</v>
      </c>
      <c r="C4" s="54" t="s">
        <v>58</v>
      </c>
      <c r="D4" s="55" t="s">
        <v>59</v>
      </c>
      <c r="E4" s="70">
        <v>36675</v>
      </c>
      <c r="F4" s="13">
        <v>4</v>
      </c>
      <c r="G4" s="24">
        <v>0</v>
      </c>
      <c r="H4" s="24">
        <v>0</v>
      </c>
      <c r="I4" s="71">
        <v>6.942061735227204E-3</v>
      </c>
      <c r="J4" s="71">
        <v>6.942061735227204E-3</v>
      </c>
      <c r="K4" s="24">
        <v>2.7149818606653136</v>
      </c>
      <c r="L4" s="24">
        <v>10.25179856115108</v>
      </c>
      <c r="M4" s="52">
        <v>25</v>
      </c>
    </row>
    <row r="5" spans="1:13">
      <c r="A5" s="19" t="s">
        <v>60</v>
      </c>
      <c r="B5" s="13">
        <v>7</v>
      </c>
      <c r="C5" s="13" t="s">
        <v>97</v>
      </c>
      <c r="D5" s="19" t="s">
        <v>61</v>
      </c>
      <c r="E5" s="70">
        <v>36675</v>
      </c>
      <c r="F5" s="13">
        <v>3</v>
      </c>
      <c r="G5" s="24">
        <v>0</v>
      </c>
      <c r="H5" s="24">
        <v>0</v>
      </c>
      <c r="I5" s="71">
        <v>1.143498660227284E-2</v>
      </c>
      <c r="J5" s="71">
        <v>1.143498660227284E-2</v>
      </c>
      <c r="K5" s="24">
        <v>5.4932534765248526</v>
      </c>
      <c r="L5" s="24">
        <v>10.408921933085539</v>
      </c>
      <c r="M5" s="52">
        <v>22</v>
      </c>
    </row>
    <row r="6" spans="1:13">
      <c r="A6" s="19" t="s">
        <v>62</v>
      </c>
      <c r="B6" s="13">
        <v>12</v>
      </c>
      <c r="C6" s="13" t="s">
        <v>98</v>
      </c>
      <c r="D6" s="19" t="s">
        <v>63</v>
      </c>
      <c r="E6" s="70">
        <v>36675</v>
      </c>
      <c r="F6" s="13">
        <v>5</v>
      </c>
      <c r="G6" s="24">
        <v>0</v>
      </c>
      <c r="H6" s="24">
        <v>0</v>
      </c>
      <c r="I6" s="71">
        <v>2.3212788412902214E-2</v>
      </c>
      <c r="J6" s="71">
        <v>2.3212788412902214E-2</v>
      </c>
      <c r="K6" s="24">
        <v>4.0355587655473855</v>
      </c>
      <c r="L6" s="24">
        <v>10.69802731411232</v>
      </c>
      <c r="M6" s="52">
        <v>17</v>
      </c>
    </row>
    <row r="7" spans="1:13">
      <c r="A7" s="19" t="s">
        <v>64</v>
      </c>
      <c r="B7" s="13">
        <v>17</v>
      </c>
      <c r="C7" s="13" t="s">
        <v>98</v>
      </c>
      <c r="D7" s="19" t="s">
        <v>63</v>
      </c>
      <c r="E7" s="70">
        <v>36675</v>
      </c>
      <c r="F7" s="13">
        <v>5</v>
      </c>
      <c r="G7" s="24">
        <v>0</v>
      </c>
      <c r="H7" s="24">
        <v>0</v>
      </c>
      <c r="I7" s="71">
        <v>4.3069922235402666E-2</v>
      </c>
      <c r="J7" s="71">
        <v>4.3069922235402666E-2</v>
      </c>
      <c r="K7" s="24">
        <v>5.622637406089364</v>
      </c>
      <c r="L7" s="24">
        <v>10.409252669039159</v>
      </c>
      <c r="M7" s="52">
        <v>12</v>
      </c>
    </row>
    <row r="8" spans="1:13">
      <c r="A8" s="19" t="s">
        <v>65</v>
      </c>
      <c r="B8" s="13">
        <v>25</v>
      </c>
      <c r="C8" s="13" t="s">
        <v>98</v>
      </c>
      <c r="D8" s="19" t="s">
        <v>63</v>
      </c>
      <c r="E8" s="70">
        <v>36675</v>
      </c>
      <c r="F8" s="13">
        <v>8</v>
      </c>
      <c r="G8" s="24">
        <v>0</v>
      </c>
      <c r="H8" s="24">
        <v>0</v>
      </c>
      <c r="I8" s="71">
        <v>5.1682162875041189E-2</v>
      </c>
      <c r="J8" s="71">
        <v>5.1682162875041189E-2</v>
      </c>
      <c r="K8" s="24">
        <v>8.0706726013847696</v>
      </c>
      <c r="L8" s="24">
        <v>10.089020771513384</v>
      </c>
      <c r="M8" s="52">
        <v>4</v>
      </c>
    </row>
    <row r="9" spans="1:13">
      <c r="A9" s="19" t="s">
        <v>66</v>
      </c>
      <c r="B9" s="13">
        <v>29</v>
      </c>
      <c r="C9" s="13" t="s">
        <v>67</v>
      </c>
      <c r="D9" s="19" t="s">
        <v>68</v>
      </c>
      <c r="E9" s="70">
        <v>36675</v>
      </c>
      <c r="F9" s="13">
        <v>4</v>
      </c>
      <c r="G9" s="24">
        <v>0</v>
      </c>
      <c r="H9" s="24">
        <v>0</v>
      </c>
      <c r="I9" s="71">
        <v>0.12456999071818078</v>
      </c>
      <c r="J9" s="71">
        <v>0.12456999071818078</v>
      </c>
      <c r="K9" s="24">
        <v>101.45325733843833</v>
      </c>
      <c r="L9" s="24">
        <v>8.9366515837103933</v>
      </c>
      <c r="M9" s="52">
        <v>0</v>
      </c>
    </row>
    <row r="10" spans="1:13">
      <c r="A10" s="19" t="s">
        <v>69</v>
      </c>
      <c r="B10" s="13">
        <v>56</v>
      </c>
      <c r="C10" s="13" t="s">
        <v>70</v>
      </c>
      <c r="D10" s="19" t="s">
        <v>209</v>
      </c>
      <c r="E10" s="70">
        <v>36675</v>
      </c>
      <c r="F10" s="13">
        <v>27</v>
      </c>
      <c r="G10" s="24">
        <v>0</v>
      </c>
      <c r="H10" s="24">
        <v>0</v>
      </c>
      <c r="I10" s="71">
        <v>0.72605956030668317</v>
      </c>
      <c r="J10" s="71">
        <v>0.72605956030668317</v>
      </c>
      <c r="K10" s="24">
        <v>15.727377302665021</v>
      </c>
      <c r="L10" s="24">
        <v>4.0561146691064298</v>
      </c>
      <c r="M10" s="52">
        <v>-27</v>
      </c>
    </row>
    <row r="11" spans="1:13">
      <c r="E11" s="70"/>
      <c r="F11" s="13" t="s">
        <v>231</v>
      </c>
      <c r="G11" s="24" t="s">
        <v>231</v>
      </c>
      <c r="H11" s="24" t="s">
        <v>231</v>
      </c>
      <c r="I11" s="71" t="s">
        <v>231</v>
      </c>
      <c r="J11" s="71" t="s">
        <v>231</v>
      </c>
      <c r="K11" s="24" t="s">
        <v>231</v>
      </c>
    </row>
    <row r="12" spans="1:13">
      <c r="A12" s="19" t="s">
        <v>71</v>
      </c>
      <c r="B12" s="13">
        <v>0.3</v>
      </c>
      <c r="C12" s="13" t="s">
        <v>96</v>
      </c>
      <c r="D12" s="19" t="s">
        <v>72</v>
      </c>
      <c r="E12" s="70">
        <v>36675</v>
      </c>
      <c r="F12" s="13">
        <v>0.3</v>
      </c>
      <c r="G12" s="24">
        <v>0</v>
      </c>
      <c r="H12" s="24">
        <v>0</v>
      </c>
      <c r="I12" s="71">
        <v>9.601082392247047E-2</v>
      </c>
      <c r="J12" s="71">
        <v>9.601082392247047E-2</v>
      </c>
      <c r="K12" s="24">
        <v>53.43310564194099</v>
      </c>
      <c r="L12" s="24">
        <v>8.2998661311914876</v>
      </c>
      <c r="M12" s="52">
        <v>12.2</v>
      </c>
    </row>
    <row r="13" spans="1:13">
      <c r="A13" s="19" t="s">
        <v>73</v>
      </c>
      <c r="B13" s="13">
        <v>5</v>
      </c>
      <c r="C13" s="13" t="s">
        <v>97</v>
      </c>
      <c r="D13" s="19" t="s">
        <v>74</v>
      </c>
      <c r="E13" s="70">
        <v>36675</v>
      </c>
      <c r="F13" s="13">
        <v>4.7</v>
      </c>
      <c r="G13" s="24">
        <v>0</v>
      </c>
      <c r="H13" s="24">
        <v>18.778753659556671</v>
      </c>
      <c r="I13" s="71">
        <v>3.6495803921108086E-2</v>
      </c>
      <c r="J13" s="71">
        <v>4.4933814199469325E-2</v>
      </c>
      <c r="K13" s="24">
        <v>14.113531066815366</v>
      </c>
      <c r="L13" s="24">
        <v>10.674157303370741</v>
      </c>
      <c r="M13" s="52">
        <v>7.5</v>
      </c>
    </row>
    <row r="14" spans="1:13">
      <c r="A14" s="19" t="s">
        <v>75</v>
      </c>
      <c r="B14" s="13">
        <v>8</v>
      </c>
      <c r="C14" s="13" t="s">
        <v>98</v>
      </c>
      <c r="D14" s="19" t="s">
        <v>76</v>
      </c>
      <c r="E14" s="70">
        <v>36675</v>
      </c>
      <c r="F14" s="13">
        <v>3</v>
      </c>
      <c r="G14" s="24">
        <v>0</v>
      </c>
      <c r="H14" s="24">
        <v>0</v>
      </c>
      <c r="I14" s="71">
        <v>7.4977637010117296E-2</v>
      </c>
      <c r="J14" s="71">
        <v>7.4977637010117296E-2</v>
      </c>
      <c r="K14" s="24">
        <v>26.299957096709072</v>
      </c>
      <c r="L14" s="24">
        <v>10.925196850393691</v>
      </c>
      <c r="M14" s="52">
        <v>4.5</v>
      </c>
    </row>
    <row r="15" spans="1:13">
      <c r="A15" s="19" t="s">
        <v>77</v>
      </c>
      <c r="B15" s="13">
        <v>10</v>
      </c>
      <c r="C15" s="13" t="s">
        <v>67</v>
      </c>
      <c r="D15" s="19" t="s">
        <v>78</v>
      </c>
      <c r="E15" s="70">
        <v>36675</v>
      </c>
      <c r="F15" s="13">
        <v>2</v>
      </c>
      <c r="G15" s="24">
        <v>0</v>
      </c>
      <c r="H15" s="24">
        <v>0</v>
      </c>
      <c r="I15" s="71">
        <v>0.10667455799838686</v>
      </c>
      <c r="J15" s="71">
        <v>0.10667455799838686</v>
      </c>
      <c r="K15" s="24">
        <v>39.618868986486099</v>
      </c>
      <c r="L15" s="24">
        <v>10.930074677528893</v>
      </c>
      <c r="M15" s="52">
        <v>2.5</v>
      </c>
    </row>
    <row r="16" spans="1:13">
      <c r="A16" s="19" t="s">
        <v>79</v>
      </c>
      <c r="B16" s="13">
        <v>12.5</v>
      </c>
      <c r="C16" s="13" t="s">
        <v>67</v>
      </c>
      <c r="D16" s="19" t="s">
        <v>80</v>
      </c>
      <c r="E16" s="70">
        <v>36675</v>
      </c>
      <c r="F16" s="13">
        <v>2.5</v>
      </c>
      <c r="G16" s="24">
        <v>0</v>
      </c>
      <c r="H16" s="24">
        <v>12.871449679855527</v>
      </c>
      <c r="I16" s="71">
        <v>0.14263266385742174</v>
      </c>
      <c r="J16" s="71">
        <v>0.16370370370370374</v>
      </c>
      <c r="K16" s="24">
        <v>56.243304843304841</v>
      </c>
      <c r="L16" s="24">
        <v>8.9929994614970123</v>
      </c>
      <c r="M16" s="52">
        <v>0</v>
      </c>
    </row>
    <row r="17" spans="1:13">
      <c r="A17" s="19" t="s">
        <v>81</v>
      </c>
      <c r="B17" s="13">
        <v>17</v>
      </c>
      <c r="C17" s="13" t="s">
        <v>99</v>
      </c>
      <c r="D17" s="19" t="s">
        <v>209</v>
      </c>
      <c r="E17" s="70">
        <v>36675</v>
      </c>
      <c r="F17" s="13">
        <v>4.5</v>
      </c>
      <c r="G17" s="24">
        <v>0</v>
      </c>
      <c r="H17" s="24">
        <v>0</v>
      </c>
      <c r="I17" s="71">
        <v>0.79617705719801835</v>
      </c>
      <c r="J17" s="71">
        <v>0.79617705719801835</v>
      </c>
      <c r="K17" s="24">
        <v>44.771902099451673</v>
      </c>
      <c r="L17" s="24">
        <v>2.8935435111207148</v>
      </c>
      <c r="M17" s="52">
        <v>-4.5</v>
      </c>
    </row>
    <row r="18" spans="1:13">
      <c r="E18" s="70"/>
      <c r="F18" s="13" t="s">
        <v>231</v>
      </c>
      <c r="G18" s="24" t="s">
        <v>231</v>
      </c>
      <c r="H18" s="24" t="s">
        <v>231</v>
      </c>
      <c r="I18" s="71" t="s">
        <v>231</v>
      </c>
      <c r="J18" s="71" t="s">
        <v>231</v>
      </c>
      <c r="K18" s="24" t="s">
        <v>231</v>
      </c>
    </row>
    <row r="19" spans="1:13">
      <c r="A19" s="19" t="s">
        <v>82</v>
      </c>
      <c r="B19" s="13">
        <v>2</v>
      </c>
      <c r="C19" s="13" t="s">
        <v>102</v>
      </c>
      <c r="D19" s="19" t="s">
        <v>83</v>
      </c>
      <c r="E19" s="70">
        <v>36675</v>
      </c>
      <c r="F19" s="13">
        <v>2</v>
      </c>
      <c r="G19" s="24">
        <v>0</v>
      </c>
      <c r="H19" s="24">
        <v>0</v>
      </c>
      <c r="I19" s="71">
        <v>0.13766970824131119</v>
      </c>
      <c r="J19" s="71">
        <v>0.13766970824131119</v>
      </c>
      <c r="K19" s="24">
        <v>22.715172033011736</v>
      </c>
      <c r="L19" s="24">
        <v>7.6484947111472561</v>
      </c>
      <c r="M19" s="52">
        <v>0</v>
      </c>
    </row>
    <row r="20" spans="1:13">
      <c r="A20" s="19" t="s">
        <v>84</v>
      </c>
      <c r="B20" s="13">
        <v>7</v>
      </c>
      <c r="C20" s="13" t="s">
        <v>99</v>
      </c>
      <c r="D20" s="19" t="s">
        <v>85</v>
      </c>
      <c r="E20" s="70">
        <v>36675</v>
      </c>
      <c r="F20" s="13">
        <v>5</v>
      </c>
      <c r="G20" s="24">
        <v>0</v>
      </c>
      <c r="H20" s="24">
        <v>0</v>
      </c>
      <c r="I20" s="71">
        <v>0.62488434997811171</v>
      </c>
      <c r="J20" s="71">
        <v>0.62488434997811171</v>
      </c>
      <c r="K20" s="24">
        <v>57.886768415624005</v>
      </c>
      <c r="L20" s="24">
        <v>4.4256588761810072</v>
      </c>
      <c r="M20" s="52">
        <v>-5</v>
      </c>
    </row>
  </sheetData>
  <phoneticPr fontId="9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Preburn-USGS</vt:lpstr>
      <vt:lpstr>Preburn-USFS</vt:lpstr>
      <vt:lpstr>Postburn-1999</vt:lpstr>
      <vt:lpstr>Postburn-2000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2011-1216, megaPhysical</dc:title>
  <dc:subject>Soils Data Related to the 1999 FROSTFIRE Burn</dc:subject>
  <dc:creator>K.L. Manies, J.W. Harden, and R. Ottmar</dc:creator>
  <cp:keywords/>
  <dc:description/>
  <cp:lastModifiedBy>Michael Diggles</cp:lastModifiedBy>
  <dcterms:created xsi:type="dcterms:W3CDTF">2008-11-17T18:59:53Z</dcterms:created>
  <dcterms:modified xsi:type="dcterms:W3CDTF">2011-12-14T20:09:18Z</dcterms:modified>
  <cp:category/>
</cp:coreProperties>
</file>