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/>
  <bookViews>
    <workbookView xWindow="360" yWindow="15" windowWidth="13875" windowHeight="12285"/>
  </bookViews>
  <sheets>
    <sheet name="Table 3. Time and velocity" sheetId="3" r:id="rId1"/>
  </sheets>
  <definedNames>
    <definedName name="__123Graph_A" localSheetId="0" hidden="1">'Table 3. Time and velocity'!$E$12:$E$20</definedName>
    <definedName name="__123Graph_ACURRENT" localSheetId="0" hidden="1">'Table 3. Time and velocity'!$D$12:$D$26</definedName>
    <definedName name="__123Graph_X" localSheetId="0" hidden="1">'Table 3. Time and velocity'!$A$12:$A$20</definedName>
    <definedName name="__123Graph_XCURRENT" localSheetId="0" hidden="1">'Table 3. Time and velocity'!$A$12:$A$26</definedName>
    <definedName name="_xlnm.Print_Area" localSheetId="0">'Table 3. Time and velocity'!$A$1:$N$39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1" i="3"/>
  <c r="E21"/>
  <c r="E31"/>
  <c r="B15"/>
  <c r="E15"/>
  <c r="D31"/>
  <c r="B31"/>
  <c r="A31"/>
  <c r="E30"/>
  <c r="B30"/>
  <c r="C30"/>
  <c r="B12"/>
  <c r="C12"/>
  <c r="E12"/>
  <c r="G12"/>
  <c r="B13"/>
  <c r="C13"/>
  <c r="E13"/>
  <c r="F13"/>
  <c r="G13"/>
  <c r="B14"/>
  <c r="C14"/>
  <c r="E14"/>
  <c r="F14"/>
  <c r="G14"/>
  <c r="C15"/>
  <c r="G15"/>
  <c r="B16"/>
  <c r="C16"/>
  <c r="E16"/>
  <c r="F16"/>
  <c r="G16"/>
  <c r="B17"/>
  <c r="C17"/>
  <c r="E17"/>
  <c r="G17"/>
  <c r="B18"/>
  <c r="C18"/>
  <c r="E18"/>
  <c r="F18"/>
  <c r="G18"/>
  <c r="B19"/>
  <c r="C19"/>
  <c r="E19"/>
  <c r="F19"/>
  <c r="G19"/>
  <c r="B20"/>
  <c r="C20"/>
  <c r="E20"/>
  <c r="G20"/>
  <c r="C21"/>
  <c r="F21"/>
  <c r="G21"/>
  <c r="A30"/>
  <c r="D30"/>
  <c r="F30"/>
  <c r="F31"/>
  <c r="C31"/>
  <c r="A32"/>
  <c r="B32"/>
  <c r="E32"/>
  <c r="D32"/>
  <c r="F32"/>
  <c r="C32"/>
  <c r="A33"/>
  <c r="B33"/>
  <c r="E33"/>
  <c r="D33"/>
  <c r="F33"/>
  <c r="C33"/>
  <c r="A34"/>
  <c r="B34"/>
  <c r="E34"/>
  <c r="D34"/>
  <c r="F34"/>
  <c r="C34"/>
  <c r="F20"/>
  <c r="F17"/>
  <c r="F15"/>
  <c r="F12"/>
</calcChain>
</file>

<file path=xl/comments1.xml><?xml version="1.0" encoding="utf-8"?>
<comments xmlns="http://schemas.openxmlformats.org/spreadsheetml/2006/main">
  <authors>
    <author>Michael J. Bennett</author>
  </authors>
  <commentList>
    <comment ref="C7" authorId="0">
      <text>
        <r>
          <rPr>
            <b/>
            <sz val="16"/>
            <color indexed="81"/>
            <rFont val="Tahoma"/>
            <family val="2"/>
          </rPr>
          <t>Measured (M) or projected (p)</t>
        </r>
      </text>
    </comment>
  </commentList>
</comments>
</file>

<file path=xl/sharedStrings.xml><?xml version="1.0" encoding="utf-8"?>
<sst xmlns="http://schemas.openxmlformats.org/spreadsheetml/2006/main" count="45" uniqueCount="36">
  <si>
    <t>Depth</t>
  </si>
  <si>
    <t>Velocity</t>
  </si>
  <si>
    <t>Interval</t>
  </si>
  <si>
    <t>ms</t>
  </si>
  <si>
    <t>m/s</t>
  </si>
  <si>
    <t>ms=milliseconds</t>
  </si>
  <si>
    <t>Average</t>
  </si>
  <si>
    <t>m</t>
  </si>
  <si>
    <t>m/s=meters per second</t>
  </si>
  <si>
    <t>Corrected</t>
  </si>
  <si>
    <t>travel time</t>
  </si>
  <si>
    <t>Surficial Geology</t>
  </si>
  <si>
    <t>Units:</t>
  </si>
  <si>
    <t>Offset, seismometer</t>
  </si>
  <si>
    <t>Offset, source</t>
  </si>
  <si>
    <t>Top, m</t>
  </si>
  <si>
    <t>Bottom, m</t>
  </si>
  <si>
    <t>Top corrected  time, ms</t>
  </si>
  <si>
    <t>Bottom corrected time, ms</t>
  </si>
  <si>
    <t>Interval velocity, m/s</t>
  </si>
  <si>
    <t>Source</t>
  </si>
  <si>
    <t>Offset, generator,  0.70 m</t>
  </si>
  <si>
    <t>Offset, hammer,  0.96 m</t>
  </si>
  <si>
    <t>OLD hammer</t>
  </si>
  <si>
    <t>time</t>
  </si>
  <si>
    <t>Travel</t>
  </si>
  <si>
    <t>ft</t>
  </si>
  <si>
    <t>CPT #</t>
  </si>
  <si>
    <t>Bottom Depth, ft</t>
  </si>
  <si>
    <r>
      <t>V</t>
    </r>
    <r>
      <rPr>
        <b/>
        <sz val="10"/>
        <rFont val="Arial"/>
        <family val="2"/>
      </rPr>
      <t>s</t>
    </r>
    <r>
      <rPr>
        <b/>
        <sz val="12"/>
        <rFont val="Arial"/>
        <family val="2"/>
      </rPr>
      <t>20=</t>
    </r>
  </si>
  <si>
    <r>
      <t>V</t>
    </r>
    <r>
      <rPr>
        <b/>
        <sz val="10"/>
        <rFont val="Arial"/>
        <family val="2"/>
      </rPr>
      <t>s</t>
    </r>
    <r>
      <rPr>
        <b/>
        <sz val="12"/>
        <rFont val="Arial"/>
        <family val="2"/>
      </rPr>
      <t>30=</t>
    </r>
  </si>
  <si>
    <t>SNC001</t>
  </si>
  <si>
    <r>
      <t xml:space="preserve">Sounding #    </t>
    </r>
    <r>
      <rPr>
        <b/>
        <sz val="12"/>
        <color indexed="10"/>
        <rFont val="Arial"/>
        <family val="2"/>
      </rPr>
      <t>1</t>
    </r>
  </si>
  <si>
    <t>Green Valley Fault</t>
  </si>
  <si>
    <t>Alluvial</t>
  </si>
  <si>
    <t>Table 3. Time and velocity for SNC001.</t>
  </si>
</sst>
</file>

<file path=xl/styles.xml><?xml version="1.0" encoding="utf-8"?>
<styleSheet xmlns="http://schemas.openxmlformats.org/spreadsheetml/2006/main">
  <numFmts count="3">
    <numFmt numFmtId="164" formatCode="0.00_)"/>
    <numFmt numFmtId="165" formatCode="0_)"/>
    <numFmt numFmtId="166" formatCode="0.0_)"/>
  </numFmts>
  <fonts count="12">
    <font>
      <sz val="12"/>
      <name val="Arial"/>
    </font>
    <font>
      <sz val="12"/>
      <name val="Arial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53"/>
      <name val="Arial"/>
      <family val="2"/>
    </font>
    <font>
      <b/>
      <sz val="16"/>
      <color indexed="81"/>
      <name val="Tahoma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3" fillId="0" borderId="0" xfId="0" applyFont="1" applyProtection="1"/>
    <xf numFmtId="0" fontId="2" fillId="0" borderId="0" xfId="0" applyFont="1" applyProtection="1"/>
    <xf numFmtId="0" fontId="2" fillId="2" borderId="0" xfId="0" applyFont="1" applyFill="1"/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2" fontId="1" fillId="0" borderId="0" xfId="0" applyNumberFormat="1" applyFont="1" applyAlignment="1" applyProtection="1">
      <alignment horizontal="center"/>
    </xf>
    <xf numFmtId="2" fontId="1" fillId="2" borderId="0" xfId="0" applyNumberFormat="1" applyFont="1" applyFill="1"/>
    <xf numFmtId="164" fontId="5" fillId="0" borderId="0" xfId="0" applyNumberFormat="1" applyFont="1" applyAlignment="1" applyProtection="1">
      <alignment horizontal="center"/>
    </xf>
    <xf numFmtId="0" fontId="1" fillId="0" borderId="0" xfId="0" applyFont="1" applyAlignment="1">
      <alignment wrapText="1"/>
    </xf>
    <xf numFmtId="2" fontId="1" fillId="2" borderId="0" xfId="0" applyNumberFormat="1" applyFont="1" applyFill="1" applyAlignment="1">
      <alignment horizontal="right"/>
    </xf>
    <xf numFmtId="0" fontId="1" fillId="0" borderId="0" xfId="0" applyFont="1" applyAlignment="1" applyProtection="1">
      <alignment horizontal="center" wrapText="1"/>
    </xf>
    <xf numFmtId="165" fontId="1" fillId="0" borderId="0" xfId="0" applyNumberFormat="1" applyFont="1" applyAlignment="1" applyProtection="1">
      <alignment horizontal="center" wrapText="1"/>
    </xf>
    <xf numFmtId="2" fontId="1" fillId="0" borderId="1" xfId="0" applyNumberFormat="1" applyFont="1" applyBorder="1" applyAlignment="1" applyProtection="1">
      <alignment horizontal="center"/>
    </xf>
    <xf numFmtId="2" fontId="1" fillId="0" borderId="2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center"/>
    </xf>
    <xf numFmtId="165" fontId="1" fillId="0" borderId="2" xfId="0" applyNumberFormat="1" applyFont="1" applyBorder="1" applyAlignment="1" applyProtection="1">
      <alignment horizontal="center"/>
    </xf>
    <xf numFmtId="2" fontId="1" fillId="0" borderId="3" xfId="0" applyNumberFormat="1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/>
    </xf>
    <xf numFmtId="0" fontId="6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" fillId="2" borderId="0" xfId="0" applyFont="1" applyFill="1" applyAlignment="1">
      <alignment horizontal="center"/>
    </xf>
    <xf numFmtId="166" fontId="1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0" fontId="9" fillId="2" borderId="0" xfId="0" applyFont="1" applyFill="1"/>
    <xf numFmtId="0" fontId="2" fillId="0" borderId="0" xfId="0" applyFont="1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2" fontId="0" fillId="2" borderId="0" xfId="0" applyNumberFormat="1" applyFill="1" applyBorder="1" applyAlignment="1">
      <alignment horizontal="center"/>
    </xf>
    <xf numFmtId="0" fontId="2" fillId="0" borderId="0" xfId="0" applyFont="1" applyAlignment="1">
      <alignment horizontal="right"/>
    </xf>
    <xf numFmtId="1" fontId="1" fillId="0" borderId="0" xfId="0" applyNumberFormat="1" applyFont="1" applyAlignment="1" applyProtection="1">
      <alignment horizontal="center"/>
    </xf>
    <xf numFmtId="0" fontId="9" fillId="0" borderId="0" xfId="0" applyFont="1"/>
    <xf numFmtId="1" fontId="1" fillId="3" borderId="0" xfId="0" applyNumberFormat="1" applyFont="1" applyFill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/>
    <xf numFmtId="1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 applyProtection="1">
      <alignment horizontal="center"/>
    </xf>
    <xf numFmtId="0" fontId="1" fillId="2" borderId="7" xfId="0" applyFont="1" applyFill="1" applyBorder="1" applyAlignment="1"/>
    <xf numFmtId="0" fontId="1" fillId="2" borderId="8" xfId="0" applyFont="1" applyFill="1" applyBorder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194278983178116"/>
          <c:y val="0.13257607612508593"/>
          <c:w val="0.79768238620951104"/>
          <c:h val="0.8044669343179203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'Table 3. Time and velocity'!$E$12:$E$28</c:f>
              <c:numCache>
                <c:formatCode>0.00_)</c:formatCode>
                <c:ptCount val="17"/>
                <c:pt idx="0">
                  <c:v>12.747861603124791</c:v>
                </c:pt>
                <c:pt idx="1">
                  <c:v>23.821794019185667</c:v>
                </c:pt>
                <c:pt idx="2">
                  <c:v>35.597282097788742</c:v>
                </c:pt>
                <c:pt idx="3">
                  <c:v>45.928973940934874</c:v>
                </c:pt>
                <c:pt idx="4">
                  <c:v>53.272393587321034</c:v>
                </c:pt>
                <c:pt idx="5">
                  <c:v>60.996754696366324</c:v>
                </c:pt>
                <c:pt idx="6">
                  <c:v>67.735110639821869</c:v>
                </c:pt>
                <c:pt idx="7">
                  <c:v>75.280289250604085</c:v>
                </c:pt>
                <c:pt idx="8">
                  <c:v>82.669179080634308</c:v>
                </c:pt>
                <c:pt idx="9">
                  <c:v>89.034880774541733</c:v>
                </c:pt>
              </c:numCache>
            </c:numRef>
          </c:xVal>
          <c:yVal>
            <c:numRef>
              <c:f>'Table 3. Time and velocity'!$B$12:$B$28</c:f>
              <c:numCache>
                <c:formatCode>0.00_)</c:formatCode>
                <c:ptCount val="17"/>
                <c:pt idx="0">
                  <c:v>1.75</c:v>
                </c:pt>
                <c:pt idx="1">
                  <c:v>3.75</c:v>
                </c:pt>
                <c:pt idx="2">
                  <c:v>5.75</c:v>
                </c:pt>
                <c:pt idx="3">
                  <c:v>7.75</c:v>
                </c:pt>
                <c:pt idx="4">
                  <c:v>9.75</c:v>
                </c:pt>
                <c:pt idx="5">
                  <c:v>11.75</c:v>
                </c:pt>
                <c:pt idx="6">
                  <c:v>13.75</c:v>
                </c:pt>
                <c:pt idx="7">
                  <c:v>15.75</c:v>
                </c:pt>
                <c:pt idx="8">
                  <c:v>17.75</c:v>
                </c:pt>
                <c:pt idx="9">
                  <c:v>19.75</c:v>
                </c:pt>
              </c:numCache>
            </c:numRef>
          </c:yVal>
        </c:ser>
        <c:axId val="84398848"/>
        <c:axId val="84402176"/>
      </c:scatterChart>
      <c:valAx>
        <c:axId val="84398848"/>
        <c:scaling>
          <c:orientation val="minMax"/>
          <c:max val="140"/>
          <c:min val="0"/>
        </c:scaling>
        <c:axPos val="t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Corrected time, ms</a:t>
                </a:r>
              </a:p>
            </c:rich>
          </c:tx>
          <c:layout>
            <c:manualLayout>
              <c:xMode val="edge"/>
              <c:yMode val="edge"/>
              <c:x val="0.38385287710141142"/>
              <c:y val="3.7819799777530611E-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402176"/>
        <c:crosses val="autoZero"/>
        <c:crossBetween val="midCat"/>
        <c:majorUnit val="20"/>
        <c:minorUnit val="10"/>
      </c:valAx>
      <c:valAx>
        <c:axId val="84402176"/>
        <c:scaling>
          <c:orientation val="maxMin"/>
          <c:max val="3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Corrected depth, m</a:t>
                </a:r>
              </a:p>
            </c:rich>
          </c:tx>
          <c:layout>
            <c:manualLayout>
              <c:xMode val="edge"/>
              <c:yMode val="edge"/>
              <c:x val="3.1161473087818713E-2"/>
              <c:y val="0.4438264738598455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98848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</xdr:colOff>
      <xdr:row>4</xdr:row>
      <xdr:rowOff>7620</xdr:rowOff>
    </xdr:from>
    <xdr:to>
      <xdr:col>13</xdr:col>
      <xdr:colOff>137160</xdr:colOff>
      <xdr:row>36</xdr:row>
      <xdr:rowOff>144780</xdr:rowOff>
    </xdr:to>
    <xdr:graphicFrame macro="">
      <xdr:nvGraphicFramePr>
        <xdr:cNvPr id="3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0.03756</cdr:x>
      <cdr:y>0.01717</cdr:y>
    </cdr:from>
    <cdr:to>
      <cdr:x>0.0472</cdr:x>
      <cdr:y>0.04927</cdr:y>
    </cdr:to>
    <cdr:sp macro="" textlink="'Table 3. Time and velocity'!$B$1">
      <cdr:nvSpPr>
        <cdr:cNvPr id="4103" name="Text Box 7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15614" y="111985"/>
          <a:ext cx="55400" cy="2092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BDDCC992-6A93-47AF-8577-02F4BE24E33C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0.61228</cdr:x>
      <cdr:y>0.29682</cdr:y>
    </cdr:from>
    <cdr:to>
      <cdr:x>0.67573</cdr:x>
      <cdr:y>0.33422</cdr:y>
    </cdr:to>
    <cdr:sp macro="" textlink="'Table 3. Time and velocity'!$G$29">
      <cdr:nvSpPr>
        <cdr:cNvPr id="4109" name="Text Box 1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038333" y="1293043"/>
          <a:ext cx="423773" cy="2413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4F6A2F0A-3E70-46E4-961F-64990D409426}" type="TxLink">
            <a:rPr lang="en-US" sz="1200" b="0" i="0" u="none" strike="noStrike" baseline="0">
              <a:solidFill>
                <a:srgbClr val="008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en-US" sz="1200" b="0" i="0" u="none" strike="noStrike" baseline="0">
            <a:solidFill>
              <a:srgbClr val="008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0.0099</cdr:x>
      <cdr:y>0.07992</cdr:y>
    </cdr:from>
    <cdr:to>
      <cdr:x>0.46822</cdr:x>
      <cdr:y>0.13113</cdr:y>
    </cdr:to>
    <cdr:sp macro="" textlink="'Table 3. Time and velocity'!$E$4">
      <cdr:nvSpPr>
        <cdr:cNvPr id="41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0800" y="332668"/>
          <a:ext cx="2025133" cy="199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26276D3-E5A9-4BBC-BE9D-BCD2F101BEBF}" type="TxLink"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0.65804</cdr:x>
      <cdr:y>0.09124</cdr:y>
    </cdr:from>
    <cdr:to>
      <cdr:x>0.65804</cdr:x>
      <cdr:y>0.86767</cdr:y>
    </cdr:to>
    <cdr:sp macro="" textlink="">
      <cdr:nvSpPr>
        <cdr:cNvPr id="4117" name="Line 2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541726" y="633615"/>
          <a:ext cx="0" cy="5391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0.21417</cdr:x>
      <cdr:y>0.17217</cdr:y>
    </cdr:from>
    <cdr:to>
      <cdr:x>0.40255</cdr:x>
      <cdr:y>0.31346</cdr:y>
    </cdr:to>
    <cdr:sp macro="" textlink="">
      <cdr:nvSpPr>
        <cdr:cNvPr id="4150" name="Line 5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152723" y="1195577"/>
          <a:ext cx="1013897" cy="98120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339966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0.40124</cdr:x>
      <cdr:y>0.31451</cdr:y>
    </cdr:from>
    <cdr:to>
      <cdr:x>0.91222</cdr:x>
      <cdr:y>0.89868</cdr:y>
    </cdr:to>
    <cdr:sp macro="" textlink="">
      <cdr:nvSpPr>
        <cdr:cNvPr id="4153" name="Line 5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59557" y="2184104"/>
          <a:ext cx="2750263" cy="40566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0">
          <a:solidFill>
            <a:srgbClr val="800080"/>
          </a:solidFill>
          <a:prstDash val="lg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0.14096</cdr:x>
      <cdr:y>0.13242</cdr:y>
    </cdr:from>
    <cdr:to>
      <cdr:x>0.21567</cdr:x>
      <cdr:y>0.17447</cdr:y>
    </cdr:to>
    <cdr:sp macro="" textlink="">
      <cdr:nvSpPr>
        <cdr:cNvPr id="4155" name="Line 5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758672" y="919574"/>
          <a:ext cx="402108" cy="2920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0.86378</cdr:x>
      <cdr:y>0.10801</cdr:y>
    </cdr:from>
    <cdr:to>
      <cdr:x>0.86378</cdr:x>
      <cdr:y>0.86178</cdr:y>
    </cdr:to>
    <cdr:sp macro="" textlink="">
      <cdr:nvSpPr>
        <cdr:cNvPr id="16" name="Line 2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649062" y="750075"/>
          <a:ext cx="0" cy="523442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enableFormatConditionsCalculation="0">
    <pageSetUpPr fitToPage="1"/>
  </sheetPr>
  <dimension ref="A1:Q68"/>
  <sheetViews>
    <sheetView tabSelected="1" defaultGridColor="0" colorId="63" zoomScale="75" zoomScaleNormal="75" zoomScalePageLayoutView="75" workbookViewId="0"/>
  </sheetViews>
  <sheetFormatPr defaultColWidth="9.88671875" defaultRowHeight="15"/>
  <cols>
    <col min="1" max="1" width="6.88671875" style="1" customWidth="1"/>
    <col min="2" max="2" width="7" style="1" customWidth="1"/>
    <col min="3" max="3" width="6.88671875" style="1" customWidth="1"/>
    <col min="4" max="4" width="9.109375" style="1" customWidth="1"/>
    <col min="5" max="5" width="9.44140625" style="1" customWidth="1"/>
    <col min="6" max="6" width="7.44140625" style="1" customWidth="1"/>
    <col min="7" max="7" width="6.88671875" style="1" customWidth="1"/>
    <col min="8" max="9" width="9.88671875" style="1"/>
    <col min="10" max="10" width="12" style="1" customWidth="1"/>
    <col min="11" max="11" width="12.109375" style="1" customWidth="1"/>
    <col min="12" max="13" width="9.88671875" style="1"/>
    <col min="14" max="14" width="3" style="1" customWidth="1"/>
    <col min="15" max="15" width="14.5546875" style="1" customWidth="1"/>
    <col min="16" max="16" width="14.44140625" style="1" customWidth="1"/>
    <col min="17" max="16384" width="9.88671875" style="1"/>
  </cols>
  <sheetData>
    <row r="1" spans="1:17" ht="18.75" thickBot="1">
      <c r="A1" s="40" t="s">
        <v>35</v>
      </c>
    </row>
    <row r="2" spans="1:17" ht="18.75" thickBot="1">
      <c r="A2" s="9" t="s">
        <v>27</v>
      </c>
      <c r="B2" s="33" t="s">
        <v>31</v>
      </c>
      <c r="C2" s="10"/>
      <c r="D2" s="47" t="s">
        <v>32</v>
      </c>
      <c r="E2" s="48"/>
      <c r="F2" s="35" t="s">
        <v>12</v>
      </c>
      <c r="G2" s="7" t="s">
        <v>5</v>
      </c>
      <c r="J2" s="11" t="s">
        <v>21</v>
      </c>
    </row>
    <row r="3" spans="1:17">
      <c r="A3" s="11" t="s">
        <v>14</v>
      </c>
      <c r="D3" s="18">
        <v>0.96</v>
      </c>
      <c r="G3" s="7" t="s">
        <v>8</v>
      </c>
      <c r="J3" s="11" t="s">
        <v>22</v>
      </c>
    </row>
    <row r="4" spans="1:17">
      <c r="A4" s="1" t="s">
        <v>13</v>
      </c>
      <c r="B4" s="12"/>
      <c r="C4" s="12"/>
      <c r="D4" s="15">
        <v>0.25</v>
      </c>
    </row>
    <row r="5" spans="1:17">
      <c r="A5" s="13" t="s">
        <v>11</v>
      </c>
      <c r="D5" s="30" t="s">
        <v>34</v>
      </c>
      <c r="E5" s="36" t="s">
        <v>33</v>
      </c>
      <c r="F5" s="36"/>
      <c r="G5" s="36"/>
    </row>
    <row r="6" spans="1:17">
      <c r="A6" s="1" t="s">
        <v>20</v>
      </c>
      <c r="D6" s="1" t="s">
        <v>23</v>
      </c>
    </row>
    <row r="7" spans="1:17" ht="15.75">
      <c r="A7" s="38" t="s">
        <v>29</v>
      </c>
      <c r="B7" s="41">
        <v>222</v>
      </c>
      <c r="C7" s="34" t="s">
        <v>7</v>
      </c>
      <c r="D7" s="38" t="s">
        <v>30</v>
      </c>
      <c r="E7" s="41">
        <v>237</v>
      </c>
      <c r="F7" s="34" t="s">
        <v>4</v>
      </c>
    </row>
    <row r="8" spans="1:17">
      <c r="A8" s="2"/>
      <c r="B8" s="46" t="s">
        <v>9</v>
      </c>
      <c r="C8" s="46"/>
      <c r="D8" s="3" t="s">
        <v>25</v>
      </c>
      <c r="E8" s="3" t="s">
        <v>9</v>
      </c>
      <c r="F8" s="4" t="s">
        <v>6</v>
      </c>
      <c r="G8" s="3" t="s">
        <v>2</v>
      </c>
    </row>
    <row r="9" spans="1:17">
      <c r="A9" s="3" t="s">
        <v>0</v>
      </c>
      <c r="B9" s="3" t="s">
        <v>0</v>
      </c>
      <c r="C9" s="3" t="s">
        <v>0</v>
      </c>
      <c r="D9" s="3" t="s">
        <v>24</v>
      </c>
      <c r="E9" s="3" t="s">
        <v>10</v>
      </c>
      <c r="F9" s="3" t="s">
        <v>1</v>
      </c>
      <c r="G9" s="3" t="s">
        <v>1</v>
      </c>
      <c r="H9" s="2"/>
      <c r="I9" s="2"/>
      <c r="J9" s="2"/>
      <c r="K9" s="2"/>
      <c r="L9" s="3"/>
      <c r="M9" s="3"/>
      <c r="O9" s="42"/>
      <c r="P9" s="42"/>
      <c r="Q9" s="42"/>
    </row>
    <row r="10" spans="1:17">
      <c r="A10" s="3" t="s">
        <v>7</v>
      </c>
      <c r="B10" s="3" t="s">
        <v>7</v>
      </c>
      <c r="C10" s="3" t="s">
        <v>26</v>
      </c>
      <c r="D10" s="3" t="s">
        <v>3</v>
      </c>
      <c r="E10" s="3" t="s">
        <v>3</v>
      </c>
      <c r="F10" s="3" t="s">
        <v>4</v>
      </c>
      <c r="G10" s="3" t="s">
        <v>4</v>
      </c>
      <c r="H10" s="2"/>
      <c r="I10" s="2"/>
      <c r="J10" s="2"/>
      <c r="K10" s="2"/>
      <c r="L10" s="3"/>
      <c r="M10" s="3"/>
      <c r="O10" s="42"/>
      <c r="P10" s="42"/>
      <c r="Q10" s="42"/>
    </row>
    <row r="11" spans="1:17">
      <c r="A11" s="3"/>
      <c r="B11" s="3"/>
      <c r="C11" s="3"/>
      <c r="D11" s="3"/>
      <c r="E11" s="3"/>
      <c r="F11" s="3"/>
      <c r="G11" s="2"/>
      <c r="H11" s="2"/>
      <c r="I11" s="2"/>
      <c r="J11" s="2"/>
      <c r="K11" s="2"/>
      <c r="L11" s="3"/>
      <c r="M11" s="3"/>
      <c r="O11" s="42"/>
      <c r="P11" s="42"/>
      <c r="Q11" s="42"/>
    </row>
    <row r="12" spans="1:17" ht="15.75">
      <c r="A12" s="37">
        <v>2</v>
      </c>
      <c r="B12" s="6">
        <f t="shared" ref="B12:B21" si="0">A12-$D$4</f>
        <v>1.75</v>
      </c>
      <c r="C12" s="31">
        <f>+B12*3.281</f>
        <v>5.7417500000000006</v>
      </c>
      <c r="D12" s="37">
        <v>14.54</v>
      </c>
      <c r="E12" s="32">
        <f t="shared" ref="E12:E21" si="1">D12*(B12/(B12^2+$D$3^2)^0.5)</f>
        <v>12.747861603124791</v>
      </c>
      <c r="F12" s="5">
        <f>B12/(E12*0.001)</f>
        <v>137.27792585785801</v>
      </c>
      <c r="G12" s="5">
        <f>(B12-0)/((E12-E11)*0.001)</f>
        <v>137.27792585785801</v>
      </c>
      <c r="H12" s="2"/>
      <c r="I12" s="2"/>
      <c r="J12" s="2"/>
      <c r="K12" s="2"/>
      <c r="L12" s="6"/>
      <c r="M12" s="3"/>
      <c r="O12" s="42"/>
      <c r="P12" s="42"/>
      <c r="Q12" s="42"/>
    </row>
    <row r="13" spans="1:17" ht="15.75">
      <c r="A13" s="37">
        <v>4</v>
      </c>
      <c r="B13" s="6">
        <f t="shared" si="0"/>
        <v>3.75</v>
      </c>
      <c r="C13" s="31">
        <f t="shared" ref="C13:C21" si="2">+B13*3.281</f>
        <v>12.303750000000001</v>
      </c>
      <c r="D13" s="37">
        <v>24.59</v>
      </c>
      <c r="E13" s="32">
        <f t="shared" si="1"/>
        <v>23.821794019185667</v>
      </c>
      <c r="F13" s="5">
        <f t="shared" ref="F13:F21" si="3">B13/(E13*0.001)</f>
        <v>157.41887437108278</v>
      </c>
      <c r="G13" s="5">
        <f t="shared" ref="G13:G21" si="4">(B13-B12)/((E13-E12)*0.001)</f>
        <v>180.60431695423176</v>
      </c>
      <c r="H13" s="2"/>
      <c r="I13" s="2"/>
      <c r="J13" s="2"/>
      <c r="K13" s="2"/>
      <c r="L13" s="6"/>
      <c r="M13" s="3"/>
      <c r="O13" s="43"/>
      <c r="P13" s="44"/>
      <c r="Q13" s="42"/>
    </row>
    <row r="14" spans="1:17" ht="15.75">
      <c r="A14" s="37">
        <v>6</v>
      </c>
      <c r="B14" s="6">
        <f t="shared" si="0"/>
        <v>5.75</v>
      </c>
      <c r="C14" s="31">
        <f t="shared" si="2"/>
        <v>18.865750000000002</v>
      </c>
      <c r="D14" s="37">
        <v>36.090000000000003</v>
      </c>
      <c r="E14" s="32">
        <f t="shared" si="1"/>
        <v>35.597282097788742</v>
      </c>
      <c r="F14" s="5">
        <f t="shared" si="3"/>
        <v>161.52918596999243</v>
      </c>
      <c r="G14" s="5">
        <f t="shared" si="4"/>
        <v>169.84433992457147</v>
      </c>
      <c r="H14" s="2"/>
      <c r="I14" s="2"/>
      <c r="J14" s="2"/>
      <c r="K14" s="2"/>
      <c r="L14" s="6"/>
      <c r="M14" s="3"/>
      <c r="O14" s="45"/>
      <c r="P14" s="42"/>
      <c r="Q14" s="42"/>
    </row>
    <row r="15" spans="1:17" ht="15.75">
      <c r="A15" s="37">
        <v>8</v>
      </c>
      <c r="B15" s="6">
        <f t="shared" si="0"/>
        <v>7.75</v>
      </c>
      <c r="C15" s="31">
        <f t="shared" si="2"/>
        <v>25.42775</v>
      </c>
      <c r="D15" s="37">
        <v>46.28</v>
      </c>
      <c r="E15" s="32">
        <f t="shared" si="1"/>
        <v>45.928973940934874</v>
      </c>
      <c r="F15" s="5">
        <f t="shared" si="3"/>
        <v>168.73880113164682</v>
      </c>
      <c r="G15" s="5">
        <f t="shared" si="4"/>
        <v>193.57913789567445</v>
      </c>
      <c r="H15" s="2"/>
      <c r="I15" s="2"/>
      <c r="J15" s="2"/>
      <c r="K15" s="2"/>
      <c r="L15" s="6"/>
      <c r="M15" s="3"/>
      <c r="O15" s="42"/>
      <c r="P15" s="42"/>
      <c r="Q15" s="42"/>
    </row>
    <row r="16" spans="1:17" ht="15.75">
      <c r="A16" s="37">
        <v>10</v>
      </c>
      <c r="B16" s="6">
        <f t="shared" si="0"/>
        <v>9.75</v>
      </c>
      <c r="C16" s="31">
        <f t="shared" si="2"/>
        <v>31.989750000000001</v>
      </c>
      <c r="D16" s="37">
        <v>53.53</v>
      </c>
      <c r="E16" s="32">
        <f t="shared" si="1"/>
        <v>53.272393587321034</v>
      </c>
      <c r="F16" s="5">
        <f t="shared" si="3"/>
        <v>183.02162421176669</v>
      </c>
      <c r="G16" s="5">
        <f t="shared" si="4"/>
        <v>272.35267713240916</v>
      </c>
      <c r="H16" s="2"/>
      <c r="I16" s="2"/>
      <c r="J16" s="2"/>
      <c r="K16" s="2"/>
      <c r="L16" s="6"/>
      <c r="M16" s="3"/>
      <c r="O16" s="42"/>
      <c r="P16" s="42"/>
      <c r="Q16" s="42"/>
    </row>
    <row r="17" spans="1:17" ht="15.75">
      <c r="A17" s="37">
        <v>12</v>
      </c>
      <c r="B17" s="6">
        <f t="shared" si="0"/>
        <v>11.75</v>
      </c>
      <c r="C17" s="31">
        <f t="shared" si="2"/>
        <v>38.551749999999998</v>
      </c>
      <c r="D17" s="37">
        <v>61.2</v>
      </c>
      <c r="E17" s="32">
        <f t="shared" si="1"/>
        <v>60.996754696366324</v>
      </c>
      <c r="F17" s="5">
        <f t="shared" si="3"/>
        <v>192.63319923313833</v>
      </c>
      <c r="G17" s="5">
        <f t="shared" si="4"/>
        <v>258.92109027088128</v>
      </c>
      <c r="H17" s="2"/>
      <c r="I17" s="2"/>
      <c r="J17" s="2"/>
      <c r="K17" s="2"/>
      <c r="L17" s="6"/>
      <c r="M17" s="3"/>
      <c r="O17" s="42"/>
      <c r="P17" s="42"/>
      <c r="Q17" s="42"/>
    </row>
    <row r="18" spans="1:17" ht="15.75">
      <c r="A18" s="37">
        <v>14</v>
      </c>
      <c r="B18" s="6">
        <f t="shared" si="0"/>
        <v>13.75</v>
      </c>
      <c r="C18" s="31">
        <f t="shared" si="2"/>
        <v>45.113750000000003</v>
      </c>
      <c r="D18" s="37">
        <v>67.900000000000006</v>
      </c>
      <c r="E18" s="32">
        <f t="shared" si="1"/>
        <v>67.735110639821869</v>
      </c>
      <c r="F18" s="5">
        <f t="shared" si="3"/>
        <v>202.99664192053882</v>
      </c>
      <c r="G18" s="5">
        <f t="shared" si="4"/>
        <v>296.80830410011936</v>
      </c>
      <c r="H18" s="2"/>
      <c r="I18" s="2"/>
      <c r="J18" s="2"/>
      <c r="K18" s="2"/>
      <c r="L18" s="6"/>
      <c r="M18" s="3"/>
      <c r="O18" s="43"/>
      <c r="P18" s="44"/>
      <c r="Q18" s="42"/>
    </row>
    <row r="19" spans="1:17" ht="15.75">
      <c r="A19" s="37">
        <v>16</v>
      </c>
      <c r="B19" s="6">
        <f t="shared" si="0"/>
        <v>15.75</v>
      </c>
      <c r="C19" s="31">
        <f t="shared" si="2"/>
        <v>51.675750000000001</v>
      </c>
      <c r="D19" s="37">
        <v>75.42</v>
      </c>
      <c r="E19" s="32">
        <f t="shared" si="1"/>
        <v>75.280289250604085</v>
      </c>
      <c r="F19" s="5">
        <f t="shared" si="3"/>
        <v>209.21811216172514</v>
      </c>
      <c r="G19" s="5">
        <f t="shared" si="4"/>
        <v>265.06993448000804</v>
      </c>
      <c r="H19" s="2"/>
      <c r="I19" s="2"/>
      <c r="J19" s="2"/>
      <c r="K19" s="2"/>
      <c r="L19" s="6"/>
      <c r="M19" s="3"/>
      <c r="O19" s="45"/>
      <c r="P19" s="42"/>
      <c r="Q19" s="42"/>
    </row>
    <row r="20" spans="1:17" ht="15.75">
      <c r="A20" s="37">
        <v>18</v>
      </c>
      <c r="B20" s="6">
        <f t="shared" si="0"/>
        <v>17.75</v>
      </c>
      <c r="C20" s="31">
        <f t="shared" si="2"/>
        <v>58.237750000000005</v>
      </c>
      <c r="D20" s="37">
        <v>82.79</v>
      </c>
      <c r="E20" s="32">
        <f t="shared" si="1"/>
        <v>82.669179080634308</v>
      </c>
      <c r="F20" s="5">
        <f t="shared" si="3"/>
        <v>214.71121640976872</v>
      </c>
      <c r="G20" s="5">
        <f t="shared" si="4"/>
        <v>270.67665725255767</v>
      </c>
      <c r="H20" s="2"/>
      <c r="I20" s="2"/>
      <c r="J20" s="2"/>
      <c r="K20" s="2"/>
      <c r="L20" s="16"/>
      <c r="M20" s="3"/>
      <c r="O20" s="42"/>
      <c r="P20" s="42"/>
      <c r="Q20" s="42"/>
    </row>
    <row r="21" spans="1:17" ht="15.75">
      <c r="A21" s="37">
        <v>20</v>
      </c>
      <c r="B21" s="6">
        <f t="shared" si="0"/>
        <v>19.75</v>
      </c>
      <c r="C21" s="31">
        <f t="shared" si="2"/>
        <v>64.799750000000003</v>
      </c>
      <c r="D21" s="37">
        <v>89.14</v>
      </c>
      <c r="E21" s="32">
        <f t="shared" si="1"/>
        <v>89.034880774541733</v>
      </c>
      <c r="F21" s="5">
        <f t="shared" si="3"/>
        <v>221.82317568338041</v>
      </c>
      <c r="G21" s="5">
        <f t="shared" si="4"/>
        <v>314.18374535429268</v>
      </c>
      <c r="O21" s="42"/>
      <c r="P21" s="42"/>
      <c r="Q21" s="42"/>
    </row>
    <row r="22" spans="1:17" ht="15.75">
      <c r="A22" s="37"/>
      <c r="B22" s="6"/>
      <c r="C22" s="31"/>
      <c r="D22" s="37"/>
      <c r="E22" s="32"/>
      <c r="F22" s="5"/>
      <c r="G22" s="5"/>
      <c r="O22" s="42"/>
      <c r="P22" s="42"/>
      <c r="Q22" s="42"/>
    </row>
    <row r="23" spans="1:17" ht="15.75">
      <c r="A23" s="37"/>
      <c r="B23" s="6"/>
      <c r="C23" s="31"/>
      <c r="D23" s="37"/>
      <c r="E23" s="32"/>
      <c r="F23" s="5"/>
      <c r="G23" s="5"/>
    </row>
    <row r="24" spans="1:17" ht="15.75">
      <c r="A24" s="37"/>
      <c r="B24" s="6"/>
      <c r="C24" s="31"/>
      <c r="D24" s="37"/>
      <c r="E24" s="32"/>
      <c r="F24" s="5"/>
      <c r="G24" s="5"/>
    </row>
    <row r="25" spans="1:17" ht="15.75">
      <c r="A25" s="37"/>
      <c r="B25" s="6"/>
      <c r="C25" s="31"/>
      <c r="D25" s="37"/>
      <c r="E25" s="32"/>
      <c r="F25" s="5"/>
      <c r="G25" s="5"/>
    </row>
    <row r="26" spans="1:17" ht="15.75">
      <c r="A26" s="37"/>
      <c r="B26" s="6"/>
      <c r="C26" s="31"/>
      <c r="D26" s="37"/>
      <c r="E26" s="32"/>
      <c r="F26" s="5"/>
      <c r="G26" s="5"/>
    </row>
    <row r="27" spans="1:17" ht="15.75">
      <c r="A27" s="37"/>
      <c r="B27" s="6"/>
      <c r="C27" s="31"/>
      <c r="D27" s="37"/>
      <c r="E27" s="32"/>
      <c r="F27" s="5"/>
      <c r="G27" s="5"/>
    </row>
    <row r="28" spans="1:17" ht="15.75">
      <c r="A28" s="37"/>
      <c r="B28" s="6"/>
      <c r="C28" s="31"/>
      <c r="D28" s="37"/>
      <c r="E28" s="32"/>
      <c r="F28" s="5"/>
      <c r="G28" s="5"/>
    </row>
    <row r="29" spans="1:17" ht="45.75" thickBot="1">
      <c r="A29" s="19" t="s">
        <v>15</v>
      </c>
      <c r="B29" s="19" t="s">
        <v>16</v>
      </c>
      <c r="C29" s="19" t="s">
        <v>28</v>
      </c>
      <c r="D29" s="19" t="s">
        <v>17</v>
      </c>
      <c r="E29" s="19" t="s">
        <v>18</v>
      </c>
      <c r="F29" s="20" t="s">
        <v>19</v>
      </c>
      <c r="G29" s="17"/>
    </row>
    <row r="30" spans="1:17">
      <c r="A30" s="21">
        <f>B11</f>
        <v>0</v>
      </c>
      <c r="B30" s="22">
        <f>B15</f>
        <v>7.75</v>
      </c>
      <c r="C30" s="22">
        <f>+B30*3.281</f>
        <v>25.42775</v>
      </c>
      <c r="D30" s="23">
        <f>E11</f>
        <v>0</v>
      </c>
      <c r="E30" s="22">
        <f>E15</f>
        <v>45.928973940934874</v>
      </c>
      <c r="F30" s="24">
        <f>((B30-A30)/(E30-D30))*1000</f>
        <v>168.73880113164685</v>
      </c>
      <c r="G30" s="28"/>
    </row>
    <row r="31" spans="1:17" ht="15.75" thickBot="1">
      <c r="A31" s="25">
        <f>B15</f>
        <v>7.75</v>
      </c>
      <c r="B31" s="26">
        <f>B21</f>
        <v>19.75</v>
      </c>
      <c r="C31" s="26">
        <f>+B31*3.281</f>
        <v>64.799750000000003</v>
      </c>
      <c r="D31" s="26">
        <f>E15</f>
        <v>45.928973940934874</v>
      </c>
      <c r="E31" s="26">
        <f>E21</f>
        <v>89.034880774541733</v>
      </c>
      <c r="F31" s="27">
        <f>((B31-A31)/(E31-D31))*1000</f>
        <v>278.38412137624687</v>
      </c>
      <c r="G31" s="29"/>
    </row>
    <row r="32" spans="1:17">
      <c r="A32" s="14">
        <f>B11</f>
        <v>0</v>
      </c>
      <c r="B32" s="14">
        <f>B12</f>
        <v>1.75</v>
      </c>
      <c r="C32" s="14">
        <f>+B32*3.281</f>
        <v>5.7417500000000006</v>
      </c>
      <c r="D32" s="14">
        <f>E11</f>
        <v>0</v>
      </c>
      <c r="E32" s="14">
        <f>E12</f>
        <v>12.747861603124791</v>
      </c>
      <c r="F32" s="39">
        <f>((B32-A32)/(E32-D32))*1000</f>
        <v>137.27792585785801</v>
      </c>
      <c r="G32" s="8"/>
    </row>
    <row r="33" spans="1:9">
      <c r="A33" s="14">
        <f>B12</f>
        <v>1.75</v>
      </c>
      <c r="B33" s="14">
        <f>B15</f>
        <v>7.75</v>
      </c>
      <c r="C33" s="14">
        <f>+B33*3.281</f>
        <v>25.42775</v>
      </c>
      <c r="D33" s="14">
        <f>E12</f>
        <v>12.747861603124791</v>
      </c>
      <c r="E33" s="14">
        <f>E15</f>
        <v>45.928973940934874</v>
      </c>
      <c r="F33" s="39">
        <f>((B33-A33)/(E33-D33))*1000</f>
        <v>180.82576433590393</v>
      </c>
    </row>
    <row r="34" spans="1:9">
      <c r="A34" s="14">
        <f>B15</f>
        <v>7.75</v>
      </c>
      <c r="B34" s="14">
        <f>B21</f>
        <v>19.75</v>
      </c>
      <c r="C34" s="14">
        <f>+B34*3.281</f>
        <v>64.799750000000003</v>
      </c>
      <c r="D34" s="14">
        <f>E15</f>
        <v>45.928973940934874</v>
      </c>
      <c r="E34" s="14">
        <f>E21</f>
        <v>89.034880774541733</v>
      </c>
      <c r="F34" s="39">
        <f>((B34-A34)/(E34-D34))*1000</f>
        <v>278.38412137624687</v>
      </c>
    </row>
    <row r="35" spans="1:9">
      <c r="A35" s="14"/>
      <c r="B35" s="14"/>
      <c r="C35" s="14"/>
      <c r="D35" s="14"/>
      <c r="E35" s="14"/>
      <c r="F35" s="39"/>
      <c r="H35" s="8"/>
      <c r="I35" s="8"/>
    </row>
    <row r="36" spans="1:9">
      <c r="A36" s="14"/>
      <c r="B36" s="14"/>
      <c r="C36" s="14"/>
      <c r="D36" s="14"/>
      <c r="E36" s="14"/>
      <c r="F36" s="39"/>
    </row>
    <row r="37" spans="1:9">
      <c r="A37" s="14"/>
      <c r="B37" s="14"/>
      <c r="C37" s="14"/>
      <c r="D37" s="14"/>
      <c r="E37" s="14"/>
      <c r="F37" s="39"/>
    </row>
    <row r="38" spans="1:9">
      <c r="A38" s="14"/>
      <c r="B38" s="14"/>
      <c r="C38" s="14"/>
      <c r="D38" s="14"/>
      <c r="E38" s="14"/>
      <c r="F38" s="39"/>
    </row>
    <row r="39" spans="1:9">
      <c r="A39" s="3"/>
      <c r="B39" s="3"/>
      <c r="C39" s="3"/>
      <c r="D39" s="3"/>
      <c r="E39" s="3"/>
      <c r="F39" s="5"/>
    </row>
    <row r="40" spans="1:9">
      <c r="A40" s="3"/>
      <c r="B40" s="3"/>
      <c r="C40" s="3"/>
      <c r="D40" s="3"/>
      <c r="E40" s="3"/>
      <c r="F40" s="5"/>
    </row>
    <row r="41" spans="1:9">
      <c r="A41" s="3"/>
      <c r="B41" s="3"/>
      <c r="C41" s="3"/>
      <c r="D41" s="3"/>
      <c r="E41" s="3"/>
      <c r="F41" s="3"/>
    </row>
    <row r="42" spans="1:9">
      <c r="A42" s="3"/>
      <c r="B42" s="3"/>
      <c r="C42" s="3"/>
      <c r="D42" s="3"/>
      <c r="E42" s="3"/>
      <c r="F42" s="3"/>
    </row>
    <row r="43" spans="1:9">
      <c r="A43" s="3"/>
      <c r="B43" s="3"/>
      <c r="C43" s="3"/>
      <c r="D43" s="3"/>
      <c r="E43" s="3"/>
      <c r="F43" s="3"/>
    </row>
    <row r="44" spans="1:9">
      <c r="A44" s="3"/>
      <c r="B44" s="3"/>
      <c r="C44" s="3"/>
      <c r="D44" s="3"/>
      <c r="E44" s="3"/>
      <c r="F44" s="3"/>
      <c r="G44" s="2"/>
    </row>
    <row r="45" spans="1:9">
      <c r="A45" s="3"/>
      <c r="B45" s="3"/>
      <c r="C45" s="3"/>
      <c r="D45" s="3"/>
      <c r="E45" s="3"/>
      <c r="F45" s="3"/>
      <c r="G45" s="2"/>
    </row>
    <row r="46" spans="1:9">
      <c r="A46" s="3"/>
      <c r="B46" s="3"/>
      <c r="C46" s="3"/>
      <c r="D46" s="3"/>
      <c r="E46" s="3"/>
      <c r="F46" s="3"/>
      <c r="G46" s="2"/>
    </row>
    <row r="47" spans="1:9">
      <c r="A47" s="3"/>
      <c r="B47" s="3"/>
      <c r="C47" s="3"/>
      <c r="D47" s="3"/>
      <c r="E47" s="3"/>
      <c r="F47" s="3"/>
      <c r="G47" s="2"/>
    </row>
    <row r="48" spans="1:9">
      <c r="A48" s="3"/>
      <c r="B48" s="3"/>
      <c r="C48" s="3"/>
      <c r="D48" s="3"/>
      <c r="E48" s="3"/>
      <c r="F48" s="3"/>
      <c r="G48" s="2"/>
    </row>
    <row r="49" spans="1:7">
      <c r="A49" s="3"/>
      <c r="B49" s="3"/>
      <c r="C49" s="3"/>
      <c r="D49" s="3"/>
      <c r="E49" s="3"/>
      <c r="F49" s="3"/>
      <c r="G49" s="2"/>
    </row>
    <row r="50" spans="1:7">
      <c r="A50" s="3"/>
      <c r="B50" s="3"/>
      <c r="C50" s="3"/>
      <c r="D50" s="3"/>
      <c r="E50" s="3"/>
      <c r="F50" s="3"/>
      <c r="G50" s="2"/>
    </row>
    <row r="51" spans="1:7">
      <c r="A51" s="3"/>
      <c r="B51" s="3"/>
      <c r="C51" s="3"/>
      <c r="D51" s="3"/>
      <c r="E51" s="3"/>
      <c r="F51" s="3"/>
      <c r="G51" s="2"/>
    </row>
    <row r="52" spans="1:7">
      <c r="A52" s="3"/>
      <c r="B52" s="3"/>
      <c r="C52" s="3"/>
      <c r="D52" s="3"/>
      <c r="E52" s="3"/>
      <c r="F52" s="3"/>
    </row>
    <row r="53" spans="1:7">
      <c r="A53" s="3"/>
      <c r="B53" s="3"/>
      <c r="C53" s="3"/>
      <c r="D53" s="3"/>
      <c r="E53" s="3"/>
      <c r="F53" s="3"/>
    </row>
    <row r="54" spans="1:7">
      <c r="A54" s="3"/>
      <c r="B54" s="3"/>
      <c r="C54" s="3"/>
      <c r="D54" s="3"/>
      <c r="E54" s="3"/>
      <c r="F54" s="3"/>
    </row>
    <row r="55" spans="1:7">
      <c r="A55" s="3"/>
      <c r="B55" s="3"/>
      <c r="C55" s="3"/>
      <c r="D55" s="3"/>
      <c r="E55" s="3"/>
      <c r="F55" s="3"/>
    </row>
    <row r="56" spans="1:7">
      <c r="A56" s="3"/>
      <c r="B56" s="3"/>
      <c r="C56" s="3"/>
      <c r="D56" s="3"/>
      <c r="E56" s="3"/>
      <c r="F56" s="3"/>
    </row>
    <row r="57" spans="1:7">
      <c r="A57" s="3"/>
      <c r="B57" s="3"/>
      <c r="C57" s="3"/>
      <c r="D57" s="3"/>
      <c r="E57" s="3"/>
      <c r="F57" s="3"/>
    </row>
    <row r="58" spans="1:7">
      <c r="A58" s="3"/>
      <c r="B58" s="3"/>
      <c r="C58" s="3"/>
      <c r="D58" s="3"/>
      <c r="E58" s="3"/>
      <c r="F58" s="3"/>
    </row>
    <row r="59" spans="1:7">
      <c r="A59" s="3"/>
      <c r="B59" s="3"/>
      <c r="C59" s="3"/>
      <c r="D59" s="3"/>
      <c r="E59" s="3"/>
      <c r="F59" s="3"/>
    </row>
    <row r="60" spans="1:7">
      <c r="A60" s="3"/>
      <c r="B60" s="3"/>
      <c r="C60" s="3"/>
      <c r="D60" s="3"/>
      <c r="E60" s="3"/>
      <c r="F60" s="3"/>
    </row>
    <row r="61" spans="1:7">
      <c r="A61" s="3"/>
      <c r="B61" s="3"/>
      <c r="C61" s="3"/>
      <c r="D61" s="3"/>
      <c r="E61" s="3"/>
      <c r="F61" s="3"/>
    </row>
    <row r="62" spans="1:7">
      <c r="A62" s="3"/>
      <c r="B62" s="3"/>
      <c r="C62" s="3"/>
      <c r="D62" s="3"/>
      <c r="E62" s="3"/>
      <c r="F62" s="3"/>
    </row>
    <row r="63" spans="1:7">
      <c r="A63" s="3"/>
      <c r="B63" s="3"/>
      <c r="C63" s="3"/>
      <c r="D63" s="3"/>
      <c r="E63" s="3"/>
      <c r="F63" s="3"/>
    </row>
    <row r="64" spans="1:7">
      <c r="A64" s="3"/>
      <c r="B64" s="3"/>
      <c r="C64" s="3"/>
      <c r="D64" s="3"/>
      <c r="E64" s="3"/>
      <c r="F64" s="3"/>
    </row>
    <row r="65" spans="1:6">
      <c r="A65" s="3"/>
      <c r="B65" s="3"/>
      <c r="C65" s="3"/>
      <c r="D65" s="3"/>
      <c r="E65" s="3"/>
      <c r="F65" s="3"/>
    </row>
    <row r="66" spans="1:6">
      <c r="A66" s="3"/>
      <c r="B66" s="3"/>
      <c r="C66" s="3"/>
      <c r="D66" s="3"/>
      <c r="E66" s="3"/>
      <c r="F66" s="3"/>
    </row>
    <row r="67" spans="1:6">
      <c r="A67" s="3"/>
      <c r="B67" s="3"/>
      <c r="C67" s="3"/>
      <c r="D67" s="3"/>
      <c r="E67" s="3"/>
      <c r="F67" s="3"/>
    </row>
    <row r="68" spans="1:6">
      <c r="A68" s="3"/>
      <c r="B68" s="3"/>
      <c r="C68" s="3"/>
      <c r="D68" s="3"/>
      <c r="E68" s="3"/>
      <c r="F68" s="3"/>
    </row>
  </sheetData>
  <mergeCells count="2">
    <mergeCell ref="B8:C8"/>
    <mergeCell ref="D2:E2"/>
  </mergeCells>
  <phoneticPr fontId="0" type="noConversion"/>
  <pageMargins left="1" right="1" top="1" bottom="1" header="1" footer="0.21"/>
  <pageSetup scale="75" orientation="landscape" r:id="rId1"/>
  <headerFooter alignWithMargins="0"/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3. Time and velocity</vt:lpstr>
      <vt:lpstr>'Table 3. Time and velocity'!Print_Area</vt:lpstr>
    </vt:vector>
  </TitlesOfParts>
  <Company>USGS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2011–1281</dc:title>
  <dc:subject>Cone Penetration Tests and Soil Borings at Mason Road, Green Valley, Solano County, California</dc:subject>
  <dc:creator>Michael J. Bennett, Thomas E. Noce, and James J. Lienkaemper</dc:creator>
  <cp:keywords/>
  <dc:description/>
  <cp:lastModifiedBy>Michael F. Diggles</cp:lastModifiedBy>
  <cp:lastPrinted>2010-07-15T19:14:27Z</cp:lastPrinted>
  <dcterms:created xsi:type="dcterms:W3CDTF">2001-04-12T19:00:53Z</dcterms:created>
  <dcterms:modified xsi:type="dcterms:W3CDTF">2011-11-18T22:18:49Z</dcterms:modified>
</cp:coreProperties>
</file>