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50" windowWidth="18060" windowHeight="11895" activeTab="0"/>
  </bookViews>
  <sheets>
    <sheet name="SummaryTable" sheetId="1" r:id="rId1"/>
    <sheet name="GraphPrecision" sheetId="2" r:id="rId2"/>
    <sheet name="GraphAccuracy" sheetId="3" r:id="rId3"/>
    <sheet name="Ag-MS61" sheetId="4" r:id="rId4"/>
    <sheet name="Al-MS61" sheetId="5" r:id="rId5"/>
    <sheet name="As-MS61" sheetId="6" r:id="rId6"/>
    <sheet name="B-MS61" sheetId="7" r:id="rId7"/>
    <sheet name="Ba-MS61" sheetId="8" r:id="rId8"/>
    <sheet name="Be-MS61" sheetId="9" r:id="rId9"/>
    <sheet name="Bi-MS61" sheetId="10" r:id="rId10"/>
    <sheet name="Ca-MS61" sheetId="11" r:id="rId11"/>
    <sheet name="Cd-MS61" sheetId="12" r:id="rId12"/>
    <sheet name="Ce-MS61" sheetId="13" r:id="rId13"/>
    <sheet name="Co-MS61" sheetId="14" r:id="rId14"/>
    <sheet name="Cr-MS61" sheetId="15" r:id="rId15"/>
    <sheet name="Cs-MS61" sheetId="16" r:id="rId16"/>
    <sheet name="Cu-MS61" sheetId="17" r:id="rId17"/>
    <sheet name="Fe-MS61" sheetId="18" r:id="rId18"/>
    <sheet name="Ga-MS61" sheetId="19" r:id="rId19"/>
    <sheet name="Ge-MS61" sheetId="20" r:id="rId20"/>
    <sheet name="Hf-MS61" sheetId="21" r:id="rId21"/>
    <sheet name="In-MS61" sheetId="22" r:id="rId22"/>
    <sheet name="K-MS61" sheetId="23" r:id="rId23"/>
    <sheet name="La-MS61" sheetId="24" r:id="rId24"/>
    <sheet name="Li-MS61" sheetId="25" r:id="rId25"/>
    <sheet name="Mg-MS61" sheetId="26" r:id="rId26"/>
    <sheet name="Mn-MS61" sheetId="27" r:id="rId27"/>
    <sheet name="Mo-MS61" sheetId="28" r:id="rId28"/>
    <sheet name="Na-MS61" sheetId="29" r:id="rId29"/>
    <sheet name="Nb-MS61" sheetId="30" r:id="rId30"/>
    <sheet name="Ni-MS61" sheetId="31" r:id="rId31"/>
    <sheet name="P-MS61" sheetId="32" r:id="rId32"/>
    <sheet name="Pb-MS61" sheetId="33" r:id="rId33"/>
    <sheet name="Pt-MS61" sheetId="34" r:id="rId34"/>
    <sheet name="Rb-MS61" sheetId="35" r:id="rId35"/>
    <sheet name="Re-MS61" sheetId="36" r:id="rId36"/>
    <sheet name="S-MS61" sheetId="37" r:id="rId37"/>
    <sheet name="Sb-MS61" sheetId="38" r:id="rId38"/>
    <sheet name="Se-MS61" sheetId="39" r:id="rId39"/>
    <sheet name="Sn-MS61" sheetId="40" r:id="rId40"/>
    <sheet name="Sr-MS61" sheetId="41" r:id="rId41"/>
    <sheet name="Ta-MS61" sheetId="42" r:id="rId42"/>
    <sheet name="Te-MS61" sheetId="43" r:id="rId43"/>
    <sheet name="Th-MS61" sheetId="44" r:id="rId44"/>
    <sheet name="Ti-MS61" sheetId="45" r:id="rId45"/>
    <sheet name="Tl-MS61" sheetId="46" r:id="rId46"/>
    <sheet name="U-MS61" sheetId="47" r:id="rId47"/>
    <sheet name="V-MS61" sheetId="48" r:id="rId48"/>
    <sheet name="W-MS61" sheetId="49" r:id="rId49"/>
    <sheet name="Y-MS61" sheetId="50" r:id="rId50"/>
    <sheet name="Zn-MS61" sheetId="51" r:id="rId51"/>
    <sheet name="Zr-MS61" sheetId="52" r:id="rId5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<sst xmlns="http://schemas.openxmlformats.org/spreadsheetml/2006/main" count="3958" uniqueCount="130">
  <si>
    <t>Record ID</t>
  </si>
  <si>
    <t>Analysis Job ID</t>
  </si>
  <si>
    <t>Sample ID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</si>
  <si>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</si>
  <si>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</si>
  <si>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</si>
  <si>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</si>
  <si>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</si>
  <si>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</si>
  <si>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</si>
  <si>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</si>
  <si>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</si>
  <si>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</si>
  <si>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</si>
  <si>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</si>
  <si>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SUMMARY</t>
  </si>
  <si>
    <t>Summary of QA/QC Results by Element &amp; Method</t>
  </si>
  <si>
    <t>Method</t>
  </si>
  <si>
    <t>VA03036586</t>
  </si>
  <si>
    <t>GEOMS-03</t>
  </si>
  <si>
    <t>Ag-MS61</t>
  </si>
  <si>
    <t>Ag_ppm_MS61</t>
  </si>
  <si>
    <t>VA03027117</t>
  </si>
  <si>
    <t>VA03027118</t>
  </si>
  <si>
    <t>VA03027233</t>
  </si>
  <si>
    <t>VA03033570</t>
  </si>
  <si>
    <t>VA03036655</t>
  </si>
  <si>
    <t>VA03036656</t>
  </si>
  <si>
    <t>VA04002539</t>
  </si>
  <si>
    <t>VA03036654</t>
  </si>
  <si>
    <t>VA04070981</t>
  </si>
  <si>
    <t>47 element four acid ICP-MS / ICP-AES</t>
  </si>
  <si>
    <t>Al-MS61</t>
  </si>
  <si>
    <t>Al_pct_MS61</t>
  </si>
  <si>
    <t>As-MS61</t>
  </si>
  <si>
    <t>As_ppm_MS61</t>
  </si>
  <si>
    <t>B-MS61</t>
  </si>
  <si>
    <t>B four acid ICP-MS</t>
  </si>
  <si>
    <t>B_ppm_MS61</t>
  </si>
  <si>
    <t>Ba-MS61</t>
  </si>
  <si>
    <t>Ba_ppm_MS61</t>
  </si>
  <si>
    <t>Be-MS61</t>
  </si>
  <si>
    <t>Be_ppm_MS61</t>
  </si>
  <si>
    <t>Bi-MS61</t>
  </si>
  <si>
    <t>Bi_ppm_MS61</t>
  </si>
  <si>
    <t>Ca-MS61</t>
  </si>
  <si>
    <t>Ca_pct_MS61</t>
  </si>
  <si>
    <t>Cd-MS61</t>
  </si>
  <si>
    <t>Cd_ppm_MS61</t>
  </si>
  <si>
    <t>Ce-MS61</t>
  </si>
  <si>
    <t>Ce_ppm_MS61</t>
  </si>
  <si>
    <t>Co-MS61</t>
  </si>
  <si>
    <t>Co_ppm_MS61</t>
  </si>
  <si>
    <t>Cr-MS61</t>
  </si>
  <si>
    <t>Cr_ppm_MS61</t>
  </si>
  <si>
    <t>Cs-MS61</t>
  </si>
  <si>
    <t>Cs_ppm_MS61</t>
  </si>
  <si>
    <t>Cu-MS61</t>
  </si>
  <si>
    <t>Cu_ppm_MS61</t>
  </si>
  <si>
    <t>Fe-MS61</t>
  </si>
  <si>
    <t>Fe_pct_MS61</t>
  </si>
  <si>
    <t>Ga-MS61</t>
  </si>
  <si>
    <t>Ga_ppm_MS61</t>
  </si>
  <si>
    <t>Ge-MS61</t>
  </si>
  <si>
    <t>Ge_ppm_MS61</t>
  </si>
  <si>
    <t>Hf-MS61</t>
  </si>
  <si>
    <t>Hf_ppm_MS61</t>
  </si>
  <si>
    <t>In-MS61</t>
  </si>
  <si>
    <t>In_ppm_MS61</t>
  </si>
  <si>
    <t>K-MS61</t>
  </si>
  <si>
    <t>K_pct_MS61</t>
  </si>
  <si>
    <t>La-MS61</t>
  </si>
  <si>
    <t>La_ppm_MS61</t>
  </si>
  <si>
    <t>Li-MS61</t>
  </si>
  <si>
    <t>Li_ppm_MS61</t>
  </si>
  <si>
    <t>Mg-MS61</t>
  </si>
  <si>
    <t>Mg_pct_MS61</t>
  </si>
  <si>
    <t>Mn-MS61</t>
  </si>
  <si>
    <t>Mn_ppm_MS61</t>
  </si>
  <si>
    <t>Mo-MS61</t>
  </si>
  <si>
    <t>Mo_ppm_MS61</t>
  </si>
  <si>
    <t>VA03036581</t>
  </si>
  <si>
    <t>Na-MS61</t>
  </si>
  <si>
    <t>Na_pct_MS61</t>
  </si>
  <si>
    <t>Nb-MS61</t>
  </si>
  <si>
    <t>Nb_ppm_MS61</t>
  </si>
  <si>
    <t>Ni-MS61</t>
  </si>
  <si>
    <t>Ni_ppm_MS61</t>
  </si>
  <si>
    <t>P-MS61</t>
  </si>
  <si>
    <t>P_ppm_MS61</t>
  </si>
  <si>
    <t>Pt-MS61</t>
  </si>
  <si>
    <t>Pb-MS61</t>
  </si>
  <si>
    <t>Pb_ppm_MS61</t>
  </si>
  <si>
    <t>Pt_ppm_MS61</t>
  </si>
  <si>
    <t>Rb-MS61</t>
  </si>
  <si>
    <t>Rb_ppm_MS61</t>
  </si>
  <si>
    <t>Re-MS61</t>
  </si>
  <si>
    <t>Re_ppm_MS61</t>
  </si>
  <si>
    <t>S-MS61</t>
  </si>
  <si>
    <t>S_pct_MS61</t>
  </si>
  <si>
    <t>Sb-MS61</t>
  </si>
  <si>
    <t>Sb_ppm_MS61</t>
  </si>
  <si>
    <t>Se-MS61</t>
  </si>
  <si>
    <t>Se_ppm_MS61</t>
  </si>
  <si>
    <t>Sn-MS61</t>
  </si>
  <si>
    <t>Sn_ppm_MS61</t>
  </si>
  <si>
    <t>Sr-MS61</t>
  </si>
  <si>
    <t>Sr_ppm_MS61</t>
  </si>
  <si>
    <t>Ta-MS61</t>
  </si>
  <si>
    <t>Ta_ppm_MS61</t>
  </si>
  <si>
    <t>Te-MS61</t>
  </si>
  <si>
    <t>Te_ppm_MS61</t>
  </si>
  <si>
    <t>Th-MS61</t>
  </si>
  <si>
    <t>Th_ppm_MS61</t>
  </si>
  <si>
    <t>Ti-MS61</t>
  </si>
  <si>
    <t>Ti_pct_MS61</t>
  </si>
  <si>
    <t>Tl-MS61</t>
  </si>
  <si>
    <t>Tl_ppm_MS61</t>
  </si>
  <si>
    <t>U-MS61</t>
  </si>
  <si>
    <t>U_ppm_MS61</t>
  </si>
  <si>
    <t>V-MS61</t>
  </si>
  <si>
    <t>V_ppm_MS61</t>
  </si>
  <si>
    <t>W-MS61</t>
  </si>
  <si>
    <t>W_ppm_MS61</t>
  </si>
  <si>
    <t>Y-MS61</t>
  </si>
  <si>
    <t>Y_ppm_MS61</t>
  </si>
  <si>
    <t>Zn-MS61</t>
  </si>
  <si>
    <t>Zn_ppm_MS61</t>
  </si>
  <si>
    <t>Zr-MS61</t>
  </si>
  <si>
    <t>Zr_ppm_MS61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</si>
</sst>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2" borderId="1" xfId="55" applyFont="1" applyFill="1" applyBorder="1" applyAlignment="1">
      <alignment horizontal="center"/>
      <protection/>
    </xf>
    <xf numFmtId="0" fontId="1" fillId="0" borderId="1" xfId="55" applyFont="1" applyFill="1" applyBorder="1" applyAlignment="1">
      <alignment wrapText="1"/>
      <protection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1" fillId="0" borderId="5" xfId="19" applyFont="1" applyFill="1" applyBorder="1" applyAlignment="1">
      <alignment horizontal="right" wrapText="1"/>
      <protection/>
    </xf>
    <xf numFmtId="0" fontId="1" fillId="0" borderId="5" xfId="19" applyFont="1" applyFill="1" applyBorder="1" applyAlignment="1">
      <alignment wrapText="1"/>
      <protection/>
    </xf>
    <xf numFmtId="0" fontId="1" fillId="2" borderId="6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right" wrapText="1"/>
      <protection/>
    </xf>
    <xf numFmtId="0" fontId="1" fillId="0" borderId="5" xfId="20" applyFont="1" applyFill="1" applyBorder="1" applyAlignment="1">
      <alignment wrapText="1"/>
      <protection/>
    </xf>
    <xf numFmtId="0" fontId="1" fillId="2" borderId="6" xfId="21" applyFont="1" applyFill="1" applyBorder="1" applyAlignment="1">
      <alignment horizontal="center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5" xfId="21" applyFont="1" applyFill="1" applyBorder="1" applyAlignment="1">
      <alignment wrapText="1"/>
      <protection/>
    </xf>
    <xf numFmtId="0" fontId="1" fillId="2" borderId="6" xfId="22" applyFont="1" applyFill="1" applyBorder="1" applyAlignment="1">
      <alignment horizontal="center"/>
      <protection/>
    </xf>
    <xf numFmtId="0" fontId="1" fillId="0" borderId="5" xfId="22" applyFont="1" applyFill="1" applyBorder="1" applyAlignment="1">
      <alignment horizontal="right" wrapText="1"/>
      <protection/>
    </xf>
    <xf numFmtId="0" fontId="1" fillId="0" borderId="5" xfId="22" applyFont="1" applyFill="1" applyBorder="1" applyAlignment="1">
      <alignment wrapText="1"/>
      <protection/>
    </xf>
    <xf numFmtId="0" fontId="1" fillId="2" borderId="6" xfId="26" applyFont="1" applyFill="1" applyBorder="1" applyAlignment="1">
      <alignment horizontal="center"/>
      <protection/>
    </xf>
    <xf numFmtId="0" fontId="1" fillId="0" borderId="5" xfId="26" applyFont="1" applyFill="1" applyBorder="1" applyAlignment="1">
      <alignment horizontal="right" wrapText="1"/>
      <protection/>
    </xf>
    <xf numFmtId="0" fontId="1" fillId="0" borderId="5" xfId="26" applyFont="1" applyFill="1" applyBorder="1" applyAlignment="1">
      <alignment wrapText="1"/>
      <protection/>
    </xf>
    <xf numFmtId="0" fontId="1" fillId="2" borderId="6" xfId="23" applyFont="1" applyFill="1" applyBorder="1" applyAlignment="1">
      <alignment horizontal="center"/>
      <protection/>
    </xf>
    <xf numFmtId="0" fontId="1" fillId="0" borderId="5" xfId="23" applyFont="1" applyFill="1" applyBorder="1" applyAlignment="1">
      <alignment horizontal="right" wrapText="1"/>
      <protection/>
    </xf>
    <xf numFmtId="0" fontId="1" fillId="0" borderId="5" xfId="23" applyFont="1" applyFill="1" applyBorder="1" applyAlignment="1">
      <alignment wrapText="1"/>
      <protection/>
    </xf>
    <xf numFmtId="0" fontId="1" fillId="2" borderId="6" xfId="24" applyFont="1" applyFill="1" applyBorder="1" applyAlignment="1">
      <alignment horizontal="center"/>
      <protection/>
    </xf>
    <xf numFmtId="0" fontId="1" fillId="0" borderId="5" xfId="24" applyFont="1" applyFill="1" applyBorder="1" applyAlignment="1">
      <alignment horizontal="right" wrapText="1"/>
      <protection/>
    </xf>
    <xf numFmtId="0" fontId="1" fillId="0" borderId="5" xfId="24" applyFont="1" applyFill="1" applyBorder="1" applyAlignment="1">
      <alignment wrapText="1"/>
      <protection/>
    </xf>
    <xf numFmtId="0" fontId="1" fillId="2" borderId="6" xfId="25" applyFont="1" applyFill="1" applyBorder="1" applyAlignment="1">
      <alignment horizontal="center"/>
      <protection/>
    </xf>
    <xf numFmtId="0" fontId="1" fillId="0" borderId="5" xfId="25" applyFont="1" applyFill="1" applyBorder="1" applyAlignment="1">
      <alignment horizontal="right" wrapText="1"/>
      <protection/>
    </xf>
    <xf numFmtId="0" fontId="1" fillId="0" borderId="5" xfId="25" applyFont="1" applyFill="1" applyBorder="1" applyAlignment="1">
      <alignment wrapText="1"/>
      <protection/>
    </xf>
    <xf numFmtId="0" fontId="1" fillId="2" borderId="6" xfId="27" applyFont="1" applyFill="1" applyBorder="1" applyAlignment="1">
      <alignment horizontal="center"/>
      <protection/>
    </xf>
    <xf numFmtId="0" fontId="1" fillId="0" borderId="5" xfId="27" applyFont="1" applyFill="1" applyBorder="1" applyAlignment="1">
      <alignment horizontal="right" wrapText="1"/>
      <protection/>
    </xf>
    <xf numFmtId="0" fontId="1" fillId="0" borderId="5" xfId="27" applyFont="1" applyFill="1" applyBorder="1" applyAlignment="1">
      <alignment wrapText="1"/>
      <protection/>
    </xf>
    <xf numFmtId="0" fontId="1" fillId="2" borderId="6" xfId="28" applyFont="1" applyFill="1" applyBorder="1" applyAlignment="1">
      <alignment horizontal="center"/>
      <protection/>
    </xf>
    <xf numFmtId="0" fontId="1" fillId="0" borderId="5" xfId="28" applyFont="1" applyFill="1" applyBorder="1" applyAlignment="1">
      <alignment horizontal="right" wrapText="1"/>
      <protection/>
    </xf>
    <xf numFmtId="0" fontId="1" fillId="0" borderId="5" xfId="28" applyFont="1" applyFill="1" applyBorder="1" applyAlignment="1">
      <alignment wrapText="1"/>
      <protection/>
    </xf>
    <xf numFmtId="0" fontId="1" fillId="2" borderId="6" xfId="29" applyFont="1" applyFill="1" applyBorder="1" applyAlignment="1">
      <alignment horizontal="center"/>
      <protection/>
    </xf>
    <xf numFmtId="0" fontId="1" fillId="0" borderId="5" xfId="29" applyFont="1" applyFill="1" applyBorder="1" applyAlignment="1">
      <alignment horizontal="right" wrapText="1"/>
      <protection/>
    </xf>
    <xf numFmtId="0" fontId="1" fillId="0" borderId="5" xfId="29" applyFont="1" applyFill="1" applyBorder="1" applyAlignment="1">
      <alignment wrapText="1"/>
      <protection/>
    </xf>
    <xf numFmtId="0" fontId="1" fillId="2" borderId="6" xfId="30" applyFont="1" applyFill="1" applyBorder="1" applyAlignment="1">
      <alignment horizontal="center"/>
      <protection/>
    </xf>
    <xf numFmtId="0" fontId="1" fillId="0" borderId="5" xfId="30" applyFont="1" applyFill="1" applyBorder="1" applyAlignment="1">
      <alignment horizontal="right" wrapText="1"/>
      <protection/>
    </xf>
    <xf numFmtId="0" fontId="1" fillId="0" borderId="5" xfId="30" applyFont="1" applyFill="1" applyBorder="1" applyAlignment="1">
      <alignment wrapText="1"/>
      <protection/>
    </xf>
    <xf numFmtId="0" fontId="1" fillId="2" borderId="6" xfId="31" applyFont="1" applyFill="1" applyBorder="1" applyAlignment="1">
      <alignment horizontal="center"/>
      <protection/>
    </xf>
    <xf numFmtId="0" fontId="1" fillId="0" borderId="5" xfId="31" applyFont="1" applyFill="1" applyBorder="1" applyAlignment="1">
      <alignment horizontal="right" wrapText="1"/>
      <protection/>
    </xf>
    <xf numFmtId="0" fontId="1" fillId="0" borderId="5" xfId="31" applyFont="1" applyFill="1" applyBorder="1" applyAlignment="1">
      <alignment wrapText="1"/>
      <protection/>
    </xf>
    <xf numFmtId="0" fontId="1" fillId="2" borderId="6" xfId="32" applyFont="1" applyFill="1" applyBorder="1" applyAlignment="1">
      <alignment horizontal="center"/>
      <protection/>
    </xf>
    <xf numFmtId="0" fontId="1" fillId="0" borderId="5" xfId="32" applyFont="1" applyFill="1" applyBorder="1" applyAlignment="1">
      <alignment horizontal="right" wrapText="1"/>
      <protection/>
    </xf>
    <xf numFmtId="0" fontId="1" fillId="0" borderId="5" xfId="32" applyFont="1" applyFill="1" applyBorder="1" applyAlignment="1">
      <alignment wrapText="1"/>
      <protection/>
    </xf>
    <xf numFmtId="0" fontId="1" fillId="2" borderId="6" xfId="33" applyFont="1" applyFill="1" applyBorder="1" applyAlignment="1">
      <alignment horizontal="center"/>
      <protection/>
    </xf>
    <xf numFmtId="0" fontId="1" fillId="0" borderId="5" xfId="33" applyFont="1" applyFill="1" applyBorder="1" applyAlignment="1">
      <alignment horizontal="right" wrapText="1"/>
      <protection/>
    </xf>
    <xf numFmtId="0" fontId="1" fillId="0" borderId="5" xfId="33" applyFont="1" applyFill="1" applyBorder="1" applyAlignment="1">
      <alignment wrapText="1"/>
      <protection/>
    </xf>
    <xf numFmtId="0" fontId="1" fillId="2" borderId="6" xfId="34" applyFont="1" applyFill="1" applyBorder="1" applyAlignment="1">
      <alignment horizontal="center"/>
      <protection/>
    </xf>
    <xf numFmtId="0" fontId="1" fillId="0" borderId="5" xfId="34" applyFont="1" applyFill="1" applyBorder="1" applyAlignment="1">
      <alignment horizontal="right" wrapText="1"/>
      <protection/>
    </xf>
    <xf numFmtId="0" fontId="1" fillId="0" borderId="5" xfId="34" applyFont="1" applyFill="1" applyBorder="1" applyAlignment="1">
      <alignment wrapText="1"/>
      <protection/>
    </xf>
    <xf numFmtId="0" fontId="1" fillId="2" borderId="6" xfId="35" applyFont="1" applyFill="1" applyBorder="1" applyAlignment="1">
      <alignment horizontal="center"/>
      <protection/>
    </xf>
    <xf numFmtId="0" fontId="1" fillId="0" borderId="5" xfId="35" applyFont="1" applyFill="1" applyBorder="1" applyAlignment="1">
      <alignment horizontal="right" wrapText="1"/>
      <protection/>
    </xf>
    <xf numFmtId="0" fontId="1" fillId="0" borderId="5" xfId="35" applyFont="1" applyFill="1" applyBorder="1" applyAlignment="1">
      <alignment wrapText="1"/>
      <protection/>
    </xf>
    <xf numFmtId="0" fontId="1" fillId="2" borderId="6" xfId="36" applyFont="1" applyFill="1" applyBorder="1" applyAlignment="1">
      <alignment horizontal="center"/>
      <protection/>
    </xf>
    <xf numFmtId="0" fontId="1" fillId="0" borderId="5" xfId="36" applyFont="1" applyFill="1" applyBorder="1" applyAlignment="1">
      <alignment horizontal="right" wrapText="1"/>
      <protection/>
    </xf>
    <xf numFmtId="0" fontId="1" fillId="0" borderId="5" xfId="36" applyFont="1" applyFill="1" applyBorder="1" applyAlignment="1">
      <alignment wrapText="1"/>
      <protection/>
    </xf>
    <xf numFmtId="0" fontId="1" fillId="2" borderId="6" xfId="37" applyFont="1" applyFill="1" applyBorder="1" applyAlignment="1">
      <alignment horizontal="center"/>
      <protection/>
    </xf>
    <xf numFmtId="0" fontId="1" fillId="0" borderId="5" xfId="37" applyFont="1" applyFill="1" applyBorder="1" applyAlignment="1">
      <alignment horizontal="right" wrapText="1"/>
      <protection/>
    </xf>
    <xf numFmtId="0" fontId="1" fillId="0" borderId="5" xfId="37" applyFont="1" applyFill="1" applyBorder="1" applyAlignment="1">
      <alignment wrapText="1"/>
      <protection/>
    </xf>
    <xf numFmtId="0" fontId="1" fillId="2" borderId="6" xfId="38" applyFont="1" applyFill="1" applyBorder="1" applyAlignment="1">
      <alignment horizontal="center"/>
      <protection/>
    </xf>
    <xf numFmtId="0" fontId="1" fillId="0" borderId="5" xfId="38" applyFont="1" applyFill="1" applyBorder="1" applyAlignment="1">
      <alignment horizontal="right" wrapText="1"/>
      <protection/>
    </xf>
    <xf numFmtId="0" fontId="1" fillId="0" borderId="5" xfId="38" applyFont="1" applyFill="1" applyBorder="1" applyAlignment="1">
      <alignment wrapText="1"/>
      <protection/>
    </xf>
    <xf numFmtId="0" fontId="1" fillId="2" borderId="6" xfId="39" applyFont="1" applyFill="1" applyBorder="1" applyAlignment="1">
      <alignment horizontal="center"/>
      <protection/>
    </xf>
    <xf numFmtId="0" fontId="1" fillId="0" borderId="5" xfId="39" applyFont="1" applyFill="1" applyBorder="1" applyAlignment="1">
      <alignment horizontal="right" wrapText="1"/>
      <protection/>
    </xf>
    <xf numFmtId="0" fontId="1" fillId="0" borderId="5" xfId="39" applyFont="1" applyFill="1" applyBorder="1" applyAlignment="1">
      <alignment wrapText="1"/>
      <protection/>
    </xf>
    <xf numFmtId="0" fontId="1" fillId="2" borderId="6" xfId="40" applyFont="1" applyFill="1" applyBorder="1" applyAlignment="1">
      <alignment horizontal="center"/>
      <protection/>
    </xf>
    <xf numFmtId="0" fontId="1" fillId="0" borderId="5" xfId="40" applyFont="1" applyFill="1" applyBorder="1" applyAlignment="1">
      <alignment horizontal="right" wrapText="1"/>
      <protection/>
    </xf>
    <xf numFmtId="0" fontId="1" fillId="0" borderId="5" xfId="40" applyFont="1" applyFill="1" applyBorder="1" applyAlignment="1">
      <alignment wrapText="1"/>
      <protection/>
    </xf>
    <xf numFmtId="0" fontId="1" fillId="2" borderId="6" xfId="41" applyFont="1" applyFill="1" applyBorder="1" applyAlignment="1">
      <alignment horizontal="center"/>
      <protection/>
    </xf>
    <xf numFmtId="0" fontId="1" fillId="0" borderId="5" xfId="41" applyFont="1" applyFill="1" applyBorder="1" applyAlignment="1">
      <alignment horizontal="right" wrapText="1"/>
      <protection/>
    </xf>
    <xf numFmtId="0" fontId="1" fillId="0" borderId="5" xfId="41" applyFont="1" applyFill="1" applyBorder="1" applyAlignment="1">
      <alignment wrapText="1"/>
      <protection/>
    </xf>
    <xf numFmtId="0" fontId="1" fillId="2" borderId="6" xfId="42" applyFont="1" applyFill="1" applyBorder="1" applyAlignment="1">
      <alignment horizontal="center"/>
      <protection/>
    </xf>
    <xf numFmtId="0" fontId="1" fillId="0" borderId="5" xfId="42" applyFont="1" applyFill="1" applyBorder="1" applyAlignment="1">
      <alignment horizontal="right" wrapText="1"/>
      <protection/>
    </xf>
    <xf numFmtId="0" fontId="1" fillId="0" borderId="5" xfId="42" applyFont="1" applyFill="1" applyBorder="1" applyAlignment="1">
      <alignment wrapText="1"/>
      <protection/>
    </xf>
    <xf numFmtId="0" fontId="1" fillId="2" borderId="6" xfId="43" applyFont="1" applyFill="1" applyBorder="1" applyAlignment="1">
      <alignment horizontal="center"/>
      <protection/>
    </xf>
    <xf numFmtId="0" fontId="1" fillId="0" borderId="5" xfId="43" applyFont="1" applyFill="1" applyBorder="1" applyAlignment="1">
      <alignment horizontal="right" wrapText="1"/>
      <protection/>
    </xf>
    <xf numFmtId="0" fontId="1" fillId="0" borderId="5" xfId="43" applyFont="1" applyFill="1" applyBorder="1" applyAlignment="1">
      <alignment wrapText="1"/>
      <protection/>
    </xf>
    <xf numFmtId="0" fontId="1" fillId="2" borderId="6" xfId="44" applyFont="1" applyFill="1" applyBorder="1" applyAlignment="1">
      <alignment horizontal="center"/>
      <protection/>
    </xf>
    <xf numFmtId="0" fontId="1" fillId="0" borderId="5" xfId="44" applyFont="1" applyFill="1" applyBorder="1" applyAlignment="1">
      <alignment horizontal="right" wrapText="1"/>
      <protection/>
    </xf>
    <xf numFmtId="0" fontId="1" fillId="0" borderId="5" xfId="44" applyFont="1" applyFill="1" applyBorder="1" applyAlignment="1">
      <alignment wrapText="1"/>
      <protection/>
    </xf>
    <xf numFmtId="0" fontId="1" fillId="2" borderId="6" xfId="45" applyFont="1" applyFill="1" applyBorder="1" applyAlignment="1">
      <alignment horizontal="center"/>
      <protection/>
    </xf>
    <xf numFmtId="0" fontId="1" fillId="0" borderId="5" xfId="45" applyFont="1" applyFill="1" applyBorder="1" applyAlignment="1">
      <alignment horizontal="right" wrapText="1"/>
      <protection/>
    </xf>
    <xf numFmtId="0" fontId="1" fillId="0" borderId="5" xfId="45" applyFont="1" applyFill="1" applyBorder="1" applyAlignment="1">
      <alignment wrapText="1"/>
      <protection/>
    </xf>
    <xf numFmtId="0" fontId="1" fillId="2" borderId="6" xfId="46" applyFont="1" applyFill="1" applyBorder="1" applyAlignment="1">
      <alignment horizontal="center"/>
      <protection/>
    </xf>
    <xf numFmtId="0" fontId="1" fillId="0" borderId="5" xfId="46" applyFont="1" applyFill="1" applyBorder="1" applyAlignment="1">
      <alignment horizontal="right" wrapText="1"/>
      <protection/>
    </xf>
    <xf numFmtId="0" fontId="1" fillId="0" borderId="5" xfId="46" applyFont="1" applyFill="1" applyBorder="1" applyAlignment="1">
      <alignment wrapText="1"/>
      <protection/>
    </xf>
    <xf numFmtId="0" fontId="1" fillId="2" borderId="6" xfId="47" applyFont="1" applyFill="1" applyBorder="1" applyAlignment="1">
      <alignment horizontal="center"/>
      <protection/>
    </xf>
    <xf numFmtId="0" fontId="1" fillId="0" borderId="5" xfId="47" applyFont="1" applyFill="1" applyBorder="1" applyAlignment="1">
      <alignment horizontal="right" wrapText="1"/>
      <protection/>
    </xf>
    <xf numFmtId="0" fontId="1" fillId="0" borderId="5" xfId="47" applyFont="1" applyFill="1" applyBorder="1" applyAlignment="1">
      <alignment wrapText="1"/>
      <protection/>
    </xf>
    <xf numFmtId="0" fontId="1" fillId="2" borderId="6" xfId="49" applyFont="1" applyFill="1" applyBorder="1" applyAlignment="1">
      <alignment horizontal="center"/>
      <protection/>
    </xf>
    <xf numFmtId="0" fontId="1" fillId="0" borderId="5" xfId="49" applyFont="1" applyFill="1" applyBorder="1" applyAlignment="1">
      <alignment horizontal="right" wrapText="1"/>
      <protection/>
    </xf>
    <xf numFmtId="0" fontId="1" fillId="0" borderId="5" xfId="49" applyFont="1" applyFill="1" applyBorder="1" applyAlignment="1">
      <alignment wrapText="1"/>
      <protection/>
    </xf>
    <xf numFmtId="0" fontId="1" fillId="2" borderId="6" xfId="48" applyFont="1" applyFill="1" applyBorder="1" applyAlignment="1">
      <alignment horizontal="center"/>
      <protection/>
    </xf>
    <xf numFmtId="0" fontId="1" fillId="0" borderId="5" xfId="48" applyFont="1" applyFill="1" applyBorder="1" applyAlignment="1">
      <alignment horizontal="right" wrapText="1"/>
      <protection/>
    </xf>
    <xf numFmtId="0" fontId="1" fillId="0" borderId="5" xfId="48" applyFont="1" applyFill="1" applyBorder="1" applyAlignment="1">
      <alignment wrapText="1"/>
      <protection/>
    </xf>
    <xf numFmtId="0" fontId="1" fillId="2" borderId="6" xfId="50" applyFont="1" applyFill="1" applyBorder="1" applyAlignment="1">
      <alignment horizontal="center"/>
      <protection/>
    </xf>
    <xf numFmtId="0" fontId="1" fillId="0" borderId="5" xfId="50" applyFont="1" applyFill="1" applyBorder="1" applyAlignment="1">
      <alignment horizontal="right" wrapText="1"/>
      <protection/>
    </xf>
    <xf numFmtId="0" fontId="1" fillId="0" borderId="5" xfId="50" applyFont="1" applyFill="1" applyBorder="1" applyAlignment="1">
      <alignment wrapText="1"/>
      <protection/>
    </xf>
    <xf numFmtId="0" fontId="1" fillId="2" borderId="6" xfId="51" applyFont="1" applyFill="1" applyBorder="1" applyAlignment="1">
      <alignment horizontal="center"/>
      <protection/>
    </xf>
    <xf numFmtId="0" fontId="1" fillId="0" borderId="5" xfId="51" applyFont="1" applyFill="1" applyBorder="1" applyAlignment="1">
      <alignment horizontal="right" wrapText="1"/>
      <protection/>
    </xf>
    <xf numFmtId="0" fontId="1" fillId="0" borderId="5" xfId="51" applyFont="1" applyFill="1" applyBorder="1" applyAlignment="1">
      <alignment wrapText="1"/>
      <protection/>
    </xf>
    <xf numFmtId="0" fontId="1" fillId="2" borderId="6" xfId="52" applyFont="1" applyFill="1" applyBorder="1" applyAlignment="1">
      <alignment horizontal="center"/>
      <protection/>
    </xf>
    <xf numFmtId="0" fontId="1" fillId="0" borderId="5" xfId="52" applyFont="1" applyFill="1" applyBorder="1" applyAlignment="1">
      <alignment horizontal="right" wrapText="1"/>
      <protection/>
    </xf>
    <xf numFmtId="0" fontId="1" fillId="0" borderId="5" xfId="52" applyFont="1" applyFill="1" applyBorder="1" applyAlignment="1">
      <alignment wrapText="1"/>
      <protection/>
    </xf>
    <xf numFmtId="0" fontId="1" fillId="2" borderId="6" xfId="56" applyFont="1" applyFill="1" applyBorder="1" applyAlignment="1">
      <alignment horizontal="center"/>
      <protection/>
    </xf>
    <xf numFmtId="0" fontId="1" fillId="0" borderId="5" xfId="56" applyFont="1" applyFill="1" applyBorder="1" applyAlignment="1">
      <alignment horizontal="right" wrapText="1"/>
      <protection/>
    </xf>
    <xf numFmtId="0" fontId="1" fillId="0" borderId="5" xfId="56" applyFont="1" applyFill="1" applyBorder="1" applyAlignment="1">
      <alignment wrapText="1"/>
      <protection/>
    </xf>
    <xf numFmtId="0" fontId="1" fillId="2" borderId="6" xfId="53" applyFont="1" applyFill="1" applyBorder="1" applyAlignment="1">
      <alignment horizontal="center"/>
      <protection/>
    </xf>
    <xf numFmtId="0" fontId="1" fillId="0" borderId="5" xfId="53" applyFont="1" applyFill="1" applyBorder="1" applyAlignment="1">
      <alignment horizontal="right" wrapText="1"/>
      <protection/>
    </xf>
    <xf numFmtId="0" fontId="1" fillId="0" borderId="5" xfId="53" applyFont="1" applyFill="1" applyBorder="1" applyAlignment="1">
      <alignment wrapText="1"/>
      <protection/>
    </xf>
    <xf numFmtId="0" fontId="1" fillId="2" borderId="6" xfId="54" applyFont="1" applyFill="1" applyBorder="1" applyAlignment="1">
      <alignment horizontal="center"/>
      <protection/>
    </xf>
    <xf numFmtId="0" fontId="1" fillId="0" borderId="5" xfId="54" applyFont="1" applyFill="1" applyBorder="1" applyAlignment="1">
      <alignment horizontal="right" wrapText="1"/>
      <protection/>
    </xf>
    <xf numFmtId="0" fontId="1" fillId="0" borderId="5" xfId="54" applyFont="1" applyFill="1" applyBorder="1" applyAlignment="1">
      <alignment wrapText="1"/>
      <protection/>
    </xf>
    <xf numFmtId="0" fontId="1" fillId="2" borderId="6" xfId="57" applyFont="1" applyFill="1" applyBorder="1" applyAlignment="1">
      <alignment horizontal="center"/>
      <protection/>
    </xf>
    <xf numFmtId="0" fontId="1" fillId="0" borderId="5" xfId="57" applyFont="1" applyFill="1" applyBorder="1" applyAlignment="1">
      <alignment horizontal="right" wrapText="1"/>
      <protection/>
    </xf>
    <xf numFmtId="0" fontId="1" fillId="0" borderId="5" xfId="57" applyFont="1" applyFill="1" applyBorder="1" applyAlignment="1">
      <alignment wrapText="1"/>
      <protection/>
    </xf>
    <xf numFmtId="0" fontId="1" fillId="2" borderId="6" xfId="58" applyFont="1" applyFill="1" applyBorder="1" applyAlignment="1">
      <alignment horizontal="center"/>
      <protection/>
    </xf>
    <xf numFmtId="0" fontId="1" fillId="0" borderId="5" xfId="58" applyFont="1" applyFill="1" applyBorder="1" applyAlignment="1">
      <alignment horizontal="right" wrapText="1"/>
      <protection/>
    </xf>
    <xf numFmtId="0" fontId="1" fillId="0" borderId="5" xfId="58" applyFont="1" applyFill="1" applyBorder="1" applyAlignment="1">
      <alignment wrapText="1"/>
      <protection/>
    </xf>
    <xf numFmtId="0" fontId="1" fillId="2" borderId="6" xfId="59" applyFont="1" applyFill="1" applyBorder="1" applyAlignment="1">
      <alignment horizontal="center"/>
      <protection/>
    </xf>
    <xf numFmtId="0" fontId="1" fillId="0" borderId="5" xfId="59" applyFont="1" applyFill="1" applyBorder="1" applyAlignment="1">
      <alignment horizontal="right" wrapText="1"/>
      <protection/>
    </xf>
    <xf numFmtId="0" fontId="1" fillId="0" borderId="5" xfId="59" applyFont="1" applyFill="1" applyBorder="1" applyAlignment="1">
      <alignment wrapText="1"/>
      <protection/>
    </xf>
    <xf numFmtId="0" fontId="1" fillId="2" borderId="6" xfId="60" applyFont="1" applyFill="1" applyBorder="1" applyAlignment="1">
      <alignment horizontal="center"/>
      <protection/>
    </xf>
    <xf numFmtId="0" fontId="1" fillId="0" borderId="5" xfId="60" applyFont="1" applyFill="1" applyBorder="1" applyAlignment="1">
      <alignment horizontal="right" wrapText="1"/>
      <protection/>
    </xf>
    <xf numFmtId="0" fontId="1" fillId="0" borderId="5" xfId="60" applyFont="1" applyFill="1" applyBorder="1" applyAlignment="1">
      <alignment wrapText="1"/>
      <protection/>
    </xf>
    <xf numFmtId="0" fontId="1" fillId="2" borderId="6" xfId="61" applyFont="1" applyFill="1" applyBorder="1" applyAlignment="1">
      <alignment horizontal="center"/>
      <protection/>
    </xf>
    <xf numFmtId="0" fontId="1" fillId="0" borderId="5" xfId="61" applyFont="1" applyFill="1" applyBorder="1" applyAlignment="1">
      <alignment horizontal="right" wrapText="1"/>
      <protection/>
    </xf>
    <xf numFmtId="0" fontId="1" fillId="0" borderId="5" xfId="61" applyFont="1" applyFill="1" applyBorder="1" applyAlignment="1">
      <alignment wrapText="1"/>
      <protection/>
    </xf>
    <xf numFmtId="0" fontId="1" fillId="2" borderId="6" xfId="62" applyFont="1" applyFill="1" applyBorder="1" applyAlignment="1">
      <alignment horizontal="center"/>
      <protection/>
    </xf>
    <xf numFmtId="0" fontId="1" fillId="0" borderId="5" xfId="62" applyFont="1" applyFill="1" applyBorder="1" applyAlignment="1">
      <alignment horizontal="right" wrapText="1"/>
      <protection/>
    </xf>
    <xf numFmtId="0" fontId="1" fillId="0" borderId="5" xfId="62" applyFont="1" applyFill="1" applyBorder="1" applyAlignment="1">
      <alignment wrapText="1"/>
      <protection/>
    </xf>
    <xf numFmtId="0" fontId="1" fillId="2" borderId="6" xfId="63" applyFont="1" applyFill="1" applyBorder="1" applyAlignment="1">
      <alignment horizontal="center"/>
      <protection/>
    </xf>
    <xf numFmtId="0" fontId="1" fillId="0" borderId="5" xfId="63" applyFont="1" applyFill="1" applyBorder="1" applyAlignment="1">
      <alignment horizontal="right" wrapText="1"/>
      <protection/>
    </xf>
    <xf numFmtId="0" fontId="1" fillId="0" borderId="5" xfId="63" applyFont="1" applyFill="1" applyBorder="1" applyAlignment="1">
      <alignment wrapText="1"/>
      <protection/>
    </xf>
    <xf numFmtId="0" fontId="1" fillId="2" borderId="6" xfId="64" applyFont="1" applyFill="1" applyBorder="1" applyAlignment="1">
      <alignment horizontal="center"/>
      <protection/>
    </xf>
    <xf numFmtId="0" fontId="1" fillId="0" borderId="5" xfId="64" applyFont="1" applyFill="1" applyBorder="1" applyAlignment="1">
      <alignment horizontal="right" wrapText="1"/>
      <protection/>
    </xf>
    <xf numFmtId="0" fontId="1" fillId="0" borderId="5" xfId="64" applyFont="1" applyFill="1" applyBorder="1" applyAlignment="1">
      <alignment wrapText="1"/>
      <protection/>
    </xf>
    <xf numFmtId="0" fontId="1" fillId="2" borderId="6" xfId="65" applyFont="1" applyFill="1" applyBorder="1" applyAlignment="1">
      <alignment horizontal="center"/>
      <protection/>
    </xf>
    <xf numFmtId="0" fontId="1" fillId="0" borderId="5" xfId="65" applyFont="1" applyFill="1" applyBorder="1" applyAlignment="1">
      <alignment horizontal="right" wrapText="1"/>
      <protection/>
    </xf>
    <xf numFmtId="0" fontId="1" fillId="0" borderId="5" xfId="65" applyFont="1" applyFill="1" applyBorder="1" applyAlignment="1">
      <alignment wrapText="1"/>
      <protection/>
    </xf>
    <xf numFmtId="0" fontId="1" fillId="2" borderId="6" xfId="66" applyFont="1" applyFill="1" applyBorder="1" applyAlignment="1">
      <alignment horizontal="center"/>
      <protection/>
    </xf>
    <xf numFmtId="0" fontId="1" fillId="0" borderId="5" xfId="66" applyFont="1" applyFill="1" applyBorder="1" applyAlignment="1">
      <alignment horizontal="right" wrapText="1"/>
      <protection/>
    </xf>
    <xf numFmtId="0" fontId="1" fillId="0" borderId="5" xfId="66" applyFont="1" applyFill="1" applyBorder="1" applyAlignment="1">
      <alignment wrapText="1"/>
      <protection/>
    </xf>
    <xf numFmtId="0" fontId="1" fillId="2" borderId="6" xfId="67" applyFont="1" applyFill="1" applyBorder="1" applyAlignment="1">
      <alignment horizontal="center"/>
      <protection/>
    </xf>
    <xf numFmtId="0" fontId="1" fillId="0" borderId="5" xfId="67" applyFont="1" applyFill="1" applyBorder="1" applyAlignment="1">
      <alignment horizontal="right" wrapText="1"/>
      <protection/>
    </xf>
    <xf numFmtId="0" fontId="1" fillId="0" borderId="5" xfId="67" applyFont="1" applyFill="1" applyBorder="1" applyAlignment="1">
      <alignment wrapText="1"/>
      <protection/>
    </xf>
    <xf numFmtId="0" fontId="1" fillId="2" borderId="6" xfId="68" applyFont="1" applyFill="1" applyBorder="1" applyAlignment="1">
      <alignment horizontal="center"/>
      <protection/>
    </xf>
    <xf numFmtId="0" fontId="1" fillId="0" borderId="5" xfId="68" applyFont="1" applyFill="1" applyBorder="1" applyAlignment="1">
      <alignment horizontal="right" wrapText="1"/>
      <protection/>
    </xf>
    <xf numFmtId="0" fontId="1" fillId="0" borderId="5" xfId="68" applyFont="1" applyFill="1" applyBorder="1" applyAlignment="1">
      <alignment wrapText="1"/>
      <protection/>
    </xf>
    <xf numFmtId="0" fontId="1" fillId="2" borderId="6" xfId="69" applyFont="1" applyFill="1" applyBorder="1" applyAlignment="1">
      <alignment horizontal="center"/>
      <protection/>
    </xf>
    <xf numFmtId="0" fontId="1" fillId="0" borderId="5" xfId="69" applyFont="1" applyFill="1" applyBorder="1" applyAlignment="1">
      <alignment horizontal="right" wrapText="1"/>
      <protection/>
    </xf>
    <xf numFmtId="0" fontId="1" fillId="0" borderId="5" xfId="69" applyFont="1" applyFill="1" applyBorder="1" applyAlignment="1">
      <alignment wrapText="1"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Normal_Ag-AA61" xfId="19"/>
    <cellStyle name="Normal_Ag-MS61" xfId="20"/>
    <cellStyle name="Normal_Al-MS61" xfId="21"/>
    <cellStyle name="Normal_As-MS61" xfId="22"/>
    <cellStyle name="Normal_Ba-MS61" xfId="23"/>
    <cellStyle name="Normal_Be-MS61" xfId="24"/>
    <cellStyle name="Normal_Bi-MS61" xfId="25"/>
    <cellStyle name="Normal_B-MS61" xfId="26"/>
    <cellStyle name="Normal_Ca-MS61" xfId="27"/>
    <cellStyle name="Normal_Cd-MS61" xfId="28"/>
    <cellStyle name="Normal_Ce-MS61" xfId="29"/>
    <cellStyle name="Normal_Co-MS61" xfId="30"/>
    <cellStyle name="Normal_Cr-MS61" xfId="31"/>
    <cellStyle name="Normal_Cs-MS61" xfId="32"/>
    <cellStyle name="Normal_Cu-MS61" xfId="33"/>
    <cellStyle name="Normal_Fe-MS61" xfId="34"/>
    <cellStyle name="Normal_Ga-MS61" xfId="35"/>
    <cellStyle name="Normal_Ge-MS61" xfId="36"/>
    <cellStyle name="Normal_Hf-MS61" xfId="37"/>
    <cellStyle name="Normal_In-MS61" xfId="38"/>
    <cellStyle name="Normal_K-MS61" xfId="39"/>
    <cellStyle name="Normal_La-MS61" xfId="40"/>
    <cellStyle name="Normal_Li-MS61" xfId="41"/>
    <cellStyle name="Normal_Mg-MS61" xfId="42"/>
    <cellStyle name="Normal_Mn-MS61" xfId="43"/>
    <cellStyle name="Normal_Mo-MS61" xfId="44"/>
    <cellStyle name="Normal_Na-MS61" xfId="45"/>
    <cellStyle name="Normal_Nb-MS61" xfId="46"/>
    <cellStyle name="Normal_Ni-MS61" xfId="47"/>
    <cellStyle name="Normal_Pb-MS61" xfId="48"/>
    <cellStyle name="Normal_P-MS61" xfId="49"/>
    <cellStyle name="Normal_Pt-MS61" xfId="50"/>
    <cellStyle name="Normal_Rb-MS61" xfId="51"/>
    <cellStyle name="Normal_Re-MS61" xfId="52"/>
    <cellStyle name="Normal_Sb-MS61" xfId="53"/>
    <cellStyle name="Normal_Se-MS61" xfId="54"/>
    <cellStyle name="Normal_Sheet1" xfId="55"/>
    <cellStyle name="Normal_S-MS61" xfId="56"/>
    <cellStyle name="Normal_Sn-MS61" xfId="57"/>
    <cellStyle name="Normal_Sr-MS61" xfId="58"/>
    <cellStyle name="Normal_Ta-MS61" xfId="59"/>
    <cellStyle name="Normal_Te-MS61" xfId="60"/>
    <cellStyle name="Normal_Th-MS61" xfId="61"/>
    <cellStyle name="Normal_Ti-MS61" xfId="62"/>
    <cellStyle name="Normal_Tl-MS61" xfId="63"/>
    <cellStyle name="Normal_U-MS61" xfId="64"/>
    <cellStyle name="Normal_V-MS61" xfId="65"/>
    <cellStyle name="Normal_W-MS61" xfId="66"/>
    <cellStyle name="Normal_Y-MS61" xfId="67"/>
    <cellStyle name="Normal_Zn-MS61" xfId="68"/>
    <cellStyle name="Normal_Zr-MS61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Ag-MS61</c:v>
                </c:pt>
                <c:pt idx="1">
                  <c:v>Al-MS61</c:v>
                </c:pt>
                <c:pt idx="2">
                  <c:v>As-MS61</c:v>
                </c:pt>
                <c:pt idx="3">
                  <c:v>B-MS61</c:v>
                </c:pt>
                <c:pt idx="4">
                  <c:v>Ba-MS61</c:v>
                </c:pt>
                <c:pt idx="5">
                  <c:v>Be-MS61</c:v>
                </c:pt>
                <c:pt idx="6">
                  <c:v>Bi-MS61</c:v>
                </c:pt>
                <c:pt idx="7">
                  <c:v>Ca-MS61</c:v>
                </c:pt>
                <c:pt idx="8">
                  <c:v>Cd-MS61</c:v>
                </c:pt>
                <c:pt idx="9">
                  <c:v>Ce-MS61</c:v>
                </c:pt>
                <c:pt idx="10">
                  <c:v>Co-MS61</c:v>
                </c:pt>
                <c:pt idx="11">
                  <c:v>Cr-MS61</c:v>
                </c:pt>
                <c:pt idx="12">
                  <c:v>Cs-MS61</c:v>
                </c:pt>
                <c:pt idx="13">
                  <c:v>Cu-MS61</c:v>
                </c:pt>
                <c:pt idx="14">
                  <c:v>Fe-MS61</c:v>
                </c:pt>
                <c:pt idx="15">
                  <c:v>Ga-MS61</c:v>
                </c:pt>
                <c:pt idx="16">
                  <c:v>Ge-MS61</c:v>
                </c:pt>
                <c:pt idx="17">
                  <c:v>Hf-MS61</c:v>
                </c:pt>
                <c:pt idx="18">
                  <c:v>In-MS61</c:v>
                </c:pt>
                <c:pt idx="19">
                  <c:v>K-MS61</c:v>
                </c:pt>
                <c:pt idx="20">
                  <c:v>La-MS61</c:v>
                </c:pt>
                <c:pt idx="21">
                  <c:v>Li-MS61</c:v>
                </c:pt>
                <c:pt idx="22">
                  <c:v>Mg-MS61</c:v>
                </c:pt>
                <c:pt idx="23">
                  <c:v>Mn-MS61</c:v>
                </c:pt>
                <c:pt idx="24">
                  <c:v>Mo-MS61</c:v>
                </c:pt>
                <c:pt idx="25">
                  <c:v>Na-MS61</c:v>
                </c:pt>
                <c:pt idx="26">
                  <c:v>Nb-MS61</c:v>
                </c:pt>
                <c:pt idx="27">
                  <c:v>Ni-MS61</c:v>
                </c:pt>
                <c:pt idx="28">
                  <c:v>P-MS61</c:v>
                </c:pt>
                <c:pt idx="29">
                  <c:v>Pb-MS61</c:v>
                </c:pt>
                <c:pt idx="30">
                  <c:v>Pt-MS61</c:v>
                </c:pt>
                <c:pt idx="31">
                  <c:v>Rb-MS61</c:v>
                </c:pt>
                <c:pt idx="32">
                  <c:v>Re-MS61</c:v>
                </c:pt>
                <c:pt idx="33">
                  <c:v>S-MS61</c:v>
                </c:pt>
                <c:pt idx="34">
                  <c:v>Sb-MS61</c:v>
                </c:pt>
                <c:pt idx="35">
                  <c:v>Se-MS61</c:v>
                </c:pt>
                <c:pt idx="36">
                  <c:v>Sn-MS61</c:v>
                </c:pt>
                <c:pt idx="37">
                  <c:v>Sr-MS61</c:v>
                </c:pt>
                <c:pt idx="38">
                  <c:v>Ta-MS61</c:v>
                </c:pt>
                <c:pt idx="39">
                  <c:v>Te-MS61</c:v>
                </c:pt>
                <c:pt idx="40">
                  <c:v>Th-MS61</c:v>
                </c:pt>
                <c:pt idx="41">
                  <c:v>Ti-MS61</c:v>
                </c:pt>
                <c:pt idx="42">
                  <c:v>Tl-MS61</c:v>
                </c:pt>
                <c:pt idx="43">
                  <c:v>U-MS61</c:v>
                </c:pt>
                <c:pt idx="44">
                  <c:v>V-MS61</c:v>
                </c:pt>
                <c:pt idx="45">
                  <c:v>W-MS61</c:v>
                </c:pt>
                <c:pt idx="46">
                  <c:v>Y-MS61</c:v>
                </c:pt>
                <c:pt idx="47">
                  <c:v>Zn-MS61</c:v>
                </c:pt>
                <c:pt idx="48">
                  <c:v>Zr-MS61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5.5826522878160105</c:v>
                </c:pt>
                <c:pt idx="1">
                  <c:v>3.745389039541356</c:v>
                </c:pt>
                <c:pt idx="2">
                  <c:v>2.5880840419439184</c:v>
                </c:pt>
                <c:pt idx="3">
                  <c:v>0</c:v>
                </c:pt>
                <c:pt idx="4">
                  <c:v>5.001428079990351</c:v>
                </c:pt>
                <c:pt idx="5">
                  <c:v>16.67663785152686</c:v>
                </c:pt>
                <c:pt idx="6">
                  <c:v>6.392536606043736</c:v>
                </c:pt>
                <c:pt idx="7">
                  <c:v>3.3448899122926403</c:v>
                </c:pt>
                <c:pt idx="8">
                  <c:v>5.420154570987547</c:v>
                </c:pt>
                <c:pt idx="9">
                  <c:v>4.09421514222756</c:v>
                </c:pt>
                <c:pt idx="10">
                  <c:v>3.2107707530437275</c:v>
                </c:pt>
                <c:pt idx="11">
                  <c:v>10.955982456899106</c:v>
                </c:pt>
                <c:pt idx="12">
                  <c:v>3.039037650102961</c:v>
                </c:pt>
                <c:pt idx="13">
                  <c:v>22.935264879839682</c:v>
                </c:pt>
                <c:pt idx="14">
                  <c:v>3.6552650253538763</c:v>
                </c:pt>
                <c:pt idx="15">
                  <c:v>12.456391098301435</c:v>
                </c:pt>
                <c:pt idx="16">
                  <c:v>37.337901798324104</c:v>
                </c:pt>
                <c:pt idx="17">
                  <c:v>32.3334048499077</c:v>
                </c:pt>
                <c:pt idx="18">
                  <c:v>11.946495359100497</c:v>
                </c:pt>
                <c:pt idx="19">
                  <c:v>3.188531774977229</c:v>
                </c:pt>
                <c:pt idx="20">
                  <c:v>5.489486636115451</c:v>
                </c:pt>
                <c:pt idx="21">
                  <c:v>8.14556427422122</c:v>
                </c:pt>
                <c:pt idx="22">
                  <c:v>3.3534956540683005</c:v>
                </c:pt>
                <c:pt idx="23">
                  <c:v>10.468144569756657</c:v>
                </c:pt>
                <c:pt idx="24">
                  <c:v>5.985213151307253</c:v>
                </c:pt>
                <c:pt idx="25">
                  <c:v>9.082579490381287</c:v>
                </c:pt>
                <c:pt idx="26">
                  <c:v>11.227430657988506</c:v>
                </c:pt>
                <c:pt idx="27">
                  <c:v>2.7558768869388177</c:v>
                </c:pt>
                <c:pt idx="28">
                  <c:v>2.942601938361312</c:v>
                </c:pt>
                <c:pt idx="29">
                  <c:v>18.999517566989912</c:v>
                </c:pt>
                <c:pt idx="30">
                  <c:v>4.232156481369903E-14</c:v>
                </c:pt>
                <c:pt idx="31">
                  <c:v>4.746968779916452</c:v>
                </c:pt>
                <c:pt idx="32">
                  <c:v>49.799598391954895</c:v>
                </c:pt>
                <c:pt idx="33">
                  <c:v>9.739685518607118</c:v>
                </c:pt>
                <c:pt idx="34">
                  <c:v>6.199597489704707</c:v>
                </c:pt>
                <c:pt idx="35">
                  <c:v>30.458310382453657</c:v>
                </c:pt>
                <c:pt idx="36">
                  <c:v>7.380037576440104</c:v>
                </c:pt>
                <c:pt idx="37">
                  <c:v>2.691734621954888</c:v>
                </c:pt>
                <c:pt idx="38">
                  <c:v>47.230411665250195</c:v>
                </c:pt>
                <c:pt idx="39">
                  <c:v>21.314530729441515</c:v>
                </c:pt>
                <c:pt idx="40">
                  <c:v>14.67834253137513</c:v>
                </c:pt>
                <c:pt idx="41">
                  <c:v>2.980373892335276</c:v>
                </c:pt>
                <c:pt idx="42">
                  <c:v>6.614875074063916</c:v>
                </c:pt>
                <c:pt idx="43">
                  <c:v>5.245814924901391</c:v>
                </c:pt>
                <c:pt idx="44">
                  <c:v>2.1219191800631636</c:v>
                </c:pt>
                <c:pt idx="45">
                  <c:v>5.774725233283418</c:v>
                </c:pt>
                <c:pt idx="46">
                  <c:v>4.631030261292369</c:v>
                </c:pt>
                <c:pt idx="47">
                  <c:v>4.702081360928583</c:v>
                </c:pt>
                <c:pt idx="48">
                  <c:v>44.969934746138215</c:v>
                </c:pt>
              </c:numCache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430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Ca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  <c:max val="0.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178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Cd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'Cd-MS61'!$N$2:$N$32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'Cd-MS61'!$O$2:$O$32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'Cd-MS61'!$P$2:$P$32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  <c:max val="0.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Ce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9154507"/>
        <c:axId val="39737380"/>
      </c:line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154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Co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  <c:max val="1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Cr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'Cr-MS61'!$N$2:$N$32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'Cr-MS61'!$O$2:$O$32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'Cr-MS61'!$P$2:$P$32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62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Cs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'Cs-MS61'!$N$2:$N$32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238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Cu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'Cu-MS61'!$N$2:$N$32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  <c:max val="3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66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Fe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1574"/>
        <c:crosses val="autoZero"/>
        <c:auto val="1"/>
        <c:lblOffset val="100"/>
        <c:noMultiLvlLbl val="0"/>
      </c:catAx>
      <c:valAx>
        <c:axId val="42351574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44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Ga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'Ga-MS61'!$N$2:$N$32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'Ga-MS61'!$O$2:$O$32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'Ga-MS61'!$P$2:$P$32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5440"/>
        <c:crosses val="autoZero"/>
        <c:auto val="1"/>
        <c:lblOffset val="100"/>
        <c:noMultiLvlLbl val="0"/>
      </c:catAx>
      <c:valAx>
        <c:axId val="7925440"/>
        <c:scaling>
          <c:orientation val="minMax"/>
          <c:max val="2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5619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Ge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22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GEOMS-03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Ag-MS61</c:v>
                </c:pt>
                <c:pt idx="1">
                  <c:v>Al-MS61</c:v>
                </c:pt>
                <c:pt idx="2">
                  <c:v>As-MS61</c:v>
                </c:pt>
                <c:pt idx="3">
                  <c:v>B-MS61</c:v>
                </c:pt>
                <c:pt idx="4">
                  <c:v>Ba-MS61</c:v>
                </c:pt>
                <c:pt idx="5">
                  <c:v>Be-MS61</c:v>
                </c:pt>
                <c:pt idx="6">
                  <c:v>Bi-MS61</c:v>
                </c:pt>
                <c:pt idx="7">
                  <c:v>Ca-MS61</c:v>
                </c:pt>
                <c:pt idx="8">
                  <c:v>Cd-MS61</c:v>
                </c:pt>
                <c:pt idx="9">
                  <c:v>Ce-MS61</c:v>
                </c:pt>
                <c:pt idx="10">
                  <c:v>Co-MS61</c:v>
                </c:pt>
                <c:pt idx="11">
                  <c:v>Cr-MS61</c:v>
                </c:pt>
                <c:pt idx="12">
                  <c:v>Cs-MS61</c:v>
                </c:pt>
                <c:pt idx="13">
                  <c:v>Cu-MS61</c:v>
                </c:pt>
                <c:pt idx="14">
                  <c:v>Fe-MS61</c:v>
                </c:pt>
                <c:pt idx="15">
                  <c:v>Ga-MS61</c:v>
                </c:pt>
                <c:pt idx="16">
                  <c:v>Ge-MS61</c:v>
                </c:pt>
                <c:pt idx="17">
                  <c:v>Hf-MS61</c:v>
                </c:pt>
                <c:pt idx="18">
                  <c:v>In-MS61</c:v>
                </c:pt>
                <c:pt idx="19">
                  <c:v>K-MS61</c:v>
                </c:pt>
                <c:pt idx="20">
                  <c:v>La-MS61</c:v>
                </c:pt>
                <c:pt idx="21">
                  <c:v>Li-MS61</c:v>
                </c:pt>
                <c:pt idx="22">
                  <c:v>Mg-MS61</c:v>
                </c:pt>
                <c:pt idx="23">
                  <c:v>Mn-MS61</c:v>
                </c:pt>
                <c:pt idx="24">
                  <c:v>Mo-MS61</c:v>
                </c:pt>
                <c:pt idx="25">
                  <c:v>Na-MS61</c:v>
                </c:pt>
                <c:pt idx="26">
                  <c:v>Nb-MS61</c:v>
                </c:pt>
                <c:pt idx="27">
                  <c:v>Ni-MS61</c:v>
                </c:pt>
                <c:pt idx="28">
                  <c:v>P-MS61</c:v>
                </c:pt>
                <c:pt idx="29">
                  <c:v>Pb-MS61</c:v>
                </c:pt>
                <c:pt idx="30">
                  <c:v>Pt-MS61</c:v>
                </c:pt>
                <c:pt idx="31">
                  <c:v>Rb-MS61</c:v>
                </c:pt>
                <c:pt idx="32">
                  <c:v>Re-MS61</c:v>
                </c:pt>
                <c:pt idx="33">
                  <c:v>S-MS61</c:v>
                </c:pt>
                <c:pt idx="34">
                  <c:v>Sb-MS61</c:v>
                </c:pt>
                <c:pt idx="35">
                  <c:v>Se-MS61</c:v>
                </c:pt>
                <c:pt idx="36">
                  <c:v>Sn-MS61</c:v>
                </c:pt>
                <c:pt idx="37">
                  <c:v>Sr-MS61</c:v>
                </c:pt>
                <c:pt idx="38">
                  <c:v>Ta-MS61</c:v>
                </c:pt>
                <c:pt idx="39">
                  <c:v>Te-MS61</c:v>
                </c:pt>
                <c:pt idx="40">
                  <c:v>Th-MS61</c:v>
                </c:pt>
                <c:pt idx="41">
                  <c:v>Ti-MS61</c:v>
                </c:pt>
                <c:pt idx="42">
                  <c:v>Tl-MS61</c:v>
                </c:pt>
                <c:pt idx="43">
                  <c:v>U-MS61</c:v>
                </c:pt>
                <c:pt idx="44">
                  <c:v>V-MS61</c:v>
                </c:pt>
                <c:pt idx="45">
                  <c:v>W-MS61</c:v>
                </c:pt>
                <c:pt idx="46">
                  <c:v>Y-MS61</c:v>
                </c:pt>
                <c:pt idx="47">
                  <c:v>Zn-MS61</c:v>
                </c:pt>
                <c:pt idx="48">
                  <c:v>Zr-MS61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96.90152801358234</c:v>
                </c:pt>
                <c:pt idx="1">
                  <c:v>103.3578570081117</c:v>
                </c:pt>
                <c:pt idx="2">
                  <c:v>102.50273697074623</c:v>
                </c:pt>
                <c:pt idx="3">
                  <c:v>66.66666666666666</c:v>
                </c:pt>
                <c:pt idx="4">
                  <c:v>102.65615685235477</c:v>
                </c:pt>
                <c:pt idx="5">
                  <c:v>102.58942286592058</c:v>
                </c:pt>
                <c:pt idx="6">
                  <c:v>103.04659498207886</c:v>
                </c:pt>
                <c:pt idx="7">
                  <c:v>97.41935483870972</c:v>
                </c:pt>
                <c:pt idx="8">
                  <c:v>99.19354838709675</c:v>
                </c:pt>
                <c:pt idx="9">
                  <c:v>96.65246500304322</c:v>
                </c:pt>
                <c:pt idx="10">
                  <c:v>102.28494623655912</c:v>
                </c:pt>
                <c:pt idx="11">
                  <c:v>104.35483870967741</c:v>
                </c:pt>
                <c:pt idx="12">
                  <c:v>103.73097368507939</c:v>
                </c:pt>
                <c:pt idx="13">
                  <c:v>107.17380837746751</c:v>
                </c:pt>
                <c:pt idx="14">
                  <c:v>104.16335610996342</c:v>
                </c:pt>
                <c:pt idx="15">
                  <c:v>103.59963822731385</c:v>
                </c:pt>
                <c:pt idx="16">
                  <c:v>93.35863377609111</c:v>
                </c:pt>
                <c:pt idx="17">
                  <c:v>130.52109181141438</c:v>
                </c:pt>
                <c:pt idx="18">
                  <c:v>98.38709677419354</c:v>
                </c:pt>
                <c:pt idx="19">
                  <c:v>98.16462736373747</c:v>
                </c:pt>
                <c:pt idx="20">
                  <c:v>100.69286687869152</c:v>
                </c:pt>
                <c:pt idx="21">
                  <c:v>97.19750715321602</c:v>
                </c:pt>
                <c:pt idx="22">
                  <c:v>97.84946236559135</c:v>
                </c:pt>
                <c:pt idx="23">
                  <c:v>101.49386977740747</c:v>
                </c:pt>
                <c:pt idx="24">
                  <c:v>103.9202844311377</c:v>
                </c:pt>
                <c:pt idx="25">
                  <c:v>105.64516129032259</c:v>
                </c:pt>
                <c:pt idx="26">
                  <c:v>99.02762772032722</c:v>
                </c:pt>
                <c:pt idx="27">
                  <c:v>101.36360905868926</c:v>
                </c:pt>
                <c:pt idx="28">
                  <c:v>98.8479262672811</c:v>
                </c:pt>
                <c:pt idx="29">
                  <c:v>112.87860132972172</c:v>
                </c:pt>
                <c:pt idx="30">
                  <c:v>40.00000000000002</c:v>
                </c:pt>
                <c:pt idx="31">
                  <c:v>99.97816713061516</c:v>
                </c:pt>
                <c:pt idx="32">
                  <c:v>83.87096774193552</c:v>
                </c:pt>
                <c:pt idx="33">
                  <c:v>95.9677419354839</c:v>
                </c:pt>
                <c:pt idx="34">
                  <c:v>100.18975332068314</c:v>
                </c:pt>
                <c:pt idx="35">
                  <c:v>92.4731182795699</c:v>
                </c:pt>
                <c:pt idx="36">
                  <c:v>99.30423782416192</c:v>
                </c:pt>
                <c:pt idx="37">
                  <c:v>102.81200037618734</c:v>
                </c:pt>
                <c:pt idx="38">
                  <c:v>116.87344913151365</c:v>
                </c:pt>
                <c:pt idx="39">
                  <c:v>88.33746898263027</c:v>
                </c:pt>
                <c:pt idx="40">
                  <c:v>112.5397546569741</c:v>
                </c:pt>
                <c:pt idx="41">
                  <c:v>101.45862552594672</c:v>
                </c:pt>
                <c:pt idx="42">
                  <c:v>101.62645703442668</c:v>
                </c:pt>
                <c:pt idx="43">
                  <c:v>96.57534246575345</c:v>
                </c:pt>
                <c:pt idx="44">
                  <c:v>98.75</c:v>
                </c:pt>
                <c:pt idx="45">
                  <c:v>98.07134323263355</c:v>
                </c:pt>
                <c:pt idx="46">
                  <c:v>100.60226053955942</c:v>
                </c:pt>
                <c:pt idx="47">
                  <c:v>101.44131777625259</c:v>
                </c:pt>
                <c:pt idx="48">
                  <c:v>92.30652733605936</c:v>
                </c:pt>
              </c:numCache>
            </c:numRef>
          </c:val>
          <c:smooth val="0"/>
        </c:ser>
        <c:marker val="1"/>
        <c:axId val="17872871"/>
        <c:axId val="26638112"/>
      </c:lineChart>
      <c:catAx>
        <c:axId val="1787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Hf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'Hf-MS61'!$N$2:$N$32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'Hf-MS61'!$O$2:$O$32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'Hf-MS61'!$P$2:$P$32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1924"/>
        <c:crosses val="autoZero"/>
        <c:auto val="1"/>
        <c:lblOffset val="100"/>
        <c:noMultiLvlLbl val="0"/>
      </c:catAx>
      <c:valAx>
        <c:axId val="5655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28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In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205269"/>
        <c:axId val="17303102"/>
      </c:line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auto val="1"/>
        <c:lblOffset val="100"/>
        <c:noMultiLvlLbl val="0"/>
      </c:catAx>
      <c:valAx>
        <c:axId val="17303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920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K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'K-MS61'!$N$2:$N$32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'K-MS61'!$P$2:$P$32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3992"/>
        <c:crosses val="autoZero"/>
        <c:auto val="1"/>
        <c:lblOffset val="100"/>
        <c:noMultiLvlLbl val="0"/>
      </c:catAx>
      <c:valAx>
        <c:axId val="59373992"/>
        <c:scaling>
          <c:orientation val="minMax"/>
          <c:max val="1.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151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La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'La-MS61'!$N$2:$N$32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'La-MS61'!$P$2:$P$32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  <c:max val="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460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Li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'Li-MS61'!$N$2:$N$32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5676"/>
        <c:crosses val="autoZero"/>
        <c:auto val="1"/>
        <c:lblOffset val="100"/>
        <c:noMultiLvlLbl val="0"/>
      </c:catAx>
      <c:valAx>
        <c:axId val="52915676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553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Mg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'Mg-MS61'!$N$2:$N$32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'Mg-MS61'!$O$2:$O$32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'Mg-MS61'!$P$2:$P$32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479037"/>
        <c:axId val="58311334"/>
      </c:line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1334"/>
        <c:crosses val="autoZero"/>
        <c:auto val="1"/>
        <c:lblOffset val="100"/>
        <c:noMultiLvlLbl val="0"/>
      </c:catAx>
      <c:valAx>
        <c:axId val="58311334"/>
        <c:scaling>
          <c:orientation val="minMax"/>
          <c:max val="0.7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47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Mn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'Mn-MS61'!$N$2:$N$32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'Mn-MS61'!$O$2:$O$32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'Mn-MS61'!$P$2:$P$32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039959"/>
        <c:axId val="25597584"/>
      </c:line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7584"/>
        <c:crosses val="autoZero"/>
        <c:auto val="1"/>
        <c:lblOffset val="100"/>
        <c:noMultiLvlLbl val="0"/>
      </c:catAx>
      <c:valAx>
        <c:axId val="25597584"/>
        <c:scaling>
          <c:orientation val="minMax"/>
          <c:max val="8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5039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Mo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'Mo-MS61'!$N$2:$N$33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'Mo-MS61'!$O$2:$O$33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'Mo-MS61'!$P$2:$P$33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29051665"/>
        <c:axId val="60138394"/>
      </c:line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8394"/>
        <c:crosses val="autoZero"/>
        <c:auto val="1"/>
        <c:lblOffset val="100"/>
        <c:noMultiLvlLbl val="0"/>
      </c:catAx>
      <c:valAx>
        <c:axId val="60138394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051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Na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'Na-MS61'!$N$2:$N$32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'Na-MS61'!$O$2:$O$32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'Na-MS61'!$P$2:$P$32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374635"/>
        <c:axId val="39371716"/>
      </c:line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374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Nb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'Nb-MS61'!$N$2:$N$32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'Nb-MS61'!$O$2:$O$32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'Nb-MS61'!$P$2:$P$32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801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Ag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8416417"/>
        <c:axId val="10203434"/>
      </c:line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Ni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'Ni-MS61'!$N$2:$N$32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'Ni-MS61'!$O$2:$O$32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'Ni-MS61'!$P$2:$P$32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496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P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8089913"/>
        <c:axId val="5700354"/>
      </c:line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0354"/>
        <c:crosses val="autoZero"/>
        <c:auto val="1"/>
        <c:lblOffset val="100"/>
        <c:noMultiLvlLbl val="0"/>
      </c:catAx>
      <c:valAx>
        <c:axId val="5700354"/>
        <c:scaling>
          <c:orientation val="minMax"/>
          <c:max val="14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808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Pb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'Pb-MS61'!$N$2:$N$32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'Pb-MS61'!$O$2:$O$32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'Pb-MS61'!$P$2:$P$32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1303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Pt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6166"/>
        <c:crosses val="autoZero"/>
        <c:auto val="1"/>
        <c:lblOffset val="100"/>
        <c:noMultiLvlLbl val="0"/>
      </c:cat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1917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Rb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'Rb-MS61'!$N$2:$N$32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'Rb-MS61'!$O$2:$O$32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'Rb-MS61'!$P$2:$P$32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66720"/>
        <c:crosses val="autoZero"/>
        <c:auto val="1"/>
        <c:lblOffset val="100"/>
        <c:noMultiLvlLbl val="0"/>
      </c:catAx>
      <c:valAx>
        <c:axId val="40666720"/>
        <c:scaling>
          <c:orientation val="minMax"/>
          <c:max val="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257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Re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994"/>
        <c:crosses val="autoZero"/>
        <c:auto val="1"/>
        <c:lblOffset val="100"/>
        <c:noMultiLvlLbl val="0"/>
      </c:catAx>
      <c:valAx>
        <c:axId val="5669994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0456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S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102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Sb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'Sb-MS61'!$N$2:$N$32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'Sb-MS61'!$O$2:$O$32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'Sb-MS61'!$P$2:$P$32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0798"/>
        <c:crosses val="autoZero"/>
        <c:auto val="1"/>
        <c:lblOffset val="100"/>
        <c:noMultiLvlLbl val="0"/>
      </c:catAx>
      <c:valAx>
        <c:axId val="2252079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9785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Se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60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Sn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'Sn-MS61'!$N$2:$N$32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'Sn-MS61'!$O$2:$O$32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'Sn-MS61'!$P$2:$P$32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  <c:max val="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Al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722043"/>
        <c:axId val="21171796"/>
      </c:line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  <c:max val="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472204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Sr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'Sr-MS61'!$N$2:$N$32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'Sr-MS61'!$O$2:$O$32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'Sr-MS61'!$P$2:$P$32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  <c:max val="20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59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Ta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300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Te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Th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'Th-MS61'!$N$2:$N$32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'Th-MS61'!$P$2:$P$32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53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Ti %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'Ti-MS61'!$N$2:$N$32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  <c:max val="0.6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Tl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'Tl-MS61'!$N$2:$N$32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'Tl-MS61'!$O$2:$O$32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'Tl-MS61'!$P$2:$P$32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  <c:max val="1.6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U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'U-MS61'!$N$2:$N$33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'U-MS61'!$O$2:$O$33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'U-MS61'!$P$2:$P$33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75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V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'V-MS61'!$N$2:$N$33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'V-MS61'!$O$2:$O$33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'V-MS61'!$P$2:$P$33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  <c:max val="1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W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07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Y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'Y-MS61'!$P$2:$P$32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187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As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'As-MS61'!$P$2:$P$32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6328437"/>
        <c:axId val="37193886"/>
      </c:line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  <c:max val="7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Zn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'Zn-MS61'!$N$2:$N$32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'Zn-MS61'!$O$2:$O$32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'Zn-MS61'!$P$2:$P$32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  <c:max val="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Zr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'Zr-MS61'!$N$2:$N$32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'Zr-MS61'!$O$2:$O$32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'Zr-MS61'!$P$2:$P$32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1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B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'B-MS61'!$N$2:$N$17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'B-MS61'!$O$2:$O$17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'B-MS61'!$P$2:$P$17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Ba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  <c:max val="3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Be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GSOMS-3
Bi ppm (MS61)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'Bi-MS61'!$N$2:$N$32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'Bi-MS61'!$O$2:$O$32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'Bi-MS61'!$P$2:$P$32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  <c:max val="0.5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1578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3" t="s">
        <v>14</v>
      </c>
      <c r="B1" s="13" t="s">
        <v>19</v>
      </c>
    </row>
    <row r="2" ht="12.75">
      <c r="A2" s="13" t="s">
        <v>16</v>
      </c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11" t="s">
        <v>17</v>
      </c>
      <c r="B5" s="11" t="s">
        <v>9</v>
      </c>
      <c r="C5" s="11" t="s">
        <v>10</v>
      </c>
      <c r="D5" s="11" t="s">
        <v>8</v>
      </c>
      <c r="E5" s="11" t="s">
        <v>6</v>
      </c>
      <c r="F5" s="11" t="s">
        <v>7</v>
      </c>
      <c r="G5" s="11" t="s">
        <v>11</v>
      </c>
      <c r="H5" s="11" t="s">
        <v>12</v>
      </c>
      <c r="I5" s="11" t="s">
        <v>5</v>
      </c>
      <c r="J5" s="11" t="s">
        <v>13</v>
      </c>
    </row>
    <row r="6" spans="1:10" ht="12.75">
      <c r="A6" s="8" t="str">
        <f>'Ag-MS61'!$A$2</f>
        <v>Ag-MS61</v>
      </c>
      <c r="B6" s="8">
        <f>'Ag-MS61'!$A$7</f>
        <v>0.01</v>
      </c>
      <c r="C6" s="8">
        <f>'Ag-MS61'!$B$7</f>
        <v>31</v>
      </c>
      <c r="D6" s="8">
        <f>+'Ag-MS61'!$C$7</f>
        <v>0.76</v>
      </c>
      <c r="E6" s="8">
        <f>+'Ag-MS61'!$D$7</f>
        <v>0.67</v>
      </c>
      <c r="F6" s="8">
        <f>+'Ag-MS61'!$E$7</f>
        <v>0.85</v>
      </c>
      <c r="G6" s="9">
        <f>+'Ag-MS61'!$F$7</f>
        <v>0.7364516129032258</v>
      </c>
      <c r="H6" s="9">
        <f>+'Ag-MS61'!$G$7</f>
        <v>0.041113532816399845</v>
      </c>
      <c r="I6" s="10">
        <f>+'Ag-MS61'!$H$7</f>
        <v>5.5826522878160105</v>
      </c>
      <c r="J6" s="10">
        <f>+'Ag-MS61'!$I$7</f>
        <v>96.90152801358234</v>
      </c>
    </row>
    <row r="7" spans="1:10" ht="12.75">
      <c r="A7" s="8" t="str">
        <f>'Al-MS61'!$A$2</f>
        <v>Al-MS61</v>
      </c>
      <c r="B7" s="8">
        <f>'Al-MS61'!$A$7</f>
        <v>0.01</v>
      </c>
      <c r="C7" s="8">
        <f>'Al-MS61'!$B$7</f>
        <v>31</v>
      </c>
      <c r="D7" s="8">
        <f>+'Al-MS61'!$C$7</f>
        <v>5.130000000000001</v>
      </c>
      <c r="E7" s="8">
        <f>+'Al-MS61'!$D$7</f>
        <v>4.61</v>
      </c>
      <c r="F7" s="8">
        <f>+'Al-MS61'!$E$7</f>
        <v>5.65</v>
      </c>
      <c r="G7" s="9">
        <f>+'Al-MS61'!$F$7</f>
        <v>5.30225806451613</v>
      </c>
      <c r="H7" s="9">
        <f>+'Al-MS61'!$G$7</f>
        <v>0.1985901923965848</v>
      </c>
      <c r="I7" s="10">
        <f>+'Al-MS61'!$H$7</f>
        <v>3.745389039541356</v>
      </c>
      <c r="J7" s="10">
        <f>+'Al-MS61'!$I$7</f>
        <v>103.3578570081117</v>
      </c>
    </row>
    <row r="8" spans="1:10" ht="12.75">
      <c r="A8" s="8" t="str">
        <f>'As-MS61'!$A$2</f>
        <v>As-MS61</v>
      </c>
      <c r="B8" s="8">
        <f>'As-MS61'!$A$7</f>
        <v>0.2</v>
      </c>
      <c r="C8" s="8">
        <f>'As-MS61'!$B$7</f>
        <v>31</v>
      </c>
      <c r="D8" s="8">
        <f>+'As-MS61'!$C$7</f>
        <v>633.5</v>
      </c>
      <c r="E8" s="8">
        <f>+'As-MS61'!$D$7</f>
        <v>570</v>
      </c>
      <c r="F8" s="8">
        <f>+'As-MS61'!$E$7</f>
        <v>697</v>
      </c>
      <c r="G8" s="9">
        <f>+'As-MS61'!$F$7</f>
        <v>649.3548387096774</v>
      </c>
      <c r="H8" s="9">
        <f>+'As-MS61'!$G$7</f>
        <v>16.80584895623583</v>
      </c>
      <c r="I8" s="10">
        <f>+'As-MS61'!$H$7</f>
        <v>2.5880840419439184</v>
      </c>
      <c r="J8" s="10">
        <f>+'As-MS61'!$I$7</f>
        <v>102.50273697074623</v>
      </c>
    </row>
    <row r="9" spans="1:10" ht="12.75">
      <c r="A9" s="8" t="str">
        <f>'B-MS61'!$A$2</f>
        <v>B-MS61</v>
      </c>
      <c r="B9" s="8">
        <f>'B-MS61'!$A$7</f>
        <v>10</v>
      </c>
      <c r="C9" s="8">
        <f>'B-MS61'!$B$7</f>
        <v>16</v>
      </c>
      <c r="D9" s="8">
        <f>+'B-MS61'!$C$7</f>
        <v>7.5</v>
      </c>
      <c r="E9" s="8">
        <f>+'B-MS61'!$D$7</f>
        <v>5</v>
      </c>
      <c r="F9" s="8">
        <f>+'B-MS61'!$E$7</f>
        <v>10</v>
      </c>
      <c r="G9" s="9">
        <f>+'B-MS61'!$F$7</f>
        <v>5</v>
      </c>
      <c r="H9" s="9">
        <f>+'B-MS61'!$G$7</f>
        <v>0</v>
      </c>
      <c r="I9" s="10">
        <f>+'B-MS61'!$H$7</f>
        <v>0</v>
      </c>
      <c r="J9" s="10">
        <f>+'B-MS61'!$I$7</f>
        <v>66.66666666666666</v>
      </c>
    </row>
    <row r="10" spans="1:10" ht="12.75">
      <c r="A10" s="8" t="str">
        <f>'Ba-MS61'!$A$2</f>
        <v>Ba-MS61</v>
      </c>
      <c r="B10" s="8">
        <f>'Ba-MS61'!$A$7</f>
        <v>0.5</v>
      </c>
      <c r="C10" s="8">
        <f>'Ba-MS61'!$B$7</f>
        <v>31</v>
      </c>
      <c r="D10" s="8">
        <f>+'Ba-MS61'!$C$7</f>
        <v>2435</v>
      </c>
      <c r="E10" s="8">
        <f>+'Ba-MS61'!$D$7</f>
        <v>2180</v>
      </c>
      <c r="F10" s="8">
        <f>+'Ba-MS61'!$E$7</f>
        <v>2690</v>
      </c>
      <c r="G10" s="9">
        <f>+'Ba-MS61'!$F$7</f>
        <v>2499.6774193548385</v>
      </c>
      <c r="H10" s="9">
        <f>+'Ba-MS61'!$G$7</f>
        <v>125.01956836079104</v>
      </c>
      <c r="I10" s="10">
        <f>+'Ba-MS61'!$H$7</f>
        <v>5.001428079990351</v>
      </c>
      <c r="J10" s="10">
        <f>+'Ba-MS61'!$I$7</f>
        <v>102.65615685235477</v>
      </c>
    </row>
    <row r="11" spans="1:10" ht="12.75">
      <c r="A11" s="8" t="str">
        <f>'Be-MS61'!$A$2</f>
        <v>Be-MS61</v>
      </c>
      <c r="B11" s="8">
        <f>'Be-MS61'!$A$7</f>
        <v>0.05</v>
      </c>
      <c r="C11" s="8">
        <f>'Be-MS61'!$B$7</f>
        <v>31</v>
      </c>
      <c r="D11" s="8">
        <f>+'Be-MS61'!$C$7</f>
        <v>1.47</v>
      </c>
      <c r="E11" s="8">
        <f>+'Be-MS61'!$D$7</f>
        <v>1.27</v>
      </c>
      <c r="F11" s="8">
        <f>+'Be-MS61'!$E$7</f>
        <v>1.67</v>
      </c>
      <c r="G11" s="9">
        <f>+'Be-MS61'!$F$7</f>
        <v>1.5080645161290327</v>
      </c>
      <c r="H11" s="9">
        <f>+'Be-MS61'!$G$7</f>
        <v>0.25149445792221964</v>
      </c>
      <c r="I11" s="10">
        <f>+'Be-MS61'!$H$7</f>
        <v>16.67663785152686</v>
      </c>
      <c r="J11" s="10">
        <f>+'Be-MS61'!$I$7</f>
        <v>102.58942286592058</v>
      </c>
    </row>
    <row r="12" spans="1:10" ht="12.75">
      <c r="A12" s="8" t="str">
        <f>'Bi-MS61'!$A$2</f>
        <v>Bi-MS61</v>
      </c>
      <c r="B12" s="8">
        <f>'Bi-MS61'!$A$7</f>
        <v>0.01</v>
      </c>
      <c r="C12" s="8">
        <f>'Bi-MS61'!$B$7</f>
        <v>31</v>
      </c>
      <c r="D12" s="8">
        <f>+'Bi-MS61'!$C$7</f>
        <v>0.36</v>
      </c>
      <c r="E12" s="8">
        <f>+'Bi-MS61'!$D$7</f>
        <v>0.31</v>
      </c>
      <c r="F12" s="8">
        <f>+'Bi-MS61'!$E$7</f>
        <v>0.41</v>
      </c>
      <c r="G12" s="9">
        <f>+'Bi-MS61'!$F$7</f>
        <v>0.3709677419354839</v>
      </c>
      <c r="H12" s="9">
        <f>+'Bi-MS61'!$G$7</f>
        <v>0.023714248699839666</v>
      </c>
      <c r="I12" s="10">
        <f>+'Bi-MS61'!$H$7</f>
        <v>6.392536606043736</v>
      </c>
      <c r="J12" s="10">
        <f>+'Bi-MS61'!$I$7</f>
        <v>103.04659498207886</v>
      </c>
    </row>
    <row r="13" spans="1:10" ht="12.75">
      <c r="A13" s="8" t="str">
        <f>'Ca-MS61'!$A$2</f>
        <v>Ca-MS61</v>
      </c>
      <c r="B13" s="8">
        <f>'Ca-MS61'!$A$7</f>
        <v>0.01</v>
      </c>
      <c r="C13" s="8">
        <f>'Ca-MS61'!$B$7</f>
        <v>31</v>
      </c>
      <c r="D13" s="8">
        <f>+'Ca-MS61'!$C$7</f>
        <v>0.4</v>
      </c>
      <c r="E13" s="8">
        <f>+'Ca-MS61'!$D$7</f>
        <v>0.35</v>
      </c>
      <c r="F13" s="8">
        <f>+'Ca-MS61'!$E$7</f>
        <v>0.45</v>
      </c>
      <c r="G13" s="9">
        <f>+'Ca-MS61'!$F$7</f>
        <v>0.3896774193548389</v>
      </c>
      <c r="H13" s="9">
        <f>+'Ca-MS61'!$G$7</f>
        <v>0.013034280690482295</v>
      </c>
      <c r="I13" s="10">
        <f>+'Ca-MS61'!$H$7</f>
        <v>3.3448899122926403</v>
      </c>
      <c r="J13" s="10">
        <f>+'Ca-MS61'!$I$7</f>
        <v>97.41935483870972</v>
      </c>
    </row>
    <row r="14" spans="1:10" ht="12.75">
      <c r="A14" s="8" t="str">
        <f>'Cd-MS61'!$A$2</f>
        <v>Cd-MS61</v>
      </c>
      <c r="B14" s="8">
        <f>'Cd-MS61'!$A$7</f>
        <v>0.02</v>
      </c>
      <c r="C14" s="8">
        <f>'Cd-MS61'!$B$7</f>
        <v>31</v>
      </c>
      <c r="D14" s="8">
        <f>+'Cd-MS61'!$C$7</f>
        <v>0.36</v>
      </c>
      <c r="E14" s="8">
        <f>+'Cd-MS61'!$D$7</f>
        <v>0.3</v>
      </c>
      <c r="F14" s="8">
        <f>+'Cd-MS61'!$E$7</f>
        <v>0.42</v>
      </c>
      <c r="G14" s="9">
        <f>+'Cd-MS61'!$F$7</f>
        <v>0.3570967741935483</v>
      </c>
      <c r="H14" s="9">
        <f>+'Cd-MS61'!$G$7</f>
        <v>0.019355197129300686</v>
      </c>
      <c r="I14" s="10">
        <f>+'Cd-MS61'!$H$7</f>
        <v>5.420154570987547</v>
      </c>
      <c r="J14" s="10">
        <f>+'Cd-MS61'!$I$7</f>
        <v>99.19354838709675</v>
      </c>
    </row>
    <row r="15" spans="1:10" ht="12.75">
      <c r="A15" s="8" t="str">
        <f>'Ce-MS61'!$A$2</f>
        <v>Ce-MS61</v>
      </c>
      <c r="B15" s="8">
        <f>'Ce-MS61'!$A$7</f>
        <v>0.01</v>
      </c>
      <c r="C15" s="8">
        <f>'Ce-MS61'!$B$7</f>
        <v>31</v>
      </c>
      <c r="D15" s="8">
        <f>+'Ce-MS61'!$C$7</f>
        <v>53</v>
      </c>
      <c r="E15" s="8">
        <f>+'Ce-MS61'!$D$7</f>
        <v>47.7</v>
      </c>
      <c r="F15" s="8">
        <f>+'Ce-MS61'!$E$7</f>
        <v>58.3</v>
      </c>
      <c r="G15" s="9">
        <f>+'Ce-MS61'!$F$7</f>
        <v>51.225806451612904</v>
      </c>
      <c r="H15" s="9">
        <f>+'Ce-MS61'!$G$7</f>
        <v>2.097294724470118</v>
      </c>
      <c r="I15" s="10">
        <f>+'Ce-MS61'!$H$7</f>
        <v>4.09421514222756</v>
      </c>
      <c r="J15" s="10">
        <f>+'Ce-MS61'!$I$7</f>
        <v>96.65246500304322</v>
      </c>
    </row>
    <row r="16" spans="1:10" ht="12.75">
      <c r="A16" s="8" t="str">
        <f>'Co-MS61'!$A$2</f>
        <v>Co-MS61</v>
      </c>
      <c r="B16" s="8">
        <f>'Co-MS61'!$A$7</f>
        <v>0.1</v>
      </c>
      <c r="C16" s="8">
        <f>'Co-MS61'!$B$7</f>
        <v>31</v>
      </c>
      <c r="D16" s="8">
        <f>+'Co-MS61'!$C$7</f>
        <v>12</v>
      </c>
      <c r="E16" s="8">
        <f>+'Co-MS61'!$D$7</f>
        <v>10.7</v>
      </c>
      <c r="F16" s="8">
        <f>+'Co-MS61'!$E$7</f>
        <v>13.3</v>
      </c>
      <c r="G16" s="9">
        <f>+'Co-MS61'!$F$7</f>
        <v>12.274193548387094</v>
      </c>
      <c r="H16" s="9">
        <f>+'Co-MS61'!$G$7</f>
        <v>0.39409621662359295</v>
      </c>
      <c r="I16" s="10">
        <f>+'Co-MS61'!$H$7</f>
        <v>3.2107707530437275</v>
      </c>
      <c r="J16" s="10">
        <f>+'Co-MS61'!$I$7</f>
        <v>102.28494623655912</v>
      </c>
    </row>
    <row r="17" spans="1:10" ht="12.75">
      <c r="A17" s="8" t="str">
        <f>'Cr-MS61'!$A$2</f>
        <v>Cr-MS61</v>
      </c>
      <c r="B17" s="8">
        <f>'Cr-MS61'!$A$7</f>
        <v>1</v>
      </c>
      <c r="C17" s="8">
        <f>'Cr-MS61'!$B$7</f>
        <v>31</v>
      </c>
      <c r="D17" s="8">
        <f>+'Cr-MS61'!$C$7</f>
        <v>80</v>
      </c>
      <c r="E17" s="8">
        <f>+'Cr-MS61'!$D$7</f>
        <v>71</v>
      </c>
      <c r="F17" s="8">
        <f>+'Cr-MS61'!$E$7</f>
        <v>89</v>
      </c>
      <c r="G17" s="9">
        <f>+'Cr-MS61'!$F$7</f>
        <v>83.48387096774194</v>
      </c>
      <c r="H17" s="9">
        <f>+'Cr-MS61'!$G$7</f>
        <v>9.146478257566093</v>
      </c>
      <c r="I17" s="10">
        <f>+'Cr-MS61'!$H$7</f>
        <v>10.955982456899106</v>
      </c>
      <c r="J17" s="10">
        <f>+'Cr-MS61'!$I$7</f>
        <v>104.35483870967741</v>
      </c>
    </row>
    <row r="18" spans="1:10" ht="12.75">
      <c r="A18" s="8" t="str">
        <f>'Cs-MS61'!$A$2</f>
        <v>Cs-MS61</v>
      </c>
      <c r="B18" s="8">
        <f>'Cs-MS61'!$A$7</f>
        <v>0.05</v>
      </c>
      <c r="C18" s="8">
        <f>'Cs-MS61'!$B$7</f>
        <v>31</v>
      </c>
      <c r="D18" s="8">
        <f>+'Cs-MS61'!$C$7</f>
        <v>9.77</v>
      </c>
      <c r="E18" s="8">
        <f>+'Cs-MS61'!$D$7</f>
        <v>8.74</v>
      </c>
      <c r="F18" s="8">
        <f>+'Cs-MS61'!$E$7</f>
        <v>10.8</v>
      </c>
      <c r="G18" s="9">
        <f>+'Cs-MS61'!$F$7</f>
        <v>10.134516129032257</v>
      </c>
      <c r="H18" s="9">
        <f>+'Cs-MS61'!$G$7</f>
        <v>0.30799176081704743</v>
      </c>
      <c r="I18" s="10">
        <f>+'Cs-MS61'!$H$7</f>
        <v>3.039037650102961</v>
      </c>
      <c r="J18" s="10">
        <f>+'Cs-MS61'!$I$7</f>
        <v>103.73097368507939</v>
      </c>
    </row>
    <row r="19" spans="1:10" ht="12.75">
      <c r="A19" s="8" t="str">
        <f>'Cu-MS61'!$A$2</f>
        <v>Cu-MS61</v>
      </c>
      <c r="B19" s="8">
        <f>'Cu-MS61'!$A$7</f>
        <v>0.2</v>
      </c>
      <c r="C19" s="8">
        <f>'Cu-MS61'!$B$7</f>
        <v>31</v>
      </c>
      <c r="D19" s="8">
        <f>+'Cu-MS61'!$C$7</f>
        <v>134</v>
      </c>
      <c r="E19" s="8">
        <f>+'Cu-MS61'!$D$7</f>
        <v>120.5</v>
      </c>
      <c r="F19" s="8">
        <f>+'Cu-MS61'!$E$7</f>
        <v>147.5</v>
      </c>
      <c r="G19" s="9">
        <f>+'Cu-MS61'!$F$7</f>
        <v>143.61290322580646</v>
      </c>
      <c r="H19" s="9">
        <f>+'Cu-MS61'!$G$7</f>
        <v>32.93799975646654</v>
      </c>
      <c r="I19" s="10">
        <f>+'Cu-MS61'!$H$7</f>
        <v>22.935264879839682</v>
      </c>
      <c r="J19" s="10">
        <f>+'Cu-MS61'!$I$7</f>
        <v>107.17380837746751</v>
      </c>
    </row>
    <row r="20" spans="1:10" ht="12.75">
      <c r="A20" s="8" t="str">
        <f>'Fe-MS61'!$A$2</f>
        <v>Fe-MS61</v>
      </c>
      <c r="B20" s="8">
        <f>'Fe-MS61'!$A$7</f>
        <v>0.01</v>
      </c>
      <c r="C20" s="8">
        <f>'Fe-MS61'!$B$7</f>
        <v>31</v>
      </c>
      <c r="D20" s="8">
        <f>+'Fe-MS61'!$C$7</f>
        <v>4.0600000000000005</v>
      </c>
      <c r="E20" s="8">
        <f>+'Fe-MS61'!$D$7</f>
        <v>3.64</v>
      </c>
      <c r="F20" s="8">
        <f>+'Fe-MS61'!$E$7</f>
        <v>4.48</v>
      </c>
      <c r="G20" s="9">
        <f>+'Fe-MS61'!$F$7</f>
        <v>4.229032258064515</v>
      </c>
      <c r="H20" s="9">
        <f>+'Fe-MS61'!$G$7</f>
        <v>0.15458233703996552</v>
      </c>
      <c r="I20" s="10">
        <f>+'Fe-MS61'!$H$7</f>
        <v>3.6552650253538763</v>
      </c>
      <c r="J20" s="10">
        <f>+'Fe-MS61'!$I$7</f>
        <v>104.16335610996342</v>
      </c>
    </row>
    <row r="21" spans="1:10" ht="12.75">
      <c r="A21" s="8" t="str">
        <f>'Ga-MS61'!$A$2</f>
        <v>Ga-MS61</v>
      </c>
      <c r="B21" s="8">
        <f>'Ga-MS61'!$A$7</f>
        <v>0.05</v>
      </c>
      <c r="C21" s="8">
        <f>'Ga-MS61'!$B$7</f>
        <v>31</v>
      </c>
      <c r="D21" s="8">
        <f>+'Ga-MS61'!$C$7</f>
        <v>13.375</v>
      </c>
      <c r="E21" s="8">
        <f>+'Ga-MS61'!$D$7</f>
        <v>12</v>
      </c>
      <c r="F21" s="8">
        <f>+'Ga-MS61'!$E$7</f>
        <v>14.75</v>
      </c>
      <c r="G21" s="9">
        <f>+'Ga-MS61'!$F$7</f>
        <v>13.856451612903225</v>
      </c>
      <c r="H21" s="9">
        <f>+'Ga-MS61'!$G$7</f>
        <v>1.7260138052501228</v>
      </c>
      <c r="I21" s="10">
        <f>+'Ga-MS61'!$H$7</f>
        <v>12.456391098301435</v>
      </c>
      <c r="J21" s="10">
        <f>+'Ga-MS61'!$I$7</f>
        <v>103.59963822731385</v>
      </c>
    </row>
    <row r="22" spans="1:10" ht="12.75">
      <c r="A22" s="8" t="str">
        <f>'Ge-MS61'!$A$2</f>
        <v>Ge-MS61</v>
      </c>
      <c r="B22" s="8">
        <f>'Ge-MS61'!$A$7</f>
        <v>0.05</v>
      </c>
      <c r="C22" s="8">
        <f>'Ge-MS61'!$B$7</f>
        <v>31</v>
      </c>
      <c r="D22" s="8">
        <f>+'Ge-MS61'!$C$7</f>
        <v>0.16999999999999998</v>
      </c>
      <c r="E22" s="8">
        <f>+'Ge-MS61'!$D$7</f>
        <v>0.1</v>
      </c>
      <c r="F22" s="8">
        <f>+'Ge-MS61'!$E$7</f>
        <v>0.24</v>
      </c>
      <c r="G22" s="9">
        <f>+'Ge-MS61'!$F$7</f>
        <v>0.15870967741935488</v>
      </c>
      <c r="H22" s="9">
        <f>+'Ge-MS61'!$G$7</f>
        <v>0.059258863499275685</v>
      </c>
      <c r="I22" s="10">
        <f>+'Ge-MS61'!$H$7</f>
        <v>37.337901798324104</v>
      </c>
      <c r="J22" s="10">
        <f>+'Ge-MS61'!$I$7</f>
        <v>93.35863377609111</v>
      </c>
    </row>
    <row r="23" spans="1:10" ht="12.75">
      <c r="A23" s="8" t="str">
        <f>'Hf-MS61'!$A$2</f>
        <v>Hf-MS61</v>
      </c>
      <c r="B23" s="8">
        <f>'Hf-MS61'!$A$7</f>
        <v>0.1</v>
      </c>
      <c r="C23" s="8">
        <f>'Hf-MS61'!$B$7</f>
        <v>31</v>
      </c>
      <c r="D23" s="8">
        <f>+'Hf-MS61'!$C$7</f>
        <v>0.65</v>
      </c>
      <c r="E23" s="8">
        <f>+'Hf-MS61'!$D$7</f>
        <v>0.5</v>
      </c>
      <c r="F23" s="8">
        <f>+'Hf-MS61'!$E$7</f>
        <v>0.8</v>
      </c>
      <c r="G23" s="9">
        <f>+'Hf-MS61'!$F$7</f>
        <v>0.8483870967741934</v>
      </c>
      <c r="H23" s="9">
        <f>+'Hf-MS61'!$G$7</f>
        <v>0.27431243469437816</v>
      </c>
      <c r="I23" s="10">
        <f>+'Hf-MS61'!$H$7</f>
        <v>32.3334048499077</v>
      </c>
      <c r="J23" s="10">
        <f>+'Hf-MS61'!$I$7</f>
        <v>130.52109181141438</v>
      </c>
    </row>
    <row r="24" spans="1:10" ht="12.75">
      <c r="A24" s="8" t="str">
        <f>'In-MS61'!$A$2</f>
        <v>In-MS61</v>
      </c>
      <c r="B24" s="8">
        <f>'In-MS61'!$A$7</f>
        <v>0.005</v>
      </c>
      <c r="C24" s="8">
        <f>'In-MS61'!$B$7</f>
        <v>31</v>
      </c>
      <c r="D24" s="8">
        <f>+'In-MS61'!$C$7</f>
        <v>0.044</v>
      </c>
      <c r="E24" s="8">
        <f>+'In-MS61'!$D$7</f>
        <v>0.035</v>
      </c>
      <c r="F24" s="8">
        <f>+'In-MS61'!$E$7</f>
        <v>0.053</v>
      </c>
      <c r="G24" s="9">
        <f>+'In-MS61'!$F$7</f>
        <v>0.043290322580645156</v>
      </c>
      <c r="H24" s="9">
        <f>+'In-MS61'!$G$7</f>
        <v>0.005171676378036409</v>
      </c>
      <c r="I24" s="10">
        <f>+'In-MS61'!$H$7</f>
        <v>11.946495359100497</v>
      </c>
      <c r="J24" s="10">
        <f>+'In-MS61'!$I$7</f>
        <v>98.38709677419354</v>
      </c>
    </row>
    <row r="25" spans="1:10" ht="12.75">
      <c r="A25" s="8" t="str">
        <f>'K-MS61'!$A$2</f>
        <v>K-MS61</v>
      </c>
      <c r="B25" s="8">
        <f>'K-MS61'!$A$7</f>
        <v>0.01</v>
      </c>
      <c r="C25" s="8">
        <f>'K-MS61'!$B$7</f>
        <v>31</v>
      </c>
      <c r="D25" s="8">
        <f>+'K-MS61'!$C$7</f>
        <v>1.1600000000000001</v>
      </c>
      <c r="E25" s="8">
        <f>+'K-MS61'!$D$7</f>
        <v>1.03</v>
      </c>
      <c r="F25" s="8">
        <f>+'K-MS61'!$E$7</f>
        <v>1.29</v>
      </c>
      <c r="G25" s="9">
        <f>+'K-MS61'!$F$7</f>
        <v>1.1387096774193548</v>
      </c>
      <c r="H25" s="9">
        <f>+'K-MS61'!$G$7</f>
        <v>0.036308119889256835</v>
      </c>
      <c r="I25" s="10">
        <f>+'K-MS61'!$H$7</f>
        <v>3.188531774977229</v>
      </c>
      <c r="J25" s="10">
        <f>+'K-MS61'!$I$7</f>
        <v>98.16462736373747</v>
      </c>
    </row>
    <row r="26" spans="1:10" ht="12.75">
      <c r="A26" s="8" t="str">
        <f>'La-MS61'!$A$2</f>
        <v>La-MS61</v>
      </c>
      <c r="B26" s="8">
        <f>'La-MS61'!$A$7</f>
        <v>0.5</v>
      </c>
      <c r="C26" s="8">
        <f>'La-MS61'!$B$7</f>
        <v>31</v>
      </c>
      <c r="D26" s="8">
        <f>+'La-MS61'!$C$7</f>
        <v>28.4</v>
      </c>
      <c r="E26" s="8">
        <f>+'La-MS61'!$D$7</f>
        <v>25.1</v>
      </c>
      <c r="F26" s="8">
        <f>+'La-MS61'!$E$7</f>
        <v>31.7</v>
      </c>
      <c r="G26" s="9">
        <f>+'La-MS61'!$F$7</f>
        <v>28.59677419354839</v>
      </c>
      <c r="H26" s="9">
        <f>+'La-MS61'!$G$7</f>
        <v>1.5698160977149511</v>
      </c>
      <c r="I26" s="10">
        <f>+'La-MS61'!$H$7</f>
        <v>5.489486636115451</v>
      </c>
      <c r="J26" s="10">
        <f>+'La-MS61'!$I$7</f>
        <v>100.69286687869152</v>
      </c>
    </row>
    <row r="27" spans="1:10" ht="12.75">
      <c r="A27" s="8" t="str">
        <f>'Li-MS61'!$A$2</f>
        <v>Li-MS61</v>
      </c>
      <c r="B27" s="8">
        <f>'Li-MS61'!$A$7</f>
        <v>0.2</v>
      </c>
      <c r="C27" s="8">
        <f>'Li-MS61'!$B$7</f>
        <v>31</v>
      </c>
      <c r="D27" s="8">
        <f>+'Li-MS61'!$C$7</f>
        <v>41.15</v>
      </c>
      <c r="E27" s="8">
        <f>+'Li-MS61'!$D$7</f>
        <v>36.8</v>
      </c>
      <c r="F27" s="8">
        <f>+'Li-MS61'!$E$7</f>
        <v>45.5</v>
      </c>
      <c r="G27" s="9">
        <f>+'Li-MS61'!$F$7</f>
        <v>39.99677419354839</v>
      </c>
      <c r="H27" s="9">
        <f>+'Li-MS61'!$G$7</f>
        <v>3.25796294955061</v>
      </c>
      <c r="I27" s="10">
        <f>+'Li-MS61'!$H$7</f>
        <v>8.14556427422122</v>
      </c>
      <c r="J27" s="10">
        <f>+'Li-MS61'!$I$7</f>
        <v>97.19750715321602</v>
      </c>
    </row>
    <row r="28" spans="1:10" ht="12.75">
      <c r="A28" s="8" t="str">
        <f>'Mg-MS61'!$A$2</f>
        <v>Mg-MS61</v>
      </c>
      <c r="B28" s="8">
        <f>'Mg-MS61'!$A$7</f>
        <v>0.01</v>
      </c>
      <c r="C28" s="8">
        <f>'Mg-MS61'!$B$7</f>
        <v>31</v>
      </c>
      <c r="D28" s="8">
        <f>+'Mg-MS61'!$C$7</f>
        <v>0.54</v>
      </c>
      <c r="E28" s="8">
        <f>+'Mg-MS61'!$D$7</f>
        <v>0.48</v>
      </c>
      <c r="F28" s="8">
        <f>+'Mg-MS61'!$E$7</f>
        <v>0.6</v>
      </c>
      <c r="G28" s="9">
        <f>+'Mg-MS61'!$F$7</f>
        <v>0.5283870967741934</v>
      </c>
      <c r="H28" s="9">
        <f>+'Mg-MS61'!$G$7</f>
        <v>0.01771943832698024</v>
      </c>
      <c r="I28" s="10">
        <f>+'Mg-MS61'!$H$7</f>
        <v>3.3534956540683005</v>
      </c>
      <c r="J28" s="10">
        <f>+'Mg-MS61'!$I$7</f>
        <v>97.84946236559135</v>
      </c>
    </row>
    <row r="29" spans="1:10" ht="12.75">
      <c r="A29" s="8" t="str">
        <f>'Mn-MS61'!$A$2</f>
        <v>Mn-MS61</v>
      </c>
      <c r="B29" s="8">
        <f>'Mn-MS61'!$A$7</f>
        <v>5</v>
      </c>
      <c r="C29" s="8">
        <f>'Mn-MS61'!$B$7</f>
        <v>31</v>
      </c>
      <c r="D29" s="8">
        <f>+'Mn-MS61'!$C$7</f>
        <v>542</v>
      </c>
      <c r="E29" s="8">
        <f>+'Mn-MS61'!$D$7</f>
        <v>483</v>
      </c>
      <c r="F29" s="8">
        <f>+'Mn-MS61'!$E$7</f>
        <v>601</v>
      </c>
      <c r="G29" s="9">
        <f>+'Mn-MS61'!$F$7</f>
        <v>550.0967741935484</v>
      </c>
      <c r="H29" s="9">
        <f>+'Mn-MS61'!$G$7</f>
        <v>57.58492559614848</v>
      </c>
      <c r="I29" s="10">
        <f>+'Mn-MS61'!$H$7</f>
        <v>10.468144569756657</v>
      </c>
      <c r="J29" s="10">
        <f>+'Mn-MS61'!$I$7</f>
        <v>101.49386977740747</v>
      </c>
    </row>
    <row r="30" spans="1:10" ht="12.75">
      <c r="A30" s="8" t="str">
        <f>'Mo-MS61'!$A$2</f>
        <v>Mo-MS61</v>
      </c>
      <c r="B30" s="8">
        <f>'Mo-MS61'!$A$7</f>
        <v>0.05</v>
      </c>
      <c r="C30" s="8">
        <f>'Mo-MS61'!$B$7</f>
        <v>32</v>
      </c>
      <c r="D30" s="8">
        <f>+'Mo-MS61'!$C$7</f>
        <v>3.34</v>
      </c>
      <c r="E30" s="8">
        <f>+'Mo-MS61'!$D$7</f>
        <v>3.05</v>
      </c>
      <c r="F30" s="8">
        <f>+'Mo-MS61'!$E$7</f>
        <v>3.63</v>
      </c>
      <c r="G30" s="9">
        <f>+'Mo-MS61'!$F$7</f>
        <v>3.470937499999999</v>
      </c>
      <c r="H30" s="9">
        <f>+'Mo-MS61'!$G$7</f>
        <v>0.20774300772365512</v>
      </c>
      <c r="I30" s="10">
        <f>+'Mo-MS61'!$H$7</f>
        <v>5.985213151307253</v>
      </c>
      <c r="J30" s="10">
        <f>+'Mo-MS61'!$I$7</f>
        <v>103.9202844311377</v>
      </c>
    </row>
    <row r="31" spans="1:10" ht="12.75">
      <c r="A31" s="8" t="str">
        <f>'Na-MS61'!$A$2</f>
        <v>Na-MS61</v>
      </c>
      <c r="B31" s="8">
        <f>'Na-MS61'!$A$7</f>
        <v>0.01</v>
      </c>
      <c r="C31" s="8">
        <f>'Na-MS61'!$B$7</f>
        <v>31</v>
      </c>
      <c r="D31" s="8">
        <f>+'Na-MS61'!$C$7</f>
        <v>0.08</v>
      </c>
      <c r="E31" s="8">
        <f>+'Na-MS61'!$D$7</f>
        <v>0.06</v>
      </c>
      <c r="F31" s="8">
        <f>+'Na-MS61'!$E$7</f>
        <v>0.1</v>
      </c>
      <c r="G31" s="9">
        <f>+'Na-MS61'!$F$7</f>
        <v>0.08451612903225808</v>
      </c>
      <c r="H31" s="9">
        <f>+'Na-MS61'!$G$7</f>
        <v>0.007676244601548056</v>
      </c>
      <c r="I31" s="10">
        <f>+'Na-MS61'!$H$7</f>
        <v>9.082579490381287</v>
      </c>
      <c r="J31" s="10">
        <f>+'Na-MS61'!$I$7</f>
        <v>105.64516129032259</v>
      </c>
    </row>
    <row r="32" spans="1:10" ht="12.75">
      <c r="A32" s="8" t="str">
        <f>'Nb-MS61'!$A$2</f>
        <v>Nb-MS61</v>
      </c>
      <c r="B32" s="8">
        <f>'Nb-MS61'!$A$7</f>
        <v>0.1</v>
      </c>
      <c r="C32" s="8">
        <f>'Nb-MS61'!$B$7</f>
        <v>31</v>
      </c>
      <c r="D32" s="8">
        <f>+'Nb-MS61'!$C$7</f>
        <v>10.45</v>
      </c>
      <c r="E32" s="8">
        <f>+'Nb-MS61'!$D$7</f>
        <v>9.3</v>
      </c>
      <c r="F32" s="8">
        <f>+'Nb-MS61'!$E$7</f>
        <v>11.6</v>
      </c>
      <c r="G32" s="9">
        <f>+'Nb-MS61'!$F$7</f>
        <v>10.348387096774193</v>
      </c>
      <c r="H32" s="9">
        <f>+'Nb-MS61'!$G$7</f>
        <v>1.1618579855105524</v>
      </c>
      <c r="I32" s="10">
        <f>+'Nb-MS61'!$H$7</f>
        <v>11.227430657988506</v>
      </c>
      <c r="J32" s="10">
        <f>+'Nb-MS61'!$I$7</f>
        <v>99.02762772032722</v>
      </c>
    </row>
    <row r="33" spans="1:10" ht="12.75">
      <c r="A33" s="8" t="str">
        <f>'Ni-MS61'!$A$2</f>
        <v>Ni-MS61</v>
      </c>
      <c r="B33" s="8">
        <f>'Ni-MS61'!$A$7</f>
        <v>0.2</v>
      </c>
      <c r="C33" s="8">
        <f>'Ni-MS61'!$B$7</f>
        <v>31</v>
      </c>
      <c r="D33" s="8">
        <f>+'Ni-MS61'!$C$7</f>
        <v>53.7</v>
      </c>
      <c r="E33" s="8">
        <f>+'Ni-MS61'!$D$7</f>
        <v>48.1</v>
      </c>
      <c r="F33" s="8">
        <f>+'Ni-MS61'!$E$7</f>
        <v>59.3</v>
      </c>
      <c r="G33" s="9">
        <f>+'Ni-MS61'!$F$7</f>
        <v>54.432258064516134</v>
      </c>
      <c r="H33" s="9">
        <f>+'Ni-MS61'!$G$7</f>
        <v>1.5000860190388907</v>
      </c>
      <c r="I33" s="10">
        <f>+'Ni-MS61'!$H$7</f>
        <v>2.7558768869388177</v>
      </c>
      <c r="J33" s="10">
        <f>+'Ni-MS61'!$I$7</f>
        <v>101.36360905868926</v>
      </c>
    </row>
    <row r="34" spans="1:10" ht="12.75">
      <c r="A34" s="8" t="str">
        <f>'P-MS61'!$A$2</f>
        <v>P-MS61</v>
      </c>
      <c r="B34" s="8">
        <f>'P-MS61'!$A$7</f>
        <v>10</v>
      </c>
      <c r="C34" s="8">
        <f>'P-MS61'!$B$7</f>
        <v>31</v>
      </c>
      <c r="D34" s="8">
        <f>+'P-MS61'!$C$7</f>
        <v>1120</v>
      </c>
      <c r="E34" s="8">
        <f>+'P-MS61'!$D$7</f>
        <v>1000</v>
      </c>
      <c r="F34" s="8">
        <f>+'P-MS61'!$E$7</f>
        <v>1240</v>
      </c>
      <c r="G34" s="9">
        <f>+'P-MS61'!$F$7</f>
        <v>1107.0967741935483</v>
      </c>
      <c r="H34" s="9">
        <f>+'P-MS61'!$G$7</f>
        <v>32.57745113695491</v>
      </c>
      <c r="I34" s="10">
        <f>+'P-MS61'!$H$7</f>
        <v>2.942601938361312</v>
      </c>
      <c r="J34" s="10">
        <f>+'P-MS61'!$I$7</f>
        <v>98.8479262672811</v>
      </c>
    </row>
    <row r="35" spans="1:10" ht="12.75">
      <c r="A35" s="8" t="str">
        <f>'Pb-MS61'!$A$2</f>
        <v>Pb-MS61</v>
      </c>
      <c r="B35" s="8">
        <f>'Pb-MS61'!$A$7</f>
        <v>0.5</v>
      </c>
      <c r="C35" s="8">
        <f>'Pb-MS61'!$B$7</f>
        <v>31</v>
      </c>
      <c r="D35" s="8">
        <f>+'Pb-MS61'!$C$7</f>
        <v>6.550000000000001</v>
      </c>
      <c r="E35" s="8">
        <f>+'Pb-MS61'!$D$7</f>
        <v>5.4</v>
      </c>
      <c r="F35" s="8">
        <f>+'Pb-MS61'!$E$7</f>
        <v>7.7</v>
      </c>
      <c r="G35" s="9">
        <f>+'Pb-MS61'!$F$7</f>
        <v>7.393548387096773</v>
      </c>
      <c r="H35" s="9">
        <f>+'Pb-MS61'!$G$7</f>
        <v>1.4047385246303508</v>
      </c>
      <c r="I35" s="10">
        <f>+'Pb-MS61'!$H$7</f>
        <v>18.999517566989912</v>
      </c>
      <c r="J35" s="10">
        <f>+'Pb-MS61'!$I$7</f>
        <v>112.87860132972172</v>
      </c>
    </row>
    <row r="36" spans="1:10" ht="12.75">
      <c r="A36" s="8" t="str">
        <f>'Pt-MS61'!$A$2</f>
        <v>Pt-MS61</v>
      </c>
      <c r="B36" s="8">
        <f>'Pt-MS61'!$A$7</f>
        <v>0.1</v>
      </c>
      <c r="C36" s="8">
        <f>'Pt-MS61'!$B$7</f>
        <v>31</v>
      </c>
      <c r="D36" s="8">
        <f>+'Pt-MS61'!$C$7</f>
        <v>0.125</v>
      </c>
      <c r="E36" s="8">
        <f>+'Pt-MS61'!$D$7</f>
        <v>0.05</v>
      </c>
      <c r="F36" s="8">
        <f>+'Pt-MS61'!$E$7</f>
        <v>0.2</v>
      </c>
      <c r="G36" s="9">
        <f>+'Pt-MS61'!$F$7</f>
        <v>0.050000000000000024</v>
      </c>
      <c r="H36" s="9">
        <f>+'Pt-MS61'!$G$7</f>
        <v>2.1160782406849525E-17</v>
      </c>
      <c r="I36" s="10">
        <f>+'Pt-MS61'!$H$7</f>
        <v>4.232156481369903E-14</v>
      </c>
      <c r="J36" s="10">
        <f>+'Pt-MS61'!$I$7</f>
        <v>40.00000000000002</v>
      </c>
    </row>
    <row r="37" spans="1:10" ht="12.75">
      <c r="A37" s="8" t="str">
        <f>'Rb-MS61'!$A$2</f>
        <v>Rb-MS61</v>
      </c>
      <c r="B37" s="8">
        <f>'Rb-MS61'!$A$7</f>
        <v>0.1</v>
      </c>
      <c r="C37" s="8">
        <f>'Rb-MS61'!$B$7</f>
        <v>31</v>
      </c>
      <c r="D37" s="8">
        <f>+'Rb-MS61'!$C$7</f>
        <v>59.099999999999994</v>
      </c>
      <c r="E37" s="8">
        <f>+'Rb-MS61'!$D$7</f>
        <v>53.1</v>
      </c>
      <c r="F37" s="8">
        <f>+'Rb-MS61'!$E$7</f>
        <v>65.1</v>
      </c>
      <c r="G37" s="9">
        <f>+'Rb-MS61'!$F$7</f>
        <v>59.087096774193554</v>
      </c>
      <c r="H37" s="9">
        <f>+'Rb-MS61'!$G$7</f>
        <v>2.8048460368299892</v>
      </c>
      <c r="I37" s="10">
        <f>+'Rb-MS61'!$H$7</f>
        <v>4.746968779916452</v>
      </c>
      <c r="J37" s="10">
        <f>+'Rb-MS61'!$I$7</f>
        <v>99.97816713061516</v>
      </c>
    </row>
    <row r="38" spans="1:10" ht="12.75">
      <c r="A38" s="8" t="str">
        <f>'Re-MS61'!$A$2</f>
        <v>Re-MS61</v>
      </c>
      <c r="B38" s="8">
        <f>'Re-MS61'!$A$7</f>
        <v>0.002</v>
      </c>
      <c r="C38" s="8">
        <f>'Re-MS61'!$B$7</f>
        <v>31</v>
      </c>
      <c r="D38" s="8">
        <f>+'Re-MS61'!$C$7</f>
        <v>0.0025</v>
      </c>
      <c r="E38" s="8">
        <f>+'Re-MS61'!$D$7</f>
        <v>0.001</v>
      </c>
      <c r="F38" s="8">
        <f>+'Re-MS61'!$E$7</f>
        <v>0.004</v>
      </c>
      <c r="G38" s="9">
        <f>+'Re-MS61'!$F$7</f>
        <v>0.002096774193548388</v>
      </c>
      <c r="H38" s="9">
        <f>+'Re-MS61'!$G$7</f>
        <v>0.0010441851275732482</v>
      </c>
      <c r="I38" s="10">
        <f>+'Re-MS61'!$H$7</f>
        <v>49.799598391954895</v>
      </c>
      <c r="J38" s="10">
        <f>+'Re-MS61'!$I$7</f>
        <v>83.87096774193552</v>
      </c>
    </row>
    <row r="39" spans="1:10" ht="12.75">
      <c r="A39" s="8" t="str">
        <f>'S-MS61'!$A$2</f>
        <v>S-MS61</v>
      </c>
      <c r="B39" s="8">
        <f>'S-MS61'!$A$7</f>
        <v>0.01</v>
      </c>
      <c r="C39" s="8">
        <f>'S-MS61'!$B$7</f>
        <v>31</v>
      </c>
      <c r="D39" s="8">
        <f>+'S-MS61'!$C$7</f>
        <v>0.04</v>
      </c>
      <c r="E39" s="8">
        <f>+'S-MS61'!$D$7</f>
        <v>0.03</v>
      </c>
      <c r="F39" s="8">
        <f>+'S-MS61'!$E$7</f>
        <v>0.05</v>
      </c>
      <c r="G39" s="9">
        <f>+'S-MS61'!$F$7</f>
        <v>0.03838709677419356</v>
      </c>
      <c r="H39" s="9">
        <f>+'S-MS61'!$G$7</f>
        <v>0.00373878250552983</v>
      </c>
      <c r="I39" s="10">
        <f>+'S-MS61'!$H$7</f>
        <v>9.739685518607118</v>
      </c>
      <c r="J39" s="10">
        <f>+'S-MS61'!$I$7</f>
        <v>95.9677419354839</v>
      </c>
    </row>
    <row r="40" spans="1:10" ht="12.75">
      <c r="A40" s="8" t="str">
        <f>'Sb-MS61'!$A$2</f>
        <v>Sb-MS61</v>
      </c>
      <c r="B40" s="8">
        <f>'Sb-MS61'!$A$7</f>
        <v>0.05</v>
      </c>
      <c r="C40" s="8">
        <f>'Sb-MS61'!$B$7</f>
        <v>31</v>
      </c>
      <c r="D40" s="8">
        <f>+'Sb-MS61'!$C$7</f>
        <v>16.15</v>
      </c>
      <c r="E40" s="8">
        <f>+'Sb-MS61'!$D$7</f>
        <v>14.5</v>
      </c>
      <c r="F40" s="8">
        <f>+'Sb-MS61'!$E$7</f>
        <v>17.8</v>
      </c>
      <c r="G40" s="9">
        <f>+'Sb-MS61'!$F$7</f>
        <v>16.180645161290325</v>
      </c>
      <c r="H40" s="9">
        <f>+'Sb-MS61'!$G$7</f>
        <v>1.003134871237381</v>
      </c>
      <c r="I40" s="10">
        <f>+'Sb-MS61'!$H$7</f>
        <v>6.199597489704707</v>
      </c>
      <c r="J40" s="10">
        <f>+'Sb-MS61'!$I$7</f>
        <v>100.18975332068314</v>
      </c>
    </row>
    <row r="41" spans="1:10" ht="12.75">
      <c r="A41" s="8" t="str">
        <f>'Se-MS61'!$A$2</f>
        <v>Se-MS61</v>
      </c>
      <c r="B41" s="8">
        <f>'Se-MS61'!$A$7</f>
        <v>1</v>
      </c>
      <c r="C41" s="8">
        <f>'Se-MS61'!$B$7</f>
        <v>31</v>
      </c>
      <c r="D41" s="8">
        <f>+'Se-MS61'!$C$7</f>
        <v>3</v>
      </c>
      <c r="E41" s="8">
        <f>+'Se-MS61'!$D$7</f>
        <v>2</v>
      </c>
      <c r="F41" s="8">
        <f>+'Se-MS61'!$E$7</f>
        <v>4</v>
      </c>
      <c r="G41" s="9">
        <f>+'Se-MS61'!$F$7</f>
        <v>2.774193548387097</v>
      </c>
      <c r="H41" s="9">
        <f>+'Se-MS61'!$G$7</f>
        <v>0.8449724815777467</v>
      </c>
      <c r="I41" s="10">
        <f>+'Se-MS61'!$H$7</f>
        <v>30.458310382453657</v>
      </c>
      <c r="J41" s="10">
        <f>+'Se-MS61'!$I$7</f>
        <v>92.4731182795699</v>
      </c>
    </row>
    <row r="42" spans="1:10" ht="12.75">
      <c r="A42" s="8" t="str">
        <f>'Sn-MS61'!$A$2</f>
        <v>Sn-MS61</v>
      </c>
      <c r="B42" s="8">
        <f>'Sn-MS61'!$A$7</f>
        <v>0.2</v>
      </c>
      <c r="C42" s="8">
        <f>'Sn-MS61'!$B$7</f>
        <v>31</v>
      </c>
      <c r="D42" s="8">
        <f>+'Sn-MS61'!$C$7</f>
        <v>2.55</v>
      </c>
      <c r="E42" s="8">
        <f>+'Sn-MS61'!$D$7</f>
        <v>2.1</v>
      </c>
      <c r="F42" s="8">
        <f>+'Sn-MS61'!$E$7</f>
        <v>3</v>
      </c>
      <c r="G42" s="9">
        <f>+'Sn-MS61'!$F$7</f>
        <v>2.5322580645161286</v>
      </c>
      <c r="H42" s="9">
        <f>+'Sn-MS61'!$G$7</f>
        <v>0.18688159669372517</v>
      </c>
      <c r="I42" s="10">
        <f>+'Sn-MS61'!$H$7</f>
        <v>7.380037576440104</v>
      </c>
      <c r="J42" s="10">
        <f>+'Sn-MS61'!$I$7</f>
        <v>99.30423782416192</v>
      </c>
    </row>
    <row r="43" spans="1:10" ht="12.75">
      <c r="A43" s="8" t="str">
        <f>'Sr-MS61'!$A$2</f>
        <v>Sr-MS61</v>
      </c>
      <c r="B43" s="8">
        <f>'Sr-MS61'!$A$7</f>
        <v>0.2</v>
      </c>
      <c r="C43" s="8">
        <f>'Sr-MS61'!$B$7</f>
        <v>31</v>
      </c>
      <c r="D43" s="8">
        <f>+'Sr-MS61'!$C$7</f>
        <v>171.5</v>
      </c>
      <c r="E43" s="8">
        <f>+'Sr-MS61'!$D$7</f>
        <v>154</v>
      </c>
      <c r="F43" s="8">
        <f>+'Sr-MS61'!$E$7</f>
        <v>189</v>
      </c>
      <c r="G43" s="9">
        <f>+'Sr-MS61'!$F$7</f>
        <v>176.32258064516128</v>
      </c>
      <c r="H43" s="9">
        <f>+'Sr-MS61'!$G$7</f>
        <v>4.746135949550134</v>
      </c>
      <c r="I43" s="10">
        <f>+'Sr-MS61'!$H$7</f>
        <v>2.691734621954888</v>
      </c>
      <c r="J43" s="10">
        <f>+'Sr-MS61'!$I$7</f>
        <v>102.81200037618734</v>
      </c>
    </row>
    <row r="44" spans="1:10" ht="12.75">
      <c r="A44" s="8" t="str">
        <f>'Ta-MS61'!$A$2</f>
        <v>Ta-MS61</v>
      </c>
      <c r="B44" s="8">
        <f>'Ta-MS61'!$A$7</f>
        <v>0.05</v>
      </c>
      <c r="C44" s="8">
        <f>'Ta-MS61'!$B$7</f>
        <v>31</v>
      </c>
      <c r="D44" s="8">
        <f>+'Ta-MS61'!$C$7</f>
        <v>0.26</v>
      </c>
      <c r="E44" s="8">
        <f>+'Ta-MS61'!$D$7</f>
        <v>0.18</v>
      </c>
      <c r="F44" s="8">
        <f>+'Ta-MS61'!$E$7</f>
        <v>0.34</v>
      </c>
      <c r="G44" s="9">
        <f>+'Ta-MS61'!$F$7</f>
        <v>0.3038709677419355</v>
      </c>
      <c r="H44" s="9">
        <f>+'Ta-MS61'!$G$7</f>
        <v>0.14351950899569577</v>
      </c>
      <c r="I44" s="10">
        <f>+'Ta-MS61'!$H$7</f>
        <v>47.230411665250195</v>
      </c>
      <c r="J44" s="10">
        <f>+'Ta-MS61'!$I$7</f>
        <v>116.87344913151365</v>
      </c>
    </row>
    <row r="45" spans="1:10" ht="12.75">
      <c r="A45" s="8" t="str">
        <f>'Te-MS61'!$A$2</f>
        <v>Te-MS61</v>
      </c>
      <c r="B45" s="8">
        <f>'Te-MS61'!$A$7</f>
        <v>0.05</v>
      </c>
      <c r="C45" s="8">
        <f>'Te-MS61'!$B$7</f>
        <v>31</v>
      </c>
      <c r="D45" s="8">
        <f>+'Te-MS61'!$C$7</f>
        <v>0.13</v>
      </c>
      <c r="E45" s="8">
        <f>+'Te-MS61'!$D$7</f>
        <v>0.07</v>
      </c>
      <c r="F45" s="8">
        <f>+'Te-MS61'!$E$7</f>
        <v>0.19</v>
      </c>
      <c r="G45" s="9">
        <f>+'Te-MS61'!$F$7</f>
        <v>0.11483870967741934</v>
      </c>
      <c r="H45" s="9">
        <f>+'Te-MS61'!$G$7</f>
        <v>0.024477332063487674</v>
      </c>
      <c r="I45" s="10">
        <f>+'Te-MS61'!$H$7</f>
        <v>21.314530729441515</v>
      </c>
      <c r="J45" s="10">
        <f>+'Te-MS61'!$I$7</f>
        <v>88.33746898263027</v>
      </c>
    </row>
    <row r="46" spans="1:10" ht="12.75">
      <c r="A46" s="8" t="str">
        <f>'Th-MS61'!$A$2</f>
        <v>Th-MS61</v>
      </c>
      <c r="B46" s="8">
        <f>'Th-MS61'!$A$7</f>
        <v>0.2</v>
      </c>
      <c r="C46" s="8">
        <f>'Th-MS61'!$B$7</f>
        <v>31</v>
      </c>
      <c r="D46" s="8">
        <f>+'Th-MS61'!$C$7</f>
        <v>7.1</v>
      </c>
      <c r="E46" s="8">
        <f>+'Th-MS61'!$D$7</f>
        <v>6.2</v>
      </c>
      <c r="F46" s="8">
        <f>+'Th-MS61'!$E$7</f>
        <v>8</v>
      </c>
      <c r="G46" s="9">
        <f>+'Th-MS61'!$F$7</f>
        <v>7.990322580645161</v>
      </c>
      <c r="H46" s="9">
        <f>+'Th-MS61'!$G$7</f>
        <v>1.1728469177489096</v>
      </c>
      <c r="I46" s="10">
        <f>+'Th-MS61'!$H$7</f>
        <v>14.67834253137513</v>
      </c>
      <c r="J46" s="10">
        <f>+'Th-MS61'!$I$7</f>
        <v>112.5397546569741</v>
      </c>
    </row>
    <row r="47" spans="1:10" ht="12.75">
      <c r="A47" s="8" t="str">
        <f>'Ti-MS61'!$A$2</f>
        <v>Ti-MS61</v>
      </c>
      <c r="B47" s="8">
        <f>'Ti-MS61'!$A$7</f>
        <v>0.01</v>
      </c>
      <c r="C47" s="8">
        <f>'Ti-MS61'!$B$7</f>
        <v>31</v>
      </c>
      <c r="D47" s="8">
        <f>+'Ti-MS61'!$C$7</f>
        <v>0.46</v>
      </c>
      <c r="E47" s="8">
        <f>+'Ti-MS61'!$D$7</f>
        <v>0.4</v>
      </c>
      <c r="F47" s="8">
        <f>+'Ti-MS61'!$E$7</f>
        <v>0.52</v>
      </c>
      <c r="G47" s="9">
        <f>+'Ti-MS61'!$F$7</f>
        <v>0.46670967741935493</v>
      </c>
      <c r="H47" s="9">
        <f>+'Ti-MS61'!$G$7</f>
        <v>0.013909693378808638</v>
      </c>
      <c r="I47" s="10">
        <f>+'Ti-MS61'!$H$7</f>
        <v>2.980373892335276</v>
      </c>
      <c r="J47" s="10">
        <f>+'Ti-MS61'!$I$7</f>
        <v>101.45862552594672</v>
      </c>
    </row>
    <row r="48" spans="1:10" ht="12.75">
      <c r="A48" s="8" t="str">
        <f>'Tl-MS61'!$A$2</f>
        <v>Tl-MS61</v>
      </c>
      <c r="B48" s="8">
        <f>'Tl-MS61'!$A$7</f>
        <v>0.02</v>
      </c>
      <c r="C48" s="8">
        <f>'Tl-MS61'!$B$7</f>
        <v>31</v>
      </c>
      <c r="D48" s="8">
        <f>+'Tl-MS61'!$C$7</f>
        <v>1.19</v>
      </c>
      <c r="E48" s="8">
        <f>+'Tl-MS61'!$D$7</f>
        <v>1.05</v>
      </c>
      <c r="F48" s="8">
        <f>+'Tl-MS61'!$E$7</f>
        <v>1.33</v>
      </c>
      <c r="G48" s="9">
        <f>+'Tl-MS61'!$F$7</f>
        <v>1.2093548387096773</v>
      </c>
      <c r="H48" s="9">
        <f>+'Tl-MS61'!$G$7</f>
        <v>0.07999731178279233</v>
      </c>
      <c r="I48" s="10">
        <f>+'Tl-MS61'!$H$7</f>
        <v>6.614875074063916</v>
      </c>
      <c r="J48" s="10">
        <f>+'Tl-MS61'!$I$7</f>
        <v>101.62645703442668</v>
      </c>
    </row>
    <row r="49" spans="1:10" ht="12.75">
      <c r="A49" s="8" t="str">
        <f>'U-MS61'!$A$2</f>
        <v>U-MS61</v>
      </c>
      <c r="B49" s="8">
        <f>'U-MS61'!$A$7</f>
        <v>0.1</v>
      </c>
      <c r="C49" s="8">
        <f>'U-MS61'!$B$7</f>
        <v>32</v>
      </c>
      <c r="D49" s="8">
        <f>+'U-MS61'!$C$7</f>
        <v>3.65</v>
      </c>
      <c r="E49" s="8">
        <f>+'U-MS61'!$D$7</f>
        <v>3.2</v>
      </c>
      <c r="F49" s="8">
        <f>+'U-MS61'!$E$7</f>
        <v>4.1</v>
      </c>
      <c r="G49" s="9">
        <f>+'U-MS61'!$F$7</f>
        <v>3.525000000000001</v>
      </c>
      <c r="H49" s="9">
        <f>+'U-MS61'!$G$7</f>
        <v>0.18491497610277408</v>
      </c>
      <c r="I49" s="10">
        <f>+'U-MS61'!$H$7</f>
        <v>5.245814924901391</v>
      </c>
      <c r="J49" s="10">
        <f>+'U-MS61'!$I$7</f>
        <v>96.57534246575345</v>
      </c>
    </row>
    <row r="50" spans="1:10" ht="12.75">
      <c r="A50" s="8" t="str">
        <f>'V-MS61'!$A$2</f>
        <v>V-MS61</v>
      </c>
      <c r="B50" s="8">
        <f>'V-MS61'!$A$7</f>
        <v>1</v>
      </c>
      <c r="C50" s="8">
        <f>'V-MS61'!$B$7</f>
        <v>32</v>
      </c>
      <c r="D50" s="8">
        <f>+'V-MS61'!$C$7</f>
        <v>120</v>
      </c>
      <c r="E50" s="8">
        <f>+'V-MS61'!$D$7</f>
        <v>107</v>
      </c>
      <c r="F50" s="8">
        <f>+'V-MS61'!$E$7</f>
        <v>133</v>
      </c>
      <c r="G50" s="9">
        <f>+'V-MS61'!$F$7</f>
        <v>118.5</v>
      </c>
      <c r="H50" s="9">
        <f>+'V-MS61'!$G$7</f>
        <v>2.5144742283748487</v>
      </c>
      <c r="I50" s="10">
        <f>+'V-MS61'!$H$7</f>
        <v>2.1219191800631636</v>
      </c>
      <c r="J50" s="10">
        <f>+'V-MS61'!$I$7</f>
        <v>98.75</v>
      </c>
    </row>
    <row r="51" spans="1:10" ht="12.75">
      <c r="A51" s="8" t="str">
        <f>'W-MS61'!$A$2</f>
        <v>W-MS61</v>
      </c>
      <c r="B51" s="8">
        <f>'W-MS61'!$A$7</f>
        <v>0.1</v>
      </c>
      <c r="C51" s="8">
        <f>'W-MS61'!$B$7</f>
        <v>31</v>
      </c>
      <c r="D51" s="8">
        <f>+'W-MS61'!$C$7</f>
        <v>18.9</v>
      </c>
      <c r="E51" s="8">
        <f>+'W-MS61'!$D$7</f>
        <v>16.9</v>
      </c>
      <c r="F51" s="8">
        <f>+'W-MS61'!$E$7</f>
        <v>20.9</v>
      </c>
      <c r="G51" s="9">
        <f>+'W-MS61'!$F$7</f>
        <v>18.53548387096774</v>
      </c>
      <c r="H51" s="9">
        <f>+'W-MS61'!$G$7</f>
        <v>1.0703732642079522</v>
      </c>
      <c r="I51" s="10">
        <f>+'W-MS61'!$H$7</f>
        <v>5.774725233283418</v>
      </c>
      <c r="J51" s="10">
        <f>+'W-MS61'!$I$7</f>
        <v>98.07134323263355</v>
      </c>
    </row>
    <row r="52" spans="1:10" ht="12.75">
      <c r="A52" s="8" t="str">
        <f>'Y-MS61'!$A$2</f>
        <v>Y-MS61</v>
      </c>
      <c r="B52" s="8">
        <f>'Y-MS61'!$A$7</f>
        <v>0.1</v>
      </c>
      <c r="C52" s="8">
        <f>'Y-MS61'!$B$7</f>
        <v>31</v>
      </c>
      <c r="D52" s="8">
        <f>+'Y-MS61'!$C$7</f>
        <v>19.55</v>
      </c>
      <c r="E52" s="8">
        <f>+'Y-MS61'!$D$7</f>
        <v>17.5</v>
      </c>
      <c r="F52" s="8">
        <f>+'Y-MS61'!$E$7</f>
        <v>21.6</v>
      </c>
      <c r="G52" s="9">
        <f>+'Y-MS61'!$F$7</f>
        <v>19.66774193548387</v>
      </c>
      <c r="H52" s="9">
        <f>+'Y-MS61'!$G$7</f>
        <v>0.9108190807451475</v>
      </c>
      <c r="I52" s="10">
        <f>+'Y-MS61'!$H$7</f>
        <v>4.631030261292369</v>
      </c>
      <c r="J52" s="10">
        <f>+'Y-MS61'!$I$7</f>
        <v>100.60226053955942</v>
      </c>
    </row>
    <row r="53" spans="1:10" ht="12.75">
      <c r="A53" s="8" t="str">
        <f>'Zn-MS61'!$A$2</f>
        <v>Zn-MS61</v>
      </c>
      <c r="B53" s="8">
        <f>'Zn-MS61'!$A$7</f>
        <v>2</v>
      </c>
      <c r="C53" s="8">
        <f>'Zn-MS61'!$B$7</f>
        <v>31</v>
      </c>
      <c r="D53" s="8">
        <f>+'Zn-MS61'!$C$7</f>
        <v>47</v>
      </c>
      <c r="E53" s="8">
        <f>+'Zn-MS61'!$D$7</f>
        <v>40</v>
      </c>
      <c r="F53" s="8">
        <f>+'Zn-MS61'!$E$7</f>
        <v>54</v>
      </c>
      <c r="G53" s="9">
        <f>+'Zn-MS61'!$F$7</f>
        <v>47.67741935483871</v>
      </c>
      <c r="H53" s="9">
        <f>+'Zn-MS61'!$G$7</f>
        <v>2.2418310488556275</v>
      </c>
      <c r="I53" s="10">
        <f>+'Zn-MS61'!$H$7</f>
        <v>4.702081360928583</v>
      </c>
      <c r="J53" s="10">
        <f>+'Zn-MS61'!$I$7</f>
        <v>101.44131777625259</v>
      </c>
    </row>
    <row r="54" spans="1:10" ht="12.75">
      <c r="A54" s="8" t="str">
        <f>'Zr-MS61'!$A$2</f>
        <v>Zr-MS61</v>
      </c>
      <c r="B54" s="8">
        <f>'Zr-MS61'!$A$7</f>
        <v>0.5</v>
      </c>
      <c r="C54" s="8">
        <f>'Zr-MS61'!$B$7</f>
        <v>31</v>
      </c>
      <c r="D54" s="8">
        <f>+'Zr-MS61'!$C$7</f>
        <v>21.299999999999997</v>
      </c>
      <c r="E54" s="8">
        <f>+'Zr-MS61'!$D$7</f>
        <v>18.7</v>
      </c>
      <c r="F54" s="8">
        <f>+'Zr-MS61'!$E$7</f>
        <v>23.9</v>
      </c>
      <c r="G54" s="9">
        <f>+'Zr-MS61'!$F$7</f>
        <v>19.66129032258064</v>
      </c>
      <c r="H54" s="9">
        <f>+'Zr-MS61'!$G$7</f>
        <v>8.8416694283133</v>
      </c>
      <c r="I54" s="10">
        <f>+'Zr-MS61'!$H$7</f>
        <v>44.969934746138215</v>
      </c>
      <c r="J54" s="10">
        <f>+'Zr-MS61'!$I$7</f>
        <v>92.30652733605936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34" t="s">
        <v>0</v>
      </c>
      <c r="L1" s="34" t="s">
        <v>1</v>
      </c>
      <c r="M1" s="34" t="s">
        <v>2</v>
      </c>
      <c r="N1" s="34" t="s">
        <v>44</v>
      </c>
      <c r="O1" s="1" t="s">
        <v>4</v>
      </c>
      <c r="P1" s="1" t="s">
        <v>3</v>
      </c>
    </row>
    <row r="2" spans="1:16" ht="12.75">
      <c r="A2" s="13" t="s">
        <v>43</v>
      </c>
      <c r="K2" s="35">
        <v>1766</v>
      </c>
      <c r="L2" s="36" t="s">
        <v>22</v>
      </c>
      <c r="M2" s="36" t="s">
        <v>19</v>
      </c>
      <c r="N2" s="35">
        <v>0.38</v>
      </c>
      <c r="O2">
        <f aca="true" t="shared" si="0" ref="O2:O32">$D$7</f>
        <v>0.31</v>
      </c>
      <c r="P2">
        <f aca="true" t="shared" si="1" ref="P2:P32">$E$7</f>
        <v>0.41</v>
      </c>
    </row>
    <row r="3" spans="1:16" ht="12.75">
      <c r="A3" s="13" t="s">
        <v>31</v>
      </c>
      <c r="K3" s="35">
        <v>1767</v>
      </c>
      <c r="L3" s="36" t="s">
        <v>22</v>
      </c>
      <c r="M3" s="36" t="s">
        <v>19</v>
      </c>
      <c r="N3" s="35">
        <v>0.37</v>
      </c>
      <c r="O3">
        <f t="shared" si="0"/>
        <v>0.31</v>
      </c>
      <c r="P3">
        <f t="shared" si="1"/>
        <v>0.41</v>
      </c>
    </row>
    <row r="4" spans="11:16" ht="12.75">
      <c r="K4" s="35">
        <v>1768</v>
      </c>
      <c r="L4" s="36" t="s">
        <v>22</v>
      </c>
      <c r="M4" s="36" t="s">
        <v>19</v>
      </c>
      <c r="N4" s="35">
        <v>0.36</v>
      </c>
      <c r="O4">
        <f t="shared" si="0"/>
        <v>0.31</v>
      </c>
      <c r="P4">
        <f t="shared" si="1"/>
        <v>0.41</v>
      </c>
    </row>
    <row r="5" spans="1:16" ht="12.75">
      <c r="A5" t="s">
        <v>15</v>
      </c>
      <c r="K5" s="35">
        <v>1769</v>
      </c>
      <c r="L5" s="36" t="s">
        <v>22</v>
      </c>
      <c r="M5" s="36" t="s">
        <v>19</v>
      </c>
      <c r="N5" s="35">
        <v>0.42</v>
      </c>
      <c r="O5">
        <f t="shared" si="0"/>
        <v>0.31</v>
      </c>
      <c r="P5">
        <f t="shared" si="1"/>
        <v>0.41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35">
        <v>1770</v>
      </c>
      <c r="L6" s="36" t="s">
        <v>22</v>
      </c>
      <c r="M6" s="36" t="s">
        <v>19</v>
      </c>
      <c r="N6" s="35">
        <v>0.39</v>
      </c>
      <c r="O6">
        <f t="shared" si="0"/>
        <v>0.31</v>
      </c>
      <c r="P6">
        <f t="shared" si="1"/>
        <v>0.41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0.36</v>
      </c>
      <c r="D7" s="5">
        <f>+N39</f>
        <v>0.31</v>
      </c>
      <c r="E7" s="5">
        <f>+N40</f>
        <v>0.41</v>
      </c>
      <c r="F7" s="5">
        <f>N35</f>
        <v>0.3709677419354839</v>
      </c>
      <c r="G7" s="6">
        <f>N36</f>
        <v>0.023714248699839666</v>
      </c>
      <c r="H7" s="3">
        <f>N37</f>
        <v>6.392536606043736</v>
      </c>
      <c r="I7" s="3">
        <f>+N38</f>
        <v>103.04659498207886</v>
      </c>
      <c r="K7" s="35">
        <v>1771</v>
      </c>
      <c r="L7" s="36" t="s">
        <v>22</v>
      </c>
      <c r="M7" s="36" t="s">
        <v>19</v>
      </c>
      <c r="N7" s="35">
        <v>0.35</v>
      </c>
      <c r="O7">
        <f t="shared" si="0"/>
        <v>0.31</v>
      </c>
      <c r="P7">
        <f t="shared" si="1"/>
        <v>0.41</v>
      </c>
    </row>
    <row r="8" spans="11:16" ht="12.75" customHeight="1">
      <c r="K8" s="35">
        <v>1834</v>
      </c>
      <c r="L8" s="36" t="s">
        <v>23</v>
      </c>
      <c r="M8" s="36" t="s">
        <v>19</v>
      </c>
      <c r="N8" s="35">
        <v>0.4</v>
      </c>
      <c r="O8">
        <f t="shared" si="0"/>
        <v>0.31</v>
      </c>
      <c r="P8">
        <f t="shared" si="1"/>
        <v>0.41</v>
      </c>
    </row>
    <row r="9" spans="11:16" ht="12.75" customHeight="1">
      <c r="K9" s="35">
        <v>1835</v>
      </c>
      <c r="L9" s="36" t="s">
        <v>23</v>
      </c>
      <c r="M9" s="36" t="s">
        <v>19</v>
      </c>
      <c r="N9" s="35">
        <v>0.37</v>
      </c>
      <c r="O9">
        <f t="shared" si="0"/>
        <v>0.31</v>
      </c>
      <c r="P9">
        <f t="shared" si="1"/>
        <v>0.41</v>
      </c>
    </row>
    <row r="10" spans="11:16" ht="12.75" customHeight="1">
      <c r="K10" s="35">
        <v>1836</v>
      </c>
      <c r="L10" s="36" t="s">
        <v>23</v>
      </c>
      <c r="M10" s="36" t="s">
        <v>19</v>
      </c>
      <c r="N10" s="35">
        <v>0.35</v>
      </c>
      <c r="O10">
        <f t="shared" si="0"/>
        <v>0.31</v>
      </c>
      <c r="P10">
        <f t="shared" si="1"/>
        <v>0.41</v>
      </c>
    </row>
    <row r="11" spans="11:16" ht="12.75" customHeight="1">
      <c r="K11" s="35">
        <v>1837</v>
      </c>
      <c r="L11" s="36" t="s">
        <v>23</v>
      </c>
      <c r="M11" s="36" t="s">
        <v>19</v>
      </c>
      <c r="N11" s="35">
        <v>0.37</v>
      </c>
      <c r="O11">
        <f t="shared" si="0"/>
        <v>0.31</v>
      </c>
      <c r="P11">
        <f t="shared" si="1"/>
        <v>0.41</v>
      </c>
    </row>
    <row r="12" spans="11:16" ht="12.75" customHeight="1">
      <c r="K12" s="35">
        <v>1838</v>
      </c>
      <c r="L12" s="36" t="s">
        <v>23</v>
      </c>
      <c r="M12" s="36" t="s">
        <v>19</v>
      </c>
      <c r="N12" s="35">
        <v>0.34</v>
      </c>
      <c r="O12">
        <f t="shared" si="0"/>
        <v>0.31</v>
      </c>
      <c r="P12">
        <f t="shared" si="1"/>
        <v>0.41</v>
      </c>
    </row>
    <row r="13" spans="11:16" ht="12.75" customHeight="1">
      <c r="K13" s="35">
        <v>1839</v>
      </c>
      <c r="L13" s="36" t="s">
        <v>23</v>
      </c>
      <c r="M13" s="36" t="s">
        <v>19</v>
      </c>
      <c r="N13" s="35">
        <v>0.35</v>
      </c>
      <c r="O13">
        <f t="shared" si="0"/>
        <v>0.31</v>
      </c>
      <c r="P13">
        <f t="shared" si="1"/>
        <v>0.41</v>
      </c>
    </row>
    <row r="14" spans="11:16" ht="12.75" customHeight="1">
      <c r="K14" s="35">
        <v>1840</v>
      </c>
      <c r="L14" s="36" t="s">
        <v>23</v>
      </c>
      <c r="M14" s="36" t="s">
        <v>19</v>
      </c>
      <c r="N14" s="35">
        <v>0.34</v>
      </c>
      <c r="O14">
        <f t="shared" si="0"/>
        <v>0.31</v>
      </c>
      <c r="P14">
        <f t="shared" si="1"/>
        <v>0.41</v>
      </c>
    </row>
    <row r="15" spans="11:16" ht="12.75" customHeight="1">
      <c r="K15" s="35">
        <v>1992</v>
      </c>
      <c r="L15" s="36" t="s">
        <v>24</v>
      </c>
      <c r="M15" s="36" t="s">
        <v>19</v>
      </c>
      <c r="N15" s="35">
        <v>0.37</v>
      </c>
      <c r="O15">
        <f t="shared" si="0"/>
        <v>0.31</v>
      </c>
      <c r="P15">
        <f t="shared" si="1"/>
        <v>0.41</v>
      </c>
    </row>
    <row r="16" spans="11:16" ht="12.75" customHeight="1">
      <c r="K16" s="35">
        <v>2013</v>
      </c>
      <c r="L16" s="36" t="s">
        <v>25</v>
      </c>
      <c r="M16" s="36" t="s">
        <v>19</v>
      </c>
      <c r="N16" s="35">
        <v>0.36</v>
      </c>
      <c r="O16">
        <f t="shared" si="0"/>
        <v>0.31</v>
      </c>
      <c r="P16">
        <f t="shared" si="1"/>
        <v>0.41</v>
      </c>
    </row>
    <row r="17" spans="11:16" ht="12.75" customHeight="1">
      <c r="K17" s="35">
        <v>2317</v>
      </c>
      <c r="L17" s="36" t="s">
        <v>18</v>
      </c>
      <c r="M17" s="36" t="s">
        <v>19</v>
      </c>
      <c r="N17" s="35">
        <v>0.42</v>
      </c>
      <c r="O17">
        <f t="shared" si="0"/>
        <v>0.31</v>
      </c>
      <c r="P17">
        <f t="shared" si="1"/>
        <v>0.41</v>
      </c>
    </row>
    <row r="18" spans="11:16" ht="12.75" customHeight="1">
      <c r="K18" s="35">
        <v>2554</v>
      </c>
      <c r="L18" s="36" t="s">
        <v>26</v>
      </c>
      <c r="M18" s="36" t="s">
        <v>19</v>
      </c>
      <c r="N18" s="35">
        <v>0.36</v>
      </c>
      <c r="O18">
        <f t="shared" si="0"/>
        <v>0.31</v>
      </c>
      <c r="P18">
        <f t="shared" si="1"/>
        <v>0.41</v>
      </c>
    </row>
    <row r="19" spans="11:16" ht="12.75" customHeight="1">
      <c r="K19" s="35">
        <v>2786</v>
      </c>
      <c r="L19" s="36" t="s">
        <v>27</v>
      </c>
      <c r="M19" s="36" t="s">
        <v>19</v>
      </c>
      <c r="N19" s="35">
        <v>0.34</v>
      </c>
      <c r="O19">
        <f t="shared" si="0"/>
        <v>0.31</v>
      </c>
      <c r="P19">
        <f t="shared" si="1"/>
        <v>0.41</v>
      </c>
    </row>
    <row r="20" spans="11:16" ht="12.75" customHeight="1">
      <c r="K20" s="35">
        <v>2787</v>
      </c>
      <c r="L20" s="36" t="s">
        <v>27</v>
      </c>
      <c r="M20" s="36" t="s">
        <v>19</v>
      </c>
      <c r="N20" s="35">
        <v>0.36</v>
      </c>
      <c r="O20">
        <f t="shared" si="0"/>
        <v>0.31</v>
      </c>
      <c r="P20">
        <f t="shared" si="1"/>
        <v>0.41</v>
      </c>
    </row>
    <row r="21" spans="11:16" ht="12.75" customHeight="1">
      <c r="K21" s="35">
        <v>2788</v>
      </c>
      <c r="L21" s="36" t="s">
        <v>27</v>
      </c>
      <c r="M21" s="36" t="s">
        <v>19</v>
      </c>
      <c r="N21" s="35">
        <v>0.36</v>
      </c>
      <c r="O21">
        <f t="shared" si="0"/>
        <v>0.31</v>
      </c>
      <c r="P21">
        <f t="shared" si="1"/>
        <v>0.41</v>
      </c>
    </row>
    <row r="22" spans="11:16" ht="12.75" customHeight="1">
      <c r="K22" s="35">
        <v>2789</v>
      </c>
      <c r="L22" s="36" t="s">
        <v>27</v>
      </c>
      <c r="M22" s="36" t="s">
        <v>19</v>
      </c>
      <c r="N22" s="35">
        <v>0.39</v>
      </c>
      <c r="O22">
        <f t="shared" si="0"/>
        <v>0.31</v>
      </c>
      <c r="P22">
        <f t="shared" si="1"/>
        <v>0.41</v>
      </c>
    </row>
    <row r="23" spans="11:16" ht="12.75" customHeight="1">
      <c r="K23" s="35">
        <v>2790</v>
      </c>
      <c r="L23" s="36" t="s">
        <v>27</v>
      </c>
      <c r="M23" s="36" t="s">
        <v>19</v>
      </c>
      <c r="N23" s="35">
        <v>0.36</v>
      </c>
      <c r="O23">
        <f t="shared" si="0"/>
        <v>0.31</v>
      </c>
      <c r="P23">
        <f t="shared" si="1"/>
        <v>0.41</v>
      </c>
    </row>
    <row r="24" spans="11:16" ht="12.75" customHeight="1">
      <c r="K24" s="35">
        <v>2791</v>
      </c>
      <c r="L24" s="36" t="s">
        <v>27</v>
      </c>
      <c r="M24" s="36" t="s">
        <v>19</v>
      </c>
      <c r="N24" s="35">
        <v>0.37</v>
      </c>
      <c r="O24">
        <f t="shared" si="0"/>
        <v>0.31</v>
      </c>
      <c r="P24">
        <f t="shared" si="1"/>
        <v>0.41</v>
      </c>
    </row>
    <row r="25" spans="11:16" ht="12.75" customHeight="1">
      <c r="K25" s="35">
        <v>2861</v>
      </c>
      <c r="L25" s="36" t="s">
        <v>28</v>
      </c>
      <c r="M25" s="36" t="s">
        <v>19</v>
      </c>
      <c r="N25" s="35">
        <v>0.4</v>
      </c>
      <c r="O25">
        <f t="shared" si="0"/>
        <v>0.31</v>
      </c>
      <c r="P25">
        <f t="shared" si="1"/>
        <v>0.41</v>
      </c>
    </row>
    <row r="26" spans="11:16" ht="12.75" customHeight="1">
      <c r="K26" s="35">
        <v>2900</v>
      </c>
      <c r="L26" s="36" t="s">
        <v>29</v>
      </c>
      <c r="M26" s="36" t="s">
        <v>19</v>
      </c>
      <c r="N26" s="35">
        <v>0.42</v>
      </c>
      <c r="O26">
        <f t="shared" si="0"/>
        <v>0.31</v>
      </c>
      <c r="P26">
        <f t="shared" si="1"/>
        <v>0.41</v>
      </c>
    </row>
    <row r="27" spans="11:16" ht="12.75" customHeight="1">
      <c r="K27" s="35">
        <v>2901</v>
      </c>
      <c r="L27" s="36" t="s">
        <v>29</v>
      </c>
      <c r="M27" s="36" t="s">
        <v>19</v>
      </c>
      <c r="N27" s="35">
        <v>0.34</v>
      </c>
      <c r="O27">
        <f t="shared" si="0"/>
        <v>0.31</v>
      </c>
      <c r="P27">
        <f t="shared" si="1"/>
        <v>0.41</v>
      </c>
    </row>
    <row r="28" spans="11:16" ht="12.75" customHeight="1">
      <c r="K28" s="35">
        <v>2902</v>
      </c>
      <c r="L28" s="36" t="s">
        <v>29</v>
      </c>
      <c r="M28" s="36" t="s">
        <v>19</v>
      </c>
      <c r="N28" s="35">
        <v>0.39</v>
      </c>
      <c r="O28">
        <f t="shared" si="0"/>
        <v>0.31</v>
      </c>
      <c r="P28">
        <f t="shared" si="1"/>
        <v>0.41</v>
      </c>
    </row>
    <row r="29" spans="11:16" ht="12.75" customHeight="1">
      <c r="K29" s="35">
        <v>2903</v>
      </c>
      <c r="L29" s="36" t="s">
        <v>29</v>
      </c>
      <c r="M29" s="36" t="s">
        <v>19</v>
      </c>
      <c r="N29" s="35">
        <v>0.35</v>
      </c>
      <c r="O29">
        <f t="shared" si="0"/>
        <v>0.31</v>
      </c>
      <c r="P29">
        <f t="shared" si="1"/>
        <v>0.41</v>
      </c>
    </row>
    <row r="30" spans="11:16" ht="12.75" customHeight="1">
      <c r="K30" s="35">
        <v>2904</v>
      </c>
      <c r="L30" s="36" t="s">
        <v>29</v>
      </c>
      <c r="M30" s="36" t="s">
        <v>19</v>
      </c>
      <c r="N30" s="35">
        <v>0.39</v>
      </c>
      <c r="O30">
        <f t="shared" si="0"/>
        <v>0.31</v>
      </c>
      <c r="P30">
        <f t="shared" si="1"/>
        <v>0.41</v>
      </c>
    </row>
    <row r="31" spans="11:16" ht="12.75" customHeight="1">
      <c r="K31" s="35">
        <v>2905</v>
      </c>
      <c r="L31" s="36" t="s">
        <v>29</v>
      </c>
      <c r="M31" s="36" t="s">
        <v>19</v>
      </c>
      <c r="N31" s="35">
        <v>0.36</v>
      </c>
      <c r="O31">
        <f t="shared" si="0"/>
        <v>0.31</v>
      </c>
      <c r="P31">
        <f t="shared" si="1"/>
        <v>0.41</v>
      </c>
    </row>
    <row r="32" spans="11:16" ht="12.75" customHeight="1">
      <c r="K32" s="35">
        <v>2973</v>
      </c>
      <c r="L32" s="36" t="s">
        <v>30</v>
      </c>
      <c r="M32" s="36" t="s">
        <v>19</v>
      </c>
      <c r="N32" s="35">
        <v>0.37</v>
      </c>
      <c r="O32">
        <f t="shared" si="0"/>
        <v>0.31</v>
      </c>
      <c r="P32">
        <f t="shared" si="1"/>
        <v>0.41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0.3709677419354839</v>
      </c>
    </row>
    <row r="36" spans="13:14" ht="12.75" customHeight="1">
      <c r="M36" s="2" t="s">
        <v>12</v>
      </c>
      <c r="N36" s="4">
        <f>STDEV(N2:N34)</f>
        <v>0.023714248699839666</v>
      </c>
    </row>
    <row r="37" spans="13:14" ht="12.75" customHeight="1">
      <c r="M37" s="2" t="s">
        <v>5</v>
      </c>
      <c r="N37" s="3">
        <f>N36/N35*100</f>
        <v>6.392536606043736</v>
      </c>
    </row>
    <row r="38" spans="13:14" ht="12.75" customHeight="1">
      <c r="M38" s="2" t="s">
        <v>13</v>
      </c>
      <c r="N38" s="3">
        <f>N35/N41*100</f>
        <v>103.04659498207886</v>
      </c>
    </row>
    <row r="39" spans="13:14" ht="12.75" customHeight="1">
      <c r="M39" s="2" t="s">
        <v>6</v>
      </c>
      <c r="N39" s="5">
        <v>0.31</v>
      </c>
    </row>
    <row r="40" spans="13:14" ht="12.75" customHeight="1">
      <c r="M40" s="2" t="s">
        <v>7</v>
      </c>
      <c r="N40" s="5">
        <v>0.41</v>
      </c>
    </row>
    <row r="41" spans="13:14" ht="12.75" customHeight="1">
      <c r="M41" s="2" t="s">
        <v>8</v>
      </c>
      <c r="N41" s="5">
        <f>(N39+N40)/2</f>
        <v>0.36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37" t="s">
        <v>0</v>
      </c>
      <c r="L1" s="37" t="s">
        <v>1</v>
      </c>
      <c r="M1" s="37" t="s">
        <v>2</v>
      </c>
      <c r="N1" s="37" t="s">
        <v>46</v>
      </c>
      <c r="O1" s="1" t="s">
        <v>4</v>
      </c>
      <c r="P1" s="1" t="s">
        <v>3</v>
      </c>
    </row>
    <row r="2" spans="1:16" ht="12.75">
      <c r="A2" s="13" t="s">
        <v>45</v>
      </c>
      <c r="K2" s="38">
        <v>1766</v>
      </c>
      <c r="L2" s="39" t="s">
        <v>22</v>
      </c>
      <c r="M2" s="39" t="s">
        <v>19</v>
      </c>
      <c r="N2" s="38">
        <v>0.4</v>
      </c>
      <c r="O2">
        <f aca="true" t="shared" si="0" ref="O2:O32">$D$7</f>
        <v>0.35</v>
      </c>
      <c r="P2">
        <f aca="true" t="shared" si="1" ref="P2:P32">$E$7</f>
        <v>0.45</v>
      </c>
    </row>
    <row r="3" spans="1:16" ht="12.75">
      <c r="A3" s="13" t="s">
        <v>31</v>
      </c>
      <c r="K3" s="38">
        <v>1767</v>
      </c>
      <c r="L3" s="39" t="s">
        <v>22</v>
      </c>
      <c r="M3" s="39" t="s">
        <v>19</v>
      </c>
      <c r="N3" s="38">
        <v>0.35</v>
      </c>
      <c r="O3">
        <f t="shared" si="0"/>
        <v>0.35</v>
      </c>
      <c r="P3">
        <f t="shared" si="1"/>
        <v>0.45</v>
      </c>
    </row>
    <row r="4" spans="11:16" ht="12.75">
      <c r="K4" s="38">
        <v>1768</v>
      </c>
      <c r="L4" s="39" t="s">
        <v>22</v>
      </c>
      <c r="M4" s="39" t="s">
        <v>19</v>
      </c>
      <c r="N4" s="38">
        <v>0.38</v>
      </c>
      <c r="O4">
        <f t="shared" si="0"/>
        <v>0.35</v>
      </c>
      <c r="P4">
        <f t="shared" si="1"/>
        <v>0.45</v>
      </c>
    </row>
    <row r="5" spans="1:16" ht="12.75">
      <c r="A5" t="s">
        <v>15</v>
      </c>
      <c r="K5" s="38">
        <v>1769</v>
      </c>
      <c r="L5" s="39" t="s">
        <v>22</v>
      </c>
      <c r="M5" s="39" t="s">
        <v>19</v>
      </c>
      <c r="N5" s="38">
        <v>0.39</v>
      </c>
      <c r="O5">
        <f t="shared" si="0"/>
        <v>0.35</v>
      </c>
      <c r="P5">
        <f t="shared" si="1"/>
        <v>0.45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38">
        <v>1770</v>
      </c>
      <c r="L6" s="39" t="s">
        <v>22</v>
      </c>
      <c r="M6" s="39" t="s">
        <v>19</v>
      </c>
      <c r="N6" s="38">
        <v>0.38</v>
      </c>
      <c r="O6">
        <f t="shared" si="0"/>
        <v>0.35</v>
      </c>
      <c r="P6">
        <f t="shared" si="1"/>
        <v>0.45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0.4</v>
      </c>
      <c r="D7" s="5">
        <f>+N39</f>
        <v>0.35</v>
      </c>
      <c r="E7" s="5">
        <f>+N40</f>
        <v>0.45</v>
      </c>
      <c r="F7" s="5">
        <f>N35</f>
        <v>0.3896774193548389</v>
      </c>
      <c r="G7" s="6">
        <f>N36</f>
        <v>0.013034280690482295</v>
      </c>
      <c r="H7" s="3">
        <f>N37</f>
        <v>3.3448899122926403</v>
      </c>
      <c r="I7" s="3">
        <f>+N38</f>
        <v>97.41935483870972</v>
      </c>
      <c r="K7" s="38">
        <v>1771</v>
      </c>
      <c r="L7" s="39" t="s">
        <v>22</v>
      </c>
      <c r="M7" s="39" t="s">
        <v>19</v>
      </c>
      <c r="N7" s="38">
        <v>0.38</v>
      </c>
      <c r="O7">
        <f t="shared" si="0"/>
        <v>0.35</v>
      </c>
      <c r="P7">
        <f t="shared" si="1"/>
        <v>0.45</v>
      </c>
    </row>
    <row r="8" spans="11:16" ht="12.75" customHeight="1">
      <c r="K8" s="38">
        <v>1834</v>
      </c>
      <c r="L8" s="39" t="s">
        <v>23</v>
      </c>
      <c r="M8" s="39" t="s">
        <v>19</v>
      </c>
      <c r="N8" s="38">
        <v>0.39</v>
      </c>
      <c r="O8">
        <f t="shared" si="0"/>
        <v>0.35</v>
      </c>
      <c r="P8">
        <f t="shared" si="1"/>
        <v>0.45</v>
      </c>
    </row>
    <row r="9" spans="11:16" ht="12.75" customHeight="1">
      <c r="K9" s="38">
        <v>1835</v>
      </c>
      <c r="L9" s="39" t="s">
        <v>23</v>
      </c>
      <c r="M9" s="39" t="s">
        <v>19</v>
      </c>
      <c r="N9" s="38">
        <v>0.41</v>
      </c>
      <c r="O9">
        <f t="shared" si="0"/>
        <v>0.35</v>
      </c>
      <c r="P9">
        <f t="shared" si="1"/>
        <v>0.45</v>
      </c>
    </row>
    <row r="10" spans="11:16" ht="12.75" customHeight="1">
      <c r="K10" s="38">
        <v>1836</v>
      </c>
      <c r="L10" s="39" t="s">
        <v>23</v>
      </c>
      <c r="M10" s="39" t="s">
        <v>19</v>
      </c>
      <c r="N10" s="38">
        <v>0.41</v>
      </c>
      <c r="O10">
        <f t="shared" si="0"/>
        <v>0.35</v>
      </c>
      <c r="P10">
        <f t="shared" si="1"/>
        <v>0.45</v>
      </c>
    </row>
    <row r="11" spans="11:16" ht="12.75" customHeight="1">
      <c r="K11" s="38">
        <v>1837</v>
      </c>
      <c r="L11" s="39" t="s">
        <v>23</v>
      </c>
      <c r="M11" s="39" t="s">
        <v>19</v>
      </c>
      <c r="N11" s="38">
        <v>0.37</v>
      </c>
      <c r="O11">
        <f t="shared" si="0"/>
        <v>0.35</v>
      </c>
      <c r="P11">
        <f t="shared" si="1"/>
        <v>0.45</v>
      </c>
    </row>
    <row r="12" spans="11:16" ht="12.75" customHeight="1">
      <c r="K12" s="38">
        <v>1838</v>
      </c>
      <c r="L12" s="39" t="s">
        <v>23</v>
      </c>
      <c r="M12" s="39" t="s">
        <v>19</v>
      </c>
      <c r="N12" s="38">
        <v>0.39</v>
      </c>
      <c r="O12">
        <f t="shared" si="0"/>
        <v>0.35</v>
      </c>
      <c r="P12">
        <f t="shared" si="1"/>
        <v>0.45</v>
      </c>
    </row>
    <row r="13" spans="11:16" ht="12.75" customHeight="1">
      <c r="K13" s="38">
        <v>1839</v>
      </c>
      <c r="L13" s="39" t="s">
        <v>23</v>
      </c>
      <c r="M13" s="39" t="s">
        <v>19</v>
      </c>
      <c r="N13" s="38">
        <v>0.4</v>
      </c>
      <c r="O13">
        <f t="shared" si="0"/>
        <v>0.35</v>
      </c>
      <c r="P13">
        <f t="shared" si="1"/>
        <v>0.45</v>
      </c>
    </row>
    <row r="14" spans="11:16" ht="12.75" customHeight="1">
      <c r="K14" s="38">
        <v>1840</v>
      </c>
      <c r="L14" s="39" t="s">
        <v>23</v>
      </c>
      <c r="M14" s="39" t="s">
        <v>19</v>
      </c>
      <c r="N14" s="38">
        <v>0.39</v>
      </c>
      <c r="O14">
        <f t="shared" si="0"/>
        <v>0.35</v>
      </c>
      <c r="P14">
        <f t="shared" si="1"/>
        <v>0.45</v>
      </c>
    </row>
    <row r="15" spans="11:16" ht="12.75" customHeight="1">
      <c r="K15" s="38">
        <v>1992</v>
      </c>
      <c r="L15" s="39" t="s">
        <v>24</v>
      </c>
      <c r="M15" s="39" t="s">
        <v>19</v>
      </c>
      <c r="N15" s="38">
        <v>0.37</v>
      </c>
      <c r="O15">
        <f t="shared" si="0"/>
        <v>0.35</v>
      </c>
      <c r="P15">
        <f t="shared" si="1"/>
        <v>0.45</v>
      </c>
    </row>
    <row r="16" spans="11:16" ht="12.75" customHeight="1">
      <c r="K16" s="38">
        <v>2013</v>
      </c>
      <c r="L16" s="39" t="s">
        <v>25</v>
      </c>
      <c r="M16" s="39" t="s">
        <v>19</v>
      </c>
      <c r="N16" s="38">
        <v>0.37</v>
      </c>
      <c r="O16">
        <f t="shared" si="0"/>
        <v>0.35</v>
      </c>
      <c r="P16">
        <f t="shared" si="1"/>
        <v>0.45</v>
      </c>
    </row>
    <row r="17" spans="11:16" ht="12.75" customHeight="1">
      <c r="K17" s="38">
        <v>2317</v>
      </c>
      <c r="L17" s="39" t="s">
        <v>18</v>
      </c>
      <c r="M17" s="39" t="s">
        <v>19</v>
      </c>
      <c r="N17" s="38">
        <v>0.39</v>
      </c>
      <c r="O17">
        <f t="shared" si="0"/>
        <v>0.35</v>
      </c>
      <c r="P17">
        <f t="shared" si="1"/>
        <v>0.45</v>
      </c>
    </row>
    <row r="18" spans="11:16" ht="12.75" customHeight="1">
      <c r="K18" s="38">
        <v>2554</v>
      </c>
      <c r="L18" s="39" t="s">
        <v>26</v>
      </c>
      <c r="M18" s="39" t="s">
        <v>19</v>
      </c>
      <c r="N18" s="38">
        <v>0.39</v>
      </c>
      <c r="O18">
        <f t="shared" si="0"/>
        <v>0.35</v>
      </c>
      <c r="P18">
        <f t="shared" si="1"/>
        <v>0.45</v>
      </c>
    </row>
    <row r="19" spans="11:16" ht="12.75" customHeight="1">
      <c r="K19" s="38">
        <v>2786</v>
      </c>
      <c r="L19" s="39" t="s">
        <v>27</v>
      </c>
      <c r="M19" s="39" t="s">
        <v>19</v>
      </c>
      <c r="N19" s="38">
        <v>0.4</v>
      </c>
      <c r="O19">
        <f t="shared" si="0"/>
        <v>0.35</v>
      </c>
      <c r="P19">
        <f t="shared" si="1"/>
        <v>0.45</v>
      </c>
    </row>
    <row r="20" spans="11:16" ht="12.75" customHeight="1">
      <c r="K20" s="38">
        <v>2787</v>
      </c>
      <c r="L20" s="39" t="s">
        <v>27</v>
      </c>
      <c r="M20" s="39" t="s">
        <v>19</v>
      </c>
      <c r="N20" s="38">
        <v>0.4</v>
      </c>
      <c r="O20">
        <f t="shared" si="0"/>
        <v>0.35</v>
      </c>
      <c r="P20">
        <f t="shared" si="1"/>
        <v>0.45</v>
      </c>
    </row>
    <row r="21" spans="11:16" ht="12.75" customHeight="1">
      <c r="K21" s="38">
        <v>2788</v>
      </c>
      <c r="L21" s="39" t="s">
        <v>27</v>
      </c>
      <c r="M21" s="39" t="s">
        <v>19</v>
      </c>
      <c r="N21" s="38">
        <v>0.4</v>
      </c>
      <c r="O21">
        <f t="shared" si="0"/>
        <v>0.35</v>
      </c>
      <c r="P21">
        <f t="shared" si="1"/>
        <v>0.45</v>
      </c>
    </row>
    <row r="22" spans="11:16" ht="12.75" customHeight="1">
      <c r="K22" s="38">
        <v>2789</v>
      </c>
      <c r="L22" s="39" t="s">
        <v>27</v>
      </c>
      <c r="M22" s="39" t="s">
        <v>19</v>
      </c>
      <c r="N22" s="38">
        <v>0.4</v>
      </c>
      <c r="O22">
        <f t="shared" si="0"/>
        <v>0.35</v>
      </c>
      <c r="P22">
        <f t="shared" si="1"/>
        <v>0.45</v>
      </c>
    </row>
    <row r="23" spans="11:16" ht="12.75" customHeight="1">
      <c r="K23" s="38">
        <v>2790</v>
      </c>
      <c r="L23" s="39" t="s">
        <v>27</v>
      </c>
      <c r="M23" s="39" t="s">
        <v>19</v>
      </c>
      <c r="N23" s="38">
        <v>0.39</v>
      </c>
      <c r="O23">
        <f t="shared" si="0"/>
        <v>0.35</v>
      </c>
      <c r="P23">
        <f t="shared" si="1"/>
        <v>0.45</v>
      </c>
    </row>
    <row r="24" spans="11:16" ht="12.75" customHeight="1">
      <c r="K24" s="38">
        <v>2791</v>
      </c>
      <c r="L24" s="39" t="s">
        <v>27</v>
      </c>
      <c r="M24" s="39" t="s">
        <v>19</v>
      </c>
      <c r="N24" s="38">
        <v>0.39</v>
      </c>
      <c r="O24">
        <f t="shared" si="0"/>
        <v>0.35</v>
      </c>
      <c r="P24">
        <f t="shared" si="1"/>
        <v>0.45</v>
      </c>
    </row>
    <row r="25" spans="11:16" ht="12.75" customHeight="1">
      <c r="K25" s="38">
        <v>2861</v>
      </c>
      <c r="L25" s="39" t="s">
        <v>28</v>
      </c>
      <c r="M25" s="39" t="s">
        <v>19</v>
      </c>
      <c r="N25" s="38">
        <v>0.4</v>
      </c>
      <c r="O25">
        <f t="shared" si="0"/>
        <v>0.35</v>
      </c>
      <c r="P25">
        <f t="shared" si="1"/>
        <v>0.45</v>
      </c>
    </row>
    <row r="26" spans="11:16" ht="12.75" customHeight="1">
      <c r="K26" s="38">
        <v>2900</v>
      </c>
      <c r="L26" s="39" t="s">
        <v>29</v>
      </c>
      <c r="M26" s="39" t="s">
        <v>19</v>
      </c>
      <c r="N26" s="38">
        <v>0.39</v>
      </c>
      <c r="O26">
        <f t="shared" si="0"/>
        <v>0.35</v>
      </c>
      <c r="P26">
        <f t="shared" si="1"/>
        <v>0.45</v>
      </c>
    </row>
    <row r="27" spans="11:16" ht="12.75" customHeight="1">
      <c r="K27" s="38">
        <v>2901</v>
      </c>
      <c r="L27" s="39" t="s">
        <v>29</v>
      </c>
      <c r="M27" s="39" t="s">
        <v>19</v>
      </c>
      <c r="N27" s="38">
        <v>0.4</v>
      </c>
      <c r="O27">
        <f t="shared" si="0"/>
        <v>0.35</v>
      </c>
      <c r="P27">
        <f t="shared" si="1"/>
        <v>0.45</v>
      </c>
    </row>
    <row r="28" spans="11:16" ht="12.75" customHeight="1">
      <c r="K28" s="38">
        <v>2902</v>
      </c>
      <c r="L28" s="39" t="s">
        <v>29</v>
      </c>
      <c r="M28" s="39" t="s">
        <v>19</v>
      </c>
      <c r="N28" s="38">
        <v>0.4</v>
      </c>
      <c r="O28">
        <f t="shared" si="0"/>
        <v>0.35</v>
      </c>
      <c r="P28">
        <f t="shared" si="1"/>
        <v>0.45</v>
      </c>
    </row>
    <row r="29" spans="11:16" ht="12.75" customHeight="1">
      <c r="K29" s="38">
        <v>2903</v>
      </c>
      <c r="L29" s="39" t="s">
        <v>29</v>
      </c>
      <c r="M29" s="39" t="s">
        <v>19</v>
      </c>
      <c r="N29" s="38">
        <v>0.38</v>
      </c>
      <c r="O29">
        <f t="shared" si="0"/>
        <v>0.35</v>
      </c>
      <c r="P29">
        <f t="shared" si="1"/>
        <v>0.45</v>
      </c>
    </row>
    <row r="30" spans="11:16" ht="12.75" customHeight="1">
      <c r="K30" s="38">
        <v>2904</v>
      </c>
      <c r="L30" s="39" t="s">
        <v>29</v>
      </c>
      <c r="M30" s="39" t="s">
        <v>19</v>
      </c>
      <c r="N30" s="38">
        <v>0.4</v>
      </c>
      <c r="O30">
        <f t="shared" si="0"/>
        <v>0.35</v>
      </c>
      <c r="P30">
        <f t="shared" si="1"/>
        <v>0.45</v>
      </c>
    </row>
    <row r="31" spans="11:16" ht="12.75" customHeight="1">
      <c r="K31" s="38">
        <v>2905</v>
      </c>
      <c r="L31" s="39" t="s">
        <v>29</v>
      </c>
      <c r="M31" s="39" t="s">
        <v>19</v>
      </c>
      <c r="N31" s="38">
        <v>0.39</v>
      </c>
      <c r="O31">
        <f t="shared" si="0"/>
        <v>0.35</v>
      </c>
      <c r="P31">
        <f t="shared" si="1"/>
        <v>0.45</v>
      </c>
    </row>
    <row r="32" spans="11:16" ht="12.75" customHeight="1">
      <c r="K32" s="38">
        <v>2973</v>
      </c>
      <c r="L32" s="39" t="s">
        <v>30</v>
      </c>
      <c r="M32" s="39" t="s">
        <v>19</v>
      </c>
      <c r="N32" s="38">
        <v>0.38</v>
      </c>
      <c r="O32">
        <f t="shared" si="0"/>
        <v>0.35</v>
      </c>
      <c r="P32">
        <f t="shared" si="1"/>
        <v>0.45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0.3896774193548389</v>
      </c>
    </row>
    <row r="36" spans="13:14" ht="12.75" customHeight="1">
      <c r="M36" s="2" t="s">
        <v>12</v>
      </c>
      <c r="N36" s="4">
        <f>STDEV(N2:N34)</f>
        <v>0.013034280690482295</v>
      </c>
    </row>
    <row r="37" spans="13:14" ht="12.75" customHeight="1">
      <c r="M37" s="2" t="s">
        <v>5</v>
      </c>
      <c r="N37" s="3">
        <f>N36/N35*100</f>
        <v>3.3448899122926403</v>
      </c>
    </row>
    <row r="38" spans="13:14" ht="12.75" customHeight="1">
      <c r="M38" s="2" t="s">
        <v>13</v>
      </c>
      <c r="N38" s="3">
        <f>N35/N41*100</f>
        <v>97.41935483870972</v>
      </c>
    </row>
    <row r="39" spans="13:14" ht="12.75" customHeight="1">
      <c r="M39" s="2" t="s">
        <v>6</v>
      </c>
      <c r="N39" s="5">
        <v>0.35</v>
      </c>
    </row>
    <row r="40" spans="13:14" ht="12.75" customHeight="1">
      <c r="M40" s="2" t="s">
        <v>7</v>
      </c>
      <c r="N40" s="5">
        <v>0.45</v>
      </c>
    </row>
    <row r="41" spans="13:14" ht="12.75" customHeight="1">
      <c r="M41" s="2" t="s">
        <v>8</v>
      </c>
      <c r="N41" s="5">
        <f>(N39+N40)/2</f>
        <v>0.4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40" t="s">
        <v>0</v>
      </c>
      <c r="L1" s="40" t="s">
        <v>1</v>
      </c>
      <c r="M1" s="40" t="s">
        <v>2</v>
      </c>
      <c r="N1" s="40" t="s">
        <v>48</v>
      </c>
      <c r="O1" s="1" t="s">
        <v>4</v>
      </c>
      <c r="P1" s="1" t="s">
        <v>3</v>
      </c>
    </row>
    <row r="2" spans="1:16" ht="12.75">
      <c r="A2" s="13" t="s">
        <v>47</v>
      </c>
      <c r="K2" s="41">
        <v>1766</v>
      </c>
      <c r="L2" s="42" t="s">
        <v>22</v>
      </c>
      <c r="M2" s="42" t="s">
        <v>19</v>
      </c>
      <c r="N2" s="41">
        <v>0.38</v>
      </c>
      <c r="O2">
        <f aca="true" t="shared" si="0" ref="O2:O32">$D$7</f>
        <v>0.3</v>
      </c>
      <c r="P2">
        <f aca="true" t="shared" si="1" ref="P2:P32">$E$7</f>
        <v>0.42</v>
      </c>
    </row>
    <row r="3" spans="1:16" ht="12.75">
      <c r="A3" s="13" t="s">
        <v>31</v>
      </c>
      <c r="K3" s="41">
        <v>1767</v>
      </c>
      <c r="L3" s="42" t="s">
        <v>22</v>
      </c>
      <c r="M3" s="42" t="s">
        <v>19</v>
      </c>
      <c r="N3" s="41">
        <v>0.35</v>
      </c>
      <c r="O3">
        <f t="shared" si="0"/>
        <v>0.3</v>
      </c>
      <c r="P3">
        <f t="shared" si="1"/>
        <v>0.42</v>
      </c>
    </row>
    <row r="4" spans="11:16" ht="12.75">
      <c r="K4" s="41">
        <v>1768</v>
      </c>
      <c r="L4" s="42" t="s">
        <v>22</v>
      </c>
      <c r="M4" s="42" t="s">
        <v>19</v>
      </c>
      <c r="N4" s="41">
        <v>0.35</v>
      </c>
      <c r="O4">
        <f t="shared" si="0"/>
        <v>0.3</v>
      </c>
      <c r="P4">
        <f t="shared" si="1"/>
        <v>0.42</v>
      </c>
    </row>
    <row r="5" spans="1:16" ht="12.75">
      <c r="A5" t="s">
        <v>15</v>
      </c>
      <c r="K5" s="41">
        <v>1769</v>
      </c>
      <c r="L5" s="42" t="s">
        <v>22</v>
      </c>
      <c r="M5" s="42" t="s">
        <v>19</v>
      </c>
      <c r="N5" s="41">
        <v>0.38</v>
      </c>
      <c r="O5">
        <f t="shared" si="0"/>
        <v>0.3</v>
      </c>
      <c r="P5">
        <f t="shared" si="1"/>
        <v>0.42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41">
        <v>1770</v>
      </c>
      <c r="L6" s="42" t="s">
        <v>22</v>
      </c>
      <c r="M6" s="42" t="s">
        <v>19</v>
      </c>
      <c r="N6" s="41">
        <v>0.4</v>
      </c>
      <c r="O6">
        <f t="shared" si="0"/>
        <v>0.3</v>
      </c>
      <c r="P6">
        <f t="shared" si="1"/>
        <v>0.42</v>
      </c>
    </row>
    <row r="7" spans="1:16" ht="12.75" customHeight="1">
      <c r="A7" s="5">
        <f>+N42</f>
        <v>0.02</v>
      </c>
      <c r="B7" s="5">
        <f>+N43</f>
        <v>31</v>
      </c>
      <c r="C7" s="5">
        <f>+N41</f>
        <v>0.36</v>
      </c>
      <c r="D7" s="5">
        <f>+N39</f>
        <v>0.3</v>
      </c>
      <c r="E7" s="5">
        <f>+N40</f>
        <v>0.42</v>
      </c>
      <c r="F7" s="5">
        <f>N35</f>
        <v>0.3570967741935483</v>
      </c>
      <c r="G7" s="6">
        <f>N36</f>
        <v>0.019355197129300686</v>
      </c>
      <c r="H7" s="3">
        <f>N37</f>
        <v>5.420154570987547</v>
      </c>
      <c r="I7" s="3">
        <f>+N38</f>
        <v>99.19354838709675</v>
      </c>
      <c r="K7" s="41">
        <v>1771</v>
      </c>
      <c r="L7" s="42" t="s">
        <v>22</v>
      </c>
      <c r="M7" s="42" t="s">
        <v>19</v>
      </c>
      <c r="N7" s="41">
        <v>0.35</v>
      </c>
      <c r="O7">
        <f t="shared" si="0"/>
        <v>0.3</v>
      </c>
      <c r="P7">
        <f t="shared" si="1"/>
        <v>0.42</v>
      </c>
    </row>
    <row r="8" spans="11:16" ht="12.75" customHeight="1">
      <c r="K8" s="41">
        <v>1834</v>
      </c>
      <c r="L8" s="42" t="s">
        <v>23</v>
      </c>
      <c r="M8" s="42" t="s">
        <v>19</v>
      </c>
      <c r="N8" s="41">
        <v>0.36</v>
      </c>
      <c r="O8">
        <f t="shared" si="0"/>
        <v>0.3</v>
      </c>
      <c r="P8">
        <f t="shared" si="1"/>
        <v>0.42</v>
      </c>
    </row>
    <row r="9" spans="11:16" ht="12.75" customHeight="1">
      <c r="K9" s="41">
        <v>1835</v>
      </c>
      <c r="L9" s="42" t="s">
        <v>23</v>
      </c>
      <c r="M9" s="42" t="s">
        <v>19</v>
      </c>
      <c r="N9" s="41">
        <v>0.39</v>
      </c>
      <c r="O9">
        <f t="shared" si="0"/>
        <v>0.3</v>
      </c>
      <c r="P9">
        <f t="shared" si="1"/>
        <v>0.42</v>
      </c>
    </row>
    <row r="10" spans="11:16" ht="12.75" customHeight="1">
      <c r="K10" s="41">
        <v>1836</v>
      </c>
      <c r="L10" s="42" t="s">
        <v>23</v>
      </c>
      <c r="M10" s="42" t="s">
        <v>19</v>
      </c>
      <c r="N10" s="41">
        <v>0.39</v>
      </c>
      <c r="O10">
        <f t="shared" si="0"/>
        <v>0.3</v>
      </c>
      <c r="P10">
        <f t="shared" si="1"/>
        <v>0.42</v>
      </c>
    </row>
    <row r="11" spans="11:16" ht="12.75" customHeight="1">
      <c r="K11" s="41">
        <v>1837</v>
      </c>
      <c r="L11" s="42" t="s">
        <v>23</v>
      </c>
      <c r="M11" s="42" t="s">
        <v>19</v>
      </c>
      <c r="N11" s="41">
        <v>0.35</v>
      </c>
      <c r="O11">
        <f t="shared" si="0"/>
        <v>0.3</v>
      </c>
      <c r="P11">
        <f t="shared" si="1"/>
        <v>0.42</v>
      </c>
    </row>
    <row r="12" spans="11:16" ht="12.75" customHeight="1">
      <c r="K12" s="41">
        <v>1838</v>
      </c>
      <c r="L12" s="42" t="s">
        <v>23</v>
      </c>
      <c r="M12" s="42" t="s">
        <v>19</v>
      </c>
      <c r="N12" s="41">
        <v>0.34</v>
      </c>
      <c r="O12">
        <f t="shared" si="0"/>
        <v>0.3</v>
      </c>
      <c r="P12">
        <f t="shared" si="1"/>
        <v>0.42</v>
      </c>
    </row>
    <row r="13" spans="11:16" ht="12.75" customHeight="1">
      <c r="K13" s="41">
        <v>1839</v>
      </c>
      <c r="L13" s="42" t="s">
        <v>23</v>
      </c>
      <c r="M13" s="42" t="s">
        <v>19</v>
      </c>
      <c r="N13" s="41">
        <v>0.36</v>
      </c>
      <c r="O13">
        <f t="shared" si="0"/>
        <v>0.3</v>
      </c>
      <c r="P13">
        <f t="shared" si="1"/>
        <v>0.42</v>
      </c>
    </row>
    <row r="14" spans="11:16" ht="12.75" customHeight="1">
      <c r="K14" s="41">
        <v>1840</v>
      </c>
      <c r="L14" s="42" t="s">
        <v>23</v>
      </c>
      <c r="M14" s="42" t="s">
        <v>19</v>
      </c>
      <c r="N14" s="41">
        <v>0.35</v>
      </c>
      <c r="O14">
        <f t="shared" si="0"/>
        <v>0.3</v>
      </c>
      <c r="P14">
        <f t="shared" si="1"/>
        <v>0.42</v>
      </c>
    </row>
    <row r="15" spans="11:16" ht="12.75" customHeight="1">
      <c r="K15" s="41">
        <v>1992</v>
      </c>
      <c r="L15" s="42" t="s">
        <v>24</v>
      </c>
      <c r="M15" s="42" t="s">
        <v>19</v>
      </c>
      <c r="N15" s="41">
        <v>0.35</v>
      </c>
      <c r="O15">
        <f t="shared" si="0"/>
        <v>0.3</v>
      </c>
      <c r="P15">
        <f t="shared" si="1"/>
        <v>0.42</v>
      </c>
    </row>
    <row r="16" spans="11:16" ht="12.75" customHeight="1">
      <c r="K16" s="41">
        <v>2013</v>
      </c>
      <c r="L16" s="42" t="s">
        <v>25</v>
      </c>
      <c r="M16" s="42" t="s">
        <v>19</v>
      </c>
      <c r="N16" s="41">
        <v>0.35</v>
      </c>
      <c r="O16">
        <f t="shared" si="0"/>
        <v>0.3</v>
      </c>
      <c r="P16">
        <f t="shared" si="1"/>
        <v>0.42</v>
      </c>
    </row>
    <row r="17" spans="11:16" ht="12.75" customHeight="1">
      <c r="K17" s="41">
        <v>2317</v>
      </c>
      <c r="L17" s="42" t="s">
        <v>18</v>
      </c>
      <c r="M17" s="42" t="s">
        <v>19</v>
      </c>
      <c r="N17" s="41">
        <v>0.39</v>
      </c>
      <c r="O17">
        <f t="shared" si="0"/>
        <v>0.3</v>
      </c>
      <c r="P17">
        <f t="shared" si="1"/>
        <v>0.42</v>
      </c>
    </row>
    <row r="18" spans="11:16" ht="12.75" customHeight="1">
      <c r="K18" s="41">
        <v>2554</v>
      </c>
      <c r="L18" s="42" t="s">
        <v>26</v>
      </c>
      <c r="M18" s="42" t="s">
        <v>19</v>
      </c>
      <c r="N18" s="41">
        <v>0.35</v>
      </c>
      <c r="O18">
        <f t="shared" si="0"/>
        <v>0.3</v>
      </c>
      <c r="P18">
        <f t="shared" si="1"/>
        <v>0.42</v>
      </c>
    </row>
    <row r="19" spans="11:16" ht="12.75" customHeight="1">
      <c r="K19" s="41">
        <v>2786</v>
      </c>
      <c r="L19" s="42" t="s">
        <v>27</v>
      </c>
      <c r="M19" s="42" t="s">
        <v>19</v>
      </c>
      <c r="N19" s="41">
        <v>0.34</v>
      </c>
      <c r="O19">
        <f t="shared" si="0"/>
        <v>0.3</v>
      </c>
      <c r="P19">
        <f t="shared" si="1"/>
        <v>0.42</v>
      </c>
    </row>
    <row r="20" spans="11:16" ht="12.75" customHeight="1">
      <c r="K20" s="41">
        <v>2787</v>
      </c>
      <c r="L20" s="42" t="s">
        <v>27</v>
      </c>
      <c r="M20" s="42" t="s">
        <v>19</v>
      </c>
      <c r="N20" s="41">
        <v>0.34</v>
      </c>
      <c r="O20">
        <f t="shared" si="0"/>
        <v>0.3</v>
      </c>
      <c r="P20">
        <f t="shared" si="1"/>
        <v>0.42</v>
      </c>
    </row>
    <row r="21" spans="11:16" ht="12.75" customHeight="1">
      <c r="K21" s="41">
        <v>2788</v>
      </c>
      <c r="L21" s="42" t="s">
        <v>27</v>
      </c>
      <c r="M21" s="42" t="s">
        <v>19</v>
      </c>
      <c r="N21" s="41">
        <v>0.35</v>
      </c>
      <c r="O21">
        <f t="shared" si="0"/>
        <v>0.3</v>
      </c>
      <c r="P21">
        <f t="shared" si="1"/>
        <v>0.42</v>
      </c>
    </row>
    <row r="22" spans="11:16" ht="12.75" customHeight="1">
      <c r="K22" s="41">
        <v>2789</v>
      </c>
      <c r="L22" s="42" t="s">
        <v>27</v>
      </c>
      <c r="M22" s="42" t="s">
        <v>19</v>
      </c>
      <c r="N22" s="41">
        <v>0.34</v>
      </c>
      <c r="O22">
        <f t="shared" si="0"/>
        <v>0.3</v>
      </c>
      <c r="P22">
        <f t="shared" si="1"/>
        <v>0.42</v>
      </c>
    </row>
    <row r="23" spans="11:16" ht="12.75" customHeight="1">
      <c r="K23" s="41">
        <v>2790</v>
      </c>
      <c r="L23" s="42" t="s">
        <v>27</v>
      </c>
      <c r="M23" s="42" t="s">
        <v>19</v>
      </c>
      <c r="N23" s="41">
        <v>0.35</v>
      </c>
      <c r="O23">
        <f t="shared" si="0"/>
        <v>0.3</v>
      </c>
      <c r="P23">
        <f t="shared" si="1"/>
        <v>0.42</v>
      </c>
    </row>
    <row r="24" spans="11:16" ht="12.75" customHeight="1">
      <c r="K24" s="41">
        <v>2791</v>
      </c>
      <c r="L24" s="42" t="s">
        <v>27</v>
      </c>
      <c r="M24" s="42" t="s">
        <v>19</v>
      </c>
      <c r="N24" s="41">
        <v>0.37</v>
      </c>
      <c r="O24">
        <f t="shared" si="0"/>
        <v>0.3</v>
      </c>
      <c r="P24">
        <f t="shared" si="1"/>
        <v>0.42</v>
      </c>
    </row>
    <row r="25" spans="11:16" ht="12.75" customHeight="1">
      <c r="K25" s="41">
        <v>2861</v>
      </c>
      <c r="L25" s="42" t="s">
        <v>28</v>
      </c>
      <c r="M25" s="42" t="s">
        <v>19</v>
      </c>
      <c r="N25" s="41">
        <v>0.36</v>
      </c>
      <c r="O25">
        <f t="shared" si="0"/>
        <v>0.3</v>
      </c>
      <c r="P25">
        <f t="shared" si="1"/>
        <v>0.42</v>
      </c>
    </row>
    <row r="26" spans="11:16" ht="12.75" customHeight="1">
      <c r="K26" s="41">
        <v>2900</v>
      </c>
      <c r="L26" s="42" t="s">
        <v>29</v>
      </c>
      <c r="M26" s="42" t="s">
        <v>19</v>
      </c>
      <c r="N26" s="41">
        <v>0.39</v>
      </c>
      <c r="O26">
        <f t="shared" si="0"/>
        <v>0.3</v>
      </c>
      <c r="P26">
        <f t="shared" si="1"/>
        <v>0.42</v>
      </c>
    </row>
    <row r="27" spans="11:16" ht="12.75" customHeight="1">
      <c r="K27" s="41">
        <v>2901</v>
      </c>
      <c r="L27" s="42" t="s">
        <v>29</v>
      </c>
      <c r="M27" s="42" t="s">
        <v>19</v>
      </c>
      <c r="N27" s="41">
        <v>0.34</v>
      </c>
      <c r="O27">
        <f t="shared" si="0"/>
        <v>0.3</v>
      </c>
      <c r="P27">
        <f t="shared" si="1"/>
        <v>0.42</v>
      </c>
    </row>
    <row r="28" spans="11:16" ht="12.75" customHeight="1">
      <c r="K28" s="41">
        <v>2902</v>
      </c>
      <c r="L28" s="42" t="s">
        <v>29</v>
      </c>
      <c r="M28" s="42" t="s">
        <v>19</v>
      </c>
      <c r="N28" s="41">
        <v>0.34</v>
      </c>
      <c r="O28">
        <f t="shared" si="0"/>
        <v>0.3</v>
      </c>
      <c r="P28">
        <f t="shared" si="1"/>
        <v>0.42</v>
      </c>
    </row>
    <row r="29" spans="11:16" ht="12.75" customHeight="1">
      <c r="K29" s="41">
        <v>2903</v>
      </c>
      <c r="L29" s="42" t="s">
        <v>29</v>
      </c>
      <c r="M29" s="42" t="s">
        <v>19</v>
      </c>
      <c r="N29" s="41">
        <v>0.33</v>
      </c>
      <c r="O29">
        <f t="shared" si="0"/>
        <v>0.3</v>
      </c>
      <c r="P29">
        <f t="shared" si="1"/>
        <v>0.42</v>
      </c>
    </row>
    <row r="30" spans="11:16" ht="12.75" customHeight="1">
      <c r="K30" s="41">
        <v>2904</v>
      </c>
      <c r="L30" s="42" t="s">
        <v>29</v>
      </c>
      <c r="M30" s="42" t="s">
        <v>19</v>
      </c>
      <c r="N30" s="41">
        <v>0.33</v>
      </c>
      <c r="O30">
        <f t="shared" si="0"/>
        <v>0.3</v>
      </c>
      <c r="P30">
        <f t="shared" si="1"/>
        <v>0.42</v>
      </c>
    </row>
    <row r="31" spans="11:16" ht="12.75" customHeight="1">
      <c r="K31" s="41">
        <v>2905</v>
      </c>
      <c r="L31" s="42" t="s">
        <v>29</v>
      </c>
      <c r="M31" s="42" t="s">
        <v>19</v>
      </c>
      <c r="N31" s="41">
        <v>0.35</v>
      </c>
      <c r="O31">
        <f t="shared" si="0"/>
        <v>0.3</v>
      </c>
      <c r="P31">
        <f t="shared" si="1"/>
        <v>0.42</v>
      </c>
    </row>
    <row r="32" spans="11:16" ht="12.75" customHeight="1">
      <c r="K32" s="41">
        <v>2973</v>
      </c>
      <c r="L32" s="42" t="s">
        <v>30</v>
      </c>
      <c r="M32" s="42" t="s">
        <v>19</v>
      </c>
      <c r="N32" s="41">
        <v>0.35</v>
      </c>
      <c r="O32">
        <f t="shared" si="0"/>
        <v>0.3</v>
      </c>
      <c r="P32">
        <f t="shared" si="1"/>
        <v>0.42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0.3570967741935483</v>
      </c>
    </row>
    <row r="36" spans="13:14" ht="12.75" customHeight="1">
      <c r="M36" s="2" t="s">
        <v>12</v>
      </c>
      <c r="N36" s="4">
        <f>STDEV(N2:N34)</f>
        <v>0.019355197129300686</v>
      </c>
    </row>
    <row r="37" spans="13:14" ht="12.75" customHeight="1">
      <c r="M37" s="2" t="s">
        <v>5</v>
      </c>
      <c r="N37" s="3">
        <f>N36/N35*100</f>
        <v>5.420154570987547</v>
      </c>
    </row>
    <row r="38" spans="13:14" ht="12.75" customHeight="1">
      <c r="M38" s="2" t="s">
        <v>13</v>
      </c>
      <c r="N38" s="3">
        <f>N35/N41*100</f>
        <v>99.19354838709675</v>
      </c>
    </row>
    <row r="39" spans="13:14" ht="12.75" customHeight="1">
      <c r="M39" s="2" t="s">
        <v>6</v>
      </c>
      <c r="N39" s="5">
        <v>0.3</v>
      </c>
    </row>
    <row r="40" spans="13:14" ht="12.75" customHeight="1">
      <c r="M40" s="2" t="s">
        <v>7</v>
      </c>
      <c r="N40" s="5">
        <v>0.42</v>
      </c>
    </row>
    <row r="41" spans="13:14" ht="12.75" customHeight="1">
      <c r="M41" s="2" t="s">
        <v>8</v>
      </c>
      <c r="N41" s="5">
        <f>(N39+N40)/2</f>
        <v>0.36</v>
      </c>
    </row>
    <row r="42" spans="13:14" ht="12.75" customHeight="1">
      <c r="M42" s="2" t="s">
        <v>9</v>
      </c>
      <c r="N42" s="5">
        <v>0.02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43" t="s">
        <v>0</v>
      </c>
      <c r="L1" s="43" t="s">
        <v>1</v>
      </c>
      <c r="M1" s="43" t="s">
        <v>2</v>
      </c>
      <c r="N1" s="43" t="s">
        <v>50</v>
      </c>
      <c r="O1" s="1" t="s">
        <v>4</v>
      </c>
      <c r="P1" s="1" t="s">
        <v>3</v>
      </c>
    </row>
    <row r="2" spans="1:16" ht="12.75">
      <c r="A2" s="13" t="s">
        <v>49</v>
      </c>
      <c r="K2" s="44">
        <v>1766</v>
      </c>
      <c r="L2" s="45" t="s">
        <v>22</v>
      </c>
      <c r="M2" s="45" t="s">
        <v>19</v>
      </c>
      <c r="N2" s="44">
        <v>54.1</v>
      </c>
      <c r="O2">
        <f aca="true" t="shared" si="0" ref="O2:O32">$D$7</f>
        <v>47.7</v>
      </c>
      <c r="P2">
        <f aca="true" t="shared" si="1" ref="P2:P32">$E$7</f>
        <v>58.3</v>
      </c>
    </row>
    <row r="3" spans="1:16" ht="12.75">
      <c r="A3" s="13" t="s">
        <v>31</v>
      </c>
      <c r="K3" s="44">
        <v>1767</v>
      </c>
      <c r="L3" s="45" t="s">
        <v>22</v>
      </c>
      <c r="M3" s="45" t="s">
        <v>19</v>
      </c>
      <c r="N3" s="44">
        <v>53.6</v>
      </c>
      <c r="O3">
        <f t="shared" si="0"/>
        <v>47.7</v>
      </c>
      <c r="P3">
        <f t="shared" si="1"/>
        <v>58.3</v>
      </c>
    </row>
    <row r="4" spans="11:16" ht="12.75">
      <c r="K4" s="44">
        <v>1768</v>
      </c>
      <c r="L4" s="45" t="s">
        <v>22</v>
      </c>
      <c r="M4" s="45" t="s">
        <v>19</v>
      </c>
      <c r="N4" s="44">
        <v>50.4</v>
      </c>
      <c r="O4">
        <f t="shared" si="0"/>
        <v>47.7</v>
      </c>
      <c r="P4">
        <f t="shared" si="1"/>
        <v>58.3</v>
      </c>
    </row>
    <row r="5" spans="1:16" ht="12.75">
      <c r="A5" t="s">
        <v>15</v>
      </c>
      <c r="K5" s="44">
        <v>1769</v>
      </c>
      <c r="L5" s="45" t="s">
        <v>22</v>
      </c>
      <c r="M5" s="45" t="s">
        <v>19</v>
      </c>
      <c r="N5" s="44">
        <v>51</v>
      </c>
      <c r="O5">
        <f t="shared" si="0"/>
        <v>47.7</v>
      </c>
      <c r="P5">
        <f t="shared" si="1"/>
        <v>58.3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44">
        <v>1770</v>
      </c>
      <c r="L6" s="45" t="s">
        <v>22</v>
      </c>
      <c r="M6" s="45" t="s">
        <v>19</v>
      </c>
      <c r="N6" s="44">
        <v>50.5</v>
      </c>
      <c r="O6">
        <f t="shared" si="0"/>
        <v>47.7</v>
      </c>
      <c r="P6">
        <f t="shared" si="1"/>
        <v>58.3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53</v>
      </c>
      <c r="D7" s="5">
        <f>+N39</f>
        <v>47.7</v>
      </c>
      <c r="E7" s="5">
        <f>+N40</f>
        <v>58.3</v>
      </c>
      <c r="F7" s="5">
        <f>N35</f>
        <v>51.225806451612904</v>
      </c>
      <c r="G7" s="6">
        <f>N36</f>
        <v>2.097294724470118</v>
      </c>
      <c r="H7" s="3">
        <f>N37</f>
        <v>4.09421514222756</v>
      </c>
      <c r="I7" s="3">
        <f>+N38</f>
        <v>96.65246500304322</v>
      </c>
      <c r="K7" s="44">
        <v>1771</v>
      </c>
      <c r="L7" s="45" t="s">
        <v>22</v>
      </c>
      <c r="M7" s="45" t="s">
        <v>19</v>
      </c>
      <c r="N7" s="44">
        <v>51</v>
      </c>
      <c r="O7">
        <f t="shared" si="0"/>
        <v>47.7</v>
      </c>
      <c r="P7">
        <f t="shared" si="1"/>
        <v>58.3</v>
      </c>
    </row>
    <row r="8" spans="11:16" ht="12.75" customHeight="1">
      <c r="K8" s="44">
        <v>1834</v>
      </c>
      <c r="L8" s="45" t="s">
        <v>23</v>
      </c>
      <c r="M8" s="45" t="s">
        <v>19</v>
      </c>
      <c r="N8" s="44">
        <v>52.6</v>
      </c>
      <c r="O8">
        <f t="shared" si="0"/>
        <v>47.7</v>
      </c>
      <c r="P8">
        <f t="shared" si="1"/>
        <v>58.3</v>
      </c>
    </row>
    <row r="9" spans="11:16" ht="12.75" customHeight="1">
      <c r="K9" s="44">
        <v>1835</v>
      </c>
      <c r="L9" s="45" t="s">
        <v>23</v>
      </c>
      <c r="M9" s="45" t="s">
        <v>19</v>
      </c>
      <c r="N9" s="44">
        <v>55.4</v>
      </c>
      <c r="O9">
        <f t="shared" si="0"/>
        <v>47.7</v>
      </c>
      <c r="P9">
        <f t="shared" si="1"/>
        <v>58.3</v>
      </c>
    </row>
    <row r="10" spans="11:16" ht="12.75" customHeight="1">
      <c r="K10" s="44">
        <v>1836</v>
      </c>
      <c r="L10" s="45" t="s">
        <v>23</v>
      </c>
      <c r="M10" s="45" t="s">
        <v>19</v>
      </c>
      <c r="N10" s="44">
        <v>55.8</v>
      </c>
      <c r="O10">
        <f t="shared" si="0"/>
        <v>47.7</v>
      </c>
      <c r="P10">
        <f t="shared" si="1"/>
        <v>58.3</v>
      </c>
    </row>
    <row r="11" spans="11:16" ht="12.75" customHeight="1">
      <c r="K11" s="44">
        <v>1837</v>
      </c>
      <c r="L11" s="45" t="s">
        <v>23</v>
      </c>
      <c r="M11" s="45" t="s">
        <v>19</v>
      </c>
      <c r="N11" s="44">
        <v>50.3</v>
      </c>
      <c r="O11">
        <f t="shared" si="0"/>
        <v>47.7</v>
      </c>
      <c r="P11">
        <f t="shared" si="1"/>
        <v>58.3</v>
      </c>
    </row>
    <row r="12" spans="11:16" ht="12.75" customHeight="1">
      <c r="K12" s="44">
        <v>1838</v>
      </c>
      <c r="L12" s="45" t="s">
        <v>23</v>
      </c>
      <c r="M12" s="45" t="s">
        <v>19</v>
      </c>
      <c r="N12" s="44">
        <v>48.3</v>
      </c>
      <c r="O12">
        <f t="shared" si="0"/>
        <v>47.7</v>
      </c>
      <c r="P12">
        <f t="shared" si="1"/>
        <v>58.3</v>
      </c>
    </row>
    <row r="13" spans="11:16" ht="12.75" customHeight="1">
      <c r="K13" s="44">
        <v>1839</v>
      </c>
      <c r="L13" s="45" t="s">
        <v>23</v>
      </c>
      <c r="M13" s="45" t="s">
        <v>19</v>
      </c>
      <c r="N13" s="44">
        <v>50.4</v>
      </c>
      <c r="O13">
        <f t="shared" si="0"/>
        <v>47.7</v>
      </c>
      <c r="P13">
        <f t="shared" si="1"/>
        <v>58.3</v>
      </c>
    </row>
    <row r="14" spans="11:16" ht="12.75" customHeight="1">
      <c r="K14" s="44">
        <v>1840</v>
      </c>
      <c r="L14" s="45" t="s">
        <v>23</v>
      </c>
      <c r="M14" s="45" t="s">
        <v>19</v>
      </c>
      <c r="N14" s="44">
        <v>49.4</v>
      </c>
      <c r="O14">
        <f t="shared" si="0"/>
        <v>47.7</v>
      </c>
      <c r="P14">
        <f t="shared" si="1"/>
        <v>58.3</v>
      </c>
    </row>
    <row r="15" spans="11:16" ht="12.75" customHeight="1">
      <c r="K15" s="44">
        <v>1992</v>
      </c>
      <c r="L15" s="45" t="s">
        <v>24</v>
      </c>
      <c r="M15" s="45" t="s">
        <v>19</v>
      </c>
      <c r="N15" s="44">
        <v>50.3</v>
      </c>
      <c r="O15">
        <f t="shared" si="0"/>
        <v>47.7</v>
      </c>
      <c r="P15">
        <f t="shared" si="1"/>
        <v>58.3</v>
      </c>
    </row>
    <row r="16" spans="11:16" ht="12.75" customHeight="1">
      <c r="K16" s="44">
        <v>2013</v>
      </c>
      <c r="L16" s="45" t="s">
        <v>25</v>
      </c>
      <c r="M16" s="45" t="s">
        <v>19</v>
      </c>
      <c r="N16" s="44">
        <v>50.4</v>
      </c>
      <c r="O16">
        <f t="shared" si="0"/>
        <v>47.7</v>
      </c>
      <c r="P16">
        <f t="shared" si="1"/>
        <v>58.3</v>
      </c>
    </row>
    <row r="17" spans="11:16" ht="12.75" customHeight="1">
      <c r="K17" s="44">
        <v>2317</v>
      </c>
      <c r="L17" s="45" t="s">
        <v>18</v>
      </c>
      <c r="M17" s="45" t="s">
        <v>19</v>
      </c>
      <c r="N17" s="44">
        <v>55</v>
      </c>
      <c r="O17">
        <f t="shared" si="0"/>
        <v>47.7</v>
      </c>
      <c r="P17">
        <f t="shared" si="1"/>
        <v>58.3</v>
      </c>
    </row>
    <row r="18" spans="11:16" ht="12.75" customHeight="1">
      <c r="K18" s="44">
        <v>2554</v>
      </c>
      <c r="L18" s="45" t="s">
        <v>26</v>
      </c>
      <c r="M18" s="45" t="s">
        <v>19</v>
      </c>
      <c r="N18" s="44">
        <v>51.9</v>
      </c>
      <c r="O18">
        <f t="shared" si="0"/>
        <v>47.7</v>
      </c>
      <c r="P18">
        <f t="shared" si="1"/>
        <v>58.3</v>
      </c>
    </row>
    <row r="19" spans="11:16" ht="12.75" customHeight="1">
      <c r="K19" s="44">
        <v>2786</v>
      </c>
      <c r="L19" s="45" t="s">
        <v>27</v>
      </c>
      <c r="M19" s="45" t="s">
        <v>19</v>
      </c>
      <c r="N19" s="44">
        <v>49.9</v>
      </c>
      <c r="O19">
        <f t="shared" si="0"/>
        <v>47.7</v>
      </c>
      <c r="P19">
        <f t="shared" si="1"/>
        <v>58.3</v>
      </c>
    </row>
    <row r="20" spans="11:16" ht="12.75" customHeight="1">
      <c r="K20" s="44">
        <v>2787</v>
      </c>
      <c r="L20" s="45" t="s">
        <v>27</v>
      </c>
      <c r="M20" s="45" t="s">
        <v>19</v>
      </c>
      <c r="N20" s="44">
        <v>51.3</v>
      </c>
      <c r="O20">
        <f t="shared" si="0"/>
        <v>47.7</v>
      </c>
      <c r="P20">
        <f t="shared" si="1"/>
        <v>58.3</v>
      </c>
    </row>
    <row r="21" spans="11:16" ht="12.75" customHeight="1">
      <c r="K21" s="44">
        <v>2788</v>
      </c>
      <c r="L21" s="45" t="s">
        <v>27</v>
      </c>
      <c r="M21" s="45" t="s">
        <v>19</v>
      </c>
      <c r="N21" s="44">
        <v>50.7</v>
      </c>
      <c r="O21">
        <f t="shared" si="0"/>
        <v>47.7</v>
      </c>
      <c r="P21">
        <f t="shared" si="1"/>
        <v>58.3</v>
      </c>
    </row>
    <row r="22" spans="11:16" ht="12.75" customHeight="1">
      <c r="K22" s="44">
        <v>2789</v>
      </c>
      <c r="L22" s="45" t="s">
        <v>27</v>
      </c>
      <c r="M22" s="45" t="s">
        <v>19</v>
      </c>
      <c r="N22" s="44">
        <v>50.4</v>
      </c>
      <c r="O22">
        <f t="shared" si="0"/>
        <v>47.7</v>
      </c>
      <c r="P22">
        <f t="shared" si="1"/>
        <v>58.3</v>
      </c>
    </row>
    <row r="23" spans="11:16" ht="12.75" customHeight="1">
      <c r="K23" s="44">
        <v>2790</v>
      </c>
      <c r="L23" s="45" t="s">
        <v>27</v>
      </c>
      <c r="M23" s="45" t="s">
        <v>19</v>
      </c>
      <c r="N23" s="44">
        <v>51.9</v>
      </c>
      <c r="O23">
        <f t="shared" si="0"/>
        <v>47.7</v>
      </c>
      <c r="P23">
        <f t="shared" si="1"/>
        <v>58.3</v>
      </c>
    </row>
    <row r="24" spans="11:16" ht="12.75" customHeight="1">
      <c r="K24" s="44">
        <v>2791</v>
      </c>
      <c r="L24" s="45" t="s">
        <v>27</v>
      </c>
      <c r="M24" s="45" t="s">
        <v>19</v>
      </c>
      <c r="N24" s="44">
        <v>50.8</v>
      </c>
      <c r="O24">
        <f t="shared" si="0"/>
        <v>47.7</v>
      </c>
      <c r="P24">
        <f t="shared" si="1"/>
        <v>58.3</v>
      </c>
    </row>
    <row r="25" spans="11:16" ht="12.75" customHeight="1">
      <c r="K25" s="44">
        <v>2861</v>
      </c>
      <c r="L25" s="45" t="s">
        <v>28</v>
      </c>
      <c r="M25" s="45" t="s">
        <v>19</v>
      </c>
      <c r="N25" s="44">
        <v>47.7</v>
      </c>
      <c r="O25">
        <f t="shared" si="0"/>
        <v>47.7</v>
      </c>
      <c r="P25">
        <f t="shared" si="1"/>
        <v>58.3</v>
      </c>
    </row>
    <row r="26" spans="11:16" ht="12.75" customHeight="1">
      <c r="K26" s="44">
        <v>2900</v>
      </c>
      <c r="L26" s="45" t="s">
        <v>29</v>
      </c>
      <c r="M26" s="45" t="s">
        <v>19</v>
      </c>
      <c r="N26" s="44">
        <v>55</v>
      </c>
      <c r="O26">
        <f t="shared" si="0"/>
        <v>47.7</v>
      </c>
      <c r="P26">
        <f t="shared" si="1"/>
        <v>58.3</v>
      </c>
    </row>
    <row r="27" spans="11:16" ht="12.75" customHeight="1">
      <c r="K27" s="44">
        <v>2901</v>
      </c>
      <c r="L27" s="45" t="s">
        <v>29</v>
      </c>
      <c r="M27" s="45" t="s">
        <v>19</v>
      </c>
      <c r="N27" s="44">
        <v>49.9</v>
      </c>
      <c r="O27">
        <f t="shared" si="0"/>
        <v>47.7</v>
      </c>
      <c r="P27">
        <f t="shared" si="1"/>
        <v>58.3</v>
      </c>
    </row>
    <row r="28" spans="11:16" ht="12.75" customHeight="1">
      <c r="K28" s="44">
        <v>2902</v>
      </c>
      <c r="L28" s="45" t="s">
        <v>29</v>
      </c>
      <c r="M28" s="45" t="s">
        <v>19</v>
      </c>
      <c r="N28" s="44">
        <v>50.4</v>
      </c>
      <c r="O28">
        <f t="shared" si="0"/>
        <v>47.7</v>
      </c>
      <c r="P28">
        <f t="shared" si="1"/>
        <v>58.3</v>
      </c>
    </row>
    <row r="29" spans="11:16" ht="12.75" customHeight="1">
      <c r="K29" s="44">
        <v>2903</v>
      </c>
      <c r="L29" s="45" t="s">
        <v>29</v>
      </c>
      <c r="M29" s="45" t="s">
        <v>19</v>
      </c>
      <c r="N29" s="44">
        <v>50</v>
      </c>
      <c r="O29">
        <f t="shared" si="0"/>
        <v>47.7</v>
      </c>
      <c r="P29">
        <f t="shared" si="1"/>
        <v>58.3</v>
      </c>
    </row>
    <row r="30" spans="11:16" ht="12.75" customHeight="1">
      <c r="K30" s="44">
        <v>2904</v>
      </c>
      <c r="L30" s="45" t="s">
        <v>29</v>
      </c>
      <c r="M30" s="45" t="s">
        <v>19</v>
      </c>
      <c r="N30" s="44">
        <v>49.6</v>
      </c>
      <c r="O30">
        <f t="shared" si="0"/>
        <v>47.7</v>
      </c>
      <c r="P30">
        <f t="shared" si="1"/>
        <v>58.3</v>
      </c>
    </row>
    <row r="31" spans="11:16" ht="12.75" customHeight="1">
      <c r="K31" s="44">
        <v>2905</v>
      </c>
      <c r="L31" s="45" t="s">
        <v>29</v>
      </c>
      <c r="M31" s="45" t="s">
        <v>19</v>
      </c>
      <c r="N31" s="44">
        <v>51.9</v>
      </c>
      <c r="O31">
        <f t="shared" si="0"/>
        <v>47.7</v>
      </c>
      <c r="P31">
        <f t="shared" si="1"/>
        <v>58.3</v>
      </c>
    </row>
    <row r="32" spans="11:16" ht="12.75" customHeight="1">
      <c r="K32" s="44">
        <v>2973</v>
      </c>
      <c r="L32" s="45" t="s">
        <v>30</v>
      </c>
      <c r="M32" s="45" t="s">
        <v>19</v>
      </c>
      <c r="N32" s="44">
        <v>48.1</v>
      </c>
      <c r="O32">
        <f t="shared" si="0"/>
        <v>47.7</v>
      </c>
      <c r="P32">
        <f t="shared" si="1"/>
        <v>58.3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51.225806451612904</v>
      </c>
    </row>
    <row r="36" spans="13:14" ht="12.75" customHeight="1">
      <c r="M36" s="2" t="s">
        <v>12</v>
      </c>
      <c r="N36" s="4">
        <f>STDEV(N2:N34)</f>
        <v>2.097294724470118</v>
      </c>
    </row>
    <row r="37" spans="13:14" ht="12.75" customHeight="1">
      <c r="M37" s="2" t="s">
        <v>5</v>
      </c>
      <c r="N37" s="3">
        <f>N36/N35*100</f>
        <v>4.09421514222756</v>
      </c>
    </row>
    <row r="38" spans="13:14" ht="12.75" customHeight="1">
      <c r="M38" s="2" t="s">
        <v>13</v>
      </c>
      <c r="N38" s="3">
        <f>N35/N41*100</f>
        <v>96.65246500304322</v>
      </c>
    </row>
    <row r="39" spans="13:14" ht="12.75" customHeight="1">
      <c r="M39" s="2" t="s">
        <v>6</v>
      </c>
      <c r="N39" s="5">
        <v>47.7</v>
      </c>
    </row>
    <row r="40" spans="13:14" ht="12.75" customHeight="1">
      <c r="M40" s="2" t="s">
        <v>7</v>
      </c>
      <c r="N40" s="5">
        <v>58.3</v>
      </c>
    </row>
    <row r="41" spans="13:14" ht="12.75" customHeight="1">
      <c r="M41" s="2" t="s">
        <v>8</v>
      </c>
      <c r="N41" s="5">
        <f>(N39+N40)/2</f>
        <v>53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K1" sqref="K1:N32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46" t="s">
        <v>0</v>
      </c>
      <c r="L1" s="46" t="s">
        <v>1</v>
      </c>
      <c r="M1" s="46" t="s">
        <v>2</v>
      </c>
      <c r="N1" s="46" t="s">
        <v>52</v>
      </c>
      <c r="O1" s="1" t="s">
        <v>4</v>
      </c>
      <c r="P1" s="1" t="s">
        <v>3</v>
      </c>
    </row>
    <row r="2" spans="1:16" ht="12.75">
      <c r="A2" s="13" t="s">
        <v>51</v>
      </c>
      <c r="K2" s="47">
        <v>1766</v>
      </c>
      <c r="L2" s="48" t="s">
        <v>22</v>
      </c>
      <c r="M2" s="48" t="s">
        <v>19</v>
      </c>
      <c r="N2" s="47">
        <v>12.7</v>
      </c>
      <c r="O2">
        <f aca="true" t="shared" si="0" ref="O2:O32">$D$7</f>
        <v>10.7</v>
      </c>
      <c r="P2">
        <f aca="true" t="shared" si="1" ref="P2:P32">$E$7</f>
        <v>13.3</v>
      </c>
    </row>
    <row r="3" spans="1:16" ht="12.75">
      <c r="A3" s="13" t="s">
        <v>31</v>
      </c>
      <c r="K3" s="47">
        <v>1767</v>
      </c>
      <c r="L3" s="48" t="s">
        <v>22</v>
      </c>
      <c r="M3" s="48" t="s">
        <v>19</v>
      </c>
      <c r="N3" s="47">
        <v>12</v>
      </c>
      <c r="O3">
        <f t="shared" si="0"/>
        <v>10.7</v>
      </c>
      <c r="P3">
        <f t="shared" si="1"/>
        <v>13.3</v>
      </c>
    </row>
    <row r="4" spans="11:16" ht="12.75">
      <c r="K4" s="47">
        <v>1768</v>
      </c>
      <c r="L4" s="48" t="s">
        <v>22</v>
      </c>
      <c r="M4" s="48" t="s">
        <v>19</v>
      </c>
      <c r="N4" s="47">
        <v>12.4</v>
      </c>
      <c r="O4">
        <f t="shared" si="0"/>
        <v>10.7</v>
      </c>
      <c r="P4">
        <f t="shared" si="1"/>
        <v>13.3</v>
      </c>
    </row>
    <row r="5" spans="1:16" ht="12.75">
      <c r="A5" t="s">
        <v>15</v>
      </c>
      <c r="K5" s="47">
        <v>1769</v>
      </c>
      <c r="L5" s="48" t="s">
        <v>22</v>
      </c>
      <c r="M5" s="48" t="s">
        <v>19</v>
      </c>
      <c r="N5" s="47">
        <v>12</v>
      </c>
      <c r="O5">
        <f t="shared" si="0"/>
        <v>10.7</v>
      </c>
      <c r="P5">
        <f t="shared" si="1"/>
        <v>13.3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47">
        <v>1770</v>
      </c>
      <c r="L6" s="48" t="s">
        <v>22</v>
      </c>
      <c r="M6" s="48" t="s">
        <v>19</v>
      </c>
      <c r="N6" s="47">
        <v>12.2</v>
      </c>
      <c r="O6">
        <f t="shared" si="0"/>
        <v>10.7</v>
      </c>
      <c r="P6">
        <f t="shared" si="1"/>
        <v>13.3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12</v>
      </c>
      <c r="D7" s="5">
        <f>+N39</f>
        <v>10.7</v>
      </c>
      <c r="E7" s="5">
        <f>+N40</f>
        <v>13.3</v>
      </c>
      <c r="F7" s="5">
        <f>N35</f>
        <v>12.274193548387094</v>
      </c>
      <c r="G7" s="6">
        <f>N36</f>
        <v>0.39409621662359295</v>
      </c>
      <c r="H7" s="3">
        <f>N37</f>
        <v>3.2107707530437275</v>
      </c>
      <c r="I7" s="3">
        <f>+N38</f>
        <v>102.28494623655912</v>
      </c>
      <c r="K7" s="47">
        <v>1771</v>
      </c>
      <c r="L7" s="48" t="s">
        <v>22</v>
      </c>
      <c r="M7" s="48" t="s">
        <v>19</v>
      </c>
      <c r="N7" s="47">
        <v>12.1</v>
      </c>
      <c r="O7">
        <f t="shared" si="0"/>
        <v>10.7</v>
      </c>
      <c r="P7">
        <f t="shared" si="1"/>
        <v>13.3</v>
      </c>
    </row>
    <row r="8" spans="11:16" ht="12.75" customHeight="1">
      <c r="K8" s="47">
        <v>1834</v>
      </c>
      <c r="L8" s="48" t="s">
        <v>23</v>
      </c>
      <c r="M8" s="48" t="s">
        <v>19</v>
      </c>
      <c r="N8" s="47">
        <v>12.2</v>
      </c>
      <c r="O8">
        <f t="shared" si="0"/>
        <v>10.7</v>
      </c>
      <c r="P8">
        <f t="shared" si="1"/>
        <v>13.3</v>
      </c>
    </row>
    <row r="9" spans="11:16" ht="12.75" customHeight="1">
      <c r="K9" s="47">
        <v>1835</v>
      </c>
      <c r="L9" s="48" t="s">
        <v>23</v>
      </c>
      <c r="M9" s="48" t="s">
        <v>19</v>
      </c>
      <c r="N9" s="47">
        <v>12.4</v>
      </c>
      <c r="O9">
        <f t="shared" si="0"/>
        <v>10.7</v>
      </c>
      <c r="P9">
        <f t="shared" si="1"/>
        <v>13.3</v>
      </c>
    </row>
    <row r="10" spans="11:16" ht="12.75" customHeight="1">
      <c r="K10" s="47">
        <v>1836</v>
      </c>
      <c r="L10" s="48" t="s">
        <v>23</v>
      </c>
      <c r="M10" s="48" t="s">
        <v>19</v>
      </c>
      <c r="N10" s="47">
        <v>12.5</v>
      </c>
      <c r="O10">
        <f t="shared" si="0"/>
        <v>10.7</v>
      </c>
      <c r="P10">
        <f t="shared" si="1"/>
        <v>13.3</v>
      </c>
    </row>
    <row r="11" spans="11:16" ht="12.75" customHeight="1">
      <c r="K11" s="47">
        <v>1837</v>
      </c>
      <c r="L11" s="48" t="s">
        <v>23</v>
      </c>
      <c r="M11" s="48" t="s">
        <v>19</v>
      </c>
      <c r="N11" s="47">
        <v>11.6</v>
      </c>
      <c r="O11">
        <f t="shared" si="0"/>
        <v>10.7</v>
      </c>
      <c r="P11">
        <f t="shared" si="1"/>
        <v>13.3</v>
      </c>
    </row>
    <row r="12" spans="11:16" ht="12.75" customHeight="1">
      <c r="K12" s="47">
        <v>1838</v>
      </c>
      <c r="L12" s="48" t="s">
        <v>23</v>
      </c>
      <c r="M12" s="48" t="s">
        <v>19</v>
      </c>
      <c r="N12" s="47">
        <v>11.8</v>
      </c>
      <c r="O12">
        <f t="shared" si="0"/>
        <v>10.7</v>
      </c>
      <c r="P12">
        <f t="shared" si="1"/>
        <v>13.3</v>
      </c>
    </row>
    <row r="13" spans="11:16" ht="12.75" customHeight="1">
      <c r="K13" s="47">
        <v>1839</v>
      </c>
      <c r="L13" s="48" t="s">
        <v>23</v>
      </c>
      <c r="M13" s="48" t="s">
        <v>19</v>
      </c>
      <c r="N13" s="47">
        <v>12.2</v>
      </c>
      <c r="O13">
        <f t="shared" si="0"/>
        <v>10.7</v>
      </c>
      <c r="P13">
        <f t="shared" si="1"/>
        <v>13.3</v>
      </c>
    </row>
    <row r="14" spans="11:16" ht="12.75" customHeight="1">
      <c r="K14" s="47">
        <v>1840</v>
      </c>
      <c r="L14" s="48" t="s">
        <v>23</v>
      </c>
      <c r="M14" s="48" t="s">
        <v>19</v>
      </c>
      <c r="N14" s="47">
        <v>12.3</v>
      </c>
      <c r="O14">
        <f t="shared" si="0"/>
        <v>10.7</v>
      </c>
      <c r="P14">
        <f t="shared" si="1"/>
        <v>13.3</v>
      </c>
    </row>
    <row r="15" spans="11:16" ht="12.75" customHeight="1">
      <c r="K15" s="47">
        <v>1992</v>
      </c>
      <c r="L15" s="48" t="s">
        <v>24</v>
      </c>
      <c r="M15" s="48" t="s">
        <v>19</v>
      </c>
      <c r="N15" s="47">
        <v>11.6</v>
      </c>
      <c r="O15">
        <f t="shared" si="0"/>
        <v>10.7</v>
      </c>
      <c r="P15">
        <f t="shared" si="1"/>
        <v>13.3</v>
      </c>
    </row>
    <row r="16" spans="11:16" ht="12.75" customHeight="1">
      <c r="K16" s="47">
        <v>2013</v>
      </c>
      <c r="L16" s="48" t="s">
        <v>25</v>
      </c>
      <c r="M16" s="48" t="s">
        <v>19</v>
      </c>
      <c r="N16" s="47">
        <v>12.2</v>
      </c>
      <c r="O16">
        <f t="shared" si="0"/>
        <v>10.7</v>
      </c>
      <c r="P16">
        <f t="shared" si="1"/>
        <v>13.3</v>
      </c>
    </row>
    <row r="17" spans="11:16" ht="12.75" customHeight="1">
      <c r="K17" s="47">
        <v>2317</v>
      </c>
      <c r="L17" s="48" t="s">
        <v>18</v>
      </c>
      <c r="M17" s="48" t="s">
        <v>19</v>
      </c>
      <c r="N17" s="47">
        <v>12.8</v>
      </c>
      <c r="O17">
        <f t="shared" si="0"/>
        <v>10.7</v>
      </c>
      <c r="P17">
        <f t="shared" si="1"/>
        <v>13.3</v>
      </c>
    </row>
    <row r="18" spans="11:16" ht="12.75" customHeight="1">
      <c r="K18" s="47">
        <v>2554</v>
      </c>
      <c r="L18" s="48" t="s">
        <v>26</v>
      </c>
      <c r="M18" s="48" t="s">
        <v>19</v>
      </c>
      <c r="N18" s="47">
        <v>12</v>
      </c>
      <c r="O18">
        <f t="shared" si="0"/>
        <v>10.7</v>
      </c>
      <c r="P18">
        <f t="shared" si="1"/>
        <v>13.3</v>
      </c>
    </row>
    <row r="19" spans="11:16" ht="12.75" customHeight="1">
      <c r="K19" s="47">
        <v>2786</v>
      </c>
      <c r="L19" s="48" t="s">
        <v>27</v>
      </c>
      <c r="M19" s="48" t="s">
        <v>19</v>
      </c>
      <c r="N19" s="47">
        <v>12</v>
      </c>
      <c r="O19">
        <f t="shared" si="0"/>
        <v>10.7</v>
      </c>
      <c r="P19">
        <f t="shared" si="1"/>
        <v>13.3</v>
      </c>
    </row>
    <row r="20" spans="11:16" ht="12.75" customHeight="1">
      <c r="K20" s="47">
        <v>2787</v>
      </c>
      <c r="L20" s="48" t="s">
        <v>27</v>
      </c>
      <c r="M20" s="48" t="s">
        <v>19</v>
      </c>
      <c r="N20" s="47">
        <v>11.6</v>
      </c>
      <c r="O20">
        <f t="shared" si="0"/>
        <v>10.7</v>
      </c>
      <c r="P20">
        <f t="shared" si="1"/>
        <v>13.3</v>
      </c>
    </row>
    <row r="21" spans="11:16" ht="12.75" customHeight="1">
      <c r="K21" s="47">
        <v>2788</v>
      </c>
      <c r="L21" s="48" t="s">
        <v>27</v>
      </c>
      <c r="M21" s="48" t="s">
        <v>19</v>
      </c>
      <c r="N21" s="47">
        <v>12.5</v>
      </c>
      <c r="O21">
        <f t="shared" si="0"/>
        <v>10.7</v>
      </c>
      <c r="P21">
        <f t="shared" si="1"/>
        <v>13.3</v>
      </c>
    </row>
    <row r="22" spans="11:16" ht="12.75" customHeight="1">
      <c r="K22" s="47">
        <v>2789</v>
      </c>
      <c r="L22" s="48" t="s">
        <v>27</v>
      </c>
      <c r="M22" s="48" t="s">
        <v>19</v>
      </c>
      <c r="N22" s="47">
        <v>12.8</v>
      </c>
      <c r="O22">
        <f t="shared" si="0"/>
        <v>10.7</v>
      </c>
      <c r="P22">
        <f t="shared" si="1"/>
        <v>13.3</v>
      </c>
    </row>
    <row r="23" spans="11:16" ht="12.75" customHeight="1">
      <c r="K23" s="47">
        <v>2790</v>
      </c>
      <c r="L23" s="48" t="s">
        <v>27</v>
      </c>
      <c r="M23" s="48" t="s">
        <v>19</v>
      </c>
      <c r="N23" s="47">
        <v>12</v>
      </c>
      <c r="O23">
        <f t="shared" si="0"/>
        <v>10.7</v>
      </c>
      <c r="P23">
        <f t="shared" si="1"/>
        <v>13.3</v>
      </c>
    </row>
    <row r="24" spans="11:16" ht="12.75" customHeight="1">
      <c r="K24" s="47">
        <v>2791</v>
      </c>
      <c r="L24" s="48" t="s">
        <v>27</v>
      </c>
      <c r="M24" s="48" t="s">
        <v>19</v>
      </c>
      <c r="N24" s="47">
        <v>12.9</v>
      </c>
      <c r="O24">
        <f t="shared" si="0"/>
        <v>10.7</v>
      </c>
      <c r="P24">
        <f t="shared" si="1"/>
        <v>13.3</v>
      </c>
    </row>
    <row r="25" spans="11:16" ht="12.75" customHeight="1">
      <c r="K25" s="47">
        <v>2861</v>
      </c>
      <c r="L25" s="48" t="s">
        <v>28</v>
      </c>
      <c r="M25" s="48" t="s">
        <v>19</v>
      </c>
      <c r="N25" s="47">
        <v>12.2</v>
      </c>
      <c r="O25">
        <f t="shared" si="0"/>
        <v>10.7</v>
      </c>
      <c r="P25">
        <f t="shared" si="1"/>
        <v>13.3</v>
      </c>
    </row>
    <row r="26" spans="11:16" ht="12.75" customHeight="1">
      <c r="K26" s="47">
        <v>2900</v>
      </c>
      <c r="L26" s="48" t="s">
        <v>29</v>
      </c>
      <c r="M26" s="48" t="s">
        <v>19</v>
      </c>
      <c r="N26" s="47">
        <v>12.8</v>
      </c>
      <c r="O26">
        <f t="shared" si="0"/>
        <v>10.7</v>
      </c>
      <c r="P26">
        <f t="shared" si="1"/>
        <v>13.3</v>
      </c>
    </row>
    <row r="27" spans="11:16" ht="12.75" customHeight="1">
      <c r="K27" s="47">
        <v>2901</v>
      </c>
      <c r="L27" s="48" t="s">
        <v>29</v>
      </c>
      <c r="M27" s="48" t="s">
        <v>19</v>
      </c>
      <c r="N27" s="47">
        <v>12</v>
      </c>
      <c r="O27">
        <f t="shared" si="0"/>
        <v>10.7</v>
      </c>
      <c r="P27">
        <f t="shared" si="1"/>
        <v>13.3</v>
      </c>
    </row>
    <row r="28" spans="11:16" ht="12.75" customHeight="1">
      <c r="K28" s="47">
        <v>2902</v>
      </c>
      <c r="L28" s="48" t="s">
        <v>29</v>
      </c>
      <c r="M28" s="48" t="s">
        <v>19</v>
      </c>
      <c r="N28" s="47">
        <v>12.8</v>
      </c>
      <c r="O28">
        <f t="shared" si="0"/>
        <v>10.7</v>
      </c>
      <c r="P28">
        <f t="shared" si="1"/>
        <v>13.3</v>
      </c>
    </row>
    <row r="29" spans="11:16" ht="12.75" customHeight="1">
      <c r="K29" s="47">
        <v>2903</v>
      </c>
      <c r="L29" s="48" t="s">
        <v>29</v>
      </c>
      <c r="M29" s="48" t="s">
        <v>19</v>
      </c>
      <c r="N29" s="47">
        <v>12.8</v>
      </c>
      <c r="O29">
        <f t="shared" si="0"/>
        <v>10.7</v>
      </c>
      <c r="P29">
        <f t="shared" si="1"/>
        <v>13.3</v>
      </c>
    </row>
    <row r="30" spans="11:16" ht="12.75" customHeight="1">
      <c r="K30" s="47">
        <v>2904</v>
      </c>
      <c r="L30" s="48" t="s">
        <v>29</v>
      </c>
      <c r="M30" s="48" t="s">
        <v>19</v>
      </c>
      <c r="N30" s="47">
        <v>12.2</v>
      </c>
      <c r="O30">
        <f t="shared" si="0"/>
        <v>10.7</v>
      </c>
      <c r="P30">
        <f t="shared" si="1"/>
        <v>13.3</v>
      </c>
    </row>
    <row r="31" spans="11:16" ht="12.75" customHeight="1">
      <c r="K31" s="47">
        <v>2905</v>
      </c>
      <c r="L31" s="48" t="s">
        <v>29</v>
      </c>
      <c r="M31" s="48" t="s">
        <v>19</v>
      </c>
      <c r="N31" s="47">
        <v>12</v>
      </c>
      <c r="O31">
        <f t="shared" si="0"/>
        <v>10.7</v>
      </c>
      <c r="P31">
        <f t="shared" si="1"/>
        <v>13.3</v>
      </c>
    </row>
    <row r="32" spans="11:16" ht="12.75" customHeight="1">
      <c r="K32" s="47">
        <v>2973</v>
      </c>
      <c r="L32" s="48" t="s">
        <v>30</v>
      </c>
      <c r="M32" s="48" t="s">
        <v>19</v>
      </c>
      <c r="N32" s="47">
        <v>12.9</v>
      </c>
      <c r="O32">
        <f t="shared" si="0"/>
        <v>10.7</v>
      </c>
      <c r="P32">
        <f t="shared" si="1"/>
        <v>13.3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12.274193548387094</v>
      </c>
    </row>
    <row r="36" spans="13:14" ht="12.75" customHeight="1">
      <c r="M36" s="2" t="s">
        <v>12</v>
      </c>
      <c r="N36" s="4">
        <f>STDEV(N2:N34)</f>
        <v>0.39409621662359295</v>
      </c>
    </row>
    <row r="37" spans="13:14" ht="12.75" customHeight="1">
      <c r="M37" s="2" t="s">
        <v>5</v>
      </c>
      <c r="N37" s="3">
        <f>N36/N35*100</f>
        <v>3.2107707530437275</v>
      </c>
    </row>
    <row r="38" spans="13:14" ht="12.75" customHeight="1">
      <c r="M38" s="2" t="s">
        <v>13</v>
      </c>
      <c r="N38" s="3">
        <f>N35/N41*100</f>
        <v>102.28494623655912</v>
      </c>
    </row>
    <row r="39" spans="13:14" ht="12.75" customHeight="1">
      <c r="M39" s="2" t="s">
        <v>6</v>
      </c>
      <c r="N39" s="5">
        <v>10.7</v>
      </c>
    </row>
    <row r="40" spans="13:14" ht="12.75" customHeight="1">
      <c r="M40" s="2" t="s">
        <v>7</v>
      </c>
      <c r="N40" s="5">
        <v>13.3</v>
      </c>
    </row>
    <row r="41" spans="13:14" ht="12.75" customHeight="1">
      <c r="M41" s="2" t="s">
        <v>8</v>
      </c>
      <c r="N41" s="5">
        <f>(N39+N40)/2</f>
        <v>12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49" t="s">
        <v>0</v>
      </c>
      <c r="L1" s="49" t="s">
        <v>1</v>
      </c>
      <c r="M1" s="49" t="s">
        <v>2</v>
      </c>
      <c r="N1" s="49" t="s">
        <v>54</v>
      </c>
      <c r="O1" s="1" t="s">
        <v>4</v>
      </c>
      <c r="P1" s="1" t="s">
        <v>3</v>
      </c>
    </row>
    <row r="2" spans="1:16" ht="12.75">
      <c r="A2" s="13" t="s">
        <v>53</v>
      </c>
      <c r="K2" s="50">
        <v>1766</v>
      </c>
      <c r="L2" s="51" t="s">
        <v>22</v>
      </c>
      <c r="M2" s="51" t="s">
        <v>19</v>
      </c>
      <c r="N2" s="50">
        <v>78</v>
      </c>
      <c r="O2">
        <f aca="true" t="shared" si="0" ref="O2:O32">$D$7</f>
        <v>71</v>
      </c>
      <c r="P2">
        <f aca="true" t="shared" si="1" ref="P2:P32">$E$7</f>
        <v>89</v>
      </c>
    </row>
    <row r="3" spans="1:16" ht="12.75">
      <c r="A3" s="13" t="s">
        <v>31</v>
      </c>
      <c r="K3" s="50">
        <v>1767</v>
      </c>
      <c r="L3" s="51" t="s">
        <v>22</v>
      </c>
      <c r="M3" s="51" t="s">
        <v>19</v>
      </c>
      <c r="N3" s="50">
        <v>83</v>
      </c>
      <c r="O3">
        <f t="shared" si="0"/>
        <v>71</v>
      </c>
      <c r="P3">
        <f t="shared" si="1"/>
        <v>89</v>
      </c>
    </row>
    <row r="4" spans="11:16" ht="12.75">
      <c r="K4" s="50">
        <v>1768</v>
      </c>
      <c r="L4" s="51" t="s">
        <v>22</v>
      </c>
      <c r="M4" s="51" t="s">
        <v>19</v>
      </c>
      <c r="N4" s="50">
        <v>77</v>
      </c>
      <c r="O4">
        <f t="shared" si="0"/>
        <v>71</v>
      </c>
      <c r="P4">
        <f t="shared" si="1"/>
        <v>89</v>
      </c>
    </row>
    <row r="5" spans="1:16" ht="12.75">
      <c r="A5" t="s">
        <v>15</v>
      </c>
      <c r="K5" s="50">
        <v>1769</v>
      </c>
      <c r="L5" s="51" t="s">
        <v>22</v>
      </c>
      <c r="M5" s="51" t="s">
        <v>19</v>
      </c>
      <c r="N5" s="50">
        <v>88</v>
      </c>
      <c r="O5">
        <f t="shared" si="0"/>
        <v>71</v>
      </c>
      <c r="P5">
        <f t="shared" si="1"/>
        <v>89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50">
        <v>1770</v>
      </c>
      <c r="L6" s="51" t="s">
        <v>22</v>
      </c>
      <c r="M6" s="51" t="s">
        <v>19</v>
      </c>
      <c r="N6" s="50">
        <v>85</v>
      </c>
      <c r="O6">
        <f t="shared" si="0"/>
        <v>71</v>
      </c>
      <c r="P6">
        <f t="shared" si="1"/>
        <v>89</v>
      </c>
    </row>
    <row r="7" spans="1:16" ht="12.75" customHeight="1">
      <c r="A7" s="5">
        <f>+N42</f>
        <v>1</v>
      </c>
      <c r="B7" s="5">
        <f>+N43</f>
        <v>31</v>
      </c>
      <c r="C7" s="5">
        <f>+N41</f>
        <v>80</v>
      </c>
      <c r="D7" s="5">
        <f>+N39</f>
        <v>71</v>
      </c>
      <c r="E7" s="5">
        <f>+N40</f>
        <v>89</v>
      </c>
      <c r="F7" s="5">
        <f>N35</f>
        <v>83.48387096774194</v>
      </c>
      <c r="G7" s="6">
        <f>N36</f>
        <v>9.146478257566093</v>
      </c>
      <c r="H7" s="3">
        <f>N37</f>
        <v>10.955982456899106</v>
      </c>
      <c r="I7" s="3">
        <f>+N38</f>
        <v>104.35483870967741</v>
      </c>
      <c r="K7" s="50">
        <v>1771</v>
      </c>
      <c r="L7" s="51" t="s">
        <v>22</v>
      </c>
      <c r="M7" s="51" t="s">
        <v>19</v>
      </c>
      <c r="N7" s="50">
        <v>86</v>
      </c>
      <c r="O7">
        <f t="shared" si="0"/>
        <v>71</v>
      </c>
      <c r="P7">
        <f t="shared" si="1"/>
        <v>89</v>
      </c>
    </row>
    <row r="8" spans="11:16" ht="12.75" customHeight="1">
      <c r="K8" s="50">
        <v>1834</v>
      </c>
      <c r="L8" s="51" t="s">
        <v>23</v>
      </c>
      <c r="M8" s="51" t="s">
        <v>19</v>
      </c>
      <c r="N8" s="50">
        <v>69</v>
      </c>
      <c r="O8">
        <f t="shared" si="0"/>
        <v>71</v>
      </c>
      <c r="P8">
        <f t="shared" si="1"/>
        <v>89</v>
      </c>
    </row>
    <row r="9" spans="11:16" ht="12.75" customHeight="1">
      <c r="K9" s="50">
        <v>1835</v>
      </c>
      <c r="L9" s="51" t="s">
        <v>23</v>
      </c>
      <c r="M9" s="51" t="s">
        <v>19</v>
      </c>
      <c r="N9" s="50">
        <v>79</v>
      </c>
      <c r="O9">
        <f t="shared" si="0"/>
        <v>71</v>
      </c>
      <c r="P9">
        <f t="shared" si="1"/>
        <v>89</v>
      </c>
    </row>
    <row r="10" spans="11:16" ht="12.75" customHeight="1">
      <c r="K10" s="50">
        <v>1836</v>
      </c>
      <c r="L10" s="51" t="s">
        <v>23</v>
      </c>
      <c r="M10" s="51" t="s">
        <v>19</v>
      </c>
      <c r="N10" s="50">
        <v>92</v>
      </c>
      <c r="O10">
        <f t="shared" si="0"/>
        <v>71</v>
      </c>
      <c r="P10">
        <f t="shared" si="1"/>
        <v>89</v>
      </c>
    </row>
    <row r="11" spans="11:16" ht="12.75" customHeight="1">
      <c r="K11" s="50">
        <v>1837</v>
      </c>
      <c r="L11" s="51" t="s">
        <v>23</v>
      </c>
      <c r="M11" s="51" t="s">
        <v>19</v>
      </c>
      <c r="N11" s="50">
        <v>91</v>
      </c>
      <c r="O11">
        <f t="shared" si="0"/>
        <v>71</v>
      </c>
      <c r="P11">
        <f t="shared" si="1"/>
        <v>89</v>
      </c>
    </row>
    <row r="12" spans="11:16" ht="12.75" customHeight="1">
      <c r="K12" s="50">
        <v>1838</v>
      </c>
      <c r="L12" s="51" t="s">
        <v>23</v>
      </c>
      <c r="M12" s="51" t="s">
        <v>19</v>
      </c>
      <c r="N12" s="50">
        <v>78</v>
      </c>
      <c r="O12">
        <f t="shared" si="0"/>
        <v>71</v>
      </c>
      <c r="P12">
        <f t="shared" si="1"/>
        <v>89</v>
      </c>
    </row>
    <row r="13" spans="11:16" ht="12.75" customHeight="1">
      <c r="K13" s="50">
        <v>1839</v>
      </c>
      <c r="L13" s="51" t="s">
        <v>23</v>
      </c>
      <c r="M13" s="51" t="s">
        <v>19</v>
      </c>
      <c r="N13" s="50">
        <v>78</v>
      </c>
      <c r="O13">
        <f t="shared" si="0"/>
        <v>71</v>
      </c>
      <c r="P13">
        <f t="shared" si="1"/>
        <v>89</v>
      </c>
    </row>
    <row r="14" spans="11:16" ht="12.75" customHeight="1">
      <c r="K14" s="50">
        <v>1840</v>
      </c>
      <c r="L14" s="51" t="s">
        <v>23</v>
      </c>
      <c r="M14" s="51" t="s">
        <v>19</v>
      </c>
      <c r="N14" s="50">
        <v>75</v>
      </c>
      <c r="O14">
        <f t="shared" si="0"/>
        <v>71</v>
      </c>
      <c r="P14">
        <f t="shared" si="1"/>
        <v>89</v>
      </c>
    </row>
    <row r="15" spans="11:16" ht="12.75" customHeight="1">
      <c r="K15" s="50">
        <v>1992</v>
      </c>
      <c r="L15" s="51" t="s">
        <v>24</v>
      </c>
      <c r="M15" s="51" t="s">
        <v>19</v>
      </c>
      <c r="N15" s="50">
        <v>91</v>
      </c>
      <c r="O15">
        <f t="shared" si="0"/>
        <v>71</v>
      </c>
      <c r="P15">
        <f t="shared" si="1"/>
        <v>89</v>
      </c>
    </row>
    <row r="16" spans="11:16" ht="12.75" customHeight="1">
      <c r="K16" s="50">
        <v>2013</v>
      </c>
      <c r="L16" s="51" t="s">
        <v>25</v>
      </c>
      <c r="M16" s="51" t="s">
        <v>19</v>
      </c>
      <c r="N16" s="50">
        <v>74</v>
      </c>
      <c r="O16">
        <f t="shared" si="0"/>
        <v>71</v>
      </c>
      <c r="P16">
        <f t="shared" si="1"/>
        <v>89</v>
      </c>
    </row>
    <row r="17" spans="11:16" ht="12.75" customHeight="1">
      <c r="K17" s="50">
        <v>2317</v>
      </c>
      <c r="L17" s="51" t="s">
        <v>18</v>
      </c>
      <c r="M17" s="51" t="s">
        <v>19</v>
      </c>
      <c r="N17" s="50">
        <v>86</v>
      </c>
      <c r="O17">
        <f t="shared" si="0"/>
        <v>71</v>
      </c>
      <c r="P17">
        <f t="shared" si="1"/>
        <v>89</v>
      </c>
    </row>
    <row r="18" spans="11:16" ht="12.75" customHeight="1">
      <c r="K18" s="50">
        <v>2554</v>
      </c>
      <c r="L18" s="51" t="s">
        <v>26</v>
      </c>
      <c r="M18" s="51" t="s">
        <v>19</v>
      </c>
      <c r="N18" s="50">
        <v>86</v>
      </c>
      <c r="O18">
        <f t="shared" si="0"/>
        <v>71</v>
      </c>
      <c r="P18">
        <f t="shared" si="1"/>
        <v>89</v>
      </c>
    </row>
    <row r="19" spans="11:16" ht="12.75" customHeight="1">
      <c r="K19" s="50">
        <v>2786</v>
      </c>
      <c r="L19" s="51" t="s">
        <v>27</v>
      </c>
      <c r="M19" s="51" t="s">
        <v>19</v>
      </c>
      <c r="N19" s="50">
        <v>86</v>
      </c>
      <c r="O19">
        <f t="shared" si="0"/>
        <v>71</v>
      </c>
      <c r="P19">
        <f t="shared" si="1"/>
        <v>89</v>
      </c>
    </row>
    <row r="20" spans="11:16" ht="12.75" customHeight="1">
      <c r="K20" s="50">
        <v>2787</v>
      </c>
      <c r="L20" s="51" t="s">
        <v>27</v>
      </c>
      <c r="M20" s="51" t="s">
        <v>19</v>
      </c>
      <c r="N20" s="50">
        <v>72</v>
      </c>
      <c r="O20">
        <f t="shared" si="0"/>
        <v>71</v>
      </c>
      <c r="P20">
        <f t="shared" si="1"/>
        <v>89</v>
      </c>
    </row>
    <row r="21" spans="11:16" ht="12.75" customHeight="1">
      <c r="K21" s="50">
        <v>2788</v>
      </c>
      <c r="L21" s="51" t="s">
        <v>27</v>
      </c>
      <c r="M21" s="51" t="s">
        <v>19</v>
      </c>
      <c r="N21" s="50">
        <v>76</v>
      </c>
      <c r="O21">
        <f t="shared" si="0"/>
        <v>71</v>
      </c>
      <c r="P21">
        <f t="shared" si="1"/>
        <v>89</v>
      </c>
    </row>
    <row r="22" spans="11:16" ht="12.75" customHeight="1">
      <c r="K22" s="50">
        <v>2789</v>
      </c>
      <c r="L22" s="51" t="s">
        <v>27</v>
      </c>
      <c r="M22" s="51" t="s">
        <v>19</v>
      </c>
      <c r="N22" s="50">
        <v>84</v>
      </c>
      <c r="O22">
        <f t="shared" si="0"/>
        <v>71</v>
      </c>
      <c r="P22">
        <f t="shared" si="1"/>
        <v>89</v>
      </c>
    </row>
    <row r="23" spans="11:16" ht="12.75" customHeight="1">
      <c r="K23" s="50">
        <v>2790</v>
      </c>
      <c r="L23" s="51" t="s">
        <v>27</v>
      </c>
      <c r="M23" s="51" t="s">
        <v>19</v>
      </c>
      <c r="N23" s="50">
        <v>86</v>
      </c>
      <c r="O23">
        <f t="shared" si="0"/>
        <v>71</v>
      </c>
      <c r="P23">
        <f t="shared" si="1"/>
        <v>89</v>
      </c>
    </row>
    <row r="24" spans="11:16" ht="12.75" customHeight="1">
      <c r="K24" s="50">
        <v>2791</v>
      </c>
      <c r="L24" s="51" t="s">
        <v>27</v>
      </c>
      <c r="M24" s="51" t="s">
        <v>19</v>
      </c>
      <c r="N24" s="50">
        <v>83</v>
      </c>
      <c r="O24">
        <f t="shared" si="0"/>
        <v>71</v>
      </c>
      <c r="P24">
        <f t="shared" si="1"/>
        <v>89</v>
      </c>
    </row>
    <row r="25" spans="11:16" ht="12.75" customHeight="1">
      <c r="K25" s="50">
        <v>2861</v>
      </c>
      <c r="L25" s="51" t="s">
        <v>28</v>
      </c>
      <c r="M25" s="51" t="s">
        <v>19</v>
      </c>
      <c r="N25" s="50">
        <v>84</v>
      </c>
      <c r="O25">
        <f t="shared" si="0"/>
        <v>71</v>
      </c>
      <c r="P25">
        <f t="shared" si="1"/>
        <v>89</v>
      </c>
    </row>
    <row r="26" spans="11:16" ht="12.75" customHeight="1">
      <c r="K26" s="50">
        <v>2900</v>
      </c>
      <c r="L26" s="51" t="s">
        <v>29</v>
      </c>
      <c r="M26" s="51" t="s">
        <v>19</v>
      </c>
      <c r="N26" s="50">
        <v>86</v>
      </c>
      <c r="O26">
        <f t="shared" si="0"/>
        <v>71</v>
      </c>
      <c r="P26">
        <f t="shared" si="1"/>
        <v>89</v>
      </c>
    </row>
    <row r="27" spans="11:16" ht="12.75" customHeight="1">
      <c r="K27" s="50">
        <v>2901</v>
      </c>
      <c r="L27" s="51" t="s">
        <v>29</v>
      </c>
      <c r="M27" s="51" t="s">
        <v>19</v>
      </c>
      <c r="N27" s="50">
        <v>86</v>
      </c>
      <c r="O27">
        <f t="shared" si="0"/>
        <v>71</v>
      </c>
      <c r="P27">
        <f t="shared" si="1"/>
        <v>89</v>
      </c>
    </row>
    <row r="28" spans="11:16" ht="12.75" customHeight="1">
      <c r="K28" s="50">
        <v>2902</v>
      </c>
      <c r="L28" s="51" t="s">
        <v>29</v>
      </c>
      <c r="M28" s="51" t="s">
        <v>19</v>
      </c>
      <c r="N28" s="50">
        <v>84</v>
      </c>
      <c r="O28">
        <f t="shared" si="0"/>
        <v>71</v>
      </c>
      <c r="P28">
        <f t="shared" si="1"/>
        <v>89</v>
      </c>
    </row>
    <row r="29" spans="11:16" ht="12.75" customHeight="1">
      <c r="K29" s="50">
        <v>2903</v>
      </c>
      <c r="L29" s="51" t="s">
        <v>29</v>
      </c>
      <c r="M29" s="51" t="s">
        <v>19</v>
      </c>
      <c r="N29" s="50">
        <v>77</v>
      </c>
      <c r="O29">
        <f t="shared" si="0"/>
        <v>71</v>
      </c>
      <c r="P29">
        <f t="shared" si="1"/>
        <v>89</v>
      </c>
    </row>
    <row r="30" spans="11:16" ht="12.75" customHeight="1">
      <c r="K30" s="50">
        <v>2904</v>
      </c>
      <c r="L30" s="51" t="s">
        <v>29</v>
      </c>
      <c r="M30" s="51" t="s">
        <v>19</v>
      </c>
      <c r="N30" s="50">
        <v>80</v>
      </c>
      <c r="O30">
        <f t="shared" si="0"/>
        <v>71</v>
      </c>
      <c r="P30">
        <f t="shared" si="1"/>
        <v>89</v>
      </c>
    </row>
    <row r="31" spans="11:16" ht="12.75" customHeight="1">
      <c r="K31" s="50">
        <v>2905</v>
      </c>
      <c r="L31" s="51" t="s">
        <v>29</v>
      </c>
      <c r="M31" s="51" t="s">
        <v>19</v>
      </c>
      <c r="N31" s="50">
        <v>86</v>
      </c>
      <c r="O31">
        <f t="shared" si="0"/>
        <v>71</v>
      </c>
      <c r="P31">
        <f t="shared" si="1"/>
        <v>89</v>
      </c>
    </row>
    <row r="32" spans="11:16" ht="12.75" customHeight="1">
      <c r="K32" s="50">
        <v>2973</v>
      </c>
      <c r="L32" s="51" t="s">
        <v>30</v>
      </c>
      <c r="M32" s="51" t="s">
        <v>19</v>
      </c>
      <c r="N32" s="50">
        <v>122</v>
      </c>
      <c r="O32">
        <f t="shared" si="0"/>
        <v>71</v>
      </c>
      <c r="P32">
        <f t="shared" si="1"/>
        <v>89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83.48387096774194</v>
      </c>
    </row>
    <row r="36" spans="13:14" ht="12.75" customHeight="1">
      <c r="M36" s="2" t="s">
        <v>12</v>
      </c>
      <c r="N36" s="4">
        <f>STDEV(N2:N34)</f>
        <v>9.146478257566093</v>
      </c>
    </row>
    <row r="37" spans="13:14" ht="12.75" customHeight="1">
      <c r="M37" s="2" t="s">
        <v>5</v>
      </c>
      <c r="N37" s="3">
        <f>N36/N35*100</f>
        <v>10.955982456899106</v>
      </c>
    </row>
    <row r="38" spans="13:14" ht="12.75" customHeight="1">
      <c r="M38" s="2" t="s">
        <v>13</v>
      </c>
      <c r="N38" s="3">
        <f>N35/N41*100</f>
        <v>104.35483870967741</v>
      </c>
    </row>
    <row r="39" spans="13:14" ht="12.75" customHeight="1">
      <c r="M39" s="2" t="s">
        <v>6</v>
      </c>
      <c r="N39" s="5">
        <v>71</v>
      </c>
    </row>
    <row r="40" spans="13:14" ht="12.75" customHeight="1">
      <c r="M40" s="2" t="s">
        <v>7</v>
      </c>
      <c r="N40" s="5">
        <v>89</v>
      </c>
    </row>
    <row r="41" spans="13:14" ht="12.75" customHeight="1">
      <c r="M41" s="2" t="s">
        <v>8</v>
      </c>
      <c r="N41" s="5">
        <f>(N39+N40)/2</f>
        <v>80</v>
      </c>
    </row>
    <row r="42" spans="13:14" ht="12.75" customHeight="1">
      <c r="M42" s="2" t="s">
        <v>9</v>
      </c>
      <c r="N42" s="5">
        <v>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52" t="s">
        <v>0</v>
      </c>
      <c r="L1" s="52" t="s">
        <v>1</v>
      </c>
      <c r="M1" s="52" t="s">
        <v>2</v>
      </c>
      <c r="N1" s="52" t="s">
        <v>56</v>
      </c>
      <c r="O1" s="1" t="s">
        <v>4</v>
      </c>
      <c r="P1" s="1" t="s">
        <v>3</v>
      </c>
    </row>
    <row r="2" spans="1:16" ht="12.75">
      <c r="A2" s="13" t="s">
        <v>55</v>
      </c>
      <c r="K2" s="53">
        <v>1766</v>
      </c>
      <c r="L2" s="54" t="s">
        <v>22</v>
      </c>
      <c r="M2" s="54" t="s">
        <v>19</v>
      </c>
      <c r="N2" s="53">
        <v>10.7</v>
      </c>
      <c r="O2">
        <f aca="true" t="shared" si="0" ref="O2:O32">$D$7</f>
        <v>8.74</v>
      </c>
      <c r="P2">
        <f aca="true" t="shared" si="1" ref="P2:P32">$E$7</f>
        <v>10.8</v>
      </c>
    </row>
    <row r="3" spans="1:16" ht="12.75">
      <c r="A3" s="13" t="s">
        <v>31</v>
      </c>
      <c r="K3" s="53">
        <v>1767</v>
      </c>
      <c r="L3" s="54" t="s">
        <v>22</v>
      </c>
      <c r="M3" s="54" t="s">
        <v>19</v>
      </c>
      <c r="N3" s="53">
        <v>10.2</v>
      </c>
      <c r="O3">
        <f t="shared" si="0"/>
        <v>8.74</v>
      </c>
      <c r="P3">
        <f t="shared" si="1"/>
        <v>10.8</v>
      </c>
    </row>
    <row r="4" spans="11:16" ht="12.75">
      <c r="K4" s="53">
        <v>1768</v>
      </c>
      <c r="L4" s="54" t="s">
        <v>22</v>
      </c>
      <c r="M4" s="54" t="s">
        <v>19</v>
      </c>
      <c r="N4" s="53">
        <v>10.1</v>
      </c>
      <c r="O4">
        <f t="shared" si="0"/>
        <v>8.74</v>
      </c>
      <c r="P4">
        <f t="shared" si="1"/>
        <v>10.8</v>
      </c>
    </row>
    <row r="5" spans="1:16" ht="12.75">
      <c r="A5" t="s">
        <v>15</v>
      </c>
      <c r="K5" s="53">
        <v>1769</v>
      </c>
      <c r="L5" s="54" t="s">
        <v>22</v>
      </c>
      <c r="M5" s="54" t="s">
        <v>19</v>
      </c>
      <c r="N5" s="53">
        <v>10.6</v>
      </c>
      <c r="O5">
        <f t="shared" si="0"/>
        <v>8.74</v>
      </c>
      <c r="P5">
        <f t="shared" si="1"/>
        <v>10.8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53">
        <v>1770</v>
      </c>
      <c r="L6" s="54" t="s">
        <v>22</v>
      </c>
      <c r="M6" s="54" t="s">
        <v>19</v>
      </c>
      <c r="N6" s="53">
        <v>10.1</v>
      </c>
      <c r="O6">
        <f t="shared" si="0"/>
        <v>8.74</v>
      </c>
      <c r="P6">
        <f t="shared" si="1"/>
        <v>10.8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9.77</v>
      </c>
      <c r="D7" s="5">
        <f>+N39</f>
        <v>8.74</v>
      </c>
      <c r="E7" s="5">
        <f>+N40</f>
        <v>10.8</v>
      </c>
      <c r="F7" s="5">
        <f>N35</f>
        <v>10.134516129032257</v>
      </c>
      <c r="G7" s="6">
        <f>N36</f>
        <v>0.30799176081704743</v>
      </c>
      <c r="H7" s="3">
        <f>N37</f>
        <v>3.039037650102961</v>
      </c>
      <c r="I7" s="3">
        <f>+N38</f>
        <v>103.73097368507939</v>
      </c>
      <c r="K7" s="53">
        <v>1771</v>
      </c>
      <c r="L7" s="54" t="s">
        <v>22</v>
      </c>
      <c r="M7" s="54" t="s">
        <v>19</v>
      </c>
      <c r="N7" s="53">
        <v>9.65</v>
      </c>
      <c r="O7">
        <f t="shared" si="0"/>
        <v>8.74</v>
      </c>
      <c r="P7">
        <f t="shared" si="1"/>
        <v>10.8</v>
      </c>
    </row>
    <row r="8" spans="11:16" ht="12.75" customHeight="1">
      <c r="K8" s="53">
        <v>1834</v>
      </c>
      <c r="L8" s="54" t="s">
        <v>23</v>
      </c>
      <c r="M8" s="54" t="s">
        <v>19</v>
      </c>
      <c r="N8" s="53">
        <v>10.25</v>
      </c>
      <c r="O8">
        <f t="shared" si="0"/>
        <v>8.74</v>
      </c>
      <c r="P8">
        <f t="shared" si="1"/>
        <v>10.8</v>
      </c>
    </row>
    <row r="9" spans="11:16" ht="12.75" customHeight="1">
      <c r="K9" s="53">
        <v>1835</v>
      </c>
      <c r="L9" s="54" t="s">
        <v>23</v>
      </c>
      <c r="M9" s="54" t="s">
        <v>19</v>
      </c>
      <c r="N9" s="53">
        <v>10.3</v>
      </c>
      <c r="O9">
        <f t="shared" si="0"/>
        <v>8.74</v>
      </c>
      <c r="P9">
        <f t="shared" si="1"/>
        <v>10.8</v>
      </c>
    </row>
    <row r="10" spans="11:16" ht="12.75" customHeight="1">
      <c r="K10" s="53">
        <v>1836</v>
      </c>
      <c r="L10" s="54" t="s">
        <v>23</v>
      </c>
      <c r="M10" s="54" t="s">
        <v>19</v>
      </c>
      <c r="N10" s="53">
        <v>9.91</v>
      </c>
      <c r="O10">
        <f t="shared" si="0"/>
        <v>8.74</v>
      </c>
      <c r="P10">
        <f t="shared" si="1"/>
        <v>10.8</v>
      </c>
    </row>
    <row r="11" spans="11:16" ht="12.75" customHeight="1">
      <c r="K11" s="53">
        <v>1837</v>
      </c>
      <c r="L11" s="54" t="s">
        <v>23</v>
      </c>
      <c r="M11" s="54" t="s">
        <v>19</v>
      </c>
      <c r="N11" s="53">
        <v>10.3</v>
      </c>
      <c r="O11">
        <f t="shared" si="0"/>
        <v>8.74</v>
      </c>
      <c r="P11">
        <f t="shared" si="1"/>
        <v>10.8</v>
      </c>
    </row>
    <row r="12" spans="11:16" ht="12.75" customHeight="1">
      <c r="K12" s="53">
        <v>1838</v>
      </c>
      <c r="L12" s="54" t="s">
        <v>23</v>
      </c>
      <c r="M12" s="54" t="s">
        <v>19</v>
      </c>
      <c r="N12" s="53">
        <v>9.88</v>
      </c>
      <c r="O12">
        <f t="shared" si="0"/>
        <v>8.74</v>
      </c>
      <c r="P12">
        <f t="shared" si="1"/>
        <v>10.8</v>
      </c>
    </row>
    <row r="13" spans="11:16" ht="12.75" customHeight="1">
      <c r="K13" s="53">
        <v>1839</v>
      </c>
      <c r="L13" s="54" t="s">
        <v>23</v>
      </c>
      <c r="M13" s="54" t="s">
        <v>19</v>
      </c>
      <c r="N13" s="53">
        <v>10.45</v>
      </c>
      <c r="O13">
        <f t="shared" si="0"/>
        <v>8.74</v>
      </c>
      <c r="P13">
        <f t="shared" si="1"/>
        <v>10.8</v>
      </c>
    </row>
    <row r="14" spans="11:16" ht="12.75" customHeight="1">
      <c r="K14" s="53">
        <v>1840</v>
      </c>
      <c r="L14" s="54" t="s">
        <v>23</v>
      </c>
      <c r="M14" s="54" t="s">
        <v>19</v>
      </c>
      <c r="N14" s="53">
        <v>10.1</v>
      </c>
      <c r="O14">
        <f t="shared" si="0"/>
        <v>8.74</v>
      </c>
      <c r="P14">
        <f t="shared" si="1"/>
        <v>10.8</v>
      </c>
    </row>
    <row r="15" spans="11:16" ht="12.75" customHeight="1">
      <c r="K15" s="53">
        <v>1992</v>
      </c>
      <c r="L15" s="54" t="s">
        <v>24</v>
      </c>
      <c r="M15" s="54" t="s">
        <v>19</v>
      </c>
      <c r="N15" s="53">
        <v>10.3</v>
      </c>
      <c r="O15">
        <f t="shared" si="0"/>
        <v>8.74</v>
      </c>
      <c r="P15">
        <f t="shared" si="1"/>
        <v>10.8</v>
      </c>
    </row>
    <row r="16" spans="11:16" ht="12.75" customHeight="1">
      <c r="K16" s="53">
        <v>2013</v>
      </c>
      <c r="L16" s="54" t="s">
        <v>25</v>
      </c>
      <c r="M16" s="54" t="s">
        <v>19</v>
      </c>
      <c r="N16" s="53">
        <v>10.25</v>
      </c>
      <c r="O16">
        <f t="shared" si="0"/>
        <v>8.74</v>
      </c>
      <c r="P16">
        <f t="shared" si="1"/>
        <v>10.8</v>
      </c>
    </row>
    <row r="17" spans="11:16" ht="12.75" customHeight="1">
      <c r="K17" s="53">
        <v>2317</v>
      </c>
      <c r="L17" s="54" t="s">
        <v>18</v>
      </c>
      <c r="M17" s="54" t="s">
        <v>19</v>
      </c>
      <c r="N17" s="53">
        <v>9.99</v>
      </c>
      <c r="O17">
        <f t="shared" si="0"/>
        <v>8.74</v>
      </c>
      <c r="P17">
        <f t="shared" si="1"/>
        <v>10.8</v>
      </c>
    </row>
    <row r="18" spans="11:16" ht="12.75" customHeight="1">
      <c r="K18" s="53">
        <v>2554</v>
      </c>
      <c r="L18" s="54" t="s">
        <v>26</v>
      </c>
      <c r="M18" s="54" t="s">
        <v>19</v>
      </c>
      <c r="N18" s="53">
        <v>10.15</v>
      </c>
      <c r="O18">
        <f t="shared" si="0"/>
        <v>8.74</v>
      </c>
      <c r="P18">
        <f t="shared" si="1"/>
        <v>10.8</v>
      </c>
    </row>
    <row r="19" spans="11:16" ht="12.75" customHeight="1">
      <c r="K19" s="53">
        <v>2786</v>
      </c>
      <c r="L19" s="54" t="s">
        <v>27</v>
      </c>
      <c r="M19" s="54" t="s">
        <v>19</v>
      </c>
      <c r="N19" s="53">
        <v>9.94</v>
      </c>
      <c r="O19">
        <f t="shared" si="0"/>
        <v>8.74</v>
      </c>
      <c r="P19">
        <f t="shared" si="1"/>
        <v>10.8</v>
      </c>
    </row>
    <row r="20" spans="11:16" ht="12.75" customHeight="1">
      <c r="K20" s="53">
        <v>2787</v>
      </c>
      <c r="L20" s="54" t="s">
        <v>27</v>
      </c>
      <c r="M20" s="54" t="s">
        <v>19</v>
      </c>
      <c r="N20" s="53">
        <v>10.4</v>
      </c>
      <c r="O20">
        <f t="shared" si="0"/>
        <v>8.74</v>
      </c>
      <c r="P20">
        <f t="shared" si="1"/>
        <v>10.8</v>
      </c>
    </row>
    <row r="21" spans="11:16" ht="12.75" customHeight="1">
      <c r="K21" s="53">
        <v>2788</v>
      </c>
      <c r="L21" s="54" t="s">
        <v>27</v>
      </c>
      <c r="M21" s="54" t="s">
        <v>19</v>
      </c>
      <c r="N21" s="53">
        <v>10.25</v>
      </c>
      <c r="O21">
        <f t="shared" si="0"/>
        <v>8.74</v>
      </c>
      <c r="P21">
        <f t="shared" si="1"/>
        <v>10.8</v>
      </c>
    </row>
    <row r="22" spans="11:16" ht="12.75" customHeight="1">
      <c r="K22" s="53">
        <v>2789</v>
      </c>
      <c r="L22" s="54" t="s">
        <v>27</v>
      </c>
      <c r="M22" s="54" t="s">
        <v>19</v>
      </c>
      <c r="N22" s="53">
        <v>10.45</v>
      </c>
      <c r="O22">
        <f t="shared" si="0"/>
        <v>8.74</v>
      </c>
      <c r="P22">
        <f t="shared" si="1"/>
        <v>10.8</v>
      </c>
    </row>
    <row r="23" spans="11:16" ht="12.75" customHeight="1">
      <c r="K23" s="53">
        <v>2790</v>
      </c>
      <c r="L23" s="54" t="s">
        <v>27</v>
      </c>
      <c r="M23" s="54" t="s">
        <v>19</v>
      </c>
      <c r="N23" s="53">
        <v>10.15</v>
      </c>
      <c r="O23">
        <f t="shared" si="0"/>
        <v>8.74</v>
      </c>
      <c r="P23">
        <f t="shared" si="1"/>
        <v>10.8</v>
      </c>
    </row>
    <row r="24" spans="11:16" ht="12.75" customHeight="1">
      <c r="K24" s="53">
        <v>2791</v>
      </c>
      <c r="L24" s="54" t="s">
        <v>27</v>
      </c>
      <c r="M24" s="54" t="s">
        <v>19</v>
      </c>
      <c r="N24" s="53">
        <v>10.45</v>
      </c>
      <c r="O24">
        <f t="shared" si="0"/>
        <v>8.74</v>
      </c>
      <c r="P24">
        <f t="shared" si="1"/>
        <v>10.8</v>
      </c>
    </row>
    <row r="25" spans="11:16" ht="12.75" customHeight="1">
      <c r="K25" s="53">
        <v>2861</v>
      </c>
      <c r="L25" s="54" t="s">
        <v>28</v>
      </c>
      <c r="M25" s="54" t="s">
        <v>19</v>
      </c>
      <c r="N25" s="53">
        <v>9.64</v>
      </c>
      <c r="O25">
        <f t="shared" si="0"/>
        <v>8.74</v>
      </c>
      <c r="P25">
        <f t="shared" si="1"/>
        <v>10.8</v>
      </c>
    </row>
    <row r="26" spans="11:16" ht="12.75" customHeight="1">
      <c r="K26" s="53">
        <v>2900</v>
      </c>
      <c r="L26" s="54" t="s">
        <v>29</v>
      </c>
      <c r="M26" s="54" t="s">
        <v>19</v>
      </c>
      <c r="N26" s="53">
        <v>9.99</v>
      </c>
      <c r="O26">
        <f t="shared" si="0"/>
        <v>8.74</v>
      </c>
      <c r="P26">
        <f t="shared" si="1"/>
        <v>10.8</v>
      </c>
    </row>
    <row r="27" spans="11:16" ht="12.75" customHeight="1">
      <c r="K27" s="53">
        <v>2901</v>
      </c>
      <c r="L27" s="54" t="s">
        <v>29</v>
      </c>
      <c r="M27" s="54" t="s">
        <v>19</v>
      </c>
      <c r="N27" s="53">
        <v>9.94</v>
      </c>
      <c r="O27">
        <f t="shared" si="0"/>
        <v>8.74</v>
      </c>
      <c r="P27">
        <f t="shared" si="1"/>
        <v>10.8</v>
      </c>
    </row>
    <row r="28" spans="11:16" ht="12.75" customHeight="1">
      <c r="K28" s="53">
        <v>2902</v>
      </c>
      <c r="L28" s="54" t="s">
        <v>29</v>
      </c>
      <c r="M28" s="54" t="s">
        <v>19</v>
      </c>
      <c r="N28" s="53">
        <v>10.45</v>
      </c>
      <c r="O28">
        <f t="shared" si="0"/>
        <v>8.74</v>
      </c>
      <c r="P28">
        <f t="shared" si="1"/>
        <v>10.8</v>
      </c>
    </row>
    <row r="29" spans="11:16" ht="12.75" customHeight="1">
      <c r="K29" s="53">
        <v>2903</v>
      </c>
      <c r="L29" s="54" t="s">
        <v>29</v>
      </c>
      <c r="M29" s="54" t="s">
        <v>19</v>
      </c>
      <c r="N29" s="53">
        <v>10.25</v>
      </c>
      <c r="O29">
        <f t="shared" si="0"/>
        <v>8.74</v>
      </c>
      <c r="P29">
        <f t="shared" si="1"/>
        <v>10.8</v>
      </c>
    </row>
    <row r="30" spans="11:16" ht="12.75" customHeight="1">
      <c r="K30" s="53">
        <v>2904</v>
      </c>
      <c r="L30" s="54" t="s">
        <v>29</v>
      </c>
      <c r="M30" s="54" t="s">
        <v>19</v>
      </c>
      <c r="N30" s="53">
        <v>9.34</v>
      </c>
      <c r="O30">
        <f t="shared" si="0"/>
        <v>8.74</v>
      </c>
      <c r="P30">
        <f t="shared" si="1"/>
        <v>10.8</v>
      </c>
    </row>
    <row r="31" spans="11:16" ht="12.75" customHeight="1">
      <c r="K31" s="53">
        <v>2905</v>
      </c>
      <c r="L31" s="54" t="s">
        <v>29</v>
      </c>
      <c r="M31" s="54" t="s">
        <v>19</v>
      </c>
      <c r="N31" s="53">
        <v>10.15</v>
      </c>
      <c r="O31">
        <f t="shared" si="0"/>
        <v>8.74</v>
      </c>
      <c r="P31">
        <f t="shared" si="1"/>
        <v>10.8</v>
      </c>
    </row>
    <row r="32" spans="11:16" ht="12.75" customHeight="1">
      <c r="K32" s="53">
        <v>2973</v>
      </c>
      <c r="L32" s="54" t="s">
        <v>30</v>
      </c>
      <c r="M32" s="54" t="s">
        <v>19</v>
      </c>
      <c r="N32" s="53">
        <v>9.54</v>
      </c>
      <c r="O32">
        <f t="shared" si="0"/>
        <v>8.74</v>
      </c>
      <c r="P32">
        <f t="shared" si="1"/>
        <v>10.8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10.134516129032257</v>
      </c>
    </row>
    <row r="36" spans="13:14" ht="12.75" customHeight="1">
      <c r="M36" s="2" t="s">
        <v>12</v>
      </c>
      <c r="N36" s="4">
        <f>STDEV(N2:N34)</f>
        <v>0.30799176081704743</v>
      </c>
    </row>
    <row r="37" spans="13:14" ht="12.75" customHeight="1">
      <c r="M37" s="2" t="s">
        <v>5</v>
      </c>
      <c r="N37" s="3">
        <f>N36/N35*100</f>
        <v>3.039037650102961</v>
      </c>
    </row>
    <row r="38" spans="13:14" ht="12.75" customHeight="1">
      <c r="M38" s="2" t="s">
        <v>13</v>
      </c>
      <c r="N38" s="3">
        <f>N35/N41*100</f>
        <v>103.73097368507939</v>
      </c>
    </row>
    <row r="39" spans="13:14" ht="12.75" customHeight="1">
      <c r="M39" s="2" t="s">
        <v>6</v>
      </c>
      <c r="N39" s="5">
        <v>8.74</v>
      </c>
    </row>
    <row r="40" spans="13:14" ht="12.75" customHeight="1">
      <c r="M40" s="2" t="s">
        <v>7</v>
      </c>
      <c r="N40" s="5">
        <v>10.8</v>
      </c>
    </row>
    <row r="41" spans="13:14" ht="12.75" customHeight="1">
      <c r="M41" s="2" t="s">
        <v>8</v>
      </c>
      <c r="N41" s="5">
        <f>(N39+N40)/2</f>
        <v>9.77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55" t="s">
        <v>0</v>
      </c>
      <c r="L1" s="55" t="s">
        <v>1</v>
      </c>
      <c r="M1" s="55" t="s">
        <v>2</v>
      </c>
      <c r="N1" s="55" t="s">
        <v>58</v>
      </c>
      <c r="O1" s="1" t="s">
        <v>4</v>
      </c>
      <c r="P1" s="1" t="s">
        <v>3</v>
      </c>
    </row>
    <row r="2" spans="1:16" ht="12.75">
      <c r="A2" s="13" t="s">
        <v>57</v>
      </c>
      <c r="K2" s="56">
        <v>1766</v>
      </c>
      <c r="L2" s="57" t="s">
        <v>22</v>
      </c>
      <c r="M2" s="57" t="s">
        <v>19</v>
      </c>
      <c r="N2" s="56">
        <v>144</v>
      </c>
      <c r="O2">
        <f aca="true" t="shared" si="0" ref="O2:O32">$D$7</f>
        <v>120.5</v>
      </c>
      <c r="P2">
        <f aca="true" t="shared" si="1" ref="P2:P32">$E$7</f>
        <v>147.5</v>
      </c>
    </row>
    <row r="3" spans="1:16" ht="12.75">
      <c r="A3" s="13" t="s">
        <v>31</v>
      </c>
      <c r="K3" s="56">
        <v>1767</v>
      </c>
      <c r="L3" s="57" t="s">
        <v>22</v>
      </c>
      <c r="M3" s="57" t="s">
        <v>19</v>
      </c>
      <c r="N3" s="56">
        <v>136</v>
      </c>
      <c r="O3">
        <f t="shared" si="0"/>
        <v>120.5</v>
      </c>
      <c r="P3">
        <f t="shared" si="1"/>
        <v>147.5</v>
      </c>
    </row>
    <row r="4" spans="11:16" ht="12.75">
      <c r="K4" s="56">
        <v>1768</v>
      </c>
      <c r="L4" s="57" t="s">
        <v>22</v>
      </c>
      <c r="M4" s="57" t="s">
        <v>19</v>
      </c>
      <c r="N4" s="56">
        <v>129</v>
      </c>
      <c r="O4">
        <f t="shared" si="0"/>
        <v>120.5</v>
      </c>
      <c r="P4">
        <f t="shared" si="1"/>
        <v>147.5</v>
      </c>
    </row>
    <row r="5" spans="1:16" ht="12.75">
      <c r="A5" t="s">
        <v>15</v>
      </c>
      <c r="K5" s="56">
        <v>1769</v>
      </c>
      <c r="L5" s="57" t="s">
        <v>22</v>
      </c>
      <c r="M5" s="57" t="s">
        <v>19</v>
      </c>
      <c r="N5" s="56">
        <v>137.5</v>
      </c>
      <c r="O5">
        <f t="shared" si="0"/>
        <v>120.5</v>
      </c>
      <c r="P5">
        <f t="shared" si="1"/>
        <v>147.5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56">
        <v>1770</v>
      </c>
      <c r="L6" s="57" t="s">
        <v>22</v>
      </c>
      <c r="M6" s="57" t="s">
        <v>19</v>
      </c>
      <c r="N6" s="56">
        <v>137</v>
      </c>
      <c r="O6">
        <f t="shared" si="0"/>
        <v>120.5</v>
      </c>
      <c r="P6">
        <f t="shared" si="1"/>
        <v>147.5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134</v>
      </c>
      <c r="D7" s="5">
        <f>+N39</f>
        <v>120.5</v>
      </c>
      <c r="E7" s="5">
        <f>+N40</f>
        <v>147.5</v>
      </c>
      <c r="F7" s="5">
        <f>N35</f>
        <v>143.61290322580646</v>
      </c>
      <c r="G7" s="6">
        <f>N36</f>
        <v>32.93799975646654</v>
      </c>
      <c r="H7" s="3">
        <f>N37</f>
        <v>22.935264879839682</v>
      </c>
      <c r="I7" s="3">
        <f>+N38</f>
        <v>107.17380837746751</v>
      </c>
      <c r="K7" s="56">
        <v>1771</v>
      </c>
      <c r="L7" s="57" t="s">
        <v>22</v>
      </c>
      <c r="M7" s="57" t="s">
        <v>19</v>
      </c>
      <c r="N7" s="56">
        <v>142</v>
      </c>
      <c r="O7">
        <f t="shared" si="0"/>
        <v>120.5</v>
      </c>
      <c r="P7">
        <f t="shared" si="1"/>
        <v>147.5</v>
      </c>
    </row>
    <row r="8" spans="11:16" ht="12.75" customHeight="1">
      <c r="K8" s="56">
        <v>1834</v>
      </c>
      <c r="L8" s="57" t="s">
        <v>23</v>
      </c>
      <c r="M8" s="57" t="s">
        <v>19</v>
      </c>
      <c r="N8" s="56">
        <v>137</v>
      </c>
      <c r="O8">
        <f t="shared" si="0"/>
        <v>120.5</v>
      </c>
      <c r="P8">
        <f t="shared" si="1"/>
        <v>147.5</v>
      </c>
    </row>
    <row r="9" spans="11:16" ht="12.75" customHeight="1">
      <c r="K9" s="56">
        <v>1835</v>
      </c>
      <c r="L9" s="57" t="s">
        <v>23</v>
      </c>
      <c r="M9" s="57" t="s">
        <v>19</v>
      </c>
      <c r="N9" s="56">
        <v>136</v>
      </c>
      <c r="O9">
        <f t="shared" si="0"/>
        <v>120.5</v>
      </c>
      <c r="P9">
        <f t="shared" si="1"/>
        <v>147.5</v>
      </c>
    </row>
    <row r="10" spans="11:16" ht="12.75" customHeight="1">
      <c r="K10" s="56">
        <v>1836</v>
      </c>
      <c r="L10" s="57" t="s">
        <v>23</v>
      </c>
      <c r="M10" s="57" t="s">
        <v>19</v>
      </c>
      <c r="N10" s="56">
        <v>136.5</v>
      </c>
      <c r="O10">
        <f t="shared" si="0"/>
        <v>120.5</v>
      </c>
      <c r="P10">
        <f t="shared" si="1"/>
        <v>147.5</v>
      </c>
    </row>
    <row r="11" spans="11:16" ht="12.75" customHeight="1">
      <c r="K11" s="56">
        <v>1837</v>
      </c>
      <c r="L11" s="57" t="s">
        <v>23</v>
      </c>
      <c r="M11" s="57" t="s">
        <v>19</v>
      </c>
      <c r="N11" s="56">
        <v>138</v>
      </c>
      <c r="O11">
        <f t="shared" si="0"/>
        <v>120.5</v>
      </c>
      <c r="P11">
        <f t="shared" si="1"/>
        <v>147.5</v>
      </c>
    </row>
    <row r="12" spans="11:16" ht="12.75" customHeight="1">
      <c r="K12" s="56">
        <v>1838</v>
      </c>
      <c r="L12" s="57" t="s">
        <v>23</v>
      </c>
      <c r="M12" s="57" t="s">
        <v>19</v>
      </c>
      <c r="N12" s="56">
        <v>145</v>
      </c>
      <c r="O12">
        <f t="shared" si="0"/>
        <v>120.5</v>
      </c>
      <c r="P12">
        <f t="shared" si="1"/>
        <v>147.5</v>
      </c>
    </row>
    <row r="13" spans="11:16" ht="12.75" customHeight="1">
      <c r="K13" s="56">
        <v>1839</v>
      </c>
      <c r="L13" s="57" t="s">
        <v>23</v>
      </c>
      <c r="M13" s="57" t="s">
        <v>19</v>
      </c>
      <c r="N13" s="56">
        <v>140</v>
      </c>
      <c r="O13">
        <f t="shared" si="0"/>
        <v>120.5</v>
      </c>
      <c r="P13">
        <f t="shared" si="1"/>
        <v>147.5</v>
      </c>
    </row>
    <row r="14" spans="11:16" ht="12.75" customHeight="1">
      <c r="K14" s="56">
        <v>1840</v>
      </c>
      <c r="L14" s="57" t="s">
        <v>23</v>
      </c>
      <c r="M14" s="57" t="s">
        <v>19</v>
      </c>
      <c r="N14" s="56">
        <v>134</v>
      </c>
      <c r="O14">
        <f t="shared" si="0"/>
        <v>120.5</v>
      </c>
      <c r="P14">
        <f t="shared" si="1"/>
        <v>147.5</v>
      </c>
    </row>
    <row r="15" spans="11:16" ht="12.75" customHeight="1">
      <c r="K15" s="56">
        <v>1992</v>
      </c>
      <c r="L15" s="57" t="s">
        <v>24</v>
      </c>
      <c r="M15" s="57" t="s">
        <v>19</v>
      </c>
      <c r="N15" s="56">
        <v>138</v>
      </c>
      <c r="O15">
        <f t="shared" si="0"/>
        <v>120.5</v>
      </c>
      <c r="P15">
        <f t="shared" si="1"/>
        <v>147.5</v>
      </c>
    </row>
    <row r="16" spans="11:16" ht="12.75" customHeight="1">
      <c r="K16" s="56">
        <v>2013</v>
      </c>
      <c r="L16" s="57" t="s">
        <v>25</v>
      </c>
      <c r="M16" s="57" t="s">
        <v>19</v>
      </c>
      <c r="N16" s="56">
        <v>135</v>
      </c>
      <c r="O16">
        <f t="shared" si="0"/>
        <v>120.5</v>
      </c>
      <c r="P16">
        <f t="shared" si="1"/>
        <v>147.5</v>
      </c>
    </row>
    <row r="17" spans="11:16" ht="12.75" customHeight="1">
      <c r="K17" s="56">
        <v>2317</v>
      </c>
      <c r="L17" s="57" t="s">
        <v>18</v>
      </c>
      <c r="M17" s="57" t="s">
        <v>19</v>
      </c>
      <c r="N17" s="56">
        <v>139.5</v>
      </c>
      <c r="O17">
        <f t="shared" si="0"/>
        <v>120.5</v>
      </c>
      <c r="P17">
        <f t="shared" si="1"/>
        <v>147.5</v>
      </c>
    </row>
    <row r="18" spans="11:16" ht="12.75" customHeight="1">
      <c r="K18" s="56">
        <v>2554</v>
      </c>
      <c r="L18" s="57" t="s">
        <v>26</v>
      </c>
      <c r="M18" s="57" t="s">
        <v>19</v>
      </c>
      <c r="N18" s="56">
        <v>133</v>
      </c>
      <c r="O18">
        <f t="shared" si="0"/>
        <v>120.5</v>
      </c>
      <c r="P18">
        <f t="shared" si="1"/>
        <v>147.5</v>
      </c>
    </row>
    <row r="19" spans="11:16" ht="12.75" customHeight="1">
      <c r="K19" s="56">
        <v>2786</v>
      </c>
      <c r="L19" s="57" t="s">
        <v>27</v>
      </c>
      <c r="M19" s="57" t="s">
        <v>19</v>
      </c>
      <c r="N19" s="56">
        <v>137.5</v>
      </c>
      <c r="O19">
        <f t="shared" si="0"/>
        <v>120.5</v>
      </c>
      <c r="P19">
        <f t="shared" si="1"/>
        <v>147.5</v>
      </c>
    </row>
    <row r="20" spans="11:16" ht="12.75" customHeight="1">
      <c r="K20" s="56">
        <v>2787</v>
      </c>
      <c r="L20" s="57" t="s">
        <v>27</v>
      </c>
      <c r="M20" s="57" t="s">
        <v>19</v>
      </c>
      <c r="N20" s="56">
        <v>138</v>
      </c>
      <c r="O20">
        <f t="shared" si="0"/>
        <v>120.5</v>
      </c>
      <c r="P20">
        <f t="shared" si="1"/>
        <v>147.5</v>
      </c>
    </row>
    <row r="21" spans="11:16" ht="12.75" customHeight="1">
      <c r="K21" s="56">
        <v>2788</v>
      </c>
      <c r="L21" s="57" t="s">
        <v>27</v>
      </c>
      <c r="M21" s="57" t="s">
        <v>19</v>
      </c>
      <c r="N21" s="56">
        <v>138</v>
      </c>
      <c r="O21">
        <f t="shared" si="0"/>
        <v>120.5</v>
      </c>
      <c r="P21">
        <f t="shared" si="1"/>
        <v>147.5</v>
      </c>
    </row>
    <row r="22" spans="11:16" ht="12.75" customHeight="1">
      <c r="K22" s="56">
        <v>2789</v>
      </c>
      <c r="L22" s="57" t="s">
        <v>27</v>
      </c>
      <c r="M22" s="57" t="s">
        <v>19</v>
      </c>
      <c r="N22" s="56">
        <v>143</v>
      </c>
      <c r="O22">
        <f t="shared" si="0"/>
        <v>120.5</v>
      </c>
      <c r="P22">
        <f t="shared" si="1"/>
        <v>147.5</v>
      </c>
    </row>
    <row r="23" spans="11:16" ht="12.75" customHeight="1">
      <c r="K23" s="56">
        <v>2790</v>
      </c>
      <c r="L23" s="57" t="s">
        <v>27</v>
      </c>
      <c r="M23" s="57" t="s">
        <v>19</v>
      </c>
      <c r="N23" s="56">
        <v>133</v>
      </c>
      <c r="O23">
        <f t="shared" si="0"/>
        <v>120.5</v>
      </c>
      <c r="P23">
        <f t="shared" si="1"/>
        <v>147.5</v>
      </c>
    </row>
    <row r="24" spans="11:16" ht="12.75" customHeight="1">
      <c r="K24" s="56">
        <v>2791</v>
      </c>
      <c r="L24" s="57" t="s">
        <v>27</v>
      </c>
      <c r="M24" s="57" t="s">
        <v>19</v>
      </c>
      <c r="N24" s="56">
        <v>142.5</v>
      </c>
      <c r="O24">
        <f t="shared" si="0"/>
        <v>120.5</v>
      </c>
      <c r="P24">
        <f t="shared" si="1"/>
        <v>147.5</v>
      </c>
    </row>
    <row r="25" spans="11:16" ht="12.75" customHeight="1">
      <c r="K25" s="56">
        <v>2861</v>
      </c>
      <c r="L25" s="57" t="s">
        <v>28</v>
      </c>
      <c r="M25" s="57" t="s">
        <v>19</v>
      </c>
      <c r="N25" s="56">
        <v>320</v>
      </c>
      <c r="O25">
        <f t="shared" si="0"/>
        <v>120.5</v>
      </c>
      <c r="P25">
        <f t="shared" si="1"/>
        <v>147.5</v>
      </c>
    </row>
    <row r="26" spans="11:16" ht="12.75" customHeight="1">
      <c r="K26" s="56">
        <v>2900</v>
      </c>
      <c r="L26" s="57" t="s">
        <v>29</v>
      </c>
      <c r="M26" s="57" t="s">
        <v>19</v>
      </c>
      <c r="N26" s="56">
        <v>139.5</v>
      </c>
      <c r="O26">
        <f t="shared" si="0"/>
        <v>120.5</v>
      </c>
      <c r="P26">
        <f t="shared" si="1"/>
        <v>147.5</v>
      </c>
    </row>
    <row r="27" spans="11:16" ht="12.75" customHeight="1">
      <c r="K27" s="56">
        <v>2901</v>
      </c>
      <c r="L27" s="57" t="s">
        <v>29</v>
      </c>
      <c r="M27" s="57" t="s">
        <v>19</v>
      </c>
      <c r="N27" s="56">
        <v>137.5</v>
      </c>
      <c r="O27">
        <f t="shared" si="0"/>
        <v>120.5</v>
      </c>
      <c r="P27">
        <f t="shared" si="1"/>
        <v>147.5</v>
      </c>
    </row>
    <row r="28" spans="11:16" ht="12.75" customHeight="1">
      <c r="K28" s="56">
        <v>2902</v>
      </c>
      <c r="L28" s="57" t="s">
        <v>29</v>
      </c>
      <c r="M28" s="57" t="s">
        <v>19</v>
      </c>
      <c r="N28" s="56">
        <v>143</v>
      </c>
      <c r="O28">
        <f t="shared" si="0"/>
        <v>120.5</v>
      </c>
      <c r="P28">
        <f t="shared" si="1"/>
        <v>147.5</v>
      </c>
    </row>
    <row r="29" spans="11:16" ht="12.75" customHeight="1">
      <c r="K29" s="56">
        <v>2903</v>
      </c>
      <c r="L29" s="57" t="s">
        <v>29</v>
      </c>
      <c r="M29" s="57" t="s">
        <v>19</v>
      </c>
      <c r="N29" s="56">
        <v>137.5</v>
      </c>
      <c r="O29">
        <f t="shared" si="0"/>
        <v>120.5</v>
      </c>
      <c r="P29">
        <f t="shared" si="1"/>
        <v>147.5</v>
      </c>
    </row>
    <row r="30" spans="11:16" ht="12.75" customHeight="1">
      <c r="K30" s="56">
        <v>2904</v>
      </c>
      <c r="L30" s="57" t="s">
        <v>29</v>
      </c>
      <c r="M30" s="57" t="s">
        <v>19</v>
      </c>
      <c r="N30" s="56">
        <v>133</v>
      </c>
      <c r="O30">
        <f t="shared" si="0"/>
        <v>120.5</v>
      </c>
      <c r="P30">
        <f t="shared" si="1"/>
        <v>147.5</v>
      </c>
    </row>
    <row r="31" spans="11:16" ht="12.75" customHeight="1">
      <c r="K31" s="56">
        <v>2905</v>
      </c>
      <c r="L31" s="57" t="s">
        <v>29</v>
      </c>
      <c r="M31" s="57" t="s">
        <v>19</v>
      </c>
      <c r="N31" s="56">
        <v>133</v>
      </c>
      <c r="O31">
        <f t="shared" si="0"/>
        <v>120.5</v>
      </c>
      <c r="P31">
        <f t="shared" si="1"/>
        <v>147.5</v>
      </c>
    </row>
    <row r="32" spans="11:16" ht="12.75" customHeight="1">
      <c r="K32" s="56">
        <v>2973</v>
      </c>
      <c r="L32" s="57" t="s">
        <v>30</v>
      </c>
      <c r="M32" s="57" t="s">
        <v>19</v>
      </c>
      <c r="N32" s="56">
        <v>139</v>
      </c>
      <c r="O32">
        <f t="shared" si="0"/>
        <v>120.5</v>
      </c>
      <c r="P32">
        <f t="shared" si="1"/>
        <v>147.5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143.61290322580646</v>
      </c>
    </row>
    <row r="36" spans="13:14" ht="12.75" customHeight="1">
      <c r="M36" s="2" t="s">
        <v>12</v>
      </c>
      <c r="N36" s="4">
        <f>STDEV(N2:N34)</f>
        <v>32.93799975646654</v>
      </c>
    </row>
    <row r="37" spans="13:14" ht="12.75" customHeight="1">
      <c r="M37" s="2" t="s">
        <v>5</v>
      </c>
      <c r="N37" s="3">
        <f>N36/N35*100</f>
        <v>22.935264879839682</v>
      </c>
    </row>
    <row r="38" spans="13:14" ht="12.75" customHeight="1">
      <c r="M38" s="2" t="s">
        <v>13</v>
      </c>
      <c r="N38" s="3">
        <f>N35/N41*100</f>
        <v>107.17380837746751</v>
      </c>
    </row>
    <row r="39" spans="13:14" ht="12.75" customHeight="1">
      <c r="M39" s="2" t="s">
        <v>6</v>
      </c>
      <c r="N39" s="5">
        <v>120.5</v>
      </c>
    </row>
    <row r="40" spans="13:14" ht="12.75" customHeight="1">
      <c r="M40" s="2" t="s">
        <v>7</v>
      </c>
      <c r="N40" s="5">
        <v>147.5</v>
      </c>
    </row>
    <row r="41" spans="13:14" ht="12.75" customHeight="1">
      <c r="M41" s="2" t="s">
        <v>8</v>
      </c>
      <c r="N41" s="5">
        <f>(N39+N40)/2</f>
        <v>134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58" t="s">
        <v>0</v>
      </c>
      <c r="L1" s="58" t="s">
        <v>1</v>
      </c>
      <c r="M1" s="58" t="s">
        <v>2</v>
      </c>
      <c r="N1" s="58" t="s">
        <v>60</v>
      </c>
      <c r="O1" s="1" t="s">
        <v>4</v>
      </c>
      <c r="P1" s="1" t="s">
        <v>3</v>
      </c>
    </row>
    <row r="2" spans="1:16" ht="12.75">
      <c r="A2" s="13" t="s">
        <v>59</v>
      </c>
      <c r="K2" s="59">
        <v>1766</v>
      </c>
      <c r="L2" s="60" t="s">
        <v>22</v>
      </c>
      <c r="M2" s="60" t="s">
        <v>19</v>
      </c>
      <c r="N2" s="59">
        <v>4.13</v>
      </c>
      <c r="O2">
        <f aca="true" t="shared" si="0" ref="O2:O32">$D$7</f>
        <v>3.64</v>
      </c>
      <c r="P2">
        <f aca="true" t="shared" si="1" ref="P2:P32">$E$7</f>
        <v>4.48</v>
      </c>
    </row>
    <row r="3" spans="1:16" ht="12.75">
      <c r="A3" s="13" t="s">
        <v>31</v>
      </c>
      <c r="K3" s="59">
        <v>1767</v>
      </c>
      <c r="L3" s="60" t="s">
        <v>22</v>
      </c>
      <c r="M3" s="60" t="s">
        <v>19</v>
      </c>
      <c r="N3" s="59">
        <v>3.71</v>
      </c>
      <c r="O3">
        <f t="shared" si="0"/>
        <v>3.64</v>
      </c>
      <c r="P3">
        <f t="shared" si="1"/>
        <v>4.48</v>
      </c>
    </row>
    <row r="4" spans="11:16" ht="12.75">
      <c r="K4" s="59">
        <v>1768</v>
      </c>
      <c r="L4" s="60" t="s">
        <v>22</v>
      </c>
      <c r="M4" s="60" t="s">
        <v>19</v>
      </c>
      <c r="N4" s="59">
        <v>4.05</v>
      </c>
      <c r="O4">
        <f t="shared" si="0"/>
        <v>3.64</v>
      </c>
      <c r="P4">
        <f t="shared" si="1"/>
        <v>4.48</v>
      </c>
    </row>
    <row r="5" spans="1:16" ht="12.75">
      <c r="A5" t="s">
        <v>15</v>
      </c>
      <c r="K5" s="59">
        <v>1769</v>
      </c>
      <c r="L5" s="60" t="s">
        <v>22</v>
      </c>
      <c r="M5" s="60" t="s">
        <v>19</v>
      </c>
      <c r="N5" s="59">
        <v>4.4</v>
      </c>
      <c r="O5">
        <f t="shared" si="0"/>
        <v>3.64</v>
      </c>
      <c r="P5">
        <f t="shared" si="1"/>
        <v>4.48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59">
        <v>1770</v>
      </c>
      <c r="L6" s="60" t="s">
        <v>22</v>
      </c>
      <c r="M6" s="60" t="s">
        <v>19</v>
      </c>
      <c r="N6" s="59">
        <v>4.36</v>
      </c>
      <c r="O6">
        <f t="shared" si="0"/>
        <v>3.64</v>
      </c>
      <c r="P6">
        <f t="shared" si="1"/>
        <v>4.48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4.0600000000000005</v>
      </c>
      <c r="D7" s="5">
        <f>+N39</f>
        <v>3.64</v>
      </c>
      <c r="E7" s="5">
        <f>+N40</f>
        <v>4.48</v>
      </c>
      <c r="F7" s="5">
        <f>N35</f>
        <v>4.229032258064515</v>
      </c>
      <c r="G7" s="6">
        <f>N36</f>
        <v>0.15458233703996552</v>
      </c>
      <c r="H7" s="3">
        <f>N37</f>
        <v>3.6552650253538763</v>
      </c>
      <c r="I7" s="3">
        <f>+N38</f>
        <v>104.16335610996342</v>
      </c>
      <c r="K7" s="59">
        <v>1771</v>
      </c>
      <c r="L7" s="60" t="s">
        <v>22</v>
      </c>
      <c r="M7" s="60" t="s">
        <v>19</v>
      </c>
      <c r="N7" s="59">
        <v>4.16</v>
      </c>
      <c r="O7">
        <f t="shared" si="0"/>
        <v>3.64</v>
      </c>
      <c r="P7">
        <f t="shared" si="1"/>
        <v>4.48</v>
      </c>
    </row>
    <row r="8" spans="11:16" ht="12.75" customHeight="1">
      <c r="K8" s="59">
        <v>1834</v>
      </c>
      <c r="L8" s="60" t="s">
        <v>23</v>
      </c>
      <c r="M8" s="60" t="s">
        <v>19</v>
      </c>
      <c r="N8" s="59">
        <v>4.31</v>
      </c>
      <c r="O8">
        <f t="shared" si="0"/>
        <v>3.64</v>
      </c>
      <c r="P8">
        <f t="shared" si="1"/>
        <v>4.48</v>
      </c>
    </row>
    <row r="9" spans="11:16" ht="12.75" customHeight="1">
      <c r="K9" s="59">
        <v>1835</v>
      </c>
      <c r="L9" s="60" t="s">
        <v>23</v>
      </c>
      <c r="M9" s="60" t="s">
        <v>19</v>
      </c>
      <c r="N9" s="59">
        <v>4.39</v>
      </c>
      <c r="O9">
        <f t="shared" si="0"/>
        <v>3.64</v>
      </c>
      <c r="P9">
        <f t="shared" si="1"/>
        <v>4.48</v>
      </c>
    </row>
    <row r="10" spans="11:16" ht="12.75" customHeight="1">
      <c r="K10" s="59">
        <v>1836</v>
      </c>
      <c r="L10" s="60" t="s">
        <v>23</v>
      </c>
      <c r="M10" s="60" t="s">
        <v>19</v>
      </c>
      <c r="N10" s="59">
        <v>4.4</v>
      </c>
      <c r="O10">
        <f t="shared" si="0"/>
        <v>3.64</v>
      </c>
      <c r="P10">
        <f t="shared" si="1"/>
        <v>4.48</v>
      </c>
    </row>
    <row r="11" spans="11:16" ht="12.75" customHeight="1">
      <c r="K11" s="59">
        <v>1837</v>
      </c>
      <c r="L11" s="60" t="s">
        <v>23</v>
      </c>
      <c r="M11" s="60" t="s">
        <v>19</v>
      </c>
      <c r="N11" s="59">
        <v>4.04</v>
      </c>
      <c r="O11">
        <f t="shared" si="0"/>
        <v>3.64</v>
      </c>
      <c r="P11">
        <f t="shared" si="1"/>
        <v>4.48</v>
      </c>
    </row>
    <row r="12" spans="11:16" ht="12.75" customHeight="1">
      <c r="K12" s="59">
        <v>1838</v>
      </c>
      <c r="L12" s="60" t="s">
        <v>23</v>
      </c>
      <c r="M12" s="60" t="s">
        <v>19</v>
      </c>
      <c r="N12" s="59">
        <v>4.24</v>
      </c>
      <c r="O12">
        <f t="shared" si="0"/>
        <v>3.64</v>
      </c>
      <c r="P12">
        <f t="shared" si="1"/>
        <v>4.48</v>
      </c>
    </row>
    <row r="13" spans="11:16" ht="12.75" customHeight="1">
      <c r="K13" s="59">
        <v>1839</v>
      </c>
      <c r="L13" s="60" t="s">
        <v>23</v>
      </c>
      <c r="M13" s="60" t="s">
        <v>19</v>
      </c>
      <c r="N13" s="59">
        <v>4.17</v>
      </c>
      <c r="O13">
        <f t="shared" si="0"/>
        <v>3.64</v>
      </c>
      <c r="P13">
        <f t="shared" si="1"/>
        <v>4.48</v>
      </c>
    </row>
    <row r="14" spans="11:16" ht="12.75" customHeight="1">
      <c r="K14" s="59">
        <v>1840</v>
      </c>
      <c r="L14" s="60" t="s">
        <v>23</v>
      </c>
      <c r="M14" s="60" t="s">
        <v>19</v>
      </c>
      <c r="N14" s="59">
        <v>3.95</v>
      </c>
      <c r="O14">
        <f t="shared" si="0"/>
        <v>3.64</v>
      </c>
      <c r="P14">
        <f t="shared" si="1"/>
        <v>4.48</v>
      </c>
    </row>
    <row r="15" spans="11:16" ht="12.75" customHeight="1">
      <c r="K15" s="59">
        <v>1992</v>
      </c>
      <c r="L15" s="60" t="s">
        <v>24</v>
      </c>
      <c r="M15" s="60" t="s">
        <v>19</v>
      </c>
      <c r="N15" s="59">
        <v>4.04</v>
      </c>
      <c r="O15">
        <f t="shared" si="0"/>
        <v>3.64</v>
      </c>
      <c r="P15">
        <f t="shared" si="1"/>
        <v>4.48</v>
      </c>
    </row>
    <row r="16" spans="11:16" ht="12.75" customHeight="1">
      <c r="K16" s="59">
        <v>2013</v>
      </c>
      <c r="L16" s="60" t="s">
        <v>25</v>
      </c>
      <c r="M16" s="60" t="s">
        <v>19</v>
      </c>
      <c r="N16" s="59">
        <v>4.13</v>
      </c>
      <c r="O16">
        <f t="shared" si="0"/>
        <v>3.64</v>
      </c>
      <c r="P16">
        <f t="shared" si="1"/>
        <v>4.48</v>
      </c>
    </row>
    <row r="17" spans="11:16" ht="12.75" customHeight="1">
      <c r="K17" s="59">
        <v>2317</v>
      </c>
      <c r="L17" s="60" t="s">
        <v>18</v>
      </c>
      <c r="M17" s="60" t="s">
        <v>19</v>
      </c>
      <c r="N17" s="59">
        <v>4.24</v>
      </c>
      <c r="O17">
        <f t="shared" si="0"/>
        <v>3.64</v>
      </c>
      <c r="P17">
        <f t="shared" si="1"/>
        <v>4.48</v>
      </c>
    </row>
    <row r="18" spans="11:16" ht="12.75" customHeight="1">
      <c r="K18" s="59">
        <v>2554</v>
      </c>
      <c r="L18" s="60" t="s">
        <v>26</v>
      </c>
      <c r="M18" s="60" t="s">
        <v>19</v>
      </c>
      <c r="N18" s="59">
        <v>4.3</v>
      </c>
      <c r="O18">
        <f t="shared" si="0"/>
        <v>3.64</v>
      </c>
      <c r="P18">
        <f t="shared" si="1"/>
        <v>4.48</v>
      </c>
    </row>
    <row r="19" spans="11:16" ht="12.75" customHeight="1">
      <c r="K19" s="59">
        <v>2786</v>
      </c>
      <c r="L19" s="60" t="s">
        <v>27</v>
      </c>
      <c r="M19" s="60" t="s">
        <v>19</v>
      </c>
      <c r="N19" s="59">
        <v>4.27</v>
      </c>
      <c r="O19">
        <f t="shared" si="0"/>
        <v>3.64</v>
      </c>
      <c r="P19">
        <f t="shared" si="1"/>
        <v>4.48</v>
      </c>
    </row>
    <row r="20" spans="11:16" ht="12.75" customHeight="1">
      <c r="K20" s="59">
        <v>2787</v>
      </c>
      <c r="L20" s="60" t="s">
        <v>27</v>
      </c>
      <c r="M20" s="60" t="s">
        <v>19</v>
      </c>
      <c r="N20" s="59">
        <v>4.37</v>
      </c>
      <c r="O20">
        <f t="shared" si="0"/>
        <v>3.64</v>
      </c>
      <c r="P20">
        <f t="shared" si="1"/>
        <v>4.48</v>
      </c>
    </row>
    <row r="21" spans="11:16" ht="12.75" customHeight="1">
      <c r="K21" s="59">
        <v>2788</v>
      </c>
      <c r="L21" s="60" t="s">
        <v>27</v>
      </c>
      <c r="M21" s="60" t="s">
        <v>19</v>
      </c>
      <c r="N21" s="59">
        <v>4.39</v>
      </c>
      <c r="O21">
        <f t="shared" si="0"/>
        <v>3.64</v>
      </c>
      <c r="P21">
        <f t="shared" si="1"/>
        <v>4.48</v>
      </c>
    </row>
    <row r="22" spans="11:16" ht="12.75" customHeight="1">
      <c r="K22" s="59">
        <v>2789</v>
      </c>
      <c r="L22" s="60" t="s">
        <v>27</v>
      </c>
      <c r="M22" s="60" t="s">
        <v>19</v>
      </c>
      <c r="N22" s="59">
        <v>4.36</v>
      </c>
      <c r="O22">
        <f t="shared" si="0"/>
        <v>3.64</v>
      </c>
      <c r="P22">
        <f t="shared" si="1"/>
        <v>4.48</v>
      </c>
    </row>
    <row r="23" spans="11:16" ht="12.75" customHeight="1">
      <c r="K23" s="59">
        <v>2790</v>
      </c>
      <c r="L23" s="60" t="s">
        <v>27</v>
      </c>
      <c r="M23" s="60" t="s">
        <v>19</v>
      </c>
      <c r="N23" s="59">
        <v>4.3</v>
      </c>
      <c r="O23">
        <f t="shared" si="0"/>
        <v>3.64</v>
      </c>
      <c r="P23">
        <f t="shared" si="1"/>
        <v>4.48</v>
      </c>
    </row>
    <row r="24" spans="11:16" ht="12.75" customHeight="1">
      <c r="K24" s="59">
        <v>2791</v>
      </c>
      <c r="L24" s="60" t="s">
        <v>27</v>
      </c>
      <c r="M24" s="60" t="s">
        <v>19</v>
      </c>
      <c r="N24" s="59">
        <v>4.21</v>
      </c>
      <c r="O24">
        <f t="shared" si="0"/>
        <v>3.64</v>
      </c>
      <c r="P24">
        <f t="shared" si="1"/>
        <v>4.48</v>
      </c>
    </row>
    <row r="25" spans="11:16" ht="12.75" customHeight="1">
      <c r="K25" s="59">
        <v>2861</v>
      </c>
      <c r="L25" s="60" t="s">
        <v>28</v>
      </c>
      <c r="M25" s="60" t="s">
        <v>19</v>
      </c>
      <c r="N25" s="59">
        <v>4.24</v>
      </c>
      <c r="O25">
        <f t="shared" si="0"/>
        <v>3.64</v>
      </c>
      <c r="P25">
        <f t="shared" si="1"/>
        <v>4.48</v>
      </c>
    </row>
    <row r="26" spans="11:16" ht="12.75" customHeight="1">
      <c r="K26" s="59">
        <v>2900</v>
      </c>
      <c r="L26" s="60" t="s">
        <v>29</v>
      </c>
      <c r="M26" s="60" t="s">
        <v>19</v>
      </c>
      <c r="N26" s="59">
        <v>4.24</v>
      </c>
      <c r="O26">
        <f t="shared" si="0"/>
        <v>3.64</v>
      </c>
      <c r="P26">
        <f t="shared" si="1"/>
        <v>4.48</v>
      </c>
    </row>
    <row r="27" spans="11:16" ht="12.75" customHeight="1">
      <c r="K27" s="59">
        <v>2901</v>
      </c>
      <c r="L27" s="60" t="s">
        <v>29</v>
      </c>
      <c r="M27" s="60" t="s">
        <v>19</v>
      </c>
      <c r="N27" s="59">
        <v>4.27</v>
      </c>
      <c r="O27">
        <f t="shared" si="0"/>
        <v>3.64</v>
      </c>
      <c r="P27">
        <f t="shared" si="1"/>
        <v>4.48</v>
      </c>
    </row>
    <row r="28" spans="11:16" ht="12.75" customHeight="1">
      <c r="K28" s="59">
        <v>2902</v>
      </c>
      <c r="L28" s="60" t="s">
        <v>29</v>
      </c>
      <c r="M28" s="60" t="s">
        <v>19</v>
      </c>
      <c r="N28" s="59">
        <v>4.36</v>
      </c>
      <c r="O28">
        <f t="shared" si="0"/>
        <v>3.64</v>
      </c>
      <c r="P28">
        <f t="shared" si="1"/>
        <v>4.48</v>
      </c>
    </row>
    <row r="29" spans="11:16" ht="12.75" customHeight="1">
      <c r="K29" s="59">
        <v>2903</v>
      </c>
      <c r="L29" s="60" t="s">
        <v>29</v>
      </c>
      <c r="M29" s="60" t="s">
        <v>19</v>
      </c>
      <c r="N29" s="59">
        <v>4.34</v>
      </c>
      <c r="O29">
        <f t="shared" si="0"/>
        <v>3.64</v>
      </c>
      <c r="P29">
        <f t="shared" si="1"/>
        <v>4.48</v>
      </c>
    </row>
    <row r="30" spans="11:16" ht="12.75" customHeight="1">
      <c r="K30" s="59">
        <v>2904</v>
      </c>
      <c r="L30" s="60" t="s">
        <v>29</v>
      </c>
      <c r="M30" s="60" t="s">
        <v>19</v>
      </c>
      <c r="N30" s="59">
        <v>4.31</v>
      </c>
      <c r="O30">
        <f t="shared" si="0"/>
        <v>3.64</v>
      </c>
      <c r="P30">
        <f t="shared" si="1"/>
        <v>4.48</v>
      </c>
    </row>
    <row r="31" spans="11:16" ht="12.75" customHeight="1">
      <c r="K31" s="59">
        <v>2905</v>
      </c>
      <c r="L31" s="60" t="s">
        <v>29</v>
      </c>
      <c r="M31" s="60" t="s">
        <v>19</v>
      </c>
      <c r="N31" s="59">
        <v>4.3</v>
      </c>
      <c r="O31">
        <f t="shared" si="0"/>
        <v>3.64</v>
      </c>
      <c r="P31">
        <f t="shared" si="1"/>
        <v>4.48</v>
      </c>
    </row>
    <row r="32" spans="11:16" ht="12.75" customHeight="1">
      <c r="K32" s="59">
        <v>2973</v>
      </c>
      <c r="L32" s="60" t="s">
        <v>30</v>
      </c>
      <c r="M32" s="60" t="s">
        <v>19</v>
      </c>
      <c r="N32" s="59">
        <v>4.12</v>
      </c>
      <c r="O32">
        <f t="shared" si="0"/>
        <v>3.64</v>
      </c>
      <c r="P32">
        <f t="shared" si="1"/>
        <v>4.48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4.229032258064515</v>
      </c>
    </row>
    <row r="36" spans="13:14" ht="12.75" customHeight="1">
      <c r="M36" s="2" t="s">
        <v>12</v>
      </c>
      <c r="N36" s="4">
        <f>STDEV(N2:N34)</f>
        <v>0.15458233703996552</v>
      </c>
    </row>
    <row r="37" spans="13:14" ht="12.75" customHeight="1">
      <c r="M37" s="2" t="s">
        <v>5</v>
      </c>
      <c r="N37" s="3">
        <f>N36/N35*100</f>
        <v>3.6552650253538763</v>
      </c>
    </row>
    <row r="38" spans="13:14" ht="12.75" customHeight="1">
      <c r="M38" s="2" t="s">
        <v>13</v>
      </c>
      <c r="N38" s="3">
        <f>N35/N41*100</f>
        <v>104.16335610996342</v>
      </c>
    </row>
    <row r="39" spans="13:14" ht="12.75" customHeight="1">
      <c r="M39" s="2" t="s">
        <v>6</v>
      </c>
      <c r="N39" s="5">
        <v>3.64</v>
      </c>
    </row>
    <row r="40" spans="13:14" ht="12.75" customHeight="1">
      <c r="M40" s="2" t="s">
        <v>7</v>
      </c>
      <c r="N40" s="5">
        <v>4.48</v>
      </c>
    </row>
    <row r="41" spans="13:14" ht="12.75" customHeight="1">
      <c r="M41" s="2" t="s">
        <v>8</v>
      </c>
      <c r="N41" s="5">
        <f>(N39+N40)/2</f>
        <v>4.0600000000000005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61" t="s">
        <v>0</v>
      </c>
      <c r="L1" s="61" t="s">
        <v>1</v>
      </c>
      <c r="M1" s="61" t="s">
        <v>2</v>
      </c>
      <c r="N1" s="61" t="s">
        <v>62</v>
      </c>
      <c r="O1" s="1" t="s">
        <v>4</v>
      </c>
      <c r="P1" s="1" t="s">
        <v>3</v>
      </c>
    </row>
    <row r="2" spans="1:16" ht="12.75">
      <c r="A2" s="13" t="s">
        <v>61</v>
      </c>
      <c r="K2" s="62">
        <v>1766</v>
      </c>
      <c r="L2" s="63" t="s">
        <v>22</v>
      </c>
      <c r="M2" s="63" t="s">
        <v>19</v>
      </c>
      <c r="N2" s="62">
        <v>14.3</v>
      </c>
      <c r="O2">
        <f aca="true" t="shared" si="0" ref="O2:O32">$D$7</f>
        <v>12</v>
      </c>
      <c r="P2">
        <f aca="true" t="shared" si="1" ref="P2:P32">$E$7</f>
        <v>14.75</v>
      </c>
    </row>
    <row r="3" spans="1:16" ht="12.75">
      <c r="A3" s="13" t="s">
        <v>31</v>
      </c>
      <c r="K3" s="62">
        <v>1767</v>
      </c>
      <c r="L3" s="63" t="s">
        <v>22</v>
      </c>
      <c r="M3" s="63" t="s">
        <v>19</v>
      </c>
      <c r="N3" s="62">
        <v>13.35</v>
      </c>
      <c r="O3">
        <f t="shared" si="0"/>
        <v>12</v>
      </c>
      <c r="P3">
        <f t="shared" si="1"/>
        <v>14.75</v>
      </c>
    </row>
    <row r="4" spans="11:16" ht="12.75">
      <c r="K4" s="62">
        <v>1768</v>
      </c>
      <c r="L4" s="63" t="s">
        <v>22</v>
      </c>
      <c r="M4" s="63" t="s">
        <v>19</v>
      </c>
      <c r="N4" s="62">
        <v>12.15</v>
      </c>
      <c r="O4">
        <f t="shared" si="0"/>
        <v>12</v>
      </c>
      <c r="P4">
        <f t="shared" si="1"/>
        <v>14.75</v>
      </c>
    </row>
    <row r="5" spans="1:16" ht="12.75">
      <c r="A5" t="s">
        <v>15</v>
      </c>
      <c r="K5" s="62">
        <v>1769</v>
      </c>
      <c r="L5" s="63" t="s">
        <v>22</v>
      </c>
      <c r="M5" s="63" t="s">
        <v>19</v>
      </c>
      <c r="N5" s="62">
        <v>13.9</v>
      </c>
      <c r="O5">
        <f t="shared" si="0"/>
        <v>12</v>
      </c>
      <c r="P5">
        <f t="shared" si="1"/>
        <v>14.75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62">
        <v>1770</v>
      </c>
      <c r="L6" s="63" t="s">
        <v>22</v>
      </c>
      <c r="M6" s="63" t="s">
        <v>19</v>
      </c>
      <c r="N6" s="62">
        <v>13.45</v>
      </c>
      <c r="O6">
        <f t="shared" si="0"/>
        <v>12</v>
      </c>
      <c r="P6">
        <f t="shared" si="1"/>
        <v>14.75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13.375</v>
      </c>
      <c r="D7" s="5">
        <f>+N39</f>
        <v>12</v>
      </c>
      <c r="E7" s="5">
        <f>+N40</f>
        <v>14.75</v>
      </c>
      <c r="F7" s="5">
        <f>N35</f>
        <v>13.856451612903225</v>
      </c>
      <c r="G7" s="6">
        <f>N36</f>
        <v>1.7260138052501228</v>
      </c>
      <c r="H7" s="3">
        <f>N37</f>
        <v>12.456391098301435</v>
      </c>
      <c r="I7" s="3">
        <f>+N38</f>
        <v>103.59963822731385</v>
      </c>
      <c r="K7" s="62">
        <v>1771</v>
      </c>
      <c r="L7" s="63" t="s">
        <v>22</v>
      </c>
      <c r="M7" s="63" t="s">
        <v>19</v>
      </c>
      <c r="N7" s="62">
        <v>13.1</v>
      </c>
      <c r="O7">
        <f t="shared" si="0"/>
        <v>12</v>
      </c>
      <c r="P7">
        <f t="shared" si="1"/>
        <v>14.75</v>
      </c>
    </row>
    <row r="8" spans="11:16" ht="12.75" customHeight="1">
      <c r="K8" s="62">
        <v>1834</v>
      </c>
      <c r="L8" s="63" t="s">
        <v>23</v>
      </c>
      <c r="M8" s="63" t="s">
        <v>19</v>
      </c>
      <c r="N8" s="62">
        <v>14.1</v>
      </c>
      <c r="O8">
        <f t="shared" si="0"/>
        <v>12</v>
      </c>
      <c r="P8">
        <f t="shared" si="1"/>
        <v>14.75</v>
      </c>
    </row>
    <row r="9" spans="11:16" ht="12.75" customHeight="1">
      <c r="K9" s="62">
        <v>1835</v>
      </c>
      <c r="L9" s="63" t="s">
        <v>23</v>
      </c>
      <c r="M9" s="63" t="s">
        <v>19</v>
      </c>
      <c r="N9" s="62">
        <v>14.25</v>
      </c>
      <c r="O9">
        <f t="shared" si="0"/>
        <v>12</v>
      </c>
      <c r="P9">
        <f t="shared" si="1"/>
        <v>14.75</v>
      </c>
    </row>
    <row r="10" spans="11:16" ht="12.75" customHeight="1">
      <c r="K10" s="62">
        <v>1836</v>
      </c>
      <c r="L10" s="63" t="s">
        <v>23</v>
      </c>
      <c r="M10" s="63" t="s">
        <v>19</v>
      </c>
      <c r="N10" s="62">
        <v>14.15</v>
      </c>
      <c r="O10">
        <f t="shared" si="0"/>
        <v>12</v>
      </c>
      <c r="P10">
        <f t="shared" si="1"/>
        <v>14.75</v>
      </c>
    </row>
    <row r="11" spans="11:16" ht="12.75" customHeight="1">
      <c r="K11" s="62">
        <v>1837</v>
      </c>
      <c r="L11" s="63" t="s">
        <v>23</v>
      </c>
      <c r="M11" s="63" t="s">
        <v>19</v>
      </c>
      <c r="N11" s="62">
        <v>13.45</v>
      </c>
      <c r="O11">
        <f t="shared" si="0"/>
        <v>12</v>
      </c>
      <c r="P11">
        <f t="shared" si="1"/>
        <v>14.75</v>
      </c>
    </row>
    <row r="12" spans="11:16" ht="12.75" customHeight="1">
      <c r="K12" s="62">
        <v>1838</v>
      </c>
      <c r="L12" s="63" t="s">
        <v>23</v>
      </c>
      <c r="M12" s="63" t="s">
        <v>19</v>
      </c>
      <c r="N12" s="62">
        <v>12.4</v>
      </c>
      <c r="O12">
        <f t="shared" si="0"/>
        <v>12</v>
      </c>
      <c r="P12">
        <f t="shared" si="1"/>
        <v>14.75</v>
      </c>
    </row>
    <row r="13" spans="11:16" ht="12.75" customHeight="1">
      <c r="K13" s="62">
        <v>1839</v>
      </c>
      <c r="L13" s="63" t="s">
        <v>23</v>
      </c>
      <c r="M13" s="63" t="s">
        <v>19</v>
      </c>
      <c r="N13" s="62">
        <v>13.45</v>
      </c>
      <c r="O13">
        <f t="shared" si="0"/>
        <v>12</v>
      </c>
      <c r="P13">
        <f t="shared" si="1"/>
        <v>14.75</v>
      </c>
    </row>
    <row r="14" spans="11:16" ht="12.75" customHeight="1">
      <c r="K14" s="62">
        <v>1840</v>
      </c>
      <c r="L14" s="63" t="s">
        <v>23</v>
      </c>
      <c r="M14" s="63" t="s">
        <v>19</v>
      </c>
      <c r="N14" s="62">
        <v>22.5</v>
      </c>
      <c r="O14">
        <f t="shared" si="0"/>
        <v>12</v>
      </c>
      <c r="P14">
        <f t="shared" si="1"/>
        <v>14.75</v>
      </c>
    </row>
    <row r="15" spans="11:16" ht="12.75" customHeight="1">
      <c r="K15" s="62">
        <v>1992</v>
      </c>
      <c r="L15" s="63" t="s">
        <v>24</v>
      </c>
      <c r="M15" s="63" t="s">
        <v>19</v>
      </c>
      <c r="N15" s="62">
        <v>13.45</v>
      </c>
      <c r="O15">
        <f t="shared" si="0"/>
        <v>12</v>
      </c>
      <c r="P15">
        <f t="shared" si="1"/>
        <v>14.75</v>
      </c>
    </row>
    <row r="16" spans="11:16" ht="12.75" customHeight="1">
      <c r="K16" s="62">
        <v>2013</v>
      </c>
      <c r="L16" s="63" t="s">
        <v>25</v>
      </c>
      <c r="M16" s="63" t="s">
        <v>19</v>
      </c>
      <c r="N16" s="62">
        <v>13.9</v>
      </c>
      <c r="O16">
        <f t="shared" si="0"/>
        <v>12</v>
      </c>
      <c r="P16">
        <f t="shared" si="1"/>
        <v>14.75</v>
      </c>
    </row>
    <row r="17" spans="11:16" ht="12.75" customHeight="1">
      <c r="K17" s="62">
        <v>2317</v>
      </c>
      <c r="L17" s="63" t="s">
        <v>18</v>
      </c>
      <c r="M17" s="63" t="s">
        <v>19</v>
      </c>
      <c r="N17" s="62">
        <v>13.95</v>
      </c>
      <c r="O17">
        <f t="shared" si="0"/>
        <v>12</v>
      </c>
      <c r="P17">
        <f t="shared" si="1"/>
        <v>14.75</v>
      </c>
    </row>
    <row r="18" spans="11:16" ht="12.75" customHeight="1">
      <c r="K18" s="62">
        <v>2554</v>
      </c>
      <c r="L18" s="63" t="s">
        <v>26</v>
      </c>
      <c r="M18" s="63" t="s">
        <v>19</v>
      </c>
      <c r="N18" s="62">
        <v>12.55</v>
      </c>
      <c r="O18">
        <f t="shared" si="0"/>
        <v>12</v>
      </c>
      <c r="P18">
        <f t="shared" si="1"/>
        <v>14.75</v>
      </c>
    </row>
    <row r="19" spans="11:16" ht="12.75" customHeight="1">
      <c r="K19" s="62">
        <v>2786</v>
      </c>
      <c r="L19" s="63" t="s">
        <v>27</v>
      </c>
      <c r="M19" s="63" t="s">
        <v>19</v>
      </c>
      <c r="N19" s="62">
        <v>13.35</v>
      </c>
      <c r="O19">
        <f t="shared" si="0"/>
        <v>12</v>
      </c>
      <c r="P19">
        <f t="shared" si="1"/>
        <v>14.75</v>
      </c>
    </row>
    <row r="20" spans="11:16" ht="12.75" customHeight="1">
      <c r="K20" s="62">
        <v>2787</v>
      </c>
      <c r="L20" s="63" t="s">
        <v>27</v>
      </c>
      <c r="M20" s="63" t="s">
        <v>19</v>
      </c>
      <c r="N20" s="62">
        <v>14.35</v>
      </c>
      <c r="O20">
        <f t="shared" si="0"/>
        <v>12</v>
      </c>
      <c r="P20">
        <f t="shared" si="1"/>
        <v>14.75</v>
      </c>
    </row>
    <row r="21" spans="11:16" ht="12.75" customHeight="1">
      <c r="K21" s="62">
        <v>2788</v>
      </c>
      <c r="L21" s="63" t="s">
        <v>27</v>
      </c>
      <c r="M21" s="63" t="s">
        <v>19</v>
      </c>
      <c r="N21" s="62">
        <v>14.15</v>
      </c>
      <c r="O21">
        <f t="shared" si="0"/>
        <v>12</v>
      </c>
      <c r="P21">
        <f t="shared" si="1"/>
        <v>14.75</v>
      </c>
    </row>
    <row r="22" spans="11:16" ht="12.75" customHeight="1">
      <c r="K22" s="62">
        <v>2789</v>
      </c>
      <c r="L22" s="63" t="s">
        <v>27</v>
      </c>
      <c r="M22" s="63" t="s">
        <v>19</v>
      </c>
      <c r="N22" s="62">
        <v>13.75</v>
      </c>
      <c r="O22">
        <f t="shared" si="0"/>
        <v>12</v>
      </c>
      <c r="P22">
        <f t="shared" si="1"/>
        <v>14.75</v>
      </c>
    </row>
    <row r="23" spans="11:16" ht="12.75" customHeight="1">
      <c r="K23" s="62">
        <v>2790</v>
      </c>
      <c r="L23" s="63" t="s">
        <v>27</v>
      </c>
      <c r="M23" s="63" t="s">
        <v>19</v>
      </c>
      <c r="N23" s="62">
        <v>12.55</v>
      </c>
      <c r="O23">
        <f t="shared" si="0"/>
        <v>12</v>
      </c>
      <c r="P23">
        <f t="shared" si="1"/>
        <v>14.75</v>
      </c>
    </row>
    <row r="24" spans="11:16" ht="12.75" customHeight="1">
      <c r="K24" s="62">
        <v>2791</v>
      </c>
      <c r="L24" s="63" t="s">
        <v>27</v>
      </c>
      <c r="M24" s="63" t="s">
        <v>19</v>
      </c>
      <c r="N24" s="62">
        <v>14.1</v>
      </c>
      <c r="O24">
        <f t="shared" si="0"/>
        <v>12</v>
      </c>
      <c r="P24">
        <f t="shared" si="1"/>
        <v>14.75</v>
      </c>
    </row>
    <row r="25" spans="11:16" ht="12.75" customHeight="1">
      <c r="K25" s="62">
        <v>2861</v>
      </c>
      <c r="L25" s="63" t="s">
        <v>28</v>
      </c>
      <c r="M25" s="63" t="s">
        <v>19</v>
      </c>
      <c r="N25" s="62">
        <v>13.65</v>
      </c>
      <c r="O25">
        <f t="shared" si="0"/>
        <v>12</v>
      </c>
      <c r="P25">
        <f t="shared" si="1"/>
        <v>14.75</v>
      </c>
    </row>
    <row r="26" spans="11:16" ht="12.75" customHeight="1">
      <c r="K26" s="62">
        <v>2900</v>
      </c>
      <c r="L26" s="63" t="s">
        <v>29</v>
      </c>
      <c r="M26" s="63" t="s">
        <v>19</v>
      </c>
      <c r="N26" s="62">
        <v>13.95</v>
      </c>
      <c r="O26">
        <f t="shared" si="0"/>
        <v>12</v>
      </c>
      <c r="P26">
        <f t="shared" si="1"/>
        <v>14.75</v>
      </c>
    </row>
    <row r="27" spans="11:16" ht="12.75" customHeight="1">
      <c r="K27" s="62">
        <v>2901</v>
      </c>
      <c r="L27" s="63" t="s">
        <v>29</v>
      </c>
      <c r="M27" s="63" t="s">
        <v>19</v>
      </c>
      <c r="N27" s="62">
        <v>13.35</v>
      </c>
      <c r="O27">
        <f t="shared" si="0"/>
        <v>12</v>
      </c>
      <c r="P27">
        <f t="shared" si="1"/>
        <v>14.75</v>
      </c>
    </row>
    <row r="28" spans="11:16" ht="12.75" customHeight="1">
      <c r="K28" s="62">
        <v>2902</v>
      </c>
      <c r="L28" s="63" t="s">
        <v>29</v>
      </c>
      <c r="M28" s="63" t="s">
        <v>19</v>
      </c>
      <c r="N28" s="62">
        <v>13.75</v>
      </c>
      <c r="O28">
        <f t="shared" si="0"/>
        <v>12</v>
      </c>
      <c r="P28">
        <f t="shared" si="1"/>
        <v>14.75</v>
      </c>
    </row>
    <row r="29" spans="11:16" ht="12.75" customHeight="1">
      <c r="K29" s="62">
        <v>2903</v>
      </c>
      <c r="L29" s="63" t="s">
        <v>29</v>
      </c>
      <c r="M29" s="63" t="s">
        <v>19</v>
      </c>
      <c r="N29" s="62">
        <v>13.9</v>
      </c>
      <c r="O29">
        <f t="shared" si="0"/>
        <v>12</v>
      </c>
      <c r="P29">
        <f t="shared" si="1"/>
        <v>14.75</v>
      </c>
    </row>
    <row r="30" spans="11:16" ht="12.75" customHeight="1">
      <c r="K30" s="62">
        <v>2904</v>
      </c>
      <c r="L30" s="63" t="s">
        <v>29</v>
      </c>
      <c r="M30" s="63" t="s">
        <v>19</v>
      </c>
      <c r="N30" s="62">
        <v>13</v>
      </c>
      <c r="O30">
        <f t="shared" si="0"/>
        <v>12</v>
      </c>
      <c r="P30">
        <f t="shared" si="1"/>
        <v>14.75</v>
      </c>
    </row>
    <row r="31" spans="11:16" ht="12.75" customHeight="1">
      <c r="K31" s="62">
        <v>2905</v>
      </c>
      <c r="L31" s="63" t="s">
        <v>29</v>
      </c>
      <c r="M31" s="63" t="s">
        <v>19</v>
      </c>
      <c r="N31" s="62">
        <v>12.55</v>
      </c>
      <c r="O31">
        <f t="shared" si="0"/>
        <v>12</v>
      </c>
      <c r="P31">
        <f t="shared" si="1"/>
        <v>14.75</v>
      </c>
    </row>
    <row r="32" spans="11:16" ht="12.75" customHeight="1">
      <c r="K32" s="62">
        <v>2973</v>
      </c>
      <c r="L32" s="63" t="s">
        <v>30</v>
      </c>
      <c r="M32" s="63" t="s">
        <v>19</v>
      </c>
      <c r="N32" s="62">
        <v>14.75</v>
      </c>
      <c r="O32">
        <f t="shared" si="0"/>
        <v>12</v>
      </c>
      <c r="P32">
        <f t="shared" si="1"/>
        <v>14.75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13.856451612903225</v>
      </c>
    </row>
    <row r="36" spans="13:14" ht="12.75" customHeight="1">
      <c r="M36" s="2" t="s">
        <v>12</v>
      </c>
      <c r="N36" s="4">
        <f>STDEV(N2:N34)</f>
        <v>1.7260138052501228</v>
      </c>
    </row>
    <row r="37" spans="13:14" ht="12.75" customHeight="1">
      <c r="M37" s="2" t="s">
        <v>5</v>
      </c>
      <c r="N37" s="3">
        <f>N36/N35*100</f>
        <v>12.456391098301435</v>
      </c>
    </row>
    <row r="38" spans="13:14" ht="12.75" customHeight="1">
      <c r="M38" s="2" t="s">
        <v>13</v>
      </c>
      <c r="N38" s="3">
        <f>N35/N41*100</f>
        <v>103.59963822731385</v>
      </c>
    </row>
    <row r="39" spans="13:14" ht="12.75" customHeight="1">
      <c r="M39" s="2" t="s">
        <v>6</v>
      </c>
      <c r="N39" s="5">
        <v>12</v>
      </c>
    </row>
    <row r="40" spans="13:14" ht="12.75" customHeight="1">
      <c r="M40" s="2" t="s">
        <v>7</v>
      </c>
      <c r="N40" s="5">
        <v>14.75</v>
      </c>
    </row>
    <row r="41" spans="13:14" ht="12.75" customHeight="1">
      <c r="M41" s="2" t="s">
        <v>8</v>
      </c>
      <c r="N41" s="5">
        <f>(N39+N40)/2</f>
        <v>13.375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64" t="s">
        <v>0</v>
      </c>
      <c r="L1" s="64" t="s">
        <v>1</v>
      </c>
      <c r="M1" s="64" t="s">
        <v>2</v>
      </c>
      <c r="N1" s="64" t="s">
        <v>64</v>
      </c>
      <c r="O1" s="1" t="s">
        <v>4</v>
      </c>
      <c r="P1" s="1" t="s">
        <v>3</v>
      </c>
    </row>
    <row r="2" spans="1:16" ht="12.75">
      <c r="A2" s="13" t="s">
        <v>63</v>
      </c>
      <c r="K2" s="65">
        <v>1766</v>
      </c>
      <c r="L2" s="66" t="s">
        <v>22</v>
      </c>
      <c r="M2" s="66" t="s">
        <v>19</v>
      </c>
      <c r="N2" s="65">
        <v>0.23</v>
      </c>
      <c r="O2">
        <f aca="true" t="shared" si="0" ref="O2:O32">$D$7</f>
        <v>0.1</v>
      </c>
      <c r="P2">
        <f aca="true" t="shared" si="1" ref="P2:P32">$E$7</f>
        <v>0.24</v>
      </c>
    </row>
    <row r="3" spans="1:16" ht="12.75">
      <c r="A3" s="13" t="s">
        <v>31</v>
      </c>
      <c r="K3" s="65">
        <v>1767</v>
      </c>
      <c r="L3" s="66" t="s">
        <v>22</v>
      </c>
      <c r="M3" s="66" t="s">
        <v>19</v>
      </c>
      <c r="N3" s="65">
        <v>0.3</v>
      </c>
      <c r="O3">
        <f t="shared" si="0"/>
        <v>0.1</v>
      </c>
      <c r="P3">
        <f t="shared" si="1"/>
        <v>0.24</v>
      </c>
    </row>
    <row r="4" spans="11:16" ht="12.75">
      <c r="K4" s="65">
        <v>1768</v>
      </c>
      <c r="L4" s="66" t="s">
        <v>22</v>
      </c>
      <c r="M4" s="66" t="s">
        <v>19</v>
      </c>
      <c r="N4" s="65">
        <v>0.27</v>
      </c>
      <c r="O4">
        <f t="shared" si="0"/>
        <v>0.1</v>
      </c>
      <c r="P4">
        <f t="shared" si="1"/>
        <v>0.24</v>
      </c>
    </row>
    <row r="5" spans="1:16" ht="12.75">
      <c r="A5" t="s">
        <v>15</v>
      </c>
      <c r="K5" s="65">
        <v>1769</v>
      </c>
      <c r="L5" s="66" t="s">
        <v>22</v>
      </c>
      <c r="M5" s="66" t="s">
        <v>19</v>
      </c>
      <c r="N5" s="65">
        <v>0.24</v>
      </c>
      <c r="O5">
        <f t="shared" si="0"/>
        <v>0.1</v>
      </c>
      <c r="P5">
        <f t="shared" si="1"/>
        <v>0.24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65">
        <v>1770</v>
      </c>
      <c r="L6" s="66" t="s">
        <v>22</v>
      </c>
      <c r="M6" s="66" t="s">
        <v>19</v>
      </c>
      <c r="N6" s="65">
        <v>0.22</v>
      </c>
      <c r="O6">
        <f t="shared" si="0"/>
        <v>0.1</v>
      </c>
      <c r="P6">
        <f t="shared" si="1"/>
        <v>0.24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0.16999999999999998</v>
      </c>
      <c r="D7" s="5">
        <f>+N39</f>
        <v>0.1</v>
      </c>
      <c r="E7" s="5">
        <f>+N40</f>
        <v>0.24</v>
      </c>
      <c r="F7" s="5">
        <f>N35</f>
        <v>0.15870967741935488</v>
      </c>
      <c r="G7" s="6">
        <f>N36</f>
        <v>0.059258863499275685</v>
      </c>
      <c r="H7" s="3">
        <f>N37</f>
        <v>37.337901798324104</v>
      </c>
      <c r="I7" s="3">
        <f>+N38</f>
        <v>93.35863377609111</v>
      </c>
      <c r="K7" s="65">
        <v>1771</v>
      </c>
      <c r="L7" s="66" t="s">
        <v>22</v>
      </c>
      <c r="M7" s="66" t="s">
        <v>19</v>
      </c>
      <c r="N7" s="65">
        <v>0.28</v>
      </c>
      <c r="O7">
        <f t="shared" si="0"/>
        <v>0.1</v>
      </c>
      <c r="P7">
        <f t="shared" si="1"/>
        <v>0.24</v>
      </c>
    </row>
    <row r="8" spans="11:16" ht="12.75" customHeight="1">
      <c r="K8" s="65">
        <v>1834</v>
      </c>
      <c r="L8" s="66" t="s">
        <v>23</v>
      </c>
      <c r="M8" s="66" t="s">
        <v>19</v>
      </c>
      <c r="N8" s="65">
        <v>0.19</v>
      </c>
      <c r="O8">
        <f t="shared" si="0"/>
        <v>0.1</v>
      </c>
      <c r="P8">
        <f t="shared" si="1"/>
        <v>0.24</v>
      </c>
    </row>
    <row r="9" spans="11:16" ht="12.75" customHeight="1">
      <c r="K9" s="65">
        <v>1835</v>
      </c>
      <c r="L9" s="66" t="s">
        <v>23</v>
      </c>
      <c r="M9" s="66" t="s">
        <v>19</v>
      </c>
      <c r="N9" s="65">
        <v>0.14</v>
      </c>
      <c r="O9">
        <f t="shared" si="0"/>
        <v>0.1</v>
      </c>
      <c r="P9">
        <f t="shared" si="1"/>
        <v>0.24</v>
      </c>
    </row>
    <row r="10" spans="11:16" ht="12.75" customHeight="1">
      <c r="K10" s="65">
        <v>1836</v>
      </c>
      <c r="L10" s="66" t="s">
        <v>23</v>
      </c>
      <c r="M10" s="66" t="s">
        <v>19</v>
      </c>
      <c r="N10" s="65">
        <v>0.15</v>
      </c>
      <c r="O10">
        <f t="shared" si="0"/>
        <v>0.1</v>
      </c>
      <c r="P10">
        <f t="shared" si="1"/>
        <v>0.24</v>
      </c>
    </row>
    <row r="11" spans="11:16" ht="12.75" customHeight="1">
      <c r="K11" s="65">
        <v>1837</v>
      </c>
      <c r="L11" s="66" t="s">
        <v>23</v>
      </c>
      <c r="M11" s="66" t="s">
        <v>19</v>
      </c>
      <c r="N11" s="65">
        <v>0.14</v>
      </c>
      <c r="O11">
        <f t="shared" si="0"/>
        <v>0.1</v>
      </c>
      <c r="P11">
        <f t="shared" si="1"/>
        <v>0.24</v>
      </c>
    </row>
    <row r="12" spans="11:16" ht="12.75" customHeight="1">
      <c r="K12" s="65">
        <v>1838</v>
      </c>
      <c r="L12" s="66" t="s">
        <v>23</v>
      </c>
      <c r="M12" s="66" t="s">
        <v>19</v>
      </c>
      <c r="N12" s="65">
        <v>0.16</v>
      </c>
      <c r="O12">
        <f t="shared" si="0"/>
        <v>0.1</v>
      </c>
      <c r="P12">
        <f t="shared" si="1"/>
        <v>0.24</v>
      </c>
    </row>
    <row r="13" spans="11:16" ht="12.75" customHeight="1">
      <c r="K13" s="65">
        <v>1839</v>
      </c>
      <c r="L13" s="66" t="s">
        <v>23</v>
      </c>
      <c r="M13" s="66" t="s">
        <v>19</v>
      </c>
      <c r="N13" s="65">
        <v>0.16</v>
      </c>
      <c r="O13">
        <f t="shared" si="0"/>
        <v>0.1</v>
      </c>
      <c r="P13">
        <f t="shared" si="1"/>
        <v>0.24</v>
      </c>
    </row>
    <row r="14" spans="11:16" ht="12.75" customHeight="1">
      <c r="K14" s="65">
        <v>1840</v>
      </c>
      <c r="L14" s="66" t="s">
        <v>23</v>
      </c>
      <c r="M14" s="66" t="s">
        <v>19</v>
      </c>
      <c r="N14" s="65">
        <v>0.25</v>
      </c>
      <c r="O14">
        <f t="shared" si="0"/>
        <v>0.1</v>
      </c>
      <c r="P14">
        <f t="shared" si="1"/>
        <v>0.24</v>
      </c>
    </row>
    <row r="15" spans="11:16" ht="12.75" customHeight="1">
      <c r="K15" s="65">
        <v>1992</v>
      </c>
      <c r="L15" s="66" t="s">
        <v>24</v>
      </c>
      <c r="M15" s="66" t="s">
        <v>19</v>
      </c>
      <c r="N15" s="65">
        <v>0.14</v>
      </c>
      <c r="O15">
        <f t="shared" si="0"/>
        <v>0.1</v>
      </c>
      <c r="P15">
        <f t="shared" si="1"/>
        <v>0.24</v>
      </c>
    </row>
    <row r="16" spans="11:16" ht="12.75" customHeight="1">
      <c r="K16" s="65">
        <v>2013</v>
      </c>
      <c r="L16" s="66" t="s">
        <v>25</v>
      </c>
      <c r="M16" s="66" t="s">
        <v>19</v>
      </c>
      <c r="N16" s="65">
        <v>0.13</v>
      </c>
      <c r="O16">
        <f t="shared" si="0"/>
        <v>0.1</v>
      </c>
      <c r="P16">
        <f t="shared" si="1"/>
        <v>0.24</v>
      </c>
    </row>
    <row r="17" spans="11:16" ht="12.75" customHeight="1">
      <c r="K17" s="65">
        <v>2317</v>
      </c>
      <c r="L17" s="66" t="s">
        <v>18</v>
      </c>
      <c r="M17" s="66" t="s">
        <v>19</v>
      </c>
      <c r="N17" s="65">
        <v>0.12</v>
      </c>
      <c r="O17">
        <f t="shared" si="0"/>
        <v>0.1</v>
      </c>
      <c r="P17">
        <f t="shared" si="1"/>
        <v>0.24</v>
      </c>
    </row>
    <row r="18" spans="11:16" ht="12.75" customHeight="1">
      <c r="K18" s="65">
        <v>2554</v>
      </c>
      <c r="L18" s="66" t="s">
        <v>26</v>
      </c>
      <c r="M18" s="66" t="s">
        <v>19</v>
      </c>
      <c r="N18" s="65">
        <v>0.12</v>
      </c>
      <c r="O18">
        <f t="shared" si="0"/>
        <v>0.1</v>
      </c>
      <c r="P18">
        <f t="shared" si="1"/>
        <v>0.24</v>
      </c>
    </row>
    <row r="19" spans="11:16" ht="12.75" customHeight="1">
      <c r="K19" s="65">
        <v>2786</v>
      </c>
      <c r="L19" s="66" t="s">
        <v>27</v>
      </c>
      <c r="M19" s="66" t="s">
        <v>19</v>
      </c>
      <c r="N19" s="65">
        <v>0.11</v>
      </c>
      <c r="O19">
        <f t="shared" si="0"/>
        <v>0.1</v>
      </c>
      <c r="P19">
        <f t="shared" si="1"/>
        <v>0.24</v>
      </c>
    </row>
    <row r="20" spans="11:16" ht="12.75" customHeight="1">
      <c r="K20" s="65">
        <v>2787</v>
      </c>
      <c r="L20" s="66" t="s">
        <v>27</v>
      </c>
      <c r="M20" s="66" t="s">
        <v>19</v>
      </c>
      <c r="N20" s="65">
        <v>0.11</v>
      </c>
      <c r="O20">
        <f t="shared" si="0"/>
        <v>0.1</v>
      </c>
      <c r="P20">
        <f t="shared" si="1"/>
        <v>0.24</v>
      </c>
    </row>
    <row r="21" spans="11:16" ht="12.75" customHeight="1">
      <c r="K21" s="65">
        <v>2788</v>
      </c>
      <c r="L21" s="66" t="s">
        <v>27</v>
      </c>
      <c r="M21" s="66" t="s">
        <v>19</v>
      </c>
      <c r="N21" s="65">
        <v>0.1</v>
      </c>
      <c r="O21">
        <f t="shared" si="0"/>
        <v>0.1</v>
      </c>
      <c r="P21">
        <f t="shared" si="1"/>
        <v>0.24</v>
      </c>
    </row>
    <row r="22" spans="11:16" ht="12.75" customHeight="1">
      <c r="K22" s="65">
        <v>2789</v>
      </c>
      <c r="L22" s="66" t="s">
        <v>27</v>
      </c>
      <c r="M22" s="66" t="s">
        <v>19</v>
      </c>
      <c r="N22" s="65">
        <v>0.1</v>
      </c>
      <c r="O22">
        <f t="shared" si="0"/>
        <v>0.1</v>
      </c>
      <c r="P22">
        <f t="shared" si="1"/>
        <v>0.24</v>
      </c>
    </row>
    <row r="23" spans="11:16" ht="12.75" customHeight="1">
      <c r="K23" s="65">
        <v>2790</v>
      </c>
      <c r="L23" s="66" t="s">
        <v>27</v>
      </c>
      <c r="M23" s="66" t="s">
        <v>19</v>
      </c>
      <c r="N23" s="65">
        <v>0.12</v>
      </c>
      <c r="O23">
        <f t="shared" si="0"/>
        <v>0.1</v>
      </c>
      <c r="P23">
        <f t="shared" si="1"/>
        <v>0.24</v>
      </c>
    </row>
    <row r="24" spans="11:16" ht="12.75" customHeight="1">
      <c r="K24" s="65">
        <v>2791</v>
      </c>
      <c r="L24" s="66" t="s">
        <v>27</v>
      </c>
      <c r="M24" s="66" t="s">
        <v>19</v>
      </c>
      <c r="N24" s="65">
        <v>0.14</v>
      </c>
      <c r="O24">
        <f t="shared" si="0"/>
        <v>0.1</v>
      </c>
      <c r="P24">
        <f t="shared" si="1"/>
        <v>0.24</v>
      </c>
    </row>
    <row r="25" spans="11:16" ht="12.75" customHeight="1">
      <c r="K25" s="65">
        <v>2861</v>
      </c>
      <c r="L25" s="66" t="s">
        <v>28</v>
      </c>
      <c r="M25" s="66" t="s">
        <v>19</v>
      </c>
      <c r="N25" s="65">
        <v>0.18</v>
      </c>
      <c r="O25">
        <f t="shared" si="0"/>
        <v>0.1</v>
      </c>
      <c r="P25">
        <f t="shared" si="1"/>
        <v>0.24</v>
      </c>
    </row>
    <row r="26" spans="11:16" ht="12.75" customHeight="1">
      <c r="K26" s="65">
        <v>2900</v>
      </c>
      <c r="L26" s="66" t="s">
        <v>29</v>
      </c>
      <c r="M26" s="66" t="s">
        <v>19</v>
      </c>
      <c r="N26" s="65">
        <v>0.12</v>
      </c>
      <c r="O26">
        <f t="shared" si="0"/>
        <v>0.1</v>
      </c>
      <c r="P26">
        <f t="shared" si="1"/>
        <v>0.24</v>
      </c>
    </row>
    <row r="27" spans="11:16" ht="12.75" customHeight="1">
      <c r="K27" s="65">
        <v>2901</v>
      </c>
      <c r="L27" s="66" t="s">
        <v>29</v>
      </c>
      <c r="M27" s="66" t="s">
        <v>19</v>
      </c>
      <c r="N27" s="65">
        <v>0.11</v>
      </c>
      <c r="O27">
        <f t="shared" si="0"/>
        <v>0.1</v>
      </c>
      <c r="P27">
        <f t="shared" si="1"/>
        <v>0.24</v>
      </c>
    </row>
    <row r="28" spans="11:16" ht="12.75" customHeight="1">
      <c r="K28" s="65">
        <v>2902</v>
      </c>
      <c r="L28" s="66" t="s">
        <v>29</v>
      </c>
      <c r="M28" s="66" t="s">
        <v>19</v>
      </c>
      <c r="N28" s="65">
        <v>0.1</v>
      </c>
      <c r="O28">
        <f t="shared" si="0"/>
        <v>0.1</v>
      </c>
      <c r="P28">
        <f t="shared" si="1"/>
        <v>0.24</v>
      </c>
    </row>
    <row r="29" spans="11:16" ht="12.75" customHeight="1">
      <c r="K29" s="65">
        <v>2903</v>
      </c>
      <c r="L29" s="66" t="s">
        <v>29</v>
      </c>
      <c r="M29" s="66" t="s">
        <v>19</v>
      </c>
      <c r="N29" s="65">
        <v>0.1</v>
      </c>
      <c r="O29">
        <f t="shared" si="0"/>
        <v>0.1</v>
      </c>
      <c r="P29">
        <f t="shared" si="1"/>
        <v>0.24</v>
      </c>
    </row>
    <row r="30" spans="11:16" ht="12.75" customHeight="1">
      <c r="K30" s="65">
        <v>2904</v>
      </c>
      <c r="L30" s="66" t="s">
        <v>29</v>
      </c>
      <c r="M30" s="66" t="s">
        <v>19</v>
      </c>
      <c r="N30" s="65">
        <v>0.11</v>
      </c>
      <c r="O30">
        <f t="shared" si="0"/>
        <v>0.1</v>
      </c>
      <c r="P30">
        <f t="shared" si="1"/>
        <v>0.24</v>
      </c>
    </row>
    <row r="31" spans="11:16" ht="12.75" customHeight="1">
      <c r="K31" s="65">
        <v>2905</v>
      </c>
      <c r="L31" s="66" t="s">
        <v>29</v>
      </c>
      <c r="M31" s="66" t="s">
        <v>19</v>
      </c>
      <c r="N31" s="65">
        <v>0.12</v>
      </c>
      <c r="O31">
        <f t="shared" si="0"/>
        <v>0.1</v>
      </c>
      <c r="P31">
        <f t="shared" si="1"/>
        <v>0.24</v>
      </c>
    </row>
    <row r="32" spans="11:16" ht="12.75" customHeight="1">
      <c r="K32" s="65">
        <v>2973</v>
      </c>
      <c r="L32" s="66" t="s">
        <v>30</v>
      </c>
      <c r="M32" s="66" t="s">
        <v>19</v>
      </c>
      <c r="N32" s="65">
        <v>0.16</v>
      </c>
      <c r="O32">
        <f t="shared" si="0"/>
        <v>0.1</v>
      </c>
      <c r="P32">
        <f t="shared" si="1"/>
        <v>0.24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0.15870967741935488</v>
      </c>
    </row>
    <row r="36" spans="13:14" ht="12.75" customHeight="1">
      <c r="M36" s="2" t="s">
        <v>12</v>
      </c>
      <c r="N36" s="4">
        <f>STDEV(N2:N34)</f>
        <v>0.059258863499275685</v>
      </c>
    </row>
    <row r="37" spans="13:14" ht="12.75" customHeight="1">
      <c r="M37" s="2" t="s">
        <v>5</v>
      </c>
      <c r="N37" s="3">
        <f>N36/N35*100</f>
        <v>37.337901798324104</v>
      </c>
    </row>
    <row r="38" spans="13:14" ht="12.75" customHeight="1">
      <c r="M38" s="2" t="s">
        <v>13</v>
      </c>
      <c r="N38" s="3">
        <f>N35/N41*100</f>
        <v>93.35863377609111</v>
      </c>
    </row>
    <row r="39" spans="13:14" ht="12.75" customHeight="1">
      <c r="M39" s="2" t="s">
        <v>6</v>
      </c>
      <c r="N39" s="5">
        <v>0.1</v>
      </c>
    </row>
    <row r="40" spans="13:14" ht="12.75" customHeight="1">
      <c r="M40" s="2" t="s">
        <v>7</v>
      </c>
      <c r="N40" s="5">
        <v>0.24</v>
      </c>
    </row>
    <row r="41" spans="13:14" ht="12.75" customHeight="1">
      <c r="M41" s="2" t="s">
        <v>8</v>
      </c>
      <c r="N41" s="5">
        <f>(N39+N40)/2</f>
        <v>0.16999999999999998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67" t="s">
        <v>0</v>
      </c>
      <c r="L1" s="67" t="s">
        <v>1</v>
      </c>
      <c r="M1" s="67" t="s">
        <v>2</v>
      </c>
      <c r="N1" s="67" t="s">
        <v>66</v>
      </c>
      <c r="O1" s="1" t="s">
        <v>4</v>
      </c>
      <c r="P1" s="1" t="s">
        <v>3</v>
      </c>
    </row>
    <row r="2" spans="1:16" ht="12.75">
      <c r="A2" s="13" t="s">
        <v>65</v>
      </c>
      <c r="K2" s="68">
        <v>1766</v>
      </c>
      <c r="L2" s="69" t="s">
        <v>22</v>
      </c>
      <c r="M2" s="69" t="s">
        <v>19</v>
      </c>
      <c r="N2" s="68">
        <v>0.9</v>
      </c>
      <c r="O2">
        <f aca="true" t="shared" si="0" ref="O2:O32">$D$7</f>
        <v>0.5</v>
      </c>
      <c r="P2">
        <f aca="true" t="shared" si="1" ref="P2:P32">$E$7</f>
        <v>0.8</v>
      </c>
    </row>
    <row r="3" spans="1:16" ht="12.75">
      <c r="A3" s="13" t="s">
        <v>31</v>
      </c>
      <c r="K3" s="68">
        <v>1767</v>
      </c>
      <c r="L3" s="69" t="s">
        <v>22</v>
      </c>
      <c r="M3" s="69" t="s">
        <v>19</v>
      </c>
      <c r="N3" s="68">
        <v>0.6</v>
      </c>
      <c r="O3">
        <f t="shared" si="0"/>
        <v>0.5</v>
      </c>
      <c r="P3">
        <f t="shared" si="1"/>
        <v>0.8</v>
      </c>
    </row>
    <row r="4" spans="11:16" ht="12.75">
      <c r="K4" s="68">
        <v>1768</v>
      </c>
      <c r="L4" s="69" t="s">
        <v>22</v>
      </c>
      <c r="M4" s="69" t="s">
        <v>19</v>
      </c>
      <c r="N4" s="68">
        <v>1</v>
      </c>
      <c r="O4">
        <f t="shared" si="0"/>
        <v>0.5</v>
      </c>
      <c r="P4">
        <f t="shared" si="1"/>
        <v>0.8</v>
      </c>
    </row>
    <row r="5" spans="1:16" ht="12.75">
      <c r="A5" t="s">
        <v>15</v>
      </c>
      <c r="K5" s="68">
        <v>1769</v>
      </c>
      <c r="L5" s="69" t="s">
        <v>22</v>
      </c>
      <c r="M5" s="69" t="s">
        <v>19</v>
      </c>
      <c r="N5" s="68">
        <v>0.8</v>
      </c>
      <c r="O5">
        <f t="shared" si="0"/>
        <v>0.5</v>
      </c>
      <c r="P5">
        <f t="shared" si="1"/>
        <v>0.8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68">
        <v>1770</v>
      </c>
      <c r="L6" s="69" t="s">
        <v>22</v>
      </c>
      <c r="M6" s="69" t="s">
        <v>19</v>
      </c>
      <c r="N6" s="68">
        <v>0.6</v>
      </c>
      <c r="O6">
        <f t="shared" si="0"/>
        <v>0.5</v>
      </c>
      <c r="P6">
        <f t="shared" si="1"/>
        <v>0.8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0.65</v>
      </c>
      <c r="D7" s="5">
        <f>+N39</f>
        <v>0.5</v>
      </c>
      <c r="E7" s="5">
        <f>+N40</f>
        <v>0.8</v>
      </c>
      <c r="F7" s="5">
        <f>N35</f>
        <v>0.8483870967741934</v>
      </c>
      <c r="G7" s="6">
        <f>N36</f>
        <v>0.27431243469437816</v>
      </c>
      <c r="H7" s="3">
        <f>N37</f>
        <v>32.3334048499077</v>
      </c>
      <c r="I7" s="3">
        <f>+N38</f>
        <v>130.52109181141438</v>
      </c>
      <c r="K7" s="68">
        <v>1771</v>
      </c>
      <c r="L7" s="69" t="s">
        <v>22</v>
      </c>
      <c r="M7" s="69" t="s">
        <v>19</v>
      </c>
      <c r="N7" s="68">
        <v>0.8</v>
      </c>
      <c r="O7">
        <f t="shared" si="0"/>
        <v>0.5</v>
      </c>
      <c r="P7">
        <f t="shared" si="1"/>
        <v>0.8</v>
      </c>
    </row>
    <row r="8" spans="11:16" ht="12.75" customHeight="1">
      <c r="K8" s="68">
        <v>1834</v>
      </c>
      <c r="L8" s="69" t="s">
        <v>23</v>
      </c>
      <c r="M8" s="69" t="s">
        <v>19</v>
      </c>
      <c r="N8" s="68">
        <v>0.9</v>
      </c>
      <c r="O8">
        <f t="shared" si="0"/>
        <v>0.5</v>
      </c>
      <c r="P8">
        <f t="shared" si="1"/>
        <v>0.8</v>
      </c>
    </row>
    <row r="9" spans="11:16" ht="12.75" customHeight="1">
      <c r="K9" s="68">
        <v>1835</v>
      </c>
      <c r="L9" s="69" t="s">
        <v>23</v>
      </c>
      <c r="M9" s="69" t="s">
        <v>19</v>
      </c>
      <c r="N9" s="68">
        <v>0.9</v>
      </c>
      <c r="O9">
        <f t="shared" si="0"/>
        <v>0.5</v>
      </c>
      <c r="P9">
        <f t="shared" si="1"/>
        <v>0.8</v>
      </c>
    </row>
    <row r="10" spans="11:16" ht="12.75" customHeight="1">
      <c r="K10" s="68">
        <v>1836</v>
      </c>
      <c r="L10" s="69" t="s">
        <v>23</v>
      </c>
      <c r="M10" s="69" t="s">
        <v>19</v>
      </c>
      <c r="N10" s="68">
        <v>0.7</v>
      </c>
      <c r="O10">
        <f t="shared" si="0"/>
        <v>0.5</v>
      </c>
      <c r="P10">
        <f t="shared" si="1"/>
        <v>0.8</v>
      </c>
    </row>
    <row r="11" spans="11:16" ht="12.75" customHeight="1">
      <c r="K11" s="68">
        <v>1837</v>
      </c>
      <c r="L11" s="69" t="s">
        <v>23</v>
      </c>
      <c r="M11" s="69" t="s">
        <v>19</v>
      </c>
      <c r="N11" s="68">
        <v>0.6</v>
      </c>
      <c r="O11">
        <f t="shared" si="0"/>
        <v>0.5</v>
      </c>
      <c r="P11">
        <f t="shared" si="1"/>
        <v>0.8</v>
      </c>
    </row>
    <row r="12" spans="11:16" ht="12.75" customHeight="1">
      <c r="K12" s="68">
        <v>1838</v>
      </c>
      <c r="L12" s="69" t="s">
        <v>23</v>
      </c>
      <c r="M12" s="69" t="s">
        <v>19</v>
      </c>
      <c r="N12" s="68">
        <v>0.9</v>
      </c>
      <c r="O12">
        <f t="shared" si="0"/>
        <v>0.5</v>
      </c>
      <c r="P12">
        <f t="shared" si="1"/>
        <v>0.8</v>
      </c>
    </row>
    <row r="13" spans="11:16" ht="12.75" customHeight="1">
      <c r="K13" s="68">
        <v>1839</v>
      </c>
      <c r="L13" s="69" t="s">
        <v>23</v>
      </c>
      <c r="M13" s="69" t="s">
        <v>19</v>
      </c>
      <c r="N13" s="68">
        <v>0.6</v>
      </c>
      <c r="O13">
        <f t="shared" si="0"/>
        <v>0.5</v>
      </c>
      <c r="P13">
        <f t="shared" si="1"/>
        <v>0.8</v>
      </c>
    </row>
    <row r="14" spans="11:16" ht="12.75" customHeight="1">
      <c r="K14" s="68">
        <v>1840</v>
      </c>
      <c r="L14" s="69" t="s">
        <v>23</v>
      </c>
      <c r="M14" s="69" t="s">
        <v>19</v>
      </c>
      <c r="N14" s="68">
        <v>0.7</v>
      </c>
      <c r="O14">
        <f t="shared" si="0"/>
        <v>0.5</v>
      </c>
      <c r="P14">
        <f t="shared" si="1"/>
        <v>0.8</v>
      </c>
    </row>
    <row r="15" spans="11:16" ht="12.75" customHeight="1">
      <c r="K15" s="68">
        <v>1992</v>
      </c>
      <c r="L15" s="69" t="s">
        <v>24</v>
      </c>
      <c r="M15" s="69" t="s">
        <v>19</v>
      </c>
      <c r="N15" s="68">
        <v>0.6</v>
      </c>
      <c r="O15">
        <f t="shared" si="0"/>
        <v>0.5</v>
      </c>
      <c r="P15">
        <f t="shared" si="1"/>
        <v>0.8</v>
      </c>
    </row>
    <row r="16" spans="11:16" ht="12.75" customHeight="1">
      <c r="K16" s="68">
        <v>2013</v>
      </c>
      <c r="L16" s="69" t="s">
        <v>25</v>
      </c>
      <c r="M16" s="69" t="s">
        <v>19</v>
      </c>
      <c r="N16" s="68">
        <v>1.1</v>
      </c>
      <c r="O16">
        <f t="shared" si="0"/>
        <v>0.5</v>
      </c>
      <c r="P16">
        <f t="shared" si="1"/>
        <v>0.8</v>
      </c>
    </row>
    <row r="17" spans="11:16" ht="12.75" customHeight="1">
      <c r="K17" s="68">
        <v>2317</v>
      </c>
      <c r="L17" s="69" t="s">
        <v>18</v>
      </c>
      <c r="M17" s="69" t="s">
        <v>19</v>
      </c>
      <c r="N17" s="68">
        <v>0.5</v>
      </c>
      <c r="O17">
        <f t="shared" si="0"/>
        <v>0.5</v>
      </c>
      <c r="P17">
        <f t="shared" si="1"/>
        <v>0.8</v>
      </c>
    </row>
    <row r="18" spans="11:16" ht="12.75" customHeight="1">
      <c r="K18" s="68">
        <v>2554</v>
      </c>
      <c r="L18" s="69" t="s">
        <v>26</v>
      </c>
      <c r="M18" s="69" t="s">
        <v>19</v>
      </c>
      <c r="N18" s="68">
        <v>1.2</v>
      </c>
      <c r="O18">
        <f t="shared" si="0"/>
        <v>0.5</v>
      </c>
      <c r="P18">
        <f t="shared" si="1"/>
        <v>0.8</v>
      </c>
    </row>
    <row r="19" spans="11:16" ht="12.75" customHeight="1">
      <c r="K19" s="68">
        <v>2786</v>
      </c>
      <c r="L19" s="69" t="s">
        <v>27</v>
      </c>
      <c r="M19" s="69" t="s">
        <v>19</v>
      </c>
      <c r="N19" s="68">
        <v>0.8</v>
      </c>
      <c r="O19">
        <f t="shared" si="0"/>
        <v>0.5</v>
      </c>
      <c r="P19">
        <f t="shared" si="1"/>
        <v>0.8</v>
      </c>
    </row>
    <row r="20" spans="11:16" ht="12.75" customHeight="1">
      <c r="K20" s="68">
        <v>2787</v>
      </c>
      <c r="L20" s="69" t="s">
        <v>27</v>
      </c>
      <c r="M20" s="69" t="s">
        <v>19</v>
      </c>
      <c r="N20" s="68">
        <v>0.9</v>
      </c>
      <c r="O20">
        <f t="shared" si="0"/>
        <v>0.5</v>
      </c>
      <c r="P20">
        <f t="shared" si="1"/>
        <v>0.8</v>
      </c>
    </row>
    <row r="21" spans="11:16" ht="12.75" customHeight="1">
      <c r="K21" s="68">
        <v>2788</v>
      </c>
      <c r="L21" s="69" t="s">
        <v>27</v>
      </c>
      <c r="M21" s="69" t="s">
        <v>19</v>
      </c>
      <c r="N21" s="68">
        <v>0.7</v>
      </c>
      <c r="O21">
        <f t="shared" si="0"/>
        <v>0.5</v>
      </c>
      <c r="P21">
        <f t="shared" si="1"/>
        <v>0.8</v>
      </c>
    </row>
    <row r="22" spans="11:16" ht="12.75" customHeight="1">
      <c r="K22" s="68">
        <v>2789</v>
      </c>
      <c r="L22" s="69" t="s">
        <v>27</v>
      </c>
      <c r="M22" s="69" t="s">
        <v>19</v>
      </c>
      <c r="N22" s="68">
        <v>0.5</v>
      </c>
      <c r="O22">
        <f t="shared" si="0"/>
        <v>0.5</v>
      </c>
      <c r="P22">
        <f t="shared" si="1"/>
        <v>0.8</v>
      </c>
    </row>
    <row r="23" spans="11:16" ht="12.75" customHeight="1">
      <c r="K23" s="68">
        <v>2790</v>
      </c>
      <c r="L23" s="69" t="s">
        <v>27</v>
      </c>
      <c r="M23" s="69" t="s">
        <v>19</v>
      </c>
      <c r="N23" s="68">
        <v>1.2</v>
      </c>
      <c r="O23">
        <f t="shared" si="0"/>
        <v>0.5</v>
      </c>
      <c r="P23">
        <f t="shared" si="1"/>
        <v>0.8</v>
      </c>
    </row>
    <row r="24" spans="11:16" ht="12.75" customHeight="1">
      <c r="K24" s="68">
        <v>2791</v>
      </c>
      <c r="L24" s="69" t="s">
        <v>27</v>
      </c>
      <c r="M24" s="69" t="s">
        <v>19</v>
      </c>
      <c r="N24" s="68">
        <v>1</v>
      </c>
      <c r="O24">
        <f t="shared" si="0"/>
        <v>0.5</v>
      </c>
      <c r="P24">
        <f t="shared" si="1"/>
        <v>0.8</v>
      </c>
    </row>
    <row r="25" spans="11:16" ht="12.75" customHeight="1">
      <c r="K25" s="68">
        <v>2861</v>
      </c>
      <c r="L25" s="69" t="s">
        <v>28</v>
      </c>
      <c r="M25" s="69" t="s">
        <v>19</v>
      </c>
      <c r="N25" s="68">
        <v>1</v>
      </c>
      <c r="O25">
        <f t="shared" si="0"/>
        <v>0.5</v>
      </c>
      <c r="P25">
        <f t="shared" si="1"/>
        <v>0.8</v>
      </c>
    </row>
    <row r="26" spans="11:16" ht="12.75" customHeight="1">
      <c r="K26" s="68">
        <v>2900</v>
      </c>
      <c r="L26" s="69" t="s">
        <v>29</v>
      </c>
      <c r="M26" s="69" t="s">
        <v>19</v>
      </c>
      <c r="N26" s="68">
        <v>0.5</v>
      </c>
      <c r="O26">
        <f t="shared" si="0"/>
        <v>0.5</v>
      </c>
      <c r="P26">
        <f t="shared" si="1"/>
        <v>0.8</v>
      </c>
    </row>
    <row r="27" spans="11:16" ht="12.75" customHeight="1">
      <c r="K27" s="68">
        <v>2901</v>
      </c>
      <c r="L27" s="69" t="s">
        <v>29</v>
      </c>
      <c r="M27" s="69" t="s">
        <v>19</v>
      </c>
      <c r="N27" s="68">
        <v>0.8</v>
      </c>
      <c r="O27">
        <f t="shared" si="0"/>
        <v>0.5</v>
      </c>
      <c r="P27">
        <f t="shared" si="1"/>
        <v>0.8</v>
      </c>
    </row>
    <row r="28" spans="11:16" ht="12.75" customHeight="1">
      <c r="K28" s="68">
        <v>2902</v>
      </c>
      <c r="L28" s="69" t="s">
        <v>29</v>
      </c>
      <c r="M28" s="69" t="s">
        <v>19</v>
      </c>
      <c r="N28" s="68">
        <v>0.5</v>
      </c>
      <c r="O28">
        <f t="shared" si="0"/>
        <v>0.5</v>
      </c>
      <c r="P28">
        <f t="shared" si="1"/>
        <v>0.8</v>
      </c>
    </row>
    <row r="29" spans="11:16" ht="12.75" customHeight="1">
      <c r="K29" s="68">
        <v>2903</v>
      </c>
      <c r="L29" s="69" t="s">
        <v>29</v>
      </c>
      <c r="M29" s="69" t="s">
        <v>19</v>
      </c>
      <c r="N29" s="68">
        <v>0.8</v>
      </c>
      <c r="O29">
        <f t="shared" si="0"/>
        <v>0.5</v>
      </c>
      <c r="P29">
        <f t="shared" si="1"/>
        <v>0.8</v>
      </c>
    </row>
    <row r="30" spans="11:16" ht="12.75" customHeight="1">
      <c r="K30" s="68">
        <v>2904</v>
      </c>
      <c r="L30" s="69" t="s">
        <v>29</v>
      </c>
      <c r="M30" s="69" t="s">
        <v>19</v>
      </c>
      <c r="N30" s="68">
        <v>1.4</v>
      </c>
      <c r="O30">
        <f t="shared" si="0"/>
        <v>0.5</v>
      </c>
      <c r="P30">
        <f t="shared" si="1"/>
        <v>0.8</v>
      </c>
    </row>
    <row r="31" spans="11:16" ht="12.75" customHeight="1">
      <c r="K31" s="68">
        <v>2905</v>
      </c>
      <c r="L31" s="69" t="s">
        <v>29</v>
      </c>
      <c r="M31" s="69" t="s">
        <v>19</v>
      </c>
      <c r="N31" s="68">
        <v>1.2</v>
      </c>
      <c r="O31">
        <f t="shared" si="0"/>
        <v>0.5</v>
      </c>
      <c r="P31">
        <f t="shared" si="1"/>
        <v>0.8</v>
      </c>
    </row>
    <row r="32" spans="11:16" ht="12.75" customHeight="1">
      <c r="K32" s="68">
        <v>2973</v>
      </c>
      <c r="L32" s="69" t="s">
        <v>30</v>
      </c>
      <c r="M32" s="69" t="s">
        <v>19</v>
      </c>
      <c r="N32" s="68">
        <v>1.6</v>
      </c>
      <c r="O32">
        <f t="shared" si="0"/>
        <v>0.5</v>
      </c>
      <c r="P32">
        <f t="shared" si="1"/>
        <v>0.8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0.8483870967741934</v>
      </c>
    </row>
    <row r="36" spans="13:14" ht="12.75" customHeight="1">
      <c r="M36" s="2" t="s">
        <v>12</v>
      </c>
      <c r="N36" s="4">
        <f>STDEV(N2:N34)</f>
        <v>0.27431243469437816</v>
      </c>
    </row>
    <row r="37" spans="13:14" ht="12.75" customHeight="1">
      <c r="M37" s="2" t="s">
        <v>5</v>
      </c>
      <c r="N37" s="3">
        <f>N36/N35*100</f>
        <v>32.3334048499077</v>
      </c>
    </row>
    <row r="38" spans="13:14" ht="12.75" customHeight="1">
      <c r="M38" s="2" t="s">
        <v>13</v>
      </c>
      <c r="N38" s="3">
        <f>N35/N41*100</f>
        <v>130.52109181141438</v>
      </c>
    </row>
    <row r="39" spans="13:14" ht="12.75" customHeight="1">
      <c r="M39" s="2" t="s">
        <v>6</v>
      </c>
      <c r="N39" s="5">
        <v>0.5</v>
      </c>
    </row>
    <row r="40" spans="13:14" ht="12.75" customHeight="1">
      <c r="M40" s="2" t="s">
        <v>7</v>
      </c>
      <c r="N40" s="5">
        <v>0.8</v>
      </c>
    </row>
    <row r="41" spans="13:14" ht="12.75" customHeight="1">
      <c r="M41" s="2" t="s">
        <v>8</v>
      </c>
      <c r="N41" s="5">
        <f>(N39+N40)/2</f>
        <v>0.65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70" t="s">
        <v>0</v>
      </c>
      <c r="L1" s="70" t="s">
        <v>1</v>
      </c>
      <c r="M1" s="70" t="s">
        <v>2</v>
      </c>
      <c r="N1" s="70" t="s">
        <v>68</v>
      </c>
      <c r="O1" s="1" t="s">
        <v>4</v>
      </c>
      <c r="P1" s="1" t="s">
        <v>3</v>
      </c>
    </row>
    <row r="2" spans="1:16" ht="12.75">
      <c r="A2" s="13" t="s">
        <v>67</v>
      </c>
      <c r="K2" s="71">
        <v>1766</v>
      </c>
      <c r="L2" s="72" t="s">
        <v>22</v>
      </c>
      <c r="M2" s="72" t="s">
        <v>19</v>
      </c>
      <c r="N2" s="71">
        <v>0.046</v>
      </c>
      <c r="O2">
        <f aca="true" t="shared" si="0" ref="O2:O32">$D$7</f>
        <v>0.035</v>
      </c>
      <c r="P2">
        <f aca="true" t="shared" si="1" ref="P2:P32">$E$7</f>
        <v>0.053</v>
      </c>
    </row>
    <row r="3" spans="1:16" ht="12.75">
      <c r="A3" s="13" t="s">
        <v>31</v>
      </c>
      <c r="K3" s="71">
        <v>1767</v>
      </c>
      <c r="L3" s="72" t="s">
        <v>22</v>
      </c>
      <c r="M3" s="72" t="s">
        <v>19</v>
      </c>
      <c r="N3" s="71">
        <v>0.047</v>
      </c>
      <c r="O3">
        <f t="shared" si="0"/>
        <v>0.035</v>
      </c>
      <c r="P3">
        <f t="shared" si="1"/>
        <v>0.053</v>
      </c>
    </row>
    <row r="4" spans="11:16" ht="12.75">
      <c r="K4" s="71">
        <v>1768</v>
      </c>
      <c r="L4" s="72" t="s">
        <v>22</v>
      </c>
      <c r="M4" s="72" t="s">
        <v>19</v>
      </c>
      <c r="N4" s="71">
        <v>0.044</v>
      </c>
      <c r="O4">
        <f t="shared" si="0"/>
        <v>0.035</v>
      </c>
      <c r="P4">
        <f t="shared" si="1"/>
        <v>0.053</v>
      </c>
    </row>
    <row r="5" spans="1:16" ht="12.75">
      <c r="A5" t="s">
        <v>15</v>
      </c>
      <c r="K5" s="71">
        <v>1769</v>
      </c>
      <c r="L5" s="72" t="s">
        <v>22</v>
      </c>
      <c r="M5" s="72" t="s">
        <v>19</v>
      </c>
      <c r="N5" s="71">
        <v>0.039</v>
      </c>
      <c r="O5">
        <f t="shared" si="0"/>
        <v>0.035</v>
      </c>
      <c r="P5">
        <f t="shared" si="1"/>
        <v>0.053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71">
        <v>1770</v>
      </c>
      <c r="L6" s="72" t="s">
        <v>22</v>
      </c>
      <c r="M6" s="72" t="s">
        <v>19</v>
      </c>
      <c r="N6" s="71">
        <v>0.044</v>
      </c>
      <c r="O6">
        <f t="shared" si="0"/>
        <v>0.035</v>
      </c>
      <c r="P6">
        <f t="shared" si="1"/>
        <v>0.053</v>
      </c>
    </row>
    <row r="7" spans="1:16" ht="12.75" customHeight="1">
      <c r="A7" s="5">
        <f>+N42</f>
        <v>0.005</v>
      </c>
      <c r="B7" s="5">
        <f>+N43</f>
        <v>31</v>
      </c>
      <c r="C7" s="5">
        <f>+N41</f>
        <v>0.044</v>
      </c>
      <c r="D7" s="5">
        <f>+N39</f>
        <v>0.035</v>
      </c>
      <c r="E7" s="5">
        <f>+N40</f>
        <v>0.053</v>
      </c>
      <c r="F7" s="5">
        <f>N35</f>
        <v>0.043290322580645156</v>
      </c>
      <c r="G7" s="6">
        <f>N36</f>
        <v>0.005171676378036409</v>
      </c>
      <c r="H7" s="3">
        <f>N37</f>
        <v>11.946495359100497</v>
      </c>
      <c r="I7" s="3">
        <f>+N38</f>
        <v>98.38709677419354</v>
      </c>
      <c r="K7" s="71">
        <v>1771</v>
      </c>
      <c r="L7" s="72" t="s">
        <v>22</v>
      </c>
      <c r="M7" s="72" t="s">
        <v>19</v>
      </c>
      <c r="N7" s="71">
        <v>0.04</v>
      </c>
      <c r="O7">
        <f t="shared" si="0"/>
        <v>0.035</v>
      </c>
      <c r="P7">
        <f t="shared" si="1"/>
        <v>0.053</v>
      </c>
    </row>
    <row r="8" spans="11:16" ht="12.75" customHeight="1">
      <c r="K8" s="71">
        <v>1834</v>
      </c>
      <c r="L8" s="72" t="s">
        <v>23</v>
      </c>
      <c r="M8" s="72" t="s">
        <v>19</v>
      </c>
      <c r="N8" s="71">
        <v>0.039</v>
      </c>
      <c r="O8">
        <f t="shared" si="0"/>
        <v>0.035</v>
      </c>
      <c r="P8">
        <f t="shared" si="1"/>
        <v>0.053</v>
      </c>
    </row>
    <row r="9" spans="11:16" ht="12.75" customHeight="1">
      <c r="K9" s="71">
        <v>1835</v>
      </c>
      <c r="L9" s="72" t="s">
        <v>23</v>
      </c>
      <c r="M9" s="72" t="s">
        <v>19</v>
      </c>
      <c r="N9" s="71">
        <v>0.038</v>
      </c>
      <c r="O9">
        <f t="shared" si="0"/>
        <v>0.035</v>
      </c>
      <c r="P9">
        <f t="shared" si="1"/>
        <v>0.053</v>
      </c>
    </row>
    <row r="10" spans="11:16" ht="12.75" customHeight="1">
      <c r="K10" s="71">
        <v>1836</v>
      </c>
      <c r="L10" s="72" t="s">
        <v>23</v>
      </c>
      <c r="M10" s="72" t="s">
        <v>19</v>
      </c>
      <c r="N10" s="71">
        <v>0.048</v>
      </c>
      <c r="O10">
        <f t="shared" si="0"/>
        <v>0.035</v>
      </c>
      <c r="P10">
        <f t="shared" si="1"/>
        <v>0.053</v>
      </c>
    </row>
    <row r="11" spans="11:16" ht="12.75" customHeight="1">
      <c r="K11" s="71">
        <v>1837</v>
      </c>
      <c r="L11" s="72" t="s">
        <v>23</v>
      </c>
      <c r="M11" s="72" t="s">
        <v>19</v>
      </c>
      <c r="N11" s="71">
        <v>0.049</v>
      </c>
      <c r="O11">
        <f t="shared" si="0"/>
        <v>0.035</v>
      </c>
      <c r="P11">
        <f t="shared" si="1"/>
        <v>0.053</v>
      </c>
    </row>
    <row r="12" spans="11:16" ht="12.75" customHeight="1">
      <c r="K12" s="71">
        <v>1838</v>
      </c>
      <c r="L12" s="72" t="s">
        <v>23</v>
      </c>
      <c r="M12" s="72" t="s">
        <v>19</v>
      </c>
      <c r="N12" s="71">
        <v>0.038</v>
      </c>
      <c r="O12">
        <f t="shared" si="0"/>
        <v>0.035</v>
      </c>
      <c r="P12">
        <f t="shared" si="1"/>
        <v>0.053</v>
      </c>
    </row>
    <row r="13" spans="11:16" ht="12.75" customHeight="1">
      <c r="K13" s="71">
        <v>1839</v>
      </c>
      <c r="L13" s="72" t="s">
        <v>23</v>
      </c>
      <c r="M13" s="72" t="s">
        <v>19</v>
      </c>
      <c r="N13" s="71">
        <v>0.045</v>
      </c>
      <c r="O13">
        <f t="shared" si="0"/>
        <v>0.035</v>
      </c>
      <c r="P13">
        <f t="shared" si="1"/>
        <v>0.053</v>
      </c>
    </row>
    <row r="14" spans="11:16" ht="12.75" customHeight="1">
      <c r="K14" s="71">
        <v>1840</v>
      </c>
      <c r="L14" s="72" t="s">
        <v>23</v>
      </c>
      <c r="M14" s="72" t="s">
        <v>19</v>
      </c>
      <c r="N14" s="71">
        <v>0.045</v>
      </c>
      <c r="O14">
        <f t="shared" si="0"/>
        <v>0.035</v>
      </c>
      <c r="P14">
        <f t="shared" si="1"/>
        <v>0.053</v>
      </c>
    </row>
    <row r="15" spans="11:16" ht="12.75" customHeight="1">
      <c r="K15" s="71">
        <v>1992</v>
      </c>
      <c r="L15" s="72" t="s">
        <v>24</v>
      </c>
      <c r="M15" s="72" t="s">
        <v>19</v>
      </c>
      <c r="N15" s="71">
        <v>0.049</v>
      </c>
      <c r="O15">
        <f t="shared" si="0"/>
        <v>0.035</v>
      </c>
      <c r="P15">
        <f t="shared" si="1"/>
        <v>0.053</v>
      </c>
    </row>
    <row r="16" spans="11:16" ht="12.75" customHeight="1">
      <c r="K16" s="71">
        <v>2013</v>
      </c>
      <c r="L16" s="72" t="s">
        <v>25</v>
      </c>
      <c r="M16" s="72" t="s">
        <v>19</v>
      </c>
      <c r="N16" s="71">
        <v>0.046</v>
      </c>
      <c r="O16">
        <f t="shared" si="0"/>
        <v>0.035</v>
      </c>
      <c r="P16">
        <f t="shared" si="1"/>
        <v>0.053</v>
      </c>
    </row>
    <row r="17" spans="11:16" ht="12.75" customHeight="1">
      <c r="K17" s="71">
        <v>2317</v>
      </c>
      <c r="L17" s="72" t="s">
        <v>18</v>
      </c>
      <c r="M17" s="72" t="s">
        <v>19</v>
      </c>
      <c r="N17" s="71">
        <v>0.051</v>
      </c>
      <c r="O17">
        <f t="shared" si="0"/>
        <v>0.035</v>
      </c>
      <c r="P17">
        <f t="shared" si="1"/>
        <v>0.053</v>
      </c>
    </row>
    <row r="18" spans="11:16" ht="12.75" customHeight="1">
      <c r="K18" s="71">
        <v>2554</v>
      </c>
      <c r="L18" s="72" t="s">
        <v>26</v>
      </c>
      <c r="M18" s="72" t="s">
        <v>19</v>
      </c>
      <c r="N18" s="71">
        <v>0.037</v>
      </c>
      <c r="O18">
        <f t="shared" si="0"/>
        <v>0.035</v>
      </c>
      <c r="P18">
        <f t="shared" si="1"/>
        <v>0.053</v>
      </c>
    </row>
    <row r="19" spans="11:16" ht="12.75" customHeight="1">
      <c r="K19" s="71">
        <v>2786</v>
      </c>
      <c r="L19" s="72" t="s">
        <v>27</v>
      </c>
      <c r="M19" s="72" t="s">
        <v>19</v>
      </c>
      <c r="N19" s="71">
        <v>0.037</v>
      </c>
      <c r="O19">
        <f t="shared" si="0"/>
        <v>0.035</v>
      </c>
      <c r="P19">
        <f t="shared" si="1"/>
        <v>0.053</v>
      </c>
    </row>
    <row r="20" spans="11:16" ht="12.75" customHeight="1">
      <c r="K20" s="71">
        <v>2787</v>
      </c>
      <c r="L20" s="72" t="s">
        <v>27</v>
      </c>
      <c r="M20" s="72" t="s">
        <v>19</v>
      </c>
      <c r="N20" s="71">
        <v>0.037</v>
      </c>
      <c r="O20">
        <f t="shared" si="0"/>
        <v>0.035</v>
      </c>
      <c r="P20">
        <f t="shared" si="1"/>
        <v>0.053</v>
      </c>
    </row>
    <row r="21" spans="11:16" ht="12.75" customHeight="1">
      <c r="K21" s="71">
        <v>2788</v>
      </c>
      <c r="L21" s="72" t="s">
        <v>27</v>
      </c>
      <c r="M21" s="72" t="s">
        <v>19</v>
      </c>
      <c r="N21" s="71">
        <v>0.043</v>
      </c>
      <c r="O21">
        <f t="shared" si="0"/>
        <v>0.035</v>
      </c>
      <c r="P21">
        <f t="shared" si="1"/>
        <v>0.053</v>
      </c>
    </row>
    <row r="22" spans="11:16" ht="12.75" customHeight="1">
      <c r="K22" s="71">
        <v>2789</v>
      </c>
      <c r="L22" s="72" t="s">
        <v>27</v>
      </c>
      <c r="M22" s="72" t="s">
        <v>19</v>
      </c>
      <c r="N22" s="71">
        <v>0.043</v>
      </c>
      <c r="O22">
        <f t="shared" si="0"/>
        <v>0.035</v>
      </c>
      <c r="P22">
        <f t="shared" si="1"/>
        <v>0.053</v>
      </c>
    </row>
    <row r="23" spans="11:16" ht="12.75" customHeight="1">
      <c r="K23" s="71">
        <v>2790</v>
      </c>
      <c r="L23" s="72" t="s">
        <v>27</v>
      </c>
      <c r="M23" s="72" t="s">
        <v>19</v>
      </c>
      <c r="N23" s="71">
        <v>0.037</v>
      </c>
      <c r="O23">
        <f t="shared" si="0"/>
        <v>0.035</v>
      </c>
      <c r="P23">
        <f t="shared" si="1"/>
        <v>0.053</v>
      </c>
    </row>
    <row r="24" spans="11:16" ht="12.75" customHeight="1">
      <c r="K24" s="71">
        <v>2791</v>
      </c>
      <c r="L24" s="72" t="s">
        <v>27</v>
      </c>
      <c r="M24" s="72" t="s">
        <v>19</v>
      </c>
      <c r="N24" s="71">
        <v>0.053</v>
      </c>
      <c r="O24">
        <f t="shared" si="0"/>
        <v>0.035</v>
      </c>
      <c r="P24">
        <f t="shared" si="1"/>
        <v>0.053</v>
      </c>
    </row>
    <row r="25" spans="11:16" ht="12.75" customHeight="1">
      <c r="K25" s="71">
        <v>2861</v>
      </c>
      <c r="L25" s="72" t="s">
        <v>28</v>
      </c>
      <c r="M25" s="72" t="s">
        <v>19</v>
      </c>
      <c r="N25" s="71">
        <v>0.053</v>
      </c>
      <c r="O25">
        <f t="shared" si="0"/>
        <v>0.035</v>
      </c>
      <c r="P25">
        <f t="shared" si="1"/>
        <v>0.053</v>
      </c>
    </row>
    <row r="26" spans="11:16" ht="12.75" customHeight="1">
      <c r="K26" s="71">
        <v>2900</v>
      </c>
      <c r="L26" s="72" t="s">
        <v>29</v>
      </c>
      <c r="M26" s="72" t="s">
        <v>19</v>
      </c>
      <c r="N26" s="71">
        <v>0.051</v>
      </c>
      <c r="O26">
        <f t="shared" si="0"/>
        <v>0.035</v>
      </c>
      <c r="P26">
        <f t="shared" si="1"/>
        <v>0.053</v>
      </c>
    </row>
    <row r="27" spans="11:16" ht="12.75" customHeight="1">
      <c r="K27" s="71">
        <v>2901</v>
      </c>
      <c r="L27" s="72" t="s">
        <v>29</v>
      </c>
      <c r="M27" s="72" t="s">
        <v>19</v>
      </c>
      <c r="N27" s="71">
        <v>0.037</v>
      </c>
      <c r="O27">
        <f t="shared" si="0"/>
        <v>0.035</v>
      </c>
      <c r="P27">
        <f t="shared" si="1"/>
        <v>0.053</v>
      </c>
    </row>
    <row r="28" spans="11:16" ht="12.75" customHeight="1">
      <c r="K28" s="71">
        <v>2902</v>
      </c>
      <c r="L28" s="72" t="s">
        <v>29</v>
      </c>
      <c r="M28" s="72" t="s">
        <v>19</v>
      </c>
      <c r="N28" s="71">
        <v>0.043</v>
      </c>
      <c r="O28">
        <f t="shared" si="0"/>
        <v>0.035</v>
      </c>
      <c r="P28">
        <f t="shared" si="1"/>
        <v>0.053</v>
      </c>
    </row>
    <row r="29" spans="11:16" ht="12.75" customHeight="1">
      <c r="K29" s="71">
        <v>2903</v>
      </c>
      <c r="L29" s="72" t="s">
        <v>29</v>
      </c>
      <c r="M29" s="72" t="s">
        <v>19</v>
      </c>
      <c r="N29" s="71">
        <v>0.038</v>
      </c>
      <c r="O29">
        <f t="shared" si="0"/>
        <v>0.035</v>
      </c>
      <c r="P29">
        <f t="shared" si="1"/>
        <v>0.053</v>
      </c>
    </row>
    <row r="30" spans="11:16" ht="12.75" customHeight="1">
      <c r="K30" s="71">
        <v>2904</v>
      </c>
      <c r="L30" s="72" t="s">
        <v>29</v>
      </c>
      <c r="M30" s="72" t="s">
        <v>19</v>
      </c>
      <c r="N30" s="71">
        <v>0.045</v>
      </c>
      <c r="O30">
        <f t="shared" si="0"/>
        <v>0.035</v>
      </c>
      <c r="P30">
        <f t="shared" si="1"/>
        <v>0.053</v>
      </c>
    </row>
    <row r="31" spans="11:16" ht="12.75" customHeight="1">
      <c r="K31" s="71">
        <v>2905</v>
      </c>
      <c r="L31" s="72" t="s">
        <v>29</v>
      </c>
      <c r="M31" s="72" t="s">
        <v>19</v>
      </c>
      <c r="N31" s="71">
        <v>0.037</v>
      </c>
      <c r="O31">
        <f t="shared" si="0"/>
        <v>0.035</v>
      </c>
      <c r="P31">
        <f t="shared" si="1"/>
        <v>0.053</v>
      </c>
    </row>
    <row r="32" spans="11:16" ht="12.75" customHeight="1">
      <c r="K32" s="71">
        <v>2973</v>
      </c>
      <c r="L32" s="72" t="s">
        <v>30</v>
      </c>
      <c r="M32" s="72" t="s">
        <v>19</v>
      </c>
      <c r="N32" s="71">
        <v>0.043</v>
      </c>
      <c r="O32">
        <f t="shared" si="0"/>
        <v>0.035</v>
      </c>
      <c r="P32">
        <f t="shared" si="1"/>
        <v>0.053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0.043290322580645156</v>
      </c>
    </row>
    <row r="36" spans="13:14" ht="12.75" customHeight="1">
      <c r="M36" s="2" t="s">
        <v>12</v>
      </c>
      <c r="N36" s="4">
        <f>STDEV(N2:N34)</f>
        <v>0.005171676378036409</v>
      </c>
    </row>
    <row r="37" spans="13:14" ht="12.75" customHeight="1">
      <c r="M37" s="2" t="s">
        <v>5</v>
      </c>
      <c r="N37" s="3">
        <f>N36/N35*100</f>
        <v>11.946495359100497</v>
      </c>
    </row>
    <row r="38" spans="13:14" ht="12.75" customHeight="1">
      <c r="M38" s="2" t="s">
        <v>13</v>
      </c>
      <c r="N38" s="3">
        <f>N35/N41*100</f>
        <v>98.38709677419354</v>
      </c>
    </row>
    <row r="39" spans="13:14" ht="12.75" customHeight="1">
      <c r="M39" s="2" t="s">
        <v>6</v>
      </c>
      <c r="N39" s="5">
        <v>0.035</v>
      </c>
    </row>
    <row r="40" spans="13:14" ht="12.75" customHeight="1">
      <c r="M40" s="2" t="s">
        <v>7</v>
      </c>
      <c r="N40" s="5">
        <v>0.053</v>
      </c>
    </row>
    <row r="41" spans="13:14" ht="12.75" customHeight="1">
      <c r="M41" s="2" t="s">
        <v>8</v>
      </c>
      <c r="N41" s="5">
        <f>(N39+N40)/2</f>
        <v>0.044</v>
      </c>
    </row>
    <row r="42" spans="13:14" ht="12.75" customHeight="1">
      <c r="M42" s="2" t="s">
        <v>9</v>
      </c>
      <c r="N42" s="5">
        <v>0.005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73" t="s">
        <v>0</v>
      </c>
      <c r="L1" s="73" t="s">
        <v>1</v>
      </c>
      <c r="M1" s="73" t="s">
        <v>2</v>
      </c>
      <c r="N1" s="73" t="s">
        <v>70</v>
      </c>
      <c r="O1" s="1" t="s">
        <v>4</v>
      </c>
      <c r="P1" s="1" t="s">
        <v>3</v>
      </c>
    </row>
    <row r="2" spans="1:16" ht="12.75">
      <c r="A2" s="13" t="s">
        <v>69</v>
      </c>
      <c r="K2" s="74">
        <v>1766</v>
      </c>
      <c r="L2" s="75" t="s">
        <v>22</v>
      </c>
      <c r="M2" s="75" t="s">
        <v>19</v>
      </c>
      <c r="N2" s="74">
        <v>1.22</v>
      </c>
      <c r="O2">
        <f aca="true" t="shared" si="0" ref="O2:O32">$D$7</f>
        <v>1.03</v>
      </c>
      <c r="P2">
        <f aca="true" t="shared" si="1" ref="P2:P32">$E$7</f>
        <v>1.29</v>
      </c>
    </row>
    <row r="3" spans="1:16" ht="12.75">
      <c r="A3" s="13" t="s">
        <v>31</v>
      </c>
      <c r="K3" s="74">
        <v>1767</v>
      </c>
      <c r="L3" s="75" t="s">
        <v>22</v>
      </c>
      <c r="M3" s="75" t="s">
        <v>19</v>
      </c>
      <c r="N3" s="74">
        <v>1.15</v>
      </c>
      <c r="O3">
        <f t="shared" si="0"/>
        <v>1.03</v>
      </c>
      <c r="P3">
        <f t="shared" si="1"/>
        <v>1.29</v>
      </c>
    </row>
    <row r="4" spans="11:16" ht="12.75">
      <c r="K4" s="74">
        <v>1768</v>
      </c>
      <c r="L4" s="75" t="s">
        <v>22</v>
      </c>
      <c r="M4" s="75" t="s">
        <v>19</v>
      </c>
      <c r="N4" s="74">
        <v>1.13</v>
      </c>
      <c r="O4">
        <f t="shared" si="0"/>
        <v>1.03</v>
      </c>
      <c r="P4">
        <f t="shared" si="1"/>
        <v>1.29</v>
      </c>
    </row>
    <row r="5" spans="1:16" ht="12.75">
      <c r="A5" t="s">
        <v>15</v>
      </c>
      <c r="K5" s="74">
        <v>1769</v>
      </c>
      <c r="L5" s="75" t="s">
        <v>22</v>
      </c>
      <c r="M5" s="75" t="s">
        <v>19</v>
      </c>
      <c r="N5" s="74">
        <v>1.13</v>
      </c>
      <c r="O5">
        <f t="shared" si="0"/>
        <v>1.03</v>
      </c>
      <c r="P5">
        <f t="shared" si="1"/>
        <v>1.29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74">
        <v>1770</v>
      </c>
      <c r="L6" s="75" t="s">
        <v>22</v>
      </c>
      <c r="M6" s="75" t="s">
        <v>19</v>
      </c>
      <c r="N6" s="74">
        <v>1.17</v>
      </c>
      <c r="O6">
        <f t="shared" si="0"/>
        <v>1.03</v>
      </c>
      <c r="P6">
        <f t="shared" si="1"/>
        <v>1.29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1.1600000000000001</v>
      </c>
      <c r="D7" s="5">
        <f>+N39</f>
        <v>1.03</v>
      </c>
      <c r="E7" s="5">
        <f>+N40</f>
        <v>1.29</v>
      </c>
      <c r="F7" s="5">
        <f>N35</f>
        <v>1.1387096774193548</v>
      </c>
      <c r="G7" s="6">
        <f>N36</f>
        <v>0.036308119889256835</v>
      </c>
      <c r="H7" s="3">
        <f>N37</f>
        <v>3.188531774977229</v>
      </c>
      <c r="I7" s="3">
        <f>+N38</f>
        <v>98.16462736373747</v>
      </c>
      <c r="K7" s="74">
        <v>1771</v>
      </c>
      <c r="L7" s="75" t="s">
        <v>22</v>
      </c>
      <c r="M7" s="75" t="s">
        <v>19</v>
      </c>
      <c r="N7" s="74">
        <v>1.22</v>
      </c>
      <c r="O7">
        <f t="shared" si="0"/>
        <v>1.03</v>
      </c>
      <c r="P7">
        <f t="shared" si="1"/>
        <v>1.29</v>
      </c>
    </row>
    <row r="8" spans="11:16" ht="12.75" customHeight="1">
      <c r="K8" s="74">
        <v>1834</v>
      </c>
      <c r="L8" s="75" t="s">
        <v>23</v>
      </c>
      <c r="M8" s="75" t="s">
        <v>19</v>
      </c>
      <c r="N8" s="74">
        <v>1.1</v>
      </c>
      <c r="O8">
        <f t="shared" si="0"/>
        <v>1.03</v>
      </c>
      <c r="P8">
        <f t="shared" si="1"/>
        <v>1.29</v>
      </c>
    </row>
    <row r="9" spans="11:16" ht="12.75" customHeight="1">
      <c r="K9" s="74">
        <v>1835</v>
      </c>
      <c r="L9" s="75" t="s">
        <v>23</v>
      </c>
      <c r="M9" s="75" t="s">
        <v>19</v>
      </c>
      <c r="N9" s="74">
        <v>1.07</v>
      </c>
      <c r="O9">
        <f t="shared" si="0"/>
        <v>1.03</v>
      </c>
      <c r="P9">
        <f t="shared" si="1"/>
        <v>1.29</v>
      </c>
    </row>
    <row r="10" spans="11:16" ht="12.75" customHeight="1">
      <c r="K10" s="74">
        <v>1836</v>
      </c>
      <c r="L10" s="75" t="s">
        <v>23</v>
      </c>
      <c r="M10" s="75" t="s">
        <v>19</v>
      </c>
      <c r="N10" s="74">
        <v>1.08</v>
      </c>
      <c r="O10">
        <f t="shared" si="0"/>
        <v>1.03</v>
      </c>
      <c r="P10">
        <f t="shared" si="1"/>
        <v>1.29</v>
      </c>
    </row>
    <row r="11" spans="11:16" ht="12.75" customHeight="1">
      <c r="K11" s="74">
        <v>1837</v>
      </c>
      <c r="L11" s="75" t="s">
        <v>23</v>
      </c>
      <c r="M11" s="75" t="s">
        <v>19</v>
      </c>
      <c r="N11" s="74">
        <v>1.12</v>
      </c>
      <c r="O11">
        <f t="shared" si="0"/>
        <v>1.03</v>
      </c>
      <c r="P11">
        <f t="shared" si="1"/>
        <v>1.29</v>
      </c>
    </row>
    <row r="12" spans="11:16" ht="12.75" customHeight="1">
      <c r="K12" s="74">
        <v>1838</v>
      </c>
      <c r="L12" s="75" t="s">
        <v>23</v>
      </c>
      <c r="M12" s="75" t="s">
        <v>19</v>
      </c>
      <c r="N12" s="74">
        <v>1.2</v>
      </c>
      <c r="O12">
        <f t="shared" si="0"/>
        <v>1.03</v>
      </c>
      <c r="P12">
        <f t="shared" si="1"/>
        <v>1.29</v>
      </c>
    </row>
    <row r="13" spans="11:16" ht="12.75" customHeight="1">
      <c r="K13" s="74">
        <v>1839</v>
      </c>
      <c r="L13" s="75" t="s">
        <v>23</v>
      </c>
      <c r="M13" s="75" t="s">
        <v>19</v>
      </c>
      <c r="N13" s="74">
        <v>1.14</v>
      </c>
      <c r="O13">
        <f t="shared" si="0"/>
        <v>1.03</v>
      </c>
      <c r="P13">
        <f t="shared" si="1"/>
        <v>1.29</v>
      </c>
    </row>
    <row r="14" spans="11:16" ht="12.75" customHeight="1">
      <c r="K14" s="74">
        <v>1840</v>
      </c>
      <c r="L14" s="75" t="s">
        <v>23</v>
      </c>
      <c r="M14" s="75" t="s">
        <v>19</v>
      </c>
      <c r="N14" s="74">
        <v>1.14</v>
      </c>
      <c r="O14">
        <f t="shared" si="0"/>
        <v>1.03</v>
      </c>
      <c r="P14">
        <f t="shared" si="1"/>
        <v>1.29</v>
      </c>
    </row>
    <row r="15" spans="11:16" ht="12.75" customHeight="1">
      <c r="K15" s="74">
        <v>1992</v>
      </c>
      <c r="L15" s="75" t="s">
        <v>24</v>
      </c>
      <c r="M15" s="75" t="s">
        <v>19</v>
      </c>
      <c r="N15" s="74">
        <v>1.12</v>
      </c>
      <c r="O15">
        <f t="shared" si="0"/>
        <v>1.03</v>
      </c>
      <c r="P15">
        <f t="shared" si="1"/>
        <v>1.29</v>
      </c>
    </row>
    <row r="16" spans="11:16" ht="12.75" customHeight="1">
      <c r="K16" s="74">
        <v>2013</v>
      </c>
      <c r="L16" s="75" t="s">
        <v>25</v>
      </c>
      <c r="M16" s="75" t="s">
        <v>19</v>
      </c>
      <c r="N16" s="74">
        <v>1.17</v>
      </c>
      <c r="O16">
        <f t="shared" si="0"/>
        <v>1.03</v>
      </c>
      <c r="P16">
        <f t="shared" si="1"/>
        <v>1.29</v>
      </c>
    </row>
    <row r="17" spans="11:16" ht="12.75" customHeight="1">
      <c r="K17" s="74">
        <v>2317</v>
      </c>
      <c r="L17" s="75" t="s">
        <v>18</v>
      </c>
      <c r="M17" s="75" t="s">
        <v>19</v>
      </c>
      <c r="N17" s="74">
        <v>1.13</v>
      </c>
      <c r="O17">
        <f t="shared" si="0"/>
        <v>1.03</v>
      </c>
      <c r="P17">
        <f t="shared" si="1"/>
        <v>1.29</v>
      </c>
    </row>
    <row r="18" spans="11:16" ht="12.75" customHeight="1">
      <c r="K18" s="74">
        <v>2554</v>
      </c>
      <c r="L18" s="75" t="s">
        <v>26</v>
      </c>
      <c r="M18" s="75" t="s">
        <v>19</v>
      </c>
      <c r="N18" s="74">
        <v>1.11</v>
      </c>
      <c r="O18">
        <f t="shared" si="0"/>
        <v>1.03</v>
      </c>
      <c r="P18">
        <f t="shared" si="1"/>
        <v>1.29</v>
      </c>
    </row>
    <row r="19" spans="11:16" ht="12.75" customHeight="1">
      <c r="K19" s="74">
        <v>2786</v>
      </c>
      <c r="L19" s="75" t="s">
        <v>27</v>
      </c>
      <c r="M19" s="75" t="s">
        <v>19</v>
      </c>
      <c r="N19" s="74">
        <v>1.14</v>
      </c>
      <c r="O19">
        <f t="shared" si="0"/>
        <v>1.03</v>
      </c>
      <c r="P19">
        <f t="shared" si="1"/>
        <v>1.29</v>
      </c>
    </row>
    <row r="20" spans="11:16" ht="12.75" customHeight="1">
      <c r="K20" s="74">
        <v>2787</v>
      </c>
      <c r="L20" s="75" t="s">
        <v>27</v>
      </c>
      <c r="M20" s="75" t="s">
        <v>19</v>
      </c>
      <c r="N20" s="74">
        <v>1.11</v>
      </c>
      <c r="O20">
        <f t="shared" si="0"/>
        <v>1.03</v>
      </c>
      <c r="P20">
        <f t="shared" si="1"/>
        <v>1.29</v>
      </c>
    </row>
    <row r="21" spans="11:16" ht="12.75" customHeight="1">
      <c r="K21" s="74">
        <v>2788</v>
      </c>
      <c r="L21" s="75" t="s">
        <v>27</v>
      </c>
      <c r="M21" s="75" t="s">
        <v>19</v>
      </c>
      <c r="N21" s="74">
        <v>1.14</v>
      </c>
      <c r="O21">
        <f t="shared" si="0"/>
        <v>1.03</v>
      </c>
      <c r="P21">
        <f t="shared" si="1"/>
        <v>1.29</v>
      </c>
    </row>
    <row r="22" spans="11:16" ht="12.75" customHeight="1">
      <c r="K22" s="74">
        <v>2789</v>
      </c>
      <c r="L22" s="75" t="s">
        <v>27</v>
      </c>
      <c r="M22" s="75" t="s">
        <v>19</v>
      </c>
      <c r="N22" s="74">
        <v>1.16</v>
      </c>
      <c r="O22">
        <f t="shared" si="0"/>
        <v>1.03</v>
      </c>
      <c r="P22">
        <f t="shared" si="1"/>
        <v>1.29</v>
      </c>
    </row>
    <row r="23" spans="11:16" ht="12.75" customHeight="1">
      <c r="K23" s="74">
        <v>2790</v>
      </c>
      <c r="L23" s="75" t="s">
        <v>27</v>
      </c>
      <c r="M23" s="75" t="s">
        <v>19</v>
      </c>
      <c r="N23" s="74">
        <v>1.11</v>
      </c>
      <c r="O23">
        <f t="shared" si="0"/>
        <v>1.03</v>
      </c>
      <c r="P23">
        <f t="shared" si="1"/>
        <v>1.29</v>
      </c>
    </row>
    <row r="24" spans="11:16" ht="12.75" customHeight="1">
      <c r="K24" s="74">
        <v>2791</v>
      </c>
      <c r="L24" s="75" t="s">
        <v>27</v>
      </c>
      <c r="M24" s="75" t="s">
        <v>19</v>
      </c>
      <c r="N24" s="74">
        <v>1.11</v>
      </c>
      <c r="O24">
        <f t="shared" si="0"/>
        <v>1.03</v>
      </c>
      <c r="P24">
        <f t="shared" si="1"/>
        <v>1.29</v>
      </c>
    </row>
    <row r="25" spans="11:16" ht="12.75" customHeight="1">
      <c r="K25" s="74">
        <v>2861</v>
      </c>
      <c r="L25" s="75" t="s">
        <v>28</v>
      </c>
      <c r="M25" s="75" t="s">
        <v>19</v>
      </c>
      <c r="N25" s="74">
        <v>1.2</v>
      </c>
      <c r="O25">
        <f t="shared" si="0"/>
        <v>1.03</v>
      </c>
      <c r="P25">
        <f t="shared" si="1"/>
        <v>1.29</v>
      </c>
    </row>
    <row r="26" spans="11:16" ht="12.75" customHeight="1">
      <c r="K26" s="74">
        <v>2900</v>
      </c>
      <c r="L26" s="75" t="s">
        <v>29</v>
      </c>
      <c r="M26" s="75" t="s">
        <v>19</v>
      </c>
      <c r="N26" s="74">
        <v>1.13</v>
      </c>
      <c r="O26">
        <f t="shared" si="0"/>
        <v>1.03</v>
      </c>
      <c r="P26">
        <f t="shared" si="1"/>
        <v>1.29</v>
      </c>
    </row>
    <row r="27" spans="11:16" ht="12.75" customHeight="1">
      <c r="K27" s="74">
        <v>2901</v>
      </c>
      <c r="L27" s="75" t="s">
        <v>29</v>
      </c>
      <c r="M27" s="75" t="s">
        <v>19</v>
      </c>
      <c r="N27" s="74">
        <v>1.14</v>
      </c>
      <c r="O27">
        <f t="shared" si="0"/>
        <v>1.03</v>
      </c>
      <c r="P27">
        <f t="shared" si="1"/>
        <v>1.29</v>
      </c>
    </row>
    <row r="28" spans="11:16" ht="12.75" customHeight="1">
      <c r="K28" s="74">
        <v>2902</v>
      </c>
      <c r="L28" s="75" t="s">
        <v>29</v>
      </c>
      <c r="M28" s="75" t="s">
        <v>19</v>
      </c>
      <c r="N28" s="74">
        <v>1.16</v>
      </c>
      <c r="O28">
        <f t="shared" si="0"/>
        <v>1.03</v>
      </c>
      <c r="P28">
        <f t="shared" si="1"/>
        <v>1.29</v>
      </c>
    </row>
    <row r="29" spans="11:16" ht="12.75" customHeight="1">
      <c r="K29" s="74">
        <v>2903</v>
      </c>
      <c r="L29" s="75" t="s">
        <v>29</v>
      </c>
      <c r="M29" s="75" t="s">
        <v>19</v>
      </c>
      <c r="N29" s="74">
        <v>1.13</v>
      </c>
      <c r="O29">
        <f t="shared" si="0"/>
        <v>1.03</v>
      </c>
      <c r="P29">
        <f t="shared" si="1"/>
        <v>1.29</v>
      </c>
    </row>
    <row r="30" spans="11:16" ht="12.75" customHeight="1">
      <c r="K30" s="74">
        <v>2904</v>
      </c>
      <c r="L30" s="75" t="s">
        <v>29</v>
      </c>
      <c r="M30" s="75" t="s">
        <v>19</v>
      </c>
      <c r="N30" s="74">
        <v>1.11</v>
      </c>
      <c r="O30">
        <f t="shared" si="0"/>
        <v>1.03</v>
      </c>
      <c r="P30">
        <f t="shared" si="1"/>
        <v>1.29</v>
      </c>
    </row>
    <row r="31" spans="11:16" ht="12.75" customHeight="1">
      <c r="K31" s="74">
        <v>2905</v>
      </c>
      <c r="L31" s="75" t="s">
        <v>29</v>
      </c>
      <c r="M31" s="75" t="s">
        <v>19</v>
      </c>
      <c r="N31" s="74">
        <v>1.11</v>
      </c>
      <c r="O31">
        <f t="shared" si="0"/>
        <v>1.03</v>
      </c>
      <c r="P31">
        <f t="shared" si="1"/>
        <v>1.29</v>
      </c>
    </row>
    <row r="32" spans="11:16" ht="12.75" customHeight="1">
      <c r="K32" s="74">
        <v>2973</v>
      </c>
      <c r="L32" s="75" t="s">
        <v>30</v>
      </c>
      <c r="M32" s="75" t="s">
        <v>19</v>
      </c>
      <c r="N32" s="74">
        <v>1.15</v>
      </c>
      <c r="O32">
        <f t="shared" si="0"/>
        <v>1.03</v>
      </c>
      <c r="P32">
        <f t="shared" si="1"/>
        <v>1.29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1.1387096774193548</v>
      </c>
    </row>
    <row r="36" spans="13:14" ht="12.75" customHeight="1">
      <c r="M36" s="2" t="s">
        <v>12</v>
      </c>
      <c r="N36" s="4">
        <f>STDEV(N2:N34)</f>
        <v>0.036308119889256835</v>
      </c>
    </row>
    <row r="37" spans="13:14" ht="12.75" customHeight="1">
      <c r="M37" s="2" t="s">
        <v>5</v>
      </c>
      <c r="N37" s="3">
        <f>N36/N35*100</f>
        <v>3.188531774977229</v>
      </c>
    </row>
    <row r="38" spans="13:14" ht="12.75" customHeight="1">
      <c r="M38" s="2" t="s">
        <v>13</v>
      </c>
      <c r="N38" s="3">
        <f>N35/N41*100</f>
        <v>98.16462736373747</v>
      </c>
    </row>
    <row r="39" spans="13:14" ht="12.75" customHeight="1">
      <c r="M39" s="2" t="s">
        <v>6</v>
      </c>
      <c r="N39" s="5">
        <v>1.03</v>
      </c>
    </row>
    <row r="40" spans="13:14" ht="12.75" customHeight="1">
      <c r="M40" s="2" t="s">
        <v>7</v>
      </c>
      <c r="N40" s="5">
        <v>1.29</v>
      </c>
    </row>
    <row r="41" spans="13:14" ht="12.75" customHeight="1">
      <c r="M41" s="2" t="s">
        <v>8</v>
      </c>
      <c r="N41" s="5">
        <f>(N39+N40)/2</f>
        <v>1.1600000000000001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76" t="s">
        <v>0</v>
      </c>
      <c r="L1" s="76" t="s">
        <v>1</v>
      </c>
      <c r="M1" s="76" t="s">
        <v>2</v>
      </c>
      <c r="N1" s="76" t="s">
        <v>72</v>
      </c>
      <c r="O1" s="1" t="s">
        <v>4</v>
      </c>
      <c r="P1" s="1" t="s">
        <v>3</v>
      </c>
    </row>
    <row r="2" spans="1:16" ht="12.75">
      <c r="A2" s="13" t="s">
        <v>71</v>
      </c>
      <c r="K2" s="77">
        <v>1766</v>
      </c>
      <c r="L2" s="78" t="s">
        <v>22</v>
      </c>
      <c r="M2" s="78" t="s">
        <v>19</v>
      </c>
      <c r="N2" s="77">
        <v>31.1</v>
      </c>
      <c r="O2">
        <f aca="true" t="shared" si="0" ref="O2:O32">$D$7</f>
        <v>25.1</v>
      </c>
      <c r="P2">
        <f aca="true" t="shared" si="1" ref="P2:P32">$E$7</f>
        <v>31.7</v>
      </c>
    </row>
    <row r="3" spans="1:16" ht="12.75">
      <c r="A3" s="13" t="s">
        <v>31</v>
      </c>
      <c r="K3" s="77">
        <v>1767</v>
      </c>
      <c r="L3" s="78" t="s">
        <v>22</v>
      </c>
      <c r="M3" s="78" t="s">
        <v>19</v>
      </c>
      <c r="N3" s="77">
        <v>30</v>
      </c>
      <c r="O3">
        <f t="shared" si="0"/>
        <v>25.1</v>
      </c>
      <c r="P3">
        <f t="shared" si="1"/>
        <v>31.7</v>
      </c>
    </row>
    <row r="4" spans="11:16" ht="12.75">
      <c r="K4" s="77">
        <v>1768</v>
      </c>
      <c r="L4" s="78" t="s">
        <v>22</v>
      </c>
      <c r="M4" s="78" t="s">
        <v>19</v>
      </c>
      <c r="N4" s="77">
        <v>29.4</v>
      </c>
      <c r="O4">
        <f t="shared" si="0"/>
        <v>25.1</v>
      </c>
      <c r="P4">
        <f t="shared" si="1"/>
        <v>31.7</v>
      </c>
    </row>
    <row r="5" spans="1:16" ht="12.75">
      <c r="A5" t="s">
        <v>15</v>
      </c>
      <c r="K5" s="77">
        <v>1769</v>
      </c>
      <c r="L5" s="78" t="s">
        <v>22</v>
      </c>
      <c r="M5" s="78" t="s">
        <v>19</v>
      </c>
      <c r="N5" s="77">
        <v>30.4</v>
      </c>
      <c r="O5">
        <f t="shared" si="0"/>
        <v>25.1</v>
      </c>
      <c r="P5">
        <f t="shared" si="1"/>
        <v>31.7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77">
        <v>1770</v>
      </c>
      <c r="L6" s="78" t="s">
        <v>22</v>
      </c>
      <c r="M6" s="78" t="s">
        <v>19</v>
      </c>
      <c r="N6" s="77">
        <v>28.5</v>
      </c>
      <c r="O6">
        <f t="shared" si="0"/>
        <v>25.1</v>
      </c>
      <c r="P6">
        <f t="shared" si="1"/>
        <v>31.7</v>
      </c>
    </row>
    <row r="7" spans="1:16" ht="12.75" customHeight="1">
      <c r="A7" s="5">
        <f>+N42</f>
        <v>0.5</v>
      </c>
      <c r="B7" s="5">
        <f>+N43</f>
        <v>31</v>
      </c>
      <c r="C7" s="5">
        <f>+N41</f>
        <v>28.4</v>
      </c>
      <c r="D7" s="5">
        <f>+N39</f>
        <v>25.1</v>
      </c>
      <c r="E7" s="5">
        <f>+N40</f>
        <v>31.7</v>
      </c>
      <c r="F7" s="5">
        <f>N35</f>
        <v>28.59677419354839</v>
      </c>
      <c r="G7" s="6">
        <f>N36</f>
        <v>1.5698160977149511</v>
      </c>
      <c r="H7" s="3">
        <f>N37</f>
        <v>5.489486636115451</v>
      </c>
      <c r="I7" s="3">
        <f>+N38</f>
        <v>100.69286687869152</v>
      </c>
      <c r="K7" s="77">
        <v>1771</v>
      </c>
      <c r="L7" s="78" t="s">
        <v>22</v>
      </c>
      <c r="M7" s="78" t="s">
        <v>19</v>
      </c>
      <c r="N7" s="77">
        <v>30.6</v>
      </c>
      <c r="O7">
        <f t="shared" si="0"/>
        <v>25.1</v>
      </c>
      <c r="P7">
        <f t="shared" si="1"/>
        <v>31.7</v>
      </c>
    </row>
    <row r="8" spans="11:16" ht="12.75" customHeight="1">
      <c r="K8" s="77">
        <v>1834</v>
      </c>
      <c r="L8" s="78" t="s">
        <v>23</v>
      </c>
      <c r="M8" s="78" t="s">
        <v>19</v>
      </c>
      <c r="N8" s="77">
        <v>30.5</v>
      </c>
      <c r="O8">
        <f t="shared" si="0"/>
        <v>25.1</v>
      </c>
      <c r="P8">
        <f t="shared" si="1"/>
        <v>31.7</v>
      </c>
    </row>
    <row r="9" spans="11:16" ht="12.75" customHeight="1">
      <c r="K9" s="77">
        <v>1835</v>
      </c>
      <c r="L9" s="78" t="s">
        <v>23</v>
      </c>
      <c r="M9" s="78" t="s">
        <v>19</v>
      </c>
      <c r="N9" s="77">
        <v>30.8</v>
      </c>
      <c r="O9">
        <f t="shared" si="0"/>
        <v>25.1</v>
      </c>
      <c r="P9">
        <f t="shared" si="1"/>
        <v>31.7</v>
      </c>
    </row>
    <row r="10" spans="11:16" ht="12.75" customHeight="1">
      <c r="K10" s="77">
        <v>1836</v>
      </c>
      <c r="L10" s="78" t="s">
        <v>23</v>
      </c>
      <c r="M10" s="78" t="s">
        <v>19</v>
      </c>
      <c r="N10" s="77">
        <v>30.6</v>
      </c>
      <c r="O10">
        <f t="shared" si="0"/>
        <v>25.1</v>
      </c>
      <c r="P10">
        <f t="shared" si="1"/>
        <v>31.7</v>
      </c>
    </row>
    <row r="11" spans="11:16" ht="12.75" customHeight="1">
      <c r="K11" s="77">
        <v>1837</v>
      </c>
      <c r="L11" s="78" t="s">
        <v>23</v>
      </c>
      <c r="M11" s="78" t="s">
        <v>19</v>
      </c>
      <c r="N11" s="77">
        <v>28.8</v>
      </c>
      <c r="O11">
        <f t="shared" si="0"/>
        <v>25.1</v>
      </c>
      <c r="P11">
        <f t="shared" si="1"/>
        <v>31.7</v>
      </c>
    </row>
    <row r="12" spans="11:16" ht="12.75" customHeight="1">
      <c r="K12" s="77">
        <v>1838</v>
      </c>
      <c r="L12" s="78" t="s">
        <v>23</v>
      </c>
      <c r="M12" s="78" t="s">
        <v>19</v>
      </c>
      <c r="N12" s="77">
        <v>27.8</v>
      </c>
      <c r="O12">
        <f t="shared" si="0"/>
        <v>25.1</v>
      </c>
      <c r="P12">
        <f t="shared" si="1"/>
        <v>31.7</v>
      </c>
    </row>
    <row r="13" spans="11:16" ht="12.75" customHeight="1">
      <c r="K13" s="77">
        <v>1839</v>
      </c>
      <c r="L13" s="78" t="s">
        <v>23</v>
      </c>
      <c r="M13" s="78" t="s">
        <v>19</v>
      </c>
      <c r="N13" s="77">
        <v>28.9</v>
      </c>
      <c r="O13">
        <f t="shared" si="0"/>
        <v>25.1</v>
      </c>
      <c r="P13">
        <f t="shared" si="1"/>
        <v>31.7</v>
      </c>
    </row>
    <row r="14" spans="11:16" ht="12.75" customHeight="1">
      <c r="K14" s="77">
        <v>1840</v>
      </c>
      <c r="L14" s="78" t="s">
        <v>23</v>
      </c>
      <c r="M14" s="78" t="s">
        <v>19</v>
      </c>
      <c r="N14" s="77">
        <v>26.4</v>
      </c>
      <c r="O14">
        <f t="shared" si="0"/>
        <v>25.1</v>
      </c>
      <c r="P14">
        <f t="shared" si="1"/>
        <v>31.7</v>
      </c>
    </row>
    <row r="15" spans="11:16" ht="12.75" customHeight="1">
      <c r="K15" s="77">
        <v>1992</v>
      </c>
      <c r="L15" s="78" t="s">
        <v>24</v>
      </c>
      <c r="M15" s="78" t="s">
        <v>19</v>
      </c>
      <c r="N15" s="77">
        <v>28.8</v>
      </c>
      <c r="O15">
        <f t="shared" si="0"/>
        <v>25.1</v>
      </c>
      <c r="P15">
        <f t="shared" si="1"/>
        <v>31.7</v>
      </c>
    </row>
    <row r="16" spans="11:16" ht="12.75" customHeight="1">
      <c r="K16" s="77">
        <v>2013</v>
      </c>
      <c r="L16" s="78" t="s">
        <v>25</v>
      </c>
      <c r="M16" s="78" t="s">
        <v>19</v>
      </c>
      <c r="N16" s="77">
        <v>27.8</v>
      </c>
      <c r="O16">
        <f t="shared" si="0"/>
        <v>25.1</v>
      </c>
      <c r="P16">
        <f t="shared" si="1"/>
        <v>31.7</v>
      </c>
    </row>
    <row r="17" spans="11:16" ht="12.75" customHeight="1">
      <c r="K17" s="77">
        <v>2317</v>
      </c>
      <c r="L17" s="78" t="s">
        <v>18</v>
      </c>
      <c r="M17" s="78" t="s">
        <v>19</v>
      </c>
      <c r="N17" s="77">
        <v>30.7</v>
      </c>
      <c r="O17">
        <f t="shared" si="0"/>
        <v>25.1</v>
      </c>
      <c r="P17">
        <f t="shared" si="1"/>
        <v>31.7</v>
      </c>
    </row>
    <row r="18" spans="11:16" ht="12.75" customHeight="1">
      <c r="K18" s="77">
        <v>2554</v>
      </c>
      <c r="L18" s="78" t="s">
        <v>26</v>
      </c>
      <c r="M18" s="78" t="s">
        <v>19</v>
      </c>
      <c r="N18" s="77">
        <v>28.2</v>
      </c>
      <c r="O18">
        <f t="shared" si="0"/>
        <v>25.1</v>
      </c>
      <c r="P18">
        <f t="shared" si="1"/>
        <v>31.7</v>
      </c>
    </row>
    <row r="19" spans="11:16" ht="12.75" customHeight="1">
      <c r="K19" s="77">
        <v>2786</v>
      </c>
      <c r="L19" s="78" t="s">
        <v>27</v>
      </c>
      <c r="M19" s="78" t="s">
        <v>19</v>
      </c>
      <c r="N19" s="77">
        <v>27</v>
      </c>
      <c r="O19">
        <f t="shared" si="0"/>
        <v>25.1</v>
      </c>
      <c r="P19">
        <f t="shared" si="1"/>
        <v>31.7</v>
      </c>
    </row>
    <row r="20" spans="11:16" ht="12.75" customHeight="1">
      <c r="K20" s="77">
        <v>2787</v>
      </c>
      <c r="L20" s="78" t="s">
        <v>27</v>
      </c>
      <c r="M20" s="78" t="s">
        <v>19</v>
      </c>
      <c r="N20" s="77">
        <v>27.5</v>
      </c>
      <c r="O20">
        <f t="shared" si="0"/>
        <v>25.1</v>
      </c>
      <c r="P20">
        <f t="shared" si="1"/>
        <v>31.7</v>
      </c>
    </row>
    <row r="21" spans="11:16" ht="12.75" customHeight="1">
      <c r="K21" s="77">
        <v>2788</v>
      </c>
      <c r="L21" s="78" t="s">
        <v>27</v>
      </c>
      <c r="M21" s="78" t="s">
        <v>19</v>
      </c>
      <c r="N21" s="77">
        <v>27</v>
      </c>
      <c r="O21">
        <f t="shared" si="0"/>
        <v>25.1</v>
      </c>
      <c r="P21">
        <f t="shared" si="1"/>
        <v>31.7</v>
      </c>
    </row>
    <row r="22" spans="11:16" ht="12.75" customHeight="1">
      <c r="K22" s="77">
        <v>2789</v>
      </c>
      <c r="L22" s="78" t="s">
        <v>27</v>
      </c>
      <c r="M22" s="78" t="s">
        <v>19</v>
      </c>
      <c r="N22" s="77">
        <v>28.5</v>
      </c>
      <c r="O22">
        <f t="shared" si="0"/>
        <v>25.1</v>
      </c>
      <c r="P22">
        <f t="shared" si="1"/>
        <v>31.7</v>
      </c>
    </row>
    <row r="23" spans="11:16" ht="12.75" customHeight="1">
      <c r="K23" s="77">
        <v>2790</v>
      </c>
      <c r="L23" s="78" t="s">
        <v>27</v>
      </c>
      <c r="M23" s="78" t="s">
        <v>19</v>
      </c>
      <c r="N23" s="77">
        <v>28.2</v>
      </c>
      <c r="O23">
        <f t="shared" si="0"/>
        <v>25.1</v>
      </c>
      <c r="P23">
        <f t="shared" si="1"/>
        <v>31.7</v>
      </c>
    </row>
    <row r="24" spans="11:16" ht="12.75" customHeight="1">
      <c r="K24" s="77">
        <v>2791</v>
      </c>
      <c r="L24" s="78" t="s">
        <v>27</v>
      </c>
      <c r="M24" s="78" t="s">
        <v>19</v>
      </c>
      <c r="N24" s="77">
        <v>29</v>
      </c>
      <c r="O24">
        <f t="shared" si="0"/>
        <v>25.1</v>
      </c>
      <c r="P24">
        <f t="shared" si="1"/>
        <v>31.7</v>
      </c>
    </row>
    <row r="25" spans="11:16" ht="12.75" customHeight="1">
      <c r="K25" s="77">
        <v>2861</v>
      </c>
      <c r="L25" s="78" t="s">
        <v>28</v>
      </c>
      <c r="M25" s="78" t="s">
        <v>19</v>
      </c>
      <c r="N25" s="77">
        <v>26</v>
      </c>
      <c r="O25">
        <f t="shared" si="0"/>
        <v>25.1</v>
      </c>
      <c r="P25">
        <f t="shared" si="1"/>
        <v>31.7</v>
      </c>
    </row>
    <row r="26" spans="11:16" ht="12.75" customHeight="1">
      <c r="K26" s="77">
        <v>2900</v>
      </c>
      <c r="L26" s="78" t="s">
        <v>29</v>
      </c>
      <c r="M26" s="78" t="s">
        <v>19</v>
      </c>
      <c r="N26" s="77">
        <v>30.7</v>
      </c>
      <c r="O26">
        <f t="shared" si="0"/>
        <v>25.1</v>
      </c>
      <c r="P26">
        <f t="shared" si="1"/>
        <v>31.7</v>
      </c>
    </row>
    <row r="27" spans="11:16" ht="12.75" customHeight="1">
      <c r="K27" s="77">
        <v>2901</v>
      </c>
      <c r="L27" s="78" t="s">
        <v>29</v>
      </c>
      <c r="M27" s="78" t="s">
        <v>19</v>
      </c>
      <c r="N27" s="77">
        <v>27</v>
      </c>
      <c r="O27">
        <f t="shared" si="0"/>
        <v>25.1</v>
      </c>
      <c r="P27">
        <f t="shared" si="1"/>
        <v>31.7</v>
      </c>
    </row>
    <row r="28" spans="11:16" ht="12.75" customHeight="1">
      <c r="K28" s="77">
        <v>2902</v>
      </c>
      <c r="L28" s="78" t="s">
        <v>29</v>
      </c>
      <c r="M28" s="78" t="s">
        <v>19</v>
      </c>
      <c r="N28" s="77">
        <v>28.5</v>
      </c>
      <c r="O28">
        <f t="shared" si="0"/>
        <v>25.1</v>
      </c>
      <c r="P28">
        <f t="shared" si="1"/>
        <v>31.7</v>
      </c>
    </row>
    <row r="29" spans="11:16" ht="12.75" customHeight="1">
      <c r="K29" s="77">
        <v>2903</v>
      </c>
      <c r="L29" s="78" t="s">
        <v>29</v>
      </c>
      <c r="M29" s="78" t="s">
        <v>19</v>
      </c>
      <c r="N29" s="77">
        <v>27.4</v>
      </c>
      <c r="O29">
        <f t="shared" si="0"/>
        <v>25.1</v>
      </c>
      <c r="P29">
        <f t="shared" si="1"/>
        <v>31.7</v>
      </c>
    </row>
    <row r="30" spans="11:16" ht="12.75" customHeight="1">
      <c r="K30" s="77">
        <v>2904</v>
      </c>
      <c r="L30" s="78" t="s">
        <v>29</v>
      </c>
      <c r="M30" s="78" t="s">
        <v>19</v>
      </c>
      <c r="N30" s="77">
        <v>26</v>
      </c>
      <c r="O30">
        <f t="shared" si="0"/>
        <v>25.1</v>
      </c>
      <c r="P30">
        <f t="shared" si="1"/>
        <v>31.7</v>
      </c>
    </row>
    <row r="31" spans="11:16" ht="12.75" customHeight="1">
      <c r="K31" s="77">
        <v>2905</v>
      </c>
      <c r="L31" s="78" t="s">
        <v>29</v>
      </c>
      <c r="M31" s="78" t="s">
        <v>19</v>
      </c>
      <c r="N31" s="77">
        <v>28.2</v>
      </c>
      <c r="O31">
        <f t="shared" si="0"/>
        <v>25.1</v>
      </c>
      <c r="P31">
        <f t="shared" si="1"/>
        <v>31.7</v>
      </c>
    </row>
    <row r="32" spans="11:16" ht="12.75" customHeight="1">
      <c r="K32" s="77">
        <v>2973</v>
      </c>
      <c r="L32" s="78" t="s">
        <v>30</v>
      </c>
      <c r="M32" s="78" t="s">
        <v>19</v>
      </c>
      <c r="N32" s="77">
        <v>26.2</v>
      </c>
      <c r="O32">
        <f t="shared" si="0"/>
        <v>25.1</v>
      </c>
      <c r="P32">
        <f t="shared" si="1"/>
        <v>31.7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28.59677419354839</v>
      </c>
    </row>
    <row r="36" spans="13:14" ht="12.75" customHeight="1">
      <c r="M36" s="2" t="s">
        <v>12</v>
      </c>
      <c r="N36" s="4">
        <f>STDEV(N2:N34)</f>
        <v>1.5698160977149511</v>
      </c>
    </row>
    <row r="37" spans="13:14" ht="12.75" customHeight="1">
      <c r="M37" s="2" t="s">
        <v>5</v>
      </c>
      <c r="N37" s="3">
        <f>N36/N35*100</f>
        <v>5.489486636115451</v>
      </c>
    </row>
    <row r="38" spans="13:14" ht="12.75" customHeight="1">
      <c r="M38" s="2" t="s">
        <v>13</v>
      </c>
      <c r="N38" s="3">
        <f>N35/N41*100</f>
        <v>100.69286687869152</v>
      </c>
    </row>
    <row r="39" spans="13:14" ht="12.75" customHeight="1">
      <c r="M39" s="2" t="s">
        <v>6</v>
      </c>
      <c r="N39" s="5">
        <v>25.1</v>
      </c>
    </row>
    <row r="40" spans="13:14" ht="12.75" customHeight="1">
      <c r="M40" s="2" t="s">
        <v>7</v>
      </c>
      <c r="N40" s="5">
        <v>31.7</v>
      </c>
    </row>
    <row r="41" spans="13:14" ht="12.75" customHeight="1">
      <c r="M41" s="2" t="s">
        <v>8</v>
      </c>
      <c r="N41" s="5">
        <f>(N39+N40)/2</f>
        <v>28.4</v>
      </c>
    </row>
    <row r="42" spans="13:14" ht="12.75" customHeight="1">
      <c r="M42" s="2" t="s">
        <v>9</v>
      </c>
      <c r="N42" s="5">
        <v>0.5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79" t="s">
        <v>0</v>
      </c>
      <c r="L1" s="79" t="s">
        <v>1</v>
      </c>
      <c r="M1" s="79" t="s">
        <v>2</v>
      </c>
      <c r="N1" s="79" t="s">
        <v>74</v>
      </c>
      <c r="O1" s="1" t="s">
        <v>4</v>
      </c>
      <c r="P1" s="1" t="s">
        <v>3</v>
      </c>
    </row>
    <row r="2" spans="1:16" ht="12.75">
      <c r="A2" s="13" t="s">
        <v>73</v>
      </c>
      <c r="K2" s="80">
        <v>1766</v>
      </c>
      <c r="L2" s="81" t="s">
        <v>22</v>
      </c>
      <c r="M2" s="81" t="s">
        <v>19</v>
      </c>
      <c r="N2" s="80">
        <v>41.7</v>
      </c>
      <c r="O2">
        <f aca="true" t="shared" si="0" ref="O2:O32">$D$7</f>
        <v>36.8</v>
      </c>
      <c r="P2">
        <f aca="true" t="shared" si="1" ref="P2:P32">$E$7</f>
        <v>45.5</v>
      </c>
    </row>
    <row r="3" spans="1:16" ht="12.75">
      <c r="A3" s="13" t="s">
        <v>31</v>
      </c>
      <c r="K3" s="80">
        <v>1767</v>
      </c>
      <c r="L3" s="81" t="s">
        <v>22</v>
      </c>
      <c r="M3" s="81" t="s">
        <v>19</v>
      </c>
      <c r="N3" s="80">
        <v>35.2</v>
      </c>
      <c r="O3">
        <f t="shared" si="0"/>
        <v>36.8</v>
      </c>
      <c r="P3">
        <f t="shared" si="1"/>
        <v>45.5</v>
      </c>
    </row>
    <row r="4" spans="11:16" ht="12.75">
      <c r="K4" s="80">
        <v>1768</v>
      </c>
      <c r="L4" s="81" t="s">
        <v>22</v>
      </c>
      <c r="M4" s="81" t="s">
        <v>19</v>
      </c>
      <c r="N4" s="80">
        <v>30.9</v>
      </c>
      <c r="O4">
        <f t="shared" si="0"/>
        <v>36.8</v>
      </c>
      <c r="P4">
        <f t="shared" si="1"/>
        <v>45.5</v>
      </c>
    </row>
    <row r="5" spans="1:16" ht="12.75">
      <c r="A5" t="s">
        <v>15</v>
      </c>
      <c r="K5" s="80">
        <v>1769</v>
      </c>
      <c r="L5" s="81" t="s">
        <v>22</v>
      </c>
      <c r="M5" s="81" t="s">
        <v>19</v>
      </c>
      <c r="N5" s="80">
        <v>40.1</v>
      </c>
      <c r="O5">
        <f t="shared" si="0"/>
        <v>36.8</v>
      </c>
      <c r="P5">
        <f t="shared" si="1"/>
        <v>45.5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80">
        <v>1770</v>
      </c>
      <c r="L6" s="81" t="s">
        <v>22</v>
      </c>
      <c r="M6" s="81" t="s">
        <v>19</v>
      </c>
      <c r="N6" s="80">
        <v>40.4</v>
      </c>
      <c r="O6">
        <f t="shared" si="0"/>
        <v>36.8</v>
      </c>
      <c r="P6">
        <f t="shared" si="1"/>
        <v>45.5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41.15</v>
      </c>
      <c r="D7" s="5">
        <f>+N39</f>
        <v>36.8</v>
      </c>
      <c r="E7" s="5">
        <f>+N40</f>
        <v>45.5</v>
      </c>
      <c r="F7" s="5">
        <f>N35</f>
        <v>39.99677419354839</v>
      </c>
      <c r="G7" s="6">
        <f>N36</f>
        <v>3.25796294955061</v>
      </c>
      <c r="H7" s="3">
        <f>N37</f>
        <v>8.14556427422122</v>
      </c>
      <c r="I7" s="3">
        <f>+N38</f>
        <v>97.19750715321602</v>
      </c>
      <c r="K7" s="80">
        <v>1771</v>
      </c>
      <c r="L7" s="81" t="s">
        <v>22</v>
      </c>
      <c r="M7" s="81" t="s">
        <v>19</v>
      </c>
      <c r="N7" s="80">
        <v>39.4</v>
      </c>
      <c r="O7">
        <f t="shared" si="0"/>
        <v>36.8</v>
      </c>
      <c r="P7">
        <f t="shared" si="1"/>
        <v>45.5</v>
      </c>
    </row>
    <row r="8" spans="11:16" ht="12.75" customHeight="1">
      <c r="K8" s="80">
        <v>1834</v>
      </c>
      <c r="L8" s="81" t="s">
        <v>23</v>
      </c>
      <c r="M8" s="81" t="s">
        <v>19</v>
      </c>
      <c r="N8" s="80">
        <v>39.1</v>
      </c>
      <c r="O8">
        <f t="shared" si="0"/>
        <v>36.8</v>
      </c>
      <c r="P8">
        <f t="shared" si="1"/>
        <v>45.5</v>
      </c>
    </row>
    <row r="9" spans="11:16" ht="12.75" customHeight="1">
      <c r="K9" s="80">
        <v>1835</v>
      </c>
      <c r="L9" s="81" t="s">
        <v>23</v>
      </c>
      <c r="M9" s="81" t="s">
        <v>19</v>
      </c>
      <c r="N9" s="80">
        <v>45.7</v>
      </c>
      <c r="O9">
        <f t="shared" si="0"/>
        <v>36.8</v>
      </c>
      <c r="P9">
        <f t="shared" si="1"/>
        <v>45.5</v>
      </c>
    </row>
    <row r="10" spans="11:16" ht="12.75" customHeight="1">
      <c r="K10" s="80">
        <v>1836</v>
      </c>
      <c r="L10" s="81" t="s">
        <v>23</v>
      </c>
      <c r="M10" s="81" t="s">
        <v>19</v>
      </c>
      <c r="N10" s="80">
        <v>44.7</v>
      </c>
      <c r="O10">
        <f t="shared" si="0"/>
        <v>36.8</v>
      </c>
      <c r="P10">
        <f t="shared" si="1"/>
        <v>45.5</v>
      </c>
    </row>
    <row r="11" spans="11:16" ht="12.75" customHeight="1">
      <c r="K11" s="80">
        <v>1837</v>
      </c>
      <c r="L11" s="81" t="s">
        <v>23</v>
      </c>
      <c r="M11" s="81" t="s">
        <v>19</v>
      </c>
      <c r="N11" s="80">
        <v>38.8</v>
      </c>
      <c r="O11">
        <f t="shared" si="0"/>
        <v>36.8</v>
      </c>
      <c r="P11">
        <f t="shared" si="1"/>
        <v>45.5</v>
      </c>
    </row>
    <row r="12" spans="11:16" ht="12.75" customHeight="1">
      <c r="K12" s="80">
        <v>1838</v>
      </c>
      <c r="L12" s="81" t="s">
        <v>23</v>
      </c>
      <c r="M12" s="81" t="s">
        <v>19</v>
      </c>
      <c r="N12" s="80">
        <v>37.3</v>
      </c>
      <c r="O12">
        <f t="shared" si="0"/>
        <v>36.8</v>
      </c>
      <c r="P12">
        <f t="shared" si="1"/>
        <v>45.5</v>
      </c>
    </row>
    <row r="13" spans="11:16" ht="12.75" customHeight="1">
      <c r="K13" s="80">
        <v>1839</v>
      </c>
      <c r="L13" s="81" t="s">
        <v>23</v>
      </c>
      <c r="M13" s="81" t="s">
        <v>19</v>
      </c>
      <c r="N13" s="80">
        <v>40.9</v>
      </c>
      <c r="O13">
        <f t="shared" si="0"/>
        <v>36.8</v>
      </c>
      <c r="P13">
        <f t="shared" si="1"/>
        <v>45.5</v>
      </c>
    </row>
    <row r="14" spans="11:16" ht="12.75" customHeight="1">
      <c r="K14" s="80">
        <v>1840</v>
      </c>
      <c r="L14" s="81" t="s">
        <v>23</v>
      </c>
      <c r="M14" s="81" t="s">
        <v>19</v>
      </c>
      <c r="N14" s="80">
        <v>38.9</v>
      </c>
      <c r="O14">
        <f t="shared" si="0"/>
        <v>36.8</v>
      </c>
      <c r="P14">
        <f t="shared" si="1"/>
        <v>45.5</v>
      </c>
    </row>
    <row r="15" spans="11:16" ht="12.75" customHeight="1">
      <c r="K15" s="80">
        <v>1992</v>
      </c>
      <c r="L15" s="81" t="s">
        <v>24</v>
      </c>
      <c r="M15" s="81" t="s">
        <v>19</v>
      </c>
      <c r="N15" s="80">
        <v>38.8</v>
      </c>
      <c r="O15">
        <f t="shared" si="0"/>
        <v>36.8</v>
      </c>
      <c r="P15">
        <f t="shared" si="1"/>
        <v>45.5</v>
      </c>
    </row>
    <row r="16" spans="11:16" ht="12.75" customHeight="1">
      <c r="K16" s="80">
        <v>2013</v>
      </c>
      <c r="L16" s="81" t="s">
        <v>25</v>
      </c>
      <c r="M16" s="81" t="s">
        <v>19</v>
      </c>
      <c r="N16" s="80">
        <v>44</v>
      </c>
      <c r="O16">
        <f t="shared" si="0"/>
        <v>36.8</v>
      </c>
      <c r="P16">
        <f t="shared" si="1"/>
        <v>45.5</v>
      </c>
    </row>
    <row r="17" spans="11:16" ht="12.75" customHeight="1">
      <c r="K17" s="80">
        <v>2317</v>
      </c>
      <c r="L17" s="81" t="s">
        <v>18</v>
      </c>
      <c r="M17" s="81" t="s">
        <v>19</v>
      </c>
      <c r="N17" s="80">
        <v>43.6</v>
      </c>
      <c r="O17">
        <f t="shared" si="0"/>
        <v>36.8</v>
      </c>
      <c r="P17">
        <f t="shared" si="1"/>
        <v>45.5</v>
      </c>
    </row>
    <row r="18" spans="11:16" ht="12.75" customHeight="1">
      <c r="K18" s="80">
        <v>2554</v>
      </c>
      <c r="L18" s="81" t="s">
        <v>26</v>
      </c>
      <c r="M18" s="81" t="s">
        <v>19</v>
      </c>
      <c r="N18" s="80">
        <v>36.7</v>
      </c>
      <c r="O18">
        <f t="shared" si="0"/>
        <v>36.8</v>
      </c>
      <c r="P18">
        <f t="shared" si="1"/>
        <v>45.5</v>
      </c>
    </row>
    <row r="19" spans="11:16" ht="12.75" customHeight="1">
      <c r="K19" s="80">
        <v>2786</v>
      </c>
      <c r="L19" s="81" t="s">
        <v>27</v>
      </c>
      <c r="M19" s="81" t="s">
        <v>19</v>
      </c>
      <c r="N19" s="80">
        <v>40.8</v>
      </c>
      <c r="O19">
        <f t="shared" si="0"/>
        <v>36.8</v>
      </c>
      <c r="P19">
        <f t="shared" si="1"/>
        <v>45.5</v>
      </c>
    </row>
    <row r="20" spans="11:16" ht="12.75" customHeight="1">
      <c r="K20" s="80">
        <v>2787</v>
      </c>
      <c r="L20" s="81" t="s">
        <v>27</v>
      </c>
      <c r="M20" s="81" t="s">
        <v>19</v>
      </c>
      <c r="N20" s="80">
        <v>43.5</v>
      </c>
      <c r="O20">
        <f t="shared" si="0"/>
        <v>36.8</v>
      </c>
      <c r="P20">
        <f t="shared" si="1"/>
        <v>45.5</v>
      </c>
    </row>
    <row r="21" spans="11:16" ht="12.75" customHeight="1">
      <c r="K21" s="80">
        <v>2788</v>
      </c>
      <c r="L21" s="81" t="s">
        <v>27</v>
      </c>
      <c r="M21" s="81" t="s">
        <v>19</v>
      </c>
      <c r="N21" s="80">
        <v>39</v>
      </c>
      <c r="O21">
        <f t="shared" si="0"/>
        <v>36.8</v>
      </c>
      <c r="P21">
        <f t="shared" si="1"/>
        <v>45.5</v>
      </c>
    </row>
    <row r="22" spans="11:16" ht="12.75" customHeight="1">
      <c r="K22" s="80">
        <v>2789</v>
      </c>
      <c r="L22" s="81" t="s">
        <v>27</v>
      </c>
      <c r="M22" s="81" t="s">
        <v>19</v>
      </c>
      <c r="N22" s="80">
        <v>40.6</v>
      </c>
      <c r="O22">
        <f t="shared" si="0"/>
        <v>36.8</v>
      </c>
      <c r="P22">
        <f t="shared" si="1"/>
        <v>45.5</v>
      </c>
    </row>
    <row r="23" spans="11:16" ht="12.75" customHeight="1">
      <c r="K23" s="80">
        <v>2790</v>
      </c>
      <c r="L23" s="81" t="s">
        <v>27</v>
      </c>
      <c r="M23" s="81" t="s">
        <v>19</v>
      </c>
      <c r="N23" s="80">
        <v>36.7</v>
      </c>
      <c r="O23">
        <f t="shared" si="0"/>
        <v>36.8</v>
      </c>
      <c r="P23">
        <f t="shared" si="1"/>
        <v>45.5</v>
      </c>
    </row>
    <row r="24" spans="11:16" ht="12.75" customHeight="1">
      <c r="K24" s="80">
        <v>2791</v>
      </c>
      <c r="L24" s="81" t="s">
        <v>27</v>
      </c>
      <c r="M24" s="81" t="s">
        <v>19</v>
      </c>
      <c r="N24" s="80">
        <v>43.2</v>
      </c>
      <c r="O24">
        <f t="shared" si="0"/>
        <v>36.8</v>
      </c>
      <c r="P24">
        <f t="shared" si="1"/>
        <v>45.5</v>
      </c>
    </row>
    <row r="25" spans="11:16" ht="12.75" customHeight="1">
      <c r="K25" s="80">
        <v>2861</v>
      </c>
      <c r="L25" s="81" t="s">
        <v>28</v>
      </c>
      <c r="M25" s="81" t="s">
        <v>19</v>
      </c>
      <c r="N25" s="80">
        <v>44.1</v>
      </c>
      <c r="O25">
        <f t="shared" si="0"/>
        <v>36.8</v>
      </c>
      <c r="P25">
        <f t="shared" si="1"/>
        <v>45.5</v>
      </c>
    </row>
    <row r="26" spans="11:16" ht="12.75" customHeight="1">
      <c r="K26" s="80">
        <v>2900</v>
      </c>
      <c r="L26" s="81" t="s">
        <v>29</v>
      </c>
      <c r="M26" s="81" t="s">
        <v>19</v>
      </c>
      <c r="N26" s="80">
        <v>43.6</v>
      </c>
      <c r="O26">
        <f t="shared" si="0"/>
        <v>36.8</v>
      </c>
      <c r="P26">
        <f t="shared" si="1"/>
        <v>45.5</v>
      </c>
    </row>
    <row r="27" spans="11:16" ht="12.75" customHeight="1">
      <c r="K27" s="80">
        <v>2901</v>
      </c>
      <c r="L27" s="81" t="s">
        <v>29</v>
      </c>
      <c r="M27" s="81" t="s">
        <v>19</v>
      </c>
      <c r="N27" s="80">
        <v>40.8</v>
      </c>
      <c r="O27">
        <f t="shared" si="0"/>
        <v>36.8</v>
      </c>
      <c r="P27">
        <f t="shared" si="1"/>
        <v>45.5</v>
      </c>
    </row>
    <row r="28" spans="11:16" ht="12.75" customHeight="1">
      <c r="K28" s="80">
        <v>2902</v>
      </c>
      <c r="L28" s="81" t="s">
        <v>29</v>
      </c>
      <c r="M28" s="81" t="s">
        <v>19</v>
      </c>
      <c r="N28" s="80">
        <v>40.6</v>
      </c>
      <c r="O28">
        <f t="shared" si="0"/>
        <v>36.8</v>
      </c>
      <c r="P28">
        <f t="shared" si="1"/>
        <v>45.5</v>
      </c>
    </row>
    <row r="29" spans="11:16" ht="12.75" customHeight="1">
      <c r="K29" s="80">
        <v>2903</v>
      </c>
      <c r="L29" s="81" t="s">
        <v>29</v>
      </c>
      <c r="M29" s="81" t="s">
        <v>19</v>
      </c>
      <c r="N29" s="80">
        <v>40.7</v>
      </c>
      <c r="O29">
        <f t="shared" si="0"/>
        <v>36.8</v>
      </c>
      <c r="P29">
        <f t="shared" si="1"/>
        <v>45.5</v>
      </c>
    </row>
    <row r="30" spans="11:16" ht="12.75" customHeight="1">
      <c r="K30" s="80">
        <v>2904</v>
      </c>
      <c r="L30" s="81" t="s">
        <v>29</v>
      </c>
      <c r="M30" s="81" t="s">
        <v>19</v>
      </c>
      <c r="N30" s="80">
        <v>35.6</v>
      </c>
      <c r="O30">
        <f t="shared" si="0"/>
        <v>36.8</v>
      </c>
      <c r="P30">
        <f t="shared" si="1"/>
        <v>45.5</v>
      </c>
    </row>
    <row r="31" spans="11:16" ht="12.75" customHeight="1">
      <c r="K31" s="80">
        <v>2905</v>
      </c>
      <c r="L31" s="81" t="s">
        <v>29</v>
      </c>
      <c r="M31" s="81" t="s">
        <v>19</v>
      </c>
      <c r="N31" s="80">
        <v>36.7</v>
      </c>
      <c r="O31">
        <f t="shared" si="0"/>
        <v>36.8</v>
      </c>
      <c r="P31">
        <f t="shared" si="1"/>
        <v>45.5</v>
      </c>
    </row>
    <row r="32" spans="11:16" ht="12.75" customHeight="1">
      <c r="K32" s="80">
        <v>2973</v>
      </c>
      <c r="L32" s="81" t="s">
        <v>30</v>
      </c>
      <c r="M32" s="81" t="s">
        <v>19</v>
      </c>
      <c r="N32" s="80">
        <v>37.8</v>
      </c>
      <c r="O32">
        <f t="shared" si="0"/>
        <v>36.8</v>
      </c>
      <c r="P32">
        <f t="shared" si="1"/>
        <v>45.5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39.99677419354839</v>
      </c>
    </row>
    <row r="36" spans="13:14" ht="12.75" customHeight="1">
      <c r="M36" s="2" t="s">
        <v>12</v>
      </c>
      <c r="N36" s="4">
        <f>STDEV(N2:N34)</f>
        <v>3.25796294955061</v>
      </c>
    </row>
    <row r="37" spans="13:14" ht="12.75" customHeight="1">
      <c r="M37" s="2" t="s">
        <v>5</v>
      </c>
      <c r="N37" s="3">
        <f>N36/N35*100</f>
        <v>8.14556427422122</v>
      </c>
    </row>
    <row r="38" spans="13:14" ht="12.75" customHeight="1">
      <c r="M38" s="2" t="s">
        <v>13</v>
      </c>
      <c r="N38" s="3">
        <f>N35/N41*100</f>
        <v>97.19750715321602</v>
      </c>
    </row>
    <row r="39" spans="13:14" ht="12.75" customHeight="1">
      <c r="M39" s="2" t="s">
        <v>6</v>
      </c>
      <c r="N39" s="5">
        <v>36.8</v>
      </c>
    </row>
    <row r="40" spans="13:14" ht="12.75" customHeight="1">
      <c r="M40" s="2" t="s">
        <v>7</v>
      </c>
      <c r="N40" s="5">
        <v>45.5</v>
      </c>
    </row>
    <row r="41" spans="13:14" ht="12.75" customHeight="1">
      <c r="M41" s="2" t="s">
        <v>8</v>
      </c>
      <c r="N41" s="5">
        <f>(N39+N40)/2</f>
        <v>41.15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82" t="s">
        <v>0</v>
      </c>
      <c r="L1" s="82" t="s">
        <v>1</v>
      </c>
      <c r="M1" s="82" t="s">
        <v>2</v>
      </c>
      <c r="N1" s="82" t="s">
        <v>76</v>
      </c>
      <c r="O1" s="1" t="s">
        <v>4</v>
      </c>
      <c r="P1" s="1" t="s">
        <v>3</v>
      </c>
    </row>
    <row r="2" spans="1:16" ht="12.75">
      <c r="A2" s="13" t="s">
        <v>75</v>
      </c>
      <c r="K2" s="83">
        <v>1766</v>
      </c>
      <c r="L2" s="84" t="s">
        <v>22</v>
      </c>
      <c r="M2" s="84" t="s">
        <v>19</v>
      </c>
      <c r="N2" s="83">
        <v>0.56</v>
      </c>
      <c r="O2">
        <f aca="true" t="shared" si="0" ref="O2:O32">$D$7</f>
        <v>0.48</v>
      </c>
      <c r="P2">
        <f aca="true" t="shared" si="1" ref="P2:P32">$E$7</f>
        <v>0.6</v>
      </c>
    </row>
    <row r="3" spans="1:16" ht="12.75">
      <c r="A3" s="13" t="s">
        <v>31</v>
      </c>
      <c r="K3" s="83">
        <v>1767</v>
      </c>
      <c r="L3" s="84" t="s">
        <v>22</v>
      </c>
      <c r="M3" s="84" t="s">
        <v>19</v>
      </c>
      <c r="N3" s="83">
        <v>0.52</v>
      </c>
      <c r="O3">
        <f t="shared" si="0"/>
        <v>0.48</v>
      </c>
      <c r="P3">
        <f t="shared" si="1"/>
        <v>0.6</v>
      </c>
    </row>
    <row r="4" spans="11:16" ht="12.75">
      <c r="K4" s="83">
        <v>1768</v>
      </c>
      <c r="L4" s="84" t="s">
        <v>22</v>
      </c>
      <c r="M4" s="84" t="s">
        <v>19</v>
      </c>
      <c r="N4" s="83">
        <v>0.54</v>
      </c>
      <c r="O4">
        <f t="shared" si="0"/>
        <v>0.48</v>
      </c>
      <c r="P4">
        <f t="shared" si="1"/>
        <v>0.6</v>
      </c>
    </row>
    <row r="5" spans="1:16" ht="12.75">
      <c r="A5" t="s">
        <v>15</v>
      </c>
      <c r="K5" s="83">
        <v>1769</v>
      </c>
      <c r="L5" s="84" t="s">
        <v>22</v>
      </c>
      <c r="M5" s="84" t="s">
        <v>19</v>
      </c>
      <c r="N5" s="83">
        <v>0.54</v>
      </c>
      <c r="O5">
        <f t="shared" si="0"/>
        <v>0.48</v>
      </c>
      <c r="P5">
        <f t="shared" si="1"/>
        <v>0.6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83">
        <v>1770</v>
      </c>
      <c r="L6" s="84" t="s">
        <v>22</v>
      </c>
      <c r="M6" s="84" t="s">
        <v>19</v>
      </c>
      <c r="N6" s="83">
        <v>0.53</v>
      </c>
      <c r="O6">
        <f t="shared" si="0"/>
        <v>0.48</v>
      </c>
      <c r="P6">
        <f t="shared" si="1"/>
        <v>0.6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0.54</v>
      </c>
      <c r="D7" s="5">
        <f>+N39</f>
        <v>0.48</v>
      </c>
      <c r="E7" s="5">
        <f>+N40</f>
        <v>0.6</v>
      </c>
      <c r="F7" s="5">
        <f>N35</f>
        <v>0.5283870967741934</v>
      </c>
      <c r="G7" s="6">
        <f>N36</f>
        <v>0.01771943832698024</v>
      </c>
      <c r="H7" s="3">
        <f>N37</f>
        <v>3.3534956540683005</v>
      </c>
      <c r="I7" s="3">
        <f>+N38</f>
        <v>97.84946236559135</v>
      </c>
      <c r="K7" s="83">
        <v>1771</v>
      </c>
      <c r="L7" s="84" t="s">
        <v>22</v>
      </c>
      <c r="M7" s="84" t="s">
        <v>19</v>
      </c>
      <c r="N7" s="83">
        <v>0.55</v>
      </c>
      <c r="O7">
        <f t="shared" si="0"/>
        <v>0.48</v>
      </c>
      <c r="P7">
        <f t="shared" si="1"/>
        <v>0.6</v>
      </c>
    </row>
    <row r="8" spans="11:16" ht="12.75" customHeight="1">
      <c r="K8" s="83">
        <v>1834</v>
      </c>
      <c r="L8" s="84" t="s">
        <v>23</v>
      </c>
      <c r="M8" s="84" t="s">
        <v>19</v>
      </c>
      <c r="N8" s="83">
        <v>0.54</v>
      </c>
      <c r="O8">
        <f t="shared" si="0"/>
        <v>0.48</v>
      </c>
      <c r="P8">
        <f t="shared" si="1"/>
        <v>0.6</v>
      </c>
    </row>
    <row r="9" spans="11:16" ht="12.75" customHeight="1">
      <c r="K9" s="83">
        <v>1835</v>
      </c>
      <c r="L9" s="84" t="s">
        <v>23</v>
      </c>
      <c r="M9" s="84" t="s">
        <v>19</v>
      </c>
      <c r="N9" s="83">
        <v>0.54</v>
      </c>
      <c r="O9">
        <f t="shared" si="0"/>
        <v>0.48</v>
      </c>
      <c r="P9">
        <f t="shared" si="1"/>
        <v>0.6</v>
      </c>
    </row>
    <row r="10" spans="11:16" ht="12.75" customHeight="1">
      <c r="K10" s="83">
        <v>1836</v>
      </c>
      <c r="L10" s="84" t="s">
        <v>23</v>
      </c>
      <c r="M10" s="84" t="s">
        <v>19</v>
      </c>
      <c r="N10" s="83">
        <v>0.54</v>
      </c>
      <c r="O10">
        <f t="shared" si="0"/>
        <v>0.48</v>
      </c>
      <c r="P10">
        <f t="shared" si="1"/>
        <v>0.6</v>
      </c>
    </row>
    <row r="11" spans="11:16" ht="12.75" customHeight="1">
      <c r="K11" s="83">
        <v>1837</v>
      </c>
      <c r="L11" s="84" t="s">
        <v>23</v>
      </c>
      <c r="M11" s="84" t="s">
        <v>19</v>
      </c>
      <c r="N11" s="83">
        <v>0.52</v>
      </c>
      <c r="O11">
        <f t="shared" si="0"/>
        <v>0.48</v>
      </c>
      <c r="P11">
        <f t="shared" si="1"/>
        <v>0.6</v>
      </c>
    </row>
    <row r="12" spans="11:16" ht="12.75" customHeight="1">
      <c r="K12" s="83">
        <v>1838</v>
      </c>
      <c r="L12" s="84" t="s">
        <v>23</v>
      </c>
      <c r="M12" s="84" t="s">
        <v>19</v>
      </c>
      <c r="N12" s="83">
        <v>0.55</v>
      </c>
      <c r="O12">
        <f t="shared" si="0"/>
        <v>0.48</v>
      </c>
      <c r="P12">
        <f t="shared" si="1"/>
        <v>0.6</v>
      </c>
    </row>
    <row r="13" spans="11:16" ht="12.75" customHeight="1">
      <c r="K13" s="83">
        <v>1839</v>
      </c>
      <c r="L13" s="84" t="s">
        <v>23</v>
      </c>
      <c r="M13" s="84" t="s">
        <v>19</v>
      </c>
      <c r="N13" s="83">
        <v>0.54</v>
      </c>
      <c r="O13">
        <f t="shared" si="0"/>
        <v>0.48</v>
      </c>
      <c r="P13">
        <f t="shared" si="1"/>
        <v>0.6</v>
      </c>
    </row>
    <row r="14" spans="11:16" ht="12.75" customHeight="1">
      <c r="K14" s="83">
        <v>1840</v>
      </c>
      <c r="L14" s="84" t="s">
        <v>23</v>
      </c>
      <c r="M14" s="84" t="s">
        <v>19</v>
      </c>
      <c r="N14" s="83">
        <v>0.5</v>
      </c>
      <c r="O14">
        <f t="shared" si="0"/>
        <v>0.48</v>
      </c>
      <c r="P14">
        <f t="shared" si="1"/>
        <v>0.6</v>
      </c>
    </row>
    <row r="15" spans="11:16" ht="12.75" customHeight="1">
      <c r="K15" s="83">
        <v>1992</v>
      </c>
      <c r="L15" s="84" t="s">
        <v>24</v>
      </c>
      <c r="M15" s="84" t="s">
        <v>19</v>
      </c>
      <c r="N15" s="83">
        <v>0.52</v>
      </c>
      <c r="O15">
        <f t="shared" si="0"/>
        <v>0.48</v>
      </c>
      <c r="P15">
        <f t="shared" si="1"/>
        <v>0.6</v>
      </c>
    </row>
    <row r="16" spans="11:16" ht="12.75" customHeight="1">
      <c r="K16" s="83">
        <v>2013</v>
      </c>
      <c r="L16" s="84" t="s">
        <v>25</v>
      </c>
      <c r="M16" s="84" t="s">
        <v>19</v>
      </c>
      <c r="N16" s="83">
        <v>0.52</v>
      </c>
      <c r="O16">
        <f t="shared" si="0"/>
        <v>0.48</v>
      </c>
      <c r="P16">
        <f t="shared" si="1"/>
        <v>0.6</v>
      </c>
    </row>
    <row r="17" spans="11:16" ht="12.75" customHeight="1">
      <c r="K17" s="83">
        <v>2317</v>
      </c>
      <c r="L17" s="84" t="s">
        <v>18</v>
      </c>
      <c r="M17" s="84" t="s">
        <v>19</v>
      </c>
      <c r="N17" s="83">
        <v>0.5</v>
      </c>
      <c r="O17">
        <f t="shared" si="0"/>
        <v>0.48</v>
      </c>
      <c r="P17">
        <f t="shared" si="1"/>
        <v>0.6</v>
      </c>
    </row>
    <row r="18" spans="11:16" ht="12.75" customHeight="1">
      <c r="K18" s="83">
        <v>2554</v>
      </c>
      <c r="L18" s="84" t="s">
        <v>26</v>
      </c>
      <c r="M18" s="84" t="s">
        <v>19</v>
      </c>
      <c r="N18" s="83">
        <v>0.52</v>
      </c>
      <c r="O18">
        <f t="shared" si="0"/>
        <v>0.48</v>
      </c>
      <c r="P18">
        <f t="shared" si="1"/>
        <v>0.6</v>
      </c>
    </row>
    <row r="19" spans="11:16" ht="12.75" customHeight="1">
      <c r="K19" s="83">
        <v>2786</v>
      </c>
      <c r="L19" s="84" t="s">
        <v>27</v>
      </c>
      <c r="M19" s="84" t="s">
        <v>19</v>
      </c>
      <c r="N19" s="83">
        <v>0.51</v>
      </c>
      <c r="O19">
        <f t="shared" si="0"/>
        <v>0.48</v>
      </c>
      <c r="P19">
        <f t="shared" si="1"/>
        <v>0.6</v>
      </c>
    </row>
    <row r="20" spans="11:16" ht="12.75" customHeight="1">
      <c r="K20" s="83">
        <v>2787</v>
      </c>
      <c r="L20" s="84" t="s">
        <v>27</v>
      </c>
      <c r="M20" s="84" t="s">
        <v>19</v>
      </c>
      <c r="N20" s="83">
        <v>0.5</v>
      </c>
      <c r="O20">
        <f t="shared" si="0"/>
        <v>0.48</v>
      </c>
      <c r="P20">
        <f t="shared" si="1"/>
        <v>0.6</v>
      </c>
    </row>
    <row r="21" spans="11:16" ht="12.75" customHeight="1">
      <c r="K21" s="83">
        <v>2788</v>
      </c>
      <c r="L21" s="84" t="s">
        <v>27</v>
      </c>
      <c r="M21" s="84" t="s">
        <v>19</v>
      </c>
      <c r="N21" s="83">
        <v>0.54</v>
      </c>
      <c r="O21">
        <f t="shared" si="0"/>
        <v>0.48</v>
      </c>
      <c r="P21">
        <f t="shared" si="1"/>
        <v>0.6</v>
      </c>
    </row>
    <row r="22" spans="11:16" ht="12.75" customHeight="1">
      <c r="K22" s="83">
        <v>2789</v>
      </c>
      <c r="L22" s="84" t="s">
        <v>27</v>
      </c>
      <c r="M22" s="84" t="s">
        <v>19</v>
      </c>
      <c r="N22" s="83">
        <v>0.54</v>
      </c>
      <c r="O22">
        <f t="shared" si="0"/>
        <v>0.48</v>
      </c>
      <c r="P22">
        <f t="shared" si="1"/>
        <v>0.6</v>
      </c>
    </row>
    <row r="23" spans="11:16" ht="12.75" customHeight="1">
      <c r="K23" s="83">
        <v>2790</v>
      </c>
      <c r="L23" s="84" t="s">
        <v>27</v>
      </c>
      <c r="M23" s="84" t="s">
        <v>19</v>
      </c>
      <c r="N23" s="83">
        <v>0.52</v>
      </c>
      <c r="O23">
        <f t="shared" si="0"/>
        <v>0.48</v>
      </c>
      <c r="P23">
        <f t="shared" si="1"/>
        <v>0.6</v>
      </c>
    </row>
    <row r="24" spans="11:16" ht="12.75" customHeight="1">
      <c r="K24" s="83">
        <v>2791</v>
      </c>
      <c r="L24" s="84" t="s">
        <v>27</v>
      </c>
      <c r="M24" s="84" t="s">
        <v>19</v>
      </c>
      <c r="N24" s="83">
        <v>0.52</v>
      </c>
      <c r="O24">
        <f t="shared" si="0"/>
        <v>0.48</v>
      </c>
      <c r="P24">
        <f t="shared" si="1"/>
        <v>0.6</v>
      </c>
    </row>
    <row r="25" spans="11:16" ht="12.75" customHeight="1">
      <c r="K25" s="83">
        <v>2861</v>
      </c>
      <c r="L25" s="84" t="s">
        <v>28</v>
      </c>
      <c r="M25" s="84" t="s">
        <v>19</v>
      </c>
      <c r="N25" s="83">
        <v>0.57</v>
      </c>
      <c r="O25">
        <f t="shared" si="0"/>
        <v>0.48</v>
      </c>
      <c r="P25">
        <f t="shared" si="1"/>
        <v>0.6</v>
      </c>
    </row>
    <row r="26" spans="11:16" ht="12.75" customHeight="1">
      <c r="K26" s="83">
        <v>2900</v>
      </c>
      <c r="L26" s="84" t="s">
        <v>29</v>
      </c>
      <c r="M26" s="84" t="s">
        <v>19</v>
      </c>
      <c r="N26" s="83">
        <v>0.5</v>
      </c>
      <c r="O26">
        <f t="shared" si="0"/>
        <v>0.48</v>
      </c>
      <c r="P26">
        <f t="shared" si="1"/>
        <v>0.6</v>
      </c>
    </row>
    <row r="27" spans="11:16" ht="12.75" customHeight="1">
      <c r="K27" s="83">
        <v>2901</v>
      </c>
      <c r="L27" s="84" t="s">
        <v>29</v>
      </c>
      <c r="M27" s="84" t="s">
        <v>19</v>
      </c>
      <c r="N27" s="83">
        <v>0.51</v>
      </c>
      <c r="O27">
        <f t="shared" si="0"/>
        <v>0.48</v>
      </c>
      <c r="P27">
        <f t="shared" si="1"/>
        <v>0.6</v>
      </c>
    </row>
    <row r="28" spans="11:16" ht="12.75" customHeight="1">
      <c r="K28" s="83">
        <v>2902</v>
      </c>
      <c r="L28" s="84" t="s">
        <v>29</v>
      </c>
      <c r="M28" s="84" t="s">
        <v>19</v>
      </c>
      <c r="N28" s="83">
        <v>0.54</v>
      </c>
      <c r="O28">
        <f t="shared" si="0"/>
        <v>0.48</v>
      </c>
      <c r="P28">
        <f t="shared" si="1"/>
        <v>0.6</v>
      </c>
    </row>
    <row r="29" spans="11:16" ht="12.75" customHeight="1">
      <c r="K29" s="83">
        <v>2903</v>
      </c>
      <c r="L29" s="84" t="s">
        <v>29</v>
      </c>
      <c r="M29" s="84" t="s">
        <v>19</v>
      </c>
      <c r="N29" s="83">
        <v>0.53</v>
      </c>
      <c r="O29">
        <f t="shared" si="0"/>
        <v>0.48</v>
      </c>
      <c r="P29">
        <f t="shared" si="1"/>
        <v>0.6</v>
      </c>
    </row>
    <row r="30" spans="11:16" ht="12.75" customHeight="1">
      <c r="K30" s="83">
        <v>2904</v>
      </c>
      <c r="L30" s="84" t="s">
        <v>29</v>
      </c>
      <c r="M30" s="84" t="s">
        <v>19</v>
      </c>
      <c r="N30" s="83">
        <v>0.52</v>
      </c>
      <c r="O30">
        <f t="shared" si="0"/>
        <v>0.48</v>
      </c>
      <c r="P30">
        <f t="shared" si="1"/>
        <v>0.6</v>
      </c>
    </row>
    <row r="31" spans="11:16" ht="12.75" customHeight="1">
      <c r="K31" s="83">
        <v>2905</v>
      </c>
      <c r="L31" s="84" t="s">
        <v>29</v>
      </c>
      <c r="M31" s="84" t="s">
        <v>19</v>
      </c>
      <c r="N31" s="83">
        <v>0.52</v>
      </c>
      <c r="O31">
        <f t="shared" si="0"/>
        <v>0.48</v>
      </c>
      <c r="P31">
        <f t="shared" si="1"/>
        <v>0.6</v>
      </c>
    </row>
    <row r="32" spans="11:16" ht="12.75" customHeight="1">
      <c r="K32" s="83">
        <v>2973</v>
      </c>
      <c r="L32" s="84" t="s">
        <v>30</v>
      </c>
      <c r="M32" s="84" t="s">
        <v>19</v>
      </c>
      <c r="N32" s="83">
        <v>0.53</v>
      </c>
      <c r="O32">
        <f t="shared" si="0"/>
        <v>0.48</v>
      </c>
      <c r="P32">
        <f t="shared" si="1"/>
        <v>0.6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0.5283870967741934</v>
      </c>
    </row>
    <row r="36" spans="13:14" ht="12.75" customHeight="1">
      <c r="M36" s="2" t="s">
        <v>12</v>
      </c>
      <c r="N36" s="4">
        <f>STDEV(N2:N34)</f>
        <v>0.01771943832698024</v>
      </c>
    </row>
    <row r="37" spans="13:14" ht="12.75" customHeight="1">
      <c r="M37" s="2" t="s">
        <v>5</v>
      </c>
      <c r="N37" s="3">
        <f>N36/N35*100</f>
        <v>3.3534956540683005</v>
      </c>
    </row>
    <row r="38" spans="13:14" ht="12.75" customHeight="1">
      <c r="M38" s="2" t="s">
        <v>13</v>
      </c>
      <c r="N38" s="3">
        <f>N35/N41*100</f>
        <v>97.84946236559135</v>
      </c>
    </row>
    <row r="39" spans="13:14" ht="12.75" customHeight="1">
      <c r="M39" s="2" t="s">
        <v>6</v>
      </c>
      <c r="N39" s="5">
        <v>0.48</v>
      </c>
    </row>
    <row r="40" spans="13:14" ht="12.75" customHeight="1">
      <c r="M40" s="2" t="s">
        <v>7</v>
      </c>
      <c r="N40" s="5">
        <v>0.6</v>
      </c>
    </row>
    <row r="41" spans="13:14" ht="12.75" customHeight="1">
      <c r="M41" s="2" t="s">
        <v>8</v>
      </c>
      <c r="N41" s="5">
        <f>(N39+N40)/2</f>
        <v>0.54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85" t="s">
        <v>0</v>
      </c>
      <c r="L1" s="85" t="s">
        <v>1</v>
      </c>
      <c r="M1" s="85" t="s">
        <v>2</v>
      </c>
      <c r="N1" s="85" t="s">
        <v>78</v>
      </c>
      <c r="O1" s="1" t="s">
        <v>4</v>
      </c>
      <c r="P1" s="1" t="s">
        <v>3</v>
      </c>
    </row>
    <row r="2" spans="1:16" ht="12.75">
      <c r="A2" s="13" t="s">
        <v>77</v>
      </c>
      <c r="K2" s="86">
        <v>1766</v>
      </c>
      <c r="L2" s="87" t="s">
        <v>22</v>
      </c>
      <c r="M2" s="87" t="s">
        <v>19</v>
      </c>
      <c r="N2" s="86">
        <v>553</v>
      </c>
      <c r="O2">
        <f aca="true" t="shared" si="0" ref="O2:O32">$D$7</f>
        <v>483</v>
      </c>
      <c r="P2">
        <f aca="true" t="shared" si="1" ref="P2:P32">$E$7</f>
        <v>601</v>
      </c>
    </row>
    <row r="3" spans="1:16" ht="12.75">
      <c r="A3" s="13" t="s">
        <v>31</v>
      </c>
      <c r="K3" s="86">
        <v>1767</v>
      </c>
      <c r="L3" s="87" t="s">
        <v>22</v>
      </c>
      <c r="M3" s="87" t="s">
        <v>19</v>
      </c>
      <c r="N3" s="86">
        <v>498</v>
      </c>
      <c r="O3">
        <f t="shared" si="0"/>
        <v>483</v>
      </c>
      <c r="P3">
        <f t="shared" si="1"/>
        <v>601</v>
      </c>
    </row>
    <row r="4" spans="11:16" ht="12.75">
      <c r="K4" s="86">
        <v>1768</v>
      </c>
      <c r="L4" s="87" t="s">
        <v>22</v>
      </c>
      <c r="M4" s="87" t="s">
        <v>19</v>
      </c>
      <c r="N4" s="86">
        <v>523</v>
      </c>
      <c r="O4">
        <f t="shared" si="0"/>
        <v>483</v>
      </c>
      <c r="P4">
        <f t="shared" si="1"/>
        <v>601</v>
      </c>
    </row>
    <row r="5" spans="1:16" ht="12.75">
      <c r="A5" t="s">
        <v>15</v>
      </c>
      <c r="K5" s="86">
        <v>1769</v>
      </c>
      <c r="L5" s="87" t="s">
        <v>22</v>
      </c>
      <c r="M5" s="87" t="s">
        <v>19</v>
      </c>
      <c r="N5" s="86">
        <v>558</v>
      </c>
      <c r="O5">
        <f t="shared" si="0"/>
        <v>483</v>
      </c>
      <c r="P5">
        <f t="shared" si="1"/>
        <v>601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86">
        <v>1770</v>
      </c>
      <c r="L6" s="87" t="s">
        <v>22</v>
      </c>
      <c r="M6" s="87" t="s">
        <v>19</v>
      </c>
      <c r="N6" s="86">
        <v>555</v>
      </c>
      <c r="O6">
        <f t="shared" si="0"/>
        <v>483</v>
      </c>
      <c r="P6">
        <f t="shared" si="1"/>
        <v>601</v>
      </c>
    </row>
    <row r="7" spans="1:16" ht="12.75" customHeight="1">
      <c r="A7" s="5">
        <f>+N42</f>
        <v>5</v>
      </c>
      <c r="B7" s="5">
        <f>+N43</f>
        <v>31</v>
      </c>
      <c r="C7" s="5">
        <f>+N41</f>
        <v>542</v>
      </c>
      <c r="D7" s="5">
        <f>+N39</f>
        <v>483</v>
      </c>
      <c r="E7" s="5">
        <f>+N40</f>
        <v>601</v>
      </c>
      <c r="F7" s="5">
        <f>N35</f>
        <v>550.0967741935484</v>
      </c>
      <c r="G7" s="6">
        <f>N36</f>
        <v>57.58492559614848</v>
      </c>
      <c r="H7" s="3">
        <f>N37</f>
        <v>10.468144569756657</v>
      </c>
      <c r="I7" s="3">
        <f>+N38</f>
        <v>101.49386977740747</v>
      </c>
      <c r="K7" s="86">
        <v>1771</v>
      </c>
      <c r="L7" s="87" t="s">
        <v>22</v>
      </c>
      <c r="M7" s="87" t="s">
        <v>19</v>
      </c>
      <c r="N7" s="86">
        <v>537</v>
      </c>
      <c r="O7">
        <f t="shared" si="0"/>
        <v>483</v>
      </c>
      <c r="P7">
        <f t="shared" si="1"/>
        <v>601</v>
      </c>
    </row>
    <row r="8" spans="11:16" ht="12.75" customHeight="1">
      <c r="K8" s="86">
        <v>1834</v>
      </c>
      <c r="L8" s="87" t="s">
        <v>23</v>
      </c>
      <c r="M8" s="87" t="s">
        <v>19</v>
      </c>
      <c r="N8" s="86">
        <v>527</v>
      </c>
      <c r="O8">
        <f t="shared" si="0"/>
        <v>483</v>
      </c>
      <c r="P8">
        <f t="shared" si="1"/>
        <v>601</v>
      </c>
    </row>
    <row r="9" spans="11:16" ht="12.75" customHeight="1">
      <c r="K9" s="86">
        <v>1835</v>
      </c>
      <c r="L9" s="87" t="s">
        <v>23</v>
      </c>
      <c r="M9" s="87" t="s">
        <v>19</v>
      </c>
      <c r="N9" s="86">
        <v>553</v>
      </c>
      <c r="O9">
        <f t="shared" si="0"/>
        <v>483</v>
      </c>
      <c r="P9">
        <f t="shared" si="1"/>
        <v>601</v>
      </c>
    </row>
    <row r="10" spans="11:16" ht="12.75" customHeight="1">
      <c r="K10" s="86">
        <v>1836</v>
      </c>
      <c r="L10" s="87" t="s">
        <v>23</v>
      </c>
      <c r="M10" s="87" t="s">
        <v>19</v>
      </c>
      <c r="N10" s="86">
        <v>546</v>
      </c>
      <c r="O10">
        <f t="shared" si="0"/>
        <v>483</v>
      </c>
      <c r="P10">
        <f t="shared" si="1"/>
        <v>601</v>
      </c>
    </row>
    <row r="11" spans="11:16" ht="12.75" customHeight="1">
      <c r="K11" s="86">
        <v>1837</v>
      </c>
      <c r="L11" s="87" t="s">
        <v>23</v>
      </c>
      <c r="M11" s="87" t="s">
        <v>19</v>
      </c>
      <c r="N11" s="86">
        <v>549</v>
      </c>
      <c r="O11">
        <f t="shared" si="0"/>
        <v>483</v>
      </c>
      <c r="P11">
        <f t="shared" si="1"/>
        <v>601</v>
      </c>
    </row>
    <row r="12" spans="11:16" ht="12.75" customHeight="1">
      <c r="K12" s="86">
        <v>1838</v>
      </c>
      <c r="L12" s="87" t="s">
        <v>23</v>
      </c>
      <c r="M12" s="87" t="s">
        <v>19</v>
      </c>
      <c r="N12" s="86">
        <v>559</v>
      </c>
      <c r="O12">
        <f t="shared" si="0"/>
        <v>483</v>
      </c>
      <c r="P12">
        <f t="shared" si="1"/>
        <v>601</v>
      </c>
    </row>
    <row r="13" spans="11:16" ht="12.75" customHeight="1">
      <c r="K13" s="86">
        <v>1839</v>
      </c>
      <c r="L13" s="87" t="s">
        <v>23</v>
      </c>
      <c r="M13" s="87" t="s">
        <v>19</v>
      </c>
      <c r="N13" s="86">
        <v>557</v>
      </c>
      <c r="O13">
        <f t="shared" si="0"/>
        <v>483</v>
      </c>
      <c r="P13">
        <f t="shared" si="1"/>
        <v>601</v>
      </c>
    </row>
    <row r="14" spans="11:16" ht="12.75" customHeight="1">
      <c r="K14" s="86">
        <v>1840</v>
      </c>
      <c r="L14" s="87" t="s">
        <v>23</v>
      </c>
      <c r="M14" s="87" t="s">
        <v>19</v>
      </c>
      <c r="N14" s="86">
        <v>779</v>
      </c>
      <c r="O14">
        <f t="shared" si="0"/>
        <v>483</v>
      </c>
      <c r="P14">
        <f t="shared" si="1"/>
        <v>601</v>
      </c>
    </row>
    <row r="15" spans="11:16" ht="12.75" customHeight="1">
      <c r="K15" s="86">
        <v>1992</v>
      </c>
      <c r="L15" s="87" t="s">
        <v>24</v>
      </c>
      <c r="M15" s="87" t="s">
        <v>19</v>
      </c>
      <c r="N15" s="86">
        <v>549</v>
      </c>
      <c r="O15">
        <f t="shared" si="0"/>
        <v>483</v>
      </c>
      <c r="P15">
        <f t="shared" si="1"/>
        <v>601</v>
      </c>
    </row>
    <row r="16" spans="11:16" ht="12.75" customHeight="1">
      <c r="K16" s="86">
        <v>2013</v>
      </c>
      <c r="L16" s="87" t="s">
        <v>25</v>
      </c>
      <c r="M16" s="87" t="s">
        <v>19</v>
      </c>
      <c r="N16" s="86">
        <v>533</v>
      </c>
      <c r="O16">
        <f t="shared" si="0"/>
        <v>483</v>
      </c>
      <c r="P16">
        <f t="shared" si="1"/>
        <v>601</v>
      </c>
    </row>
    <row r="17" spans="11:16" ht="12.75" customHeight="1">
      <c r="K17" s="86">
        <v>2317</v>
      </c>
      <c r="L17" s="87" t="s">
        <v>18</v>
      </c>
      <c r="M17" s="87" t="s">
        <v>19</v>
      </c>
      <c r="N17" s="86">
        <v>513</v>
      </c>
      <c r="O17">
        <f t="shared" si="0"/>
        <v>483</v>
      </c>
      <c r="P17">
        <f t="shared" si="1"/>
        <v>601</v>
      </c>
    </row>
    <row r="18" spans="11:16" ht="12.75" customHeight="1">
      <c r="K18" s="86">
        <v>2554</v>
      </c>
      <c r="L18" s="87" t="s">
        <v>26</v>
      </c>
      <c r="M18" s="87" t="s">
        <v>19</v>
      </c>
      <c r="N18" s="86">
        <v>511</v>
      </c>
      <c r="O18">
        <f t="shared" si="0"/>
        <v>483</v>
      </c>
      <c r="P18">
        <f t="shared" si="1"/>
        <v>601</v>
      </c>
    </row>
    <row r="19" spans="11:16" ht="12.75" customHeight="1">
      <c r="K19" s="86">
        <v>2786</v>
      </c>
      <c r="L19" s="87" t="s">
        <v>27</v>
      </c>
      <c r="M19" s="87" t="s">
        <v>19</v>
      </c>
      <c r="N19" s="86">
        <v>512</v>
      </c>
      <c r="O19">
        <f t="shared" si="0"/>
        <v>483</v>
      </c>
      <c r="P19">
        <f t="shared" si="1"/>
        <v>601</v>
      </c>
    </row>
    <row r="20" spans="11:16" ht="12.75" customHeight="1">
      <c r="K20" s="86">
        <v>2787</v>
      </c>
      <c r="L20" s="87" t="s">
        <v>27</v>
      </c>
      <c r="M20" s="87" t="s">
        <v>19</v>
      </c>
      <c r="N20" s="86">
        <v>534</v>
      </c>
      <c r="O20">
        <f t="shared" si="0"/>
        <v>483</v>
      </c>
      <c r="P20">
        <f t="shared" si="1"/>
        <v>601</v>
      </c>
    </row>
    <row r="21" spans="11:16" ht="12.75" customHeight="1">
      <c r="K21" s="86">
        <v>2788</v>
      </c>
      <c r="L21" s="87" t="s">
        <v>27</v>
      </c>
      <c r="M21" s="87" t="s">
        <v>19</v>
      </c>
      <c r="N21" s="86">
        <v>566</v>
      </c>
      <c r="O21">
        <f t="shared" si="0"/>
        <v>483</v>
      </c>
      <c r="P21">
        <f t="shared" si="1"/>
        <v>601</v>
      </c>
    </row>
    <row r="22" spans="11:16" ht="12.75" customHeight="1">
      <c r="K22" s="86">
        <v>2789</v>
      </c>
      <c r="L22" s="87" t="s">
        <v>27</v>
      </c>
      <c r="M22" s="87" t="s">
        <v>19</v>
      </c>
      <c r="N22" s="86">
        <v>560</v>
      </c>
      <c r="O22">
        <f t="shared" si="0"/>
        <v>483</v>
      </c>
      <c r="P22">
        <f t="shared" si="1"/>
        <v>601</v>
      </c>
    </row>
    <row r="23" spans="11:16" ht="12.75" customHeight="1">
      <c r="K23" s="86">
        <v>2790</v>
      </c>
      <c r="L23" s="87" t="s">
        <v>27</v>
      </c>
      <c r="M23" s="87" t="s">
        <v>19</v>
      </c>
      <c r="N23" s="86">
        <v>511</v>
      </c>
      <c r="O23">
        <f t="shared" si="0"/>
        <v>483</v>
      </c>
      <c r="P23">
        <f t="shared" si="1"/>
        <v>601</v>
      </c>
    </row>
    <row r="24" spans="11:16" ht="12.75" customHeight="1">
      <c r="K24" s="86">
        <v>2791</v>
      </c>
      <c r="L24" s="87" t="s">
        <v>27</v>
      </c>
      <c r="M24" s="87" t="s">
        <v>19</v>
      </c>
      <c r="N24" s="86">
        <v>518</v>
      </c>
      <c r="O24">
        <f t="shared" si="0"/>
        <v>483</v>
      </c>
      <c r="P24">
        <f t="shared" si="1"/>
        <v>601</v>
      </c>
    </row>
    <row r="25" spans="11:16" ht="12.75" customHeight="1">
      <c r="K25" s="86">
        <v>2861</v>
      </c>
      <c r="L25" s="87" t="s">
        <v>28</v>
      </c>
      <c r="M25" s="87" t="s">
        <v>19</v>
      </c>
      <c r="N25" s="86">
        <v>550</v>
      </c>
      <c r="O25">
        <f t="shared" si="0"/>
        <v>483</v>
      </c>
      <c r="P25">
        <f t="shared" si="1"/>
        <v>601</v>
      </c>
    </row>
    <row r="26" spans="11:16" ht="12.75" customHeight="1">
      <c r="K26" s="86">
        <v>2900</v>
      </c>
      <c r="L26" s="87" t="s">
        <v>29</v>
      </c>
      <c r="M26" s="87" t="s">
        <v>19</v>
      </c>
      <c r="N26" s="86">
        <v>513</v>
      </c>
      <c r="O26">
        <f t="shared" si="0"/>
        <v>483</v>
      </c>
      <c r="P26">
        <f t="shared" si="1"/>
        <v>601</v>
      </c>
    </row>
    <row r="27" spans="11:16" ht="12.75" customHeight="1">
      <c r="K27" s="86">
        <v>2901</v>
      </c>
      <c r="L27" s="87" t="s">
        <v>29</v>
      </c>
      <c r="M27" s="87" t="s">
        <v>19</v>
      </c>
      <c r="N27" s="86">
        <v>512</v>
      </c>
      <c r="O27">
        <f t="shared" si="0"/>
        <v>483</v>
      </c>
      <c r="P27">
        <f t="shared" si="1"/>
        <v>601</v>
      </c>
    </row>
    <row r="28" spans="11:16" ht="12.75" customHeight="1">
      <c r="K28" s="86">
        <v>2902</v>
      </c>
      <c r="L28" s="87" t="s">
        <v>29</v>
      </c>
      <c r="M28" s="87" t="s">
        <v>19</v>
      </c>
      <c r="N28" s="86">
        <v>560</v>
      </c>
      <c r="O28">
        <f t="shared" si="0"/>
        <v>483</v>
      </c>
      <c r="P28">
        <f t="shared" si="1"/>
        <v>601</v>
      </c>
    </row>
    <row r="29" spans="11:16" ht="12.75" customHeight="1">
      <c r="K29" s="86">
        <v>2903</v>
      </c>
      <c r="L29" s="87" t="s">
        <v>29</v>
      </c>
      <c r="M29" s="87" t="s">
        <v>19</v>
      </c>
      <c r="N29" s="86">
        <v>540</v>
      </c>
      <c r="O29">
        <f t="shared" si="0"/>
        <v>483</v>
      </c>
      <c r="P29">
        <f t="shared" si="1"/>
        <v>601</v>
      </c>
    </row>
    <row r="30" spans="11:16" ht="12.75" customHeight="1">
      <c r="K30" s="86">
        <v>2904</v>
      </c>
      <c r="L30" s="87" t="s">
        <v>29</v>
      </c>
      <c r="M30" s="87" t="s">
        <v>19</v>
      </c>
      <c r="N30" s="86">
        <v>542</v>
      </c>
      <c r="O30">
        <f t="shared" si="0"/>
        <v>483</v>
      </c>
      <c r="P30">
        <f t="shared" si="1"/>
        <v>601</v>
      </c>
    </row>
    <row r="31" spans="11:16" ht="12.75" customHeight="1">
      <c r="K31" s="86">
        <v>2905</v>
      </c>
      <c r="L31" s="87" t="s">
        <v>29</v>
      </c>
      <c r="M31" s="87" t="s">
        <v>19</v>
      </c>
      <c r="N31" s="86">
        <v>511</v>
      </c>
      <c r="O31">
        <f t="shared" si="0"/>
        <v>483</v>
      </c>
      <c r="P31">
        <f t="shared" si="1"/>
        <v>601</v>
      </c>
    </row>
    <row r="32" spans="11:16" ht="12.75" customHeight="1">
      <c r="K32" s="86">
        <v>2973</v>
      </c>
      <c r="L32" s="87" t="s">
        <v>30</v>
      </c>
      <c r="M32" s="87" t="s">
        <v>19</v>
      </c>
      <c r="N32" s="86">
        <v>724</v>
      </c>
      <c r="O32">
        <f t="shared" si="0"/>
        <v>483</v>
      </c>
      <c r="P32">
        <f t="shared" si="1"/>
        <v>601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550.0967741935484</v>
      </c>
    </row>
    <row r="36" spans="13:14" ht="12.75" customHeight="1">
      <c r="M36" s="2" t="s">
        <v>12</v>
      </c>
      <c r="N36" s="4">
        <f>STDEV(N2:N34)</f>
        <v>57.58492559614848</v>
      </c>
    </row>
    <row r="37" spans="13:14" ht="12.75" customHeight="1">
      <c r="M37" s="2" t="s">
        <v>5</v>
      </c>
      <c r="N37" s="3">
        <f>N36/N35*100</f>
        <v>10.468144569756657</v>
      </c>
    </row>
    <row r="38" spans="13:14" ht="12.75" customHeight="1">
      <c r="M38" s="2" t="s">
        <v>13</v>
      </c>
      <c r="N38" s="3">
        <f>N35/N41*100</f>
        <v>101.49386977740747</v>
      </c>
    </row>
    <row r="39" spans="13:14" ht="12.75" customHeight="1">
      <c r="M39" s="2" t="s">
        <v>6</v>
      </c>
      <c r="N39" s="5">
        <v>483</v>
      </c>
    </row>
    <row r="40" spans="13:14" ht="12.75" customHeight="1">
      <c r="M40" s="2" t="s">
        <v>7</v>
      </c>
      <c r="N40" s="5">
        <v>601</v>
      </c>
    </row>
    <row r="41" spans="13:14" ht="12.75" customHeight="1">
      <c r="M41" s="2" t="s">
        <v>8</v>
      </c>
      <c r="N41" s="5">
        <f>(N39+N40)/2</f>
        <v>542</v>
      </c>
    </row>
    <row r="42" spans="13:14" ht="12.75" customHeight="1">
      <c r="M42" s="2" t="s">
        <v>9</v>
      </c>
      <c r="N42" s="5">
        <v>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88" t="s">
        <v>0</v>
      </c>
      <c r="L1" s="88" t="s">
        <v>1</v>
      </c>
      <c r="M1" s="88" t="s">
        <v>2</v>
      </c>
      <c r="N1" s="88" t="s">
        <v>80</v>
      </c>
      <c r="O1" s="1" t="s">
        <v>4</v>
      </c>
      <c r="P1" s="1" t="s">
        <v>3</v>
      </c>
    </row>
    <row r="2" spans="1:16" ht="12.75">
      <c r="A2" s="13" t="s">
        <v>79</v>
      </c>
      <c r="K2" s="89">
        <v>1481</v>
      </c>
      <c r="L2" s="90" t="s">
        <v>81</v>
      </c>
      <c r="M2" s="90" t="s">
        <v>19</v>
      </c>
      <c r="N2" s="89">
        <v>4.08</v>
      </c>
      <c r="O2">
        <f aca="true" t="shared" si="0" ref="O2:O33">$D$7</f>
        <v>3.05</v>
      </c>
      <c r="P2">
        <f aca="true" t="shared" si="1" ref="P2:P33">$E$7</f>
        <v>3.63</v>
      </c>
    </row>
    <row r="3" spans="1:16" ht="12.75">
      <c r="A3" s="13" t="s">
        <v>31</v>
      </c>
      <c r="K3" s="89">
        <v>1766</v>
      </c>
      <c r="L3" s="90" t="s">
        <v>22</v>
      </c>
      <c r="M3" s="90" t="s">
        <v>19</v>
      </c>
      <c r="N3" s="89">
        <v>3.69</v>
      </c>
      <c r="O3">
        <f t="shared" si="0"/>
        <v>3.05</v>
      </c>
      <c r="P3">
        <f t="shared" si="1"/>
        <v>3.63</v>
      </c>
    </row>
    <row r="4" spans="11:16" ht="12.75">
      <c r="K4" s="89">
        <v>1767</v>
      </c>
      <c r="L4" s="90" t="s">
        <v>22</v>
      </c>
      <c r="M4" s="90" t="s">
        <v>19</v>
      </c>
      <c r="N4" s="89">
        <v>3.16</v>
      </c>
      <c r="O4">
        <f t="shared" si="0"/>
        <v>3.05</v>
      </c>
      <c r="P4">
        <f t="shared" si="1"/>
        <v>3.63</v>
      </c>
    </row>
    <row r="5" spans="1:16" ht="12.75">
      <c r="A5" t="s">
        <v>15</v>
      </c>
      <c r="K5" s="89">
        <v>1768</v>
      </c>
      <c r="L5" s="90" t="s">
        <v>22</v>
      </c>
      <c r="M5" s="90" t="s">
        <v>19</v>
      </c>
      <c r="N5" s="89">
        <v>3.15</v>
      </c>
      <c r="O5">
        <f t="shared" si="0"/>
        <v>3.05</v>
      </c>
      <c r="P5">
        <f t="shared" si="1"/>
        <v>3.63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89">
        <v>1769</v>
      </c>
      <c r="L6" s="90" t="s">
        <v>22</v>
      </c>
      <c r="M6" s="90" t="s">
        <v>19</v>
      </c>
      <c r="N6" s="89">
        <v>3.48</v>
      </c>
      <c r="O6">
        <f t="shared" si="0"/>
        <v>3.05</v>
      </c>
      <c r="P6">
        <f t="shared" si="1"/>
        <v>3.63</v>
      </c>
    </row>
    <row r="7" spans="1:16" ht="12.75" customHeight="1">
      <c r="A7" s="5">
        <f>+N42</f>
        <v>0.05</v>
      </c>
      <c r="B7" s="5">
        <f>+N43</f>
        <v>32</v>
      </c>
      <c r="C7" s="5">
        <f>+N41</f>
        <v>3.34</v>
      </c>
      <c r="D7" s="5">
        <f>+N39</f>
        <v>3.05</v>
      </c>
      <c r="E7" s="5">
        <f>+N40</f>
        <v>3.63</v>
      </c>
      <c r="F7" s="5">
        <f>N35</f>
        <v>3.470937499999999</v>
      </c>
      <c r="G7" s="6">
        <f>N36</f>
        <v>0.20774300772365512</v>
      </c>
      <c r="H7" s="3">
        <f>N37</f>
        <v>5.985213151307253</v>
      </c>
      <c r="I7" s="3">
        <f>+N38</f>
        <v>103.9202844311377</v>
      </c>
      <c r="K7" s="89">
        <v>1770</v>
      </c>
      <c r="L7" s="90" t="s">
        <v>22</v>
      </c>
      <c r="M7" s="90" t="s">
        <v>19</v>
      </c>
      <c r="N7" s="89">
        <v>3.37</v>
      </c>
      <c r="O7">
        <f t="shared" si="0"/>
        <v>3.05</v>
      </c>
      <c r="P7">
        <f t="shared" si="1"/>
        <v>3.63</v>
      </c>
    </row>
    <row r="8" spans="11:16" ht="12.75" customHeight="1">
      <c r="K8" s="89">
        <v>1771</v>
      </c>
      <c r="L8" s="90" t="s">
        <v>22</v>
      </c>
      <c r="M8" s="90" t="s">
        <v>19</v>
      </c>
      <c r="N8" s="89">
        <v>3.3</v>
      </c>
      <c r="O8">
        <f t="shared" si="0"/>
        <v>3.05</v>
      </c>
      <c r="P8">
        <f t="shared" si="1"/>
        <v>3.63</v>
      </c>
    </row>
    <row r="9" spans="11:16" ht="12.75" customHeight="1">
      <c r="K9" s="89">
        <v>1834</v>
      </c>
      <c r="L9" s="90" t="s">
        <v>23</v>
      </c>
      <c r="M9" s="90" t="s">
        <v>19</v>
      </c>
      <c r="N9" s="89">
        <v>3.32</v>
      </c>
      <c r="O9">
        <f t="shared" si="0"/>
        <v>3.05</v>
      </c>
      <c r="P9">
        <f t="shared" si="1"/>
        <v>3.63</v>
      </c>
    </row>
    <row r="10" spans="11:16" ht="12.75" customHeight="1">
      <c r="K10" s="89">
        <v>1835</v>
      </c>
      <c r="L10" s="90" t="s">
        <v>23</v>
      </c>
      <c r="M10" s="90" t="s">
        <v>19</v>
      </c>
      <c r="N10" s="89">
        <v>3.58</v>
      </c>
      <c r="O10">
        <f t="shared" si="0"/>
        <v>3.05</v>
      </c>
      <c r="P10">
        <f t="shared" si="1"/>
        <v>3.63</v>
      </c>
    </row>
    <row r="11" spans="11:16" ht="12.75" customHeight="1">
      <c r="K11" s="89">
        <v>1836</v>
      </c>
      <c r="L11" s="90" t="s">
        <v>23</v>
      </c>
      <c r="M11" s="90" t="s">
        <v>19</v>
      </c>
      <c r="N11" s="89">
        <v>3.51</v>
      </c>
      <c r="O11">
        <f t="shared" si="0"/>
        <v>3.05</v>
      </c>
      <c r="P11">
        <f t="shared" si="1"/>
        <v>3.63</v>
      </c>
    </row>
    <row r="12" spans="11:16" ht="12.75" customHeight="1">
      <c r="K12" s="89">
        <v>1837</v>
      </c>
      <c r="L12" s="90" t="s">
        <v>23</v>
      </c>
      <c r="M12" s="90" t="s">
        <v>19</v>
      </c>
      <c r="N12" s="89">
        <v>3.46</v>
      </c>
      <c r="O12">
        <f t="shared" si="0"/>
        <v>3.05</v>
      </c>
      <c r="P12">
        <f t="shared" si="1"/>
        <v>3.63</v>
      </c>
    </row>
    <row r="13" spans="11:16" ht="12.75" customHeight="1">
      <c r="K13" s="89">
        <v>1838</v>
      </c>
      <c r="L13" s="90" t="s">
        <v>23</v>
      </c>
      <c r="M13" s="90" t="s">
        <v>19</v>
      </c>
      <c r="N13" s="89">
        <v>3.56</v>
      </c>
      <c r="O13">
        <f t="shared" si="0"/>
        <v>3.05</v>
      </c>
      <c r="P13">
        <f t="shared" si="1"/>
        <v>3.63</v>
      </c>
    </row>
    <row r="14" spans="11:16" ht="12.75" customHeight="1">
      <c r="K14" s="89">
        <v>1839</v>
      </c>
      <c r="L14" s="90" t="s">
        <v>23</v>
      </c>
      <c r="M14" s="90" t="s">
        <v>19</v>
      </c>
      <c r="N14" s="89">
        <v>3.3</v>
      </c>
      <c r="O14">
        <f t="shared" si="0"/>
        <v>3.05</v>
      </c>
      <c r="P14">
        <f t="shared" si="1"/>
        <v>3.63</v>
      </c>
    </row>
    <row r="15" spans="11:16" ht="12.75" customHeight="1">
      <c r="K15" s="89">
        <v>1840</v>
      </c>
      <c r="L15" s="90" t="s">
        <v>23</v>
      </c>
      <c r="M15" s="90" t="s">
        <v>19</v>
      </c>
      <c r="N15" s="89">
        <v>3.58</v>
      </c>
      <c r="O15">
        <f t="shared" si="0"/>
        <v>3.05</v>
      </c>
      <c r="P15">
        <f t="shared" si="1"/>
        <v>3.63</v>
      </c>
    </row>
    <row r="16" spans="11:16" ht="12.75" customHeight="1">
      <c r="K16" s="89">
        <v>1992</v>
      </c>
      <c r="L16" s="90" t="s">
        <v>24</v>
      </c>
      <c r="M16" s="90" t="s">
        <v>19</v>
      </c>
      <c r="N16" s="89">
        <v>3.46</v>
      </c>
      <c r="O16">
        <f t="shared" si="0"/>
        <v>3.05</v>
      </c>
      <c r="P16">
        <f t="shared" si="1"/>
        <v>3.63</v>
      </c>
    </row>
    <row r="17" spans="11:16" ht="12.75" customHeight="1">
      <c r="K17" s="89">
        <v>2013</v>
      </c>
      <c r="L17" s="90" t="s">
        <v>25</v>
      </c>
      <c r="M17" s="90" t="s">
        <v>19</v>
      </c>
      <c r="N17" s="89">
        <v>3.61</v>
      </c>
      <c r="O17">
        <f t="shared" si="0"/>
        <v>3.05</v>
      </c>
      <c r="P17">
        <f t="shared" si="1"/>
        <v>3.63</v>
      </c>
    </row>
    <row r="18" spans="11:16" ht="12.75" customHeight="1">
      <c r="K18" s="89">
        <v>2317</v>
      </c>
      <c r="L18" s="90" t="s">
        <v>18</v>
      </c>
      <c r="M18" s="90" t="s">
        <v>19</v>
      </c>
      <c r="N18" s="89">
        <v>3.58</v>
      </c>
      <c r="O18">
        <f t="shared" si="0"/>
        <v>3.05</v>
      </c>
      <c r="P18">
        <f t="shared" si="1"/>
        <v>3.63</v>
      </c>
    </row>
    <row r="19" spans="11:16" ht="12.75" customHeight="1">
      <c r="K19" s="89">
        <v>2554</v>
      </c>
      <c r="L19" s="90" t="s">
        <v>26</v>
      </c>
      <c r="M19" s="90" t="s">
        <v>19</v>
      </c>
      <c r="N19" s="89">
        <v>3.57</v>
      </c>
      <c r="O19">
        <f t="shared" si="0"/>
        <v>3.05</v>
      </c>
      <c r="P19">
        <f t="shared" si="1"/>
        <v>3.63</v>
      </c>
    </row>
    <row r="20" spans="11:16" ht="12.75" customHeight="1">
      <c r="K20" s="89">
        <v>2786</v>
      </c>
      <c r="L20" s="90" t="s">
        <v>27</v>
      </c>
      <c r="M20" s="90" t="s">
        <v>19</v>
      </c>
      <c r="N20" s="89">
        <v>3.27</v>
      </c>
      <c r="O20">
        <f t="shared" si="0"/>
        <v>3.05</v>
      </c>
      <c r="P20">
        <f t="shared" si="1"/>
        <v>3.63</v>
      </c>
    </row>
    <row r="21" spans="11:16" ht="12.75" customHeight="1">
      <c r="K21" s="89">
        <v>2787</v>
      </c>
      <c r="L21" s="90" t="s">
        <v>27</v>
      </c>
      <c r="M21" s="90" t="s">
        <v>19</v>
      </c>
      <c r="N21" s="89">
        <v>3.25</v>
      </c>
      <c r="O21">
        <f t="shared" si="0"/>
        <v>3.05</v>
      </c>
      <c r="P21">
        <f t="shared" si="1"/>
        <v>3.63</v>
      </c>
    </row>
    <row r="22" spans="11:16" ht="12.75" customHeight="1">
      <c r="K22" s="89">
        <v>2788</v>
      </c>
      <c r="L22" s="90" t="s">
        <v>27</v>
      </c>
      <c r="M22" s="90" t="s">
        <v>19</v>
      </c>
      <c r="N22" s="89">
        <v>3.28</v>
      </c>
      <c r="O22">
        <f t="shared" si="0"/>
        <v>3.05</v>
      </c>
      <c r="P22">
        <f t="shared" si="1"/>
        <v>3.63</v>
      </c>
    </row>
    <row r="23" spans="11:16" ht="12.75" customHeight="1">
      <c r="K23" s="89">
        <v>2789</v>
      </c>
      <c r="L23" s="90" t="s">
        <v>27</v>
      </c>
      <c r="M23" s="90" t="s">
        <v>19</v>
      </c>
      <c r="N23" s="89">
        <v>3.66</v>
      </c>
      <c r="O23">
        <f t="shared" si="0"/>
        <v>3.05</v>
      </c>
      <c r="P23">
        <f t="shared" si="1"/>
        <v>3.63</v>
      </c>
    </row>
    <row r="24" spans="11:16" ht="12.75" customHeight="1">
      <c r="K24" s="89">
        <v>2790</v>
      </c>
      <c r="L24" s="90" t="s">
        <v>27</v>
      </c>
      <c r="M24" s="90" t="s">
        <v>19</v>
      </c>
      <c r="N24" s="89">
        <v>3.57</v>
      </c>
      <c r="O24">
        <f t="shared" si="0"/>
        <v>3.05</v>
      </c>
      <c r="P24">
        <f t="shared" si="1"/>
        <v>3.63</v>
      </c>
    </row>
    <row r="25" spans="11:16" ht="12.75" customHeight="1">
      <c r="K25" s="89">
        <v>2791</v>
      </c>
      <c r="L25" s="90" t="s">
        <v>27</v>
      </c>
      <c r="M25" s="90" t="s">
        <v>19</v>
      </c>
      <c r="N25" s="89">
        <v>3.52</v>
      </c>
      <c r="O25">
        <f t="shared" si="0"/>
        <v>3.05</v>
      </c>
      <c r="P25">
        <f t="shared" si="1"/>
        <v>3.63</v>
      </c>
    </row>
    <row r="26" spans="11:16" ht="12.75" customHeight="1">
      <c r="K26" s="89">
        <v>2861</v>
      </c>
      <c r="L26" s="90" t="s">
        <v>28</v>
      </c>
      <c r="M26" s="90" t="s">
        <v>19</v>
      </c>
      <c r="N26" s="89">
        <v>3.83</v>
      </c>
      <c r="O26">
        <f t="shared" si="0"/>
        <v>3.05</v>
      </c>
      <c r="P26">
        <f t="shared" si="1"/>
        <v>3.63</v>
      </c>
    </row>
    <row r="27" spans="11:16" ht="12.75" customHeight="1">
      <c r="K27" s="89">
        <v>2900</v>
      </c>
      <c r="L27" s="90" t="s">
        <v>29</v>
      </c>
      <c r="M27" s="90" t="s">
        <v>19</v>
      </c>
      <c r="N27" s="89">
        <v>3.58</v>
      </c>
      <c r="O27">
        <f t="shared" si="0"/>
        <v>3.05</v>
      </c>
      <c r="P27">
        <f t="shared" si="1"/>
        <v>3.63</v>
      </c>
    </row>
    <row r="28" spans="11:16" ht="12.75" customHeight="1">
      <c r="K28" s="89">
        <v>2901</v>
      </c>
      <c r="L28" s="90" t="s">
        <v>29</v>
      </c>
      <c r="M28" s="90" t="s">
        <v>19</v>
      </c>
      <c r="N28" s="89">
        <v>3.27</v>
      </c>
      <c r="O28">
        <f t="shared" si="0"/>
        <v>3.05</v>
      </c>
      <c r="P28">
        <f t="shared" si="1"/>
        <v>3.63</v>
      </c>
    </row>
    <row r="29" spans="11:16" ht="12.75" customHeight="1">
      <c r="K29" s="89">
        <v>2902</v>
      </c>
      <c r="L29" s="90" t="s">
        <v>29</v>
      </c>
      <c r="M29" s="90" t="s">
        <v>19</v>
      </c>
      <c r="N29" s="89">
        <v>3.66</v>
      </c>
      <c r="O29">
        <f t="shared" si="0"/>
        <v>3.05</v>
      </c>
      <c r="P29">
        <f t="shared" si="1"/>
        <v>3.63</v>
      </c>
    </row>
    <row r="30" spans="11:16" ht="12.75" customHeight="1">
      <c r="K30" s="89">
        <v>2903</v>
      </c>
      <c r="L30" s="90" t="s">
        <v>29</v>
      </c>
      <c r="M30" s="90" t="s">
        <v>19</v>
      </c>
      <c r="N30" s="89">
        <v>3.46</v>
      </c>
      <c r="O30">
        <f t="shared" si="0"/>
        <v>3.05</v>
      </c>
      <c r="P30">
        <f t="shared" si="1"/>
        <v>3.63</v>
      </c>
    </row>
    <row r="31" spans="11:16" ht="12.75" customHeight="1">
      <c r="K31" s="89">
        <v>2904</v>
      </c>
      <c r="L31" s="90" t="s">
        <v>29</v>
      </c>
      <c r="M31" s="90" t="s">
        <v>19</v>
      </c>
      <c r="N31" s="89">
        <v>3.18</v>
      </c>
      <c r="O31">
        <f t="shared" si="0"/>
        <v>3.05</v>
      </c>
      <c r="P31">
        <f t="shared" si="1"/>
        <v>3.63</v>
      </c>
    </row>
    <row r="32" spans="11:16" ht="12.75" customHeight="1">
      <c r="K32" s="89">
        <v>2905</v>
      </c>
      <c r="L32" s="90" t="s">
        <v>29</v>
      </c>
      <c r="M32" s="90" t="s">
        <v>19</v>
      </c>
      <c r="N32" s="89">
        <v>3.57</v>
      </c>
      <c r="O32">
        <f t="shared" si="0"/>
        <v>3.05</v>
      </c>
      <c r="P32">
        <f t="shared" si="1"/>
        <v>3.63</v>
      </c>
    </row>
    <row r="33" spans="11:16" ht="12.75" customHeight="1">
      <c r="K33" s="89">
        <v>2973</v>
      </c>
      <c r="L33" s="90" t="s">
        <v>30</v>
      </c>
      <c r="M33" s="90" t="s">
        <v>19</v>
      </c>
      <c r="N33" s="89">
        <v>3.21</v>
      </c>
      <c r="O33">
        <f t="shared" si="0"/>
        <v>3.05</v>
      </c>
      <c r="P33">
        <f t="shared" si="1"/>
        <v>3.63</v>
      </c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3.470937499999999</v>
      </c>
    </row>
    <row r="36" spans="13:14" ht="12.75" customHeight="1">
      <c r="M36" s="2" t="s">
        <v>12</v>
      </c>
      <c r="N36" s="4">
        <f>STDEV(N2:N34)</f>
        <v>0.20774300772365512</v>
      </c>
    </row>
    <row r="37" spans="13:14" ht="12.75" customHeight="1">
      <c r="M37" s="2" t="s">
        <v>5</v>
      </c>
      <c r="N37" s="3">
        <f>N36/N35*100</f>
        <v>5.985213151307253</v>
      </c>
    </row>
    <row r="38" spans="13:14" ht="12.75" customHeight="1">
      <c r="M38" s="2" t="s">
        <v>13</v>
      </c>
      <c r="N38" s="3">
        <f>N35/N41*100</f>
        <v>103.9202844311377</v>
      </c>
    </row>
    <row r="39" spans="13:14" ht="12.75" customHeight="1">
      <c r="M39" s="2" t="s">
        <v>6</v>
      </c>
      <c r="N39" s="5">
        <v>3.05</v>
      </c>
    </row>
    <row r="40" spans="13:14" ht="12.75" customHeight="1">
      <c r="M40" s="2" t="s">
        <v>7</v>
      </c>
      <c r="N40" s="5">
        <v>3.63</v>
      </c>
    </row>
    <row r="41" spans="13:14" ht="12.75" customHeight="1">
      <c r="M41" s="2" t="s">
        <v>8</v>
      </c>
      <c r="N41" s="5">
        <f>(N39+N40)/2</f>
        <v>3.34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32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91" t="s">
        <v>0</v>
      </c>
      <c r="L1" s="91" t="s">
        <v>1</v>
      </c>
      <c r="M1" s="91" t="s">
        <v>2</v>
      </c>
      <c r="N1" s="91" t="s">
        <v>83</v>
      </c>
      <c r="O1" s="1" t="s">
        <v>4</v>
      </c>
      <c r="P1" s="1" t="s">
        <v>3</v>
      </c>
    </row>
    <row r="2" spans="1:16" ht="12.75">
      <c r="A2" s="13" t="s">
        <v>82</v>
      </c>
      <c r="K2" s="92">
        <v>1766</v>
      </c>
      <c r="L2" s="93" t="s">
        <v>22</v>
      </c>
      <c r="M2" s="93" t="s">
        <v>19</v>
      </c>
      <c r="N2" s="92">
        <v>0.09</v>
      </c>
      <c r="O2">
        <f aca="true" t="shared" si="0" ref="O2:O32">$D$7</f>
        <v>0.06</v>
      </c>
      <c r="P2">
        <f aca="true" t="shared" si="1" ref="P2:P32">$E$7</f>
        <v>0.1</v>
      </c>
    </row>
    <row r="3" spans="1:16" ht="12.75">
      <c r="A3" s="13" t="s">
        <v>31</v>
      </c>
      <c r="K3" s="92">
        <v>1767</v>
      </c>
      <c r="L3" s="93" t="s">
        <v>22</v>
      </c>
      <c r="M3" s="93" t="s">
        <v>19</v>
      </c>
      <c r="N3" s="92">
        <v>0.08</v>
      </c>
      <c r="O3">
        <f t="shared" si="0"/>
        <v>0.06</v>
      </c>
      <c r="P3">
        <f t="shared" si="1"/>
        <v>0.1</v>
      </c>
    </row>
    <row r="4" spans="11:16" ht="12.75">
      <c r="K4" s="92">
        <v>1768</v>
      </c>
      <c r="L4" s="93" t="s">
        <v>22</v>
      </c>
      <c r="M4" s="93" t="s">
        <v>19</v>
      </c>
      <c r="N4" s="92">
        <v>0.09</v>
      </c>
      <c r="O4">
        <f t="shared" si="0"/>
        <v>0.06</v>
      </c>
      <c r="P4">
        <f t="shared" si="1"/>
        <v>0.1</v>
      </c>
    </row>
    <row r="5" spans="1:16" ht="12.75">
      <c r="A5" t="s">
        <v>15</v>
      </c>
      <c r="K5" s="92">
        <v>1769</v>
      </c>
      <c r="L5" s="93" t="s">
        <v>22</v>
      </c>
      <c r="M5" s="93" t="s">
        <v>19</v>
      </c>
      <c r="N5" s="92">
        <v>0.08</v>
      </c>
      <c r="O5">
        <f t="shared" si="0"/>
        <v>0.06</v>
      </c>
      <c r="P5">
        <f t="shared" si="1"/>
        <v>0.1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92">
        <v>1770</v>
      </c>
      <c r="L6" s="93" t="s">
        <v>22</v>
      </c>
      <c r="M6" s="93" t="s">
        <v>19</v>
      </c>
      <c r="N6" s="92">
        <v>0.08</v>
      </c>
      <c r="O6">
        <f t="shared" si="0"/>
        <v>0.06</v>
      </c>
      <c r="P6">
        <f t="shared" si="1"/>
        <v>0.1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0.08</v>
      </c>
      <c r="D7" s="5">
        <f>+N39</f>
        <v>0.06</v>
      </c>
      <c r="E7" s="5">
        <f>+N40</f>
        <v>0.1</v>
      </c>
      <c r="F7" s="5">
        <f>N35</f>
        <v>0.08451612903225808</v>
      </c>
      <c r="G7" s="6">
        <f>N36</f>
        <v>0.007676244601548056</v>
      </c>
      <c r="H7" s="3">
        <f>N37</f>
        <v>9.082579490381287</v>
      </c>
      <c r="I7" s="3">
        <f>+N38</f>
        <v>105.64516129032259</v>
      </c>
      <c r="K7" s="92">
        <v>1771</v>
      </c>
      <c r="L7" s="93" t="s">
        <v>22</v>
      </c>
      <c r="M7" s="93" t="s">
        <v>19</v>
      </c>
      <c r="N7" s="92">
        <v>0.1</v>
      </c>
      <c r="O7">
        <f t="shared" si="0"/>
        <v>0.06</v>
      </c>
      <c r="P7">
        <f t="shared" si="1"/>
        <v>0.1</v>
      </c>
    </row>
    <row r="8" spans="11:16" ht="12.75" customHeight="1">
      <c r="K8" s="92">
        <v>1834</v>
      </c>
      <c r="L8" s="93" t="s">
        <v>23</v>
      </c>
      <c r="M8" s="93" t="s">
        <v>19</v>
      </c>
      <c r="N8" s="92">
        <v>0.08</v>
      </c>
      <c r="O8">
        <f t="shared" si="0"/>
        <v>0.06</v>
      </c>
      <c r="P8">
        <f t="shared" si="1"/>
        <v>0.1</v>
      </c>
    </row>
    <row r="9" spans="11:16" ht="12.75" customHeight="1">
      <c r="K9" s="92">
        <v>1835</v>
      </c>
      <c r="L9" s="93" t="s">
        <v>23</v>
      </c>
      <c r="M9" s="93" t="s">
        <v>19</v>
      </c>
      <c r="N9" s="92">
        <v>0.07</v>
      </c>
      <c r="O9">
        <f t="shared" si="0"/>
        <v>0.06</v>
      </c>
      <c r="P9">
        <f t="shared" si="1"/>
        <v>0.1</v>
      </c>
    </row>
    <row r="10" spans="11:16" ht="12.75" customHeight="1">
      <c r="K10" s="92">
        <v>1836</v>
      </c>
      <c r="L10" s="93" t="s">
        <v>23</v>
      </c>
      <c r="M10" s="93" t="s">
        <v>19</v>
      </c>
      <c r="N10" s="92">
        <v>0.08</v>
      </c>
      <c r="O10">
        <f t="shared" si="0"/>
        <v>0.06</v>
      </c>
      <c r="P10">
        <f t="shared" si="1"/>
        <v>0.1</v>
      </c>
    </row>
    <row r="11" spans="11:16" ht="12.75" customHeight="1">
      <c r="K11" s="92">
        <v>1837</v>
      </c>
      <c r="L11" s="93" t="s">
        <v>23</v>
      </c>
      <c r="M11" s="93" t="s">
        <v>19</v>
      </c>
      <c r="N11" s="92">
        <v>0.08</v>
      </c>
      <c r="O11">
        <f t="shared" si="0"/>
        <v>0.06</v>
      </c>
      <c r="P11">
        <f t="shared" si="1"/>
        <v>0.1</v>
      </c>
    </row>
    <row r="12" spans="11:16" ht="12.75" customHeight="1">
      <c r="K12" s="92">
        <v>1838</v>
      </c>
      <c r="L12" s="93" t="s">
        <v>23</v>
      </c>
      <c r="M12" s="93" t="s">
        <v>19</v>
      </c>
      <c r="N12" s="92">
        <v>0.08</v>
      </c>
      <c r="O12">
        <f t="shared" si="0"/>
        <v>0.06</v>
      </c>
      <c r="P12">
        <f t="shared" si="1"/>
        <v>0.1</v>
      </c>
    </row>
    <row r="13" spans="11:16" ht="12.75" customHeight="1">
      <c r="K13" s="92">
        <v>1839</v>
      </c>
      <c r="L13" s="93" t="s">
        <v>23</v>
      </c>
      <c r="M13" s="93" t="s">
        <v>19</v>
      </c>
      <c r="N13" s="92">
        <v>0.08</v>
      </c>
      <c r="O13">
        <f t="shared" si="0"/>
        <v>0.06</v>
      </c>
      <c r="P13">
        <f t="shared" si="1"/>
        <v>0.1</v>
      </c>
    </row>
    <row r="14" spans="11:16" ht="12.75" customHeight="1">
      <c r="K14" s="92">
        <v>1840</v>
      </c>
      <c r="L14" s="93" t="s">
        <v>23</v>
      </c>
      <c r="M14" s="93" t="s">
        <v>19</v>
      </c>
      <c r="N14" s="92">
        <v>0.08</v>
      </c>
      <c r="O14">
        <f t="shared" si="0"/>
        <v>0.06</v>
      </c>
      <c r="P14">
        <f t="shared" si="1"/>
        <v>0.1</v>
      </c>
    </row>
    <row r="15" spans="11:16" ht="12.75" customHeight="1">
      <c r="K15" s="92">
        <v>1992</v>
      </c>
      <c r="L15" s="93" t="s">
        <v>24</v>
      </c>
      <c r="M15" s="93" t="s">
        <v>19</v>
      </c>
      <c r="N15" s="92">
        <v>0.08</v>
      </c>
      <c r="O15">
        <f t="shared" si="0"/>
        <v>0.06</v>
      </c>
      <c r="P15">
        <f t="shared" si="1"/>
        <v>0.1</v>
      </c>
    </row>
    <row r="16" spans="11:16" ht="12.75" customHeight="1">
      <c r="K16" s="92">
        <v>2013</v>
      </c>
      <c r="L16" s="93" t="s">
        <v>25</v>
      </c>
      <c r="M16" s="93" t="s">
        <v>19</v>
      </c>
      <c r="N16" s="92">
        <v>0.09</v>
      </c>
      <c r="O16">
        <f t="shared" si="0"/>
        <v>0.06</v>
      </c>
      <c r="P16">
        <f t="shared" si="1"/>
        <v>0.1</v>
      </c>
    </row>
    <row r="17" spans="11:16" ht="12.75" customHeight="1">
      <c r="K17" s="92">
        <v>2317</v>
      </c>
      <c r="L17" s="93" t="s">
        <v>18</v>
      </c>
      <c r="M17" s="93" t="s">
        <v>19</v>
      </c>
      <c r="N17" s="92">
        <v>0.08</v>
      </c>
      <c r="O17">
        <f t="shared" si="0"/>
        <v>0.06</v>
      </c>
      <c r="P17">
        <f t="shared" si="1"/>
        <v>0.1</v>
      </c>
    </row>
    <row r="18" spans="11:16" ht="12.75" customHeight="1">
      <c r="K18" s="92">
        <v>2554</v>
      </c>
      <c r="L18" s="93" t="s">
        <v>26</v>
      </c>
      <c r="M18" s="93" t="s">
        <v>19</v>
      </c>
      <c r="N18" s="92">
        <v>0.08</v>
      </c>
      <c r="O18">
        <f t="shared" si="0"/>
        <v>0.06</v>
      </c>
      <c r="P18">
        <f t="shared" si="1"/>
        <v>0.1</v>
      </c>
    </row>
    <row r="19" spans="11:16" ht="12.75" customHeight="1">
      <c r="K19" s="92">
        <v>2786</v>
      </c>
      <c r="L19" s="93" t="s">
        <v>27</v>
      </c>
      <c r="M19" s="93" t="s">
        <v>19</v>
      </c>
      <c r="N19" s="92">
        <v>0.08</v>
      </c>
      <c r="O19">
        <f t="shared" si="0"/>
        <v>0.06</v>
      </c>
      <c r="P19">
        <f t="shared" si="1"/>
        <v>0.1</v>
      </c>
    </row>
    <row r="20" spans="11:16" ht="12.75" customHeight="1">
      <c r="K20" s="92">
        <v>2787</v>
      </c>
      <c r="L20" s="93" t="s">
        <v>27</v>
      </c>
      <c r="M20" s="93" t="s">
        <v>19</v>
      </c>
      <c r="N20" s="92">
        <v>0.08</v>
      </c>
      <c r="O20">
        <f t="shared" si="0"/>
        <v>0.06</v>
      </c>
      <c r="P20">
        <f t="shared" si="1"/>
        <v>0.1</v>
      </c>
    </row>
    <row r="21" spans="11:16" ht="12.75" customHeight="1">
      <c r="K21" s="92">
        <v>2788</v>
      </c>
      <c r="L21" s="93" t="s">
        <v>27</v>
      </c>
      <c r="M21" s="93" t="s">
        <v>19</v>
      </c>
      <c r="N21" s="92">
        <v>0.1</v>
      </c>
      <c r="O21">
        <f t="shared" si="0"/>
        <v>0.06</v>
      </c>
      <c r="P21">
        <f t="shared" si="1"/>
        <v>0.1</v>
      </c>
    </row>
    <row r="22" spans="11:16" ht="12.75" customHeight="1">
      <c r="K22" s="92">
        <v>2789</v>
      </c>
      <c r="L22" s="93" t="s">
        <v>27</v>
      </c>
      <c r="M22" s="93" t="s">
        <v>19</v>
      </c>
      <c r="N22" s="92">
        <v>0.1</v>
      </c>
      <c r="O22">
        <f t="shared" si="0"/>
        <v>0.06</v>
      </c>
      <c r="P22">
        <f t="shared" si="1"/>
        <v>0.1</v>
      </c>
    </row>
    <row r="23" spans="11:16" ht="12.75" customHeight="1">
      <c r="K23" s="92">
        <v>2790</v>
      </c>
      <c r="L23" s="93" t="s">
        <v>27</v>
      </c>
      <c r="M23" s="93" t="s">
        <v>19</v>
      </c>
      <c r="N23" s="92">
        <v>0.08</v>
      </c>
      <c r="O23">
        <f t="shared" si="0"/>
        <v>0.06</v>
      </c>
      <c r="P23">
        <f t="shared" si="1"/>
        <v>0.1</v>
      </c>
    </row>
    <row r="24" spans="11:16" ht="12.75" customHeight="1">
      <c r="K24" s="92">
        <v>2791</v>
      </c>
      <c r="L24" s="93" t="s">
        <v>27</v>
      </c>
      <c r="M24" s="93" t="s">
        <v>19</v>
      </c>
      <c r="N24" s="92">
        <v>0.09</v>
      </c>
      <c r="O24">
        <f t="shared" si="0"/>
        <v>0.06</v>
      </c>
      <c r="P24">
        <f t="shared" si="1"/>
        <v>0.1</v>
      </c>
    </row>
    <row r="25" spans="11:16" ht="12.75" customHeight="1">
      <c r="K25" s="92">
        <v>2861</v>
      </c>
      <c r="L25" s="93" t="s">
        <v>28</v>
      </c>
      <c r="M25" s="93" t="s">
        <v>19</v>
      </c>
      <c r="N25" s="92">
        <v>0.09</v>
      </c>
      <c r="O25">
        <f t="shared" si="0"/>
        <v>0.06</v>
      </c>
      <c r="P25">
        <f t="shared" si="1"/>
        <v>0.1</v>
      </c>
    </row>
    <row r="26" spans="11:16" ht="12.75" customHeight="1">
      <c r="K26" s="92">
        <v>2900</v>
      </c>
      <c r="L26" s="93" t="s">
        <v>29</v>
      </c>
      <c r="M26" s="93" t="s">
        <v>19</v>
      </c>
      <c r="N26" s="92">
        <v>0.08</v>
      </c>
      <c r="O26">
        <f t="shared" si="0"/>
        <v>0.06</v>
      </c>
      <c r="P26">
        <f t="shared" si="1"/>
        <v>0.1</v>
      </c>
    </row>
    <row r="27" spans="11:16" ht="12.75" customHeight="1">
      <c r="K27" s="92">
        <v>2901</v>
      </c>
      <c r="L27" s="93" t="s">
        <v>29</v>
      </c>
      <c r="M27" s="93" t="s">
        <v>19</v>
      </c>
      <c r="N27" s="92">
        <v>0.08</v>
      </c>
      <c r="O27">
        <f t="shared" si="0"/>
        <v>0.06</v>
      </c>
      <c r="P27">
        <f t="shared" si="1"/>
        <v>0.1</v>
      </c>
    </row>
    <row r="28" spans="11:16" ht="12.75" customHeight="1">
      <c r="K28" s="92">
        <v>2902</v>
      </c>
      <c r="L28" s="93" t="s">
        <v>29</v>
      </c>
      <c r="M28" s="93" t="s">
        <v>19</v>
      </c>
      <c r="N28" s="92">
        <v>0.1</v>
      </c>
      <c r="O28">
        <f t="shared" si="0"/>
        <v>0.06</v>
      </c>
      <c r="P28">
        <f t="shared" si="1"/>
        <v>0.1</v>
      </c>
    </row>
    <row r="29" spans="11:16" ht="12.75" customHeight="1">
      <c r="K29" s="92">
        <v>2903</v>
      </c>
      <c r="L29" s="93" t="s">
        <v>29</v>
      </c>
      <c r="M29" s="93" t="s">
        <v>19</v>
      </c>
      <c r="N29" s="92">
        <v>0.09</v>
      </c>
      <c r="O29">
        <f t="shared" si="0"/>
        <v>0.06</v>
      </c>
      <c r="P29">
        <f t="shared" si="1"/>
        <v>0.1</v>
      </c>
    </row>
    <row r="30" spans="11:16" ht="12.75" customHeight="1">
      <c r="K30" s="92">
        <v>2904</v>
      </c>
      <c r="L30" s="93" t="s">
        <v>29</v>
      </c>
      <c r="M30" s="93" t="s">
        <v>19</v>
      </c>
      <c r="N30" s="92">
        <v>0.09</v>
      </c>
      <c r="O30">
        <f t="shared" si="0"/>
        <v>0.06</v>
      </c>
      <c r="P30">
        <f t="shared" si="1"/>
        <v>0.1</v>
      </c>
    </row>
    <row r="31" spans="11:16" ht="12.75" customHeight="1">
      <c r="K31" s="92">
        <v>2905</v>
      </c>
      <c r="L31" s="93" t="s">
        <v>29</v>
      </c>
      <c r="M31" s="93" t="s">
        <v>19</v>
      </c>
      <c r="N31" s="92">
        <v>0.08</v>
      </c>
      <c r="O31">
        <f t="shared" si="0"/>
        <v>0.06</v>
      </c>
      <c r="P31">
        <f t="shared" si="1"/>
        <v>0.1</v>
      </c>
    </row>
    <row r="32" spans="11:16" ht="12.75" customHeight="1">
      <c r="K32" s="92">
        <v>2973</v>
      </c>
      <c r="L32" s="93" t="s">
        <v>30</v>
      </c>
      <c r="M32" s="93" t="s">
        <v>19</v>
      </c>
      <c r="N32" s="92">
        <v>0.08</v>
      </c>
      <c r="O32">
        <f t="shared" si="0"/>
        <v>0.06</v>
      </c>
      <c r="P32">
        <f t="shared" si="1"/>
        <v>0.1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0.08451612903225808</v>
      </c>
    </row>
    <row r="36" spans="13:14" ht="12.75" customHeight="1">
      <c r="M36" s="2" t="s">
        <v>12</v>
      </c>
      <c r="N36" s="4">
        <f>STDEV(N2:N34)</f>
        <v>0.007676244601548056</v>
      </c>
    </row>
    <row r="37" spans="13:14" ht="12.75" customHeight="1">
      <c r="M37" s="2" t="s">
        <v>5</v>
      </c>
      <c r="N37" s="3">
        <f>N36/N35*100</f>
        <v>9.082579490381287</v>
      </c>
    </row>
    <row r="38" spans="13:14" ht="12.75" customHeight="1">
      <c r="M38" s="2" t="s">
        <v>13</v>
      </c>
      <c r="N38" s="3">
        <f>N35/N41*100</f>
        <v>105.64516129032259</v>
      </c>
    </row>
    <row r="39" spans="13:14" ht="12.75" customHeight="1">
      <c r="M39" s="2" t="s">
        <v>6</v>
      </c>
      <c r="N39" s="5">
        <v>0.06</v>
      </c>
    </row>
    <row r="40" spans="13:14" ht="12.75" customHeight="1">
      <c r="M40" s="2" t="s">
        <v>7</v>
      </c>
      <c r="N40" s="5">
        <v>0.1</v>
      </c>
    </row>
    <row r="41" spans="13:14" ht="12.75" customHeight="1">
      <c r="M41" s="2" t="s">
        <v>8</v>
      </c>
      <c r="N41" s="5">
        <f>(N39+N40)/2</f>
        <v>0.08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94" t="s">
        <v>0</v>
      </c>
      <c r="L1" s="94" t="s">
        <v>1</v>
      </c>
      <c r="M1" s="94" t="s">
        <v>2</v>
      </c>
      <c r="N1" s="94" t="s">
        <v>85</v>
      </c>
      <c r="O1" s="1" t="s">
        <v>4</v>
      </c>
      <c r="P1" s="1" t="s">
        <v>3</v>
      </c>
    </row>
    <row r="2" spans="1:16" ht="12.75">
      <c r="A2" s="13" t="s">
        <v>84</v>
      </c>
      <c r="K2" s="95">
        <v>1766</v>
      </c>
      <c r="L2" s="96" t="s">
        <v>22</v>
      </c>
      <c r="M2" s="96" t="s">
        <v>19</v>
      </c>
      <c r="N2" s="95">
        <v>9.9</v>
      </c>
      <c r="O2">
        <f aca="true" t="shared" si="0" ref="O2:O32">$D$7</f>
        <v>9.3</v>
      </c>
      <c r="P2">
        <f aca="true" t="shared" si="1" ref="P2:P32">$E$7</f>
        <v>11.6</v>
      </c>
    </row>
    <row r="3" spans="1:16" ht="12.75">
      <c r="A3" s="13" t="s">
        <v>31</v>
      </c>
      <c r="K3" s="95">
        <v>1767</v>
      </c>
      <c r="L3" s="96" t="s">
        <v>22</v>
      </c>
      <c r="M3" s="96" t="s">
        <v>19</v>
      </c>
      <c r="N3" s="95">
        <v>11.1</v>
      </c>
      <c r="O3">
        <f t="shared" si="0"/>
        <v>9.3</v>
      </c>
      <c r="P3">
        <f t="shared" si="1"/>
        <v>11.6</v>
      </c>
    </row>
    <row r="4" spans="11:16" ht="12.75">
      <c r="K4" s="95">
        <v>1768</v>
      </c>
      <c r="L4" s="96" t="s">
        <v>22</v>
      </c>
      <c r="M4" s="96" t="s">
        <v>19</v>
      </c>
      <c r="N4" s="95">
        <v>11.1</v>
      </c>
      <c r="O4">
        <f t="shared" si="0"/>
        <v>9.3</v>
      </c>
      <c r="P4">
        <f t="shared" si="1"/>
        <v>11.6</v>
      </c>
    </row>
    <row r="5" spans="1:16" ht="12.75">
      <c r="A5" t="s">
        <v>15</v>
      </c>
      <c r="K5" s="95">
        <v>1769</v>
      </c>
      <c r="L5" s="96" t="s">
        <v>22</v>
      </c>
      <c r="M5" s="96" t="s">
        <v>19</v>
      </c>
      <c r="N5" s="95">
        <v>11.2</v>
      </c>
      <c r="O5">
        <f t="shared" si="0"/>
        <v>9.3</v>
      </c>
      <c r="P5">
        <f t="shared" si="1"/>
        <v>11.6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95">
        <v>1770</v>
      </c>
      <c r="L6" s="96" t="s">
        <v>22</v>
      </c>
      <c r="M6" s="96" t="s">
        <v>19</v>
      </c>
      <c r="N6" s="95">
        <v>11.1</v>
      </c>
      <c r="O6">
        <f t="shared" si="0"/>
        <v>9.3</v>
      </c>
      <c r="P6">
        <f t="shared" si="1"/>
        <v>11.6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10.45</v>
      </c>
      <c r="D7" s="5">
        <f>+N39</f>
        <v>9.3</v>
      </c>
      <c r="E7" s="5">
        <f>+N40</f>
        <v>11.6</v>
      </c>
      <c r="F7" s="5">
        <f>N35</f>
        <v>10.348387096774193</v>
      </c>
      <c r="G7" s="6">
        <f>N36</f>
        <v>1.1618579855105524</v>
      </c>
      <c r="H7" s="3">
        <f>N37</f>
        <v>11.227430657988506</v>
      </c>
      <c r="I7" s="3">
        <f>+N38</f>
        <v>99.02762772032722</v>
      </c>
      <c r="K7" s="95">
        <v>1771</v>
      </c>
      <c r="L7" s="96" t="s">
        <v>22</v>
      </c>
      <c r="M7" s="96" t="s">
        <v>19</v>
      </c>
      <c r="N7" s="95">
        <v>10.8</v>
      </c>
      <c r="O7">
        <f t="shared" si="0"/>
        <v>9.3</v>
      </c>
      <c r="P7">
        <f t="shared" si="1"/>
        <v>11.6</v>
      </c>
    </row>
    <row r="8" spans="11:16" ht="12.75" customHeight="1">
      <c r="K8" s="95">
        <v>1834</v>
      </c>
      <c r="L8" s="96" t="s">
        <v>23</v>
      </c>
      <c r="M8" s="96" t="s">
        <v>19</v>
      </c>
      <c r="N8" s="95">
        <v>7.3</v>
      </c>
      <c r="O8">
        <f t="shared" si="0"/>
        <v>9.3</v>
      </c>
      <c r="P8">
        <f t="shared" si="1"/>
        <v>11.6</v>
      </c>
    </row>
    <row r="9" spans="11:16" ht="12.75" customHeight="1">
      <c r="K9" s="95">
        <v>1835</v>
      </c>
      <c r="L9" s="96" t="s">
        <v>23</v>
      </c>
      <c r="M9" s="96" t="s">
        <v>19</v>
      </c>
      <c r="N9" s="95">
        <v>10.1</v>
      </c>
      <c r="O9">
        <f t="shared" si="0"/>
        <v>9.3</v>
      </c>
      <c r="P9">
        <f t="shared" si="1"/>
        <v>11.6</v>
      </c>
    </row>
    <row r="10" spans="11:16" ht="12.75" customHeight="1">
      <c r="K10" s="95">
        <v>1836</v>
      </c>
      <c r="L10" s="96" t="s">
        <v>23</v>
      </c>
      <c r="M10" s="96" t="s">
        <v>19</v>
      </c>
      <c r="N10" s="95">
        <v>8.9</v>
      </c>
      <c r="O10">
        <f t="shared" si="0"/>
        <v>9.3</v>
      </c>
      <c r="P10">
        <f t="shared" si="1"/>
        <v>11.6</v>
      </c>
    </row>
    <row r="11" spans="11:16" ht="12.75" customHeight="1">
      <c r="K11" s="95">
        <v>1837</v>
      </c>
      <c r="L11" s="96" t="s">
        <v>23</v>
      </c>
      <c r="M11" s="96" t="s">
        <v>19</v>
      </c>
      <c r="N11" s="95">
        <v>9.2</v>
      </c>
      <c r="O11">
        <f t="shared" si="0"/>
        <v>9.3</v>
      </c>
      <c r="P11">
        <f t="shared" si="1"/>
        <v>11.6</v>
      </c>
    </row>
    <row r="12" spans="11:16" ht="12.75" customHeight="1">
      <c r="K12" s="95">
        <v>1838</v>
      </c>
      <c r="L12" s="96" t="s">
        <v>23</v>
      </c>
      <c r="M12" s="96" t="s">
        <v>19</v>
      </c>
      <c r="N12" s="95">
        <v>9.9</v>
      </c>
      <c r="O12">
        <f t="shared" si="0"/>
        <v>9.3</v>
      </c>
      <c r="P12">
        <f t="shared" si="1"/>
        <v>11.6</v>
      </c>
    </row>
    <row r="13" spans="11:16" ht="12.75" customHeight="1">
      <c r="K13" s="95">
        <v>1839</v>
      </c>
      <c r="L13" s="96" t="s">
        <v>23</v>
      </c>
      <c r="M13" s="96" t="s">
        <v>19</v>
      </c>
      <c r="N13" s="95">
        <v>8.9</v>
      </c>
      <c r="O13">
        <f t="shared" si="0"/>
        <v>9.3</v>
      </c>
      <c r="P13">
        <f t="shared" si="1"/>
        <v>11.6</v>
      </c>
    </row>
    <row r="14" spans="11:16" ht="12.75" customHeight="1">
      <c r="K14" s="95">
        <v>1840</v>
      </c>
      <c r="L14" s="96" t="s">
        <v>23</v>
      </c>
      <c r="M14" s="96" t="s">
        <v>19</v>
      </c>
      <c r="N14" s="95">
        <v>10.8</v>
      </c>
      <c r="O14">
        <f t="shared" si="0"/>
        <v>9.3</v>
      </c>
      <c r="P14">
        <f t="shared" si="1"/>
        <v>11.6</v>
      </c>
    </row>
    <row r="15" spans="11:16" ht="12.75" customHeight="1">
      <c r="K15" s="95">
        <v>1992</v>
      </c>
      <c r="L15" s="96" t="s">
        <v>24</v>
      </c>
      <c r="M15" s="96" t="s">
        <v>19</v>
      </c>
      <c r="N15" s="95">
        <v>9.2</v>
      </c>
      <c r="O15">
        <f t="shared" si="0"/>
        <v>9.3</v>
      </c>
      <c r="P15">
        <f t="shared" si="1"/>
        <v>11.6</v>
      </c>
    </row>
    <row r="16" spans="11:16" ht="12.75" customHeight="1">
      <c r="K16" s="95">
        <v>2013</v>
      </c>
      <c r="L16" s="96" t="s">
        <v>25</v>
      </c>
      <c r="M16" s="96" t="s">
        <v>19</v>
      </c>
      <c r="N16" s="95">
        <v>10.7</v>
      </c>
      <c r="O16">
        <f t="shared" si="0"/>
        <v>9.3</v>
      </c>
      <c r="P16">
        <f t="shared" si="1"/>
        <v>11.6</v>
      </c>
    </row>
    <row r="17" spans="11:16" ht="12.75" customHeight="1">
      <c r="K17" s="95">
        <v>2317</v>
      </c>
      <c r="L17" s="96" t="s">
        <v>18</v>
      </c>
      <c r="M17" s="96" t="s">
        <v>19</v>
      </c>
      <c r="N17" s="95">
        <v>10</v>
      </c>
      <c r="O17">
        <f t="shared" si="0"/>
        <v>9.3</v>
      </c>
      <c r="P17">
        <f t="shared" si="1"/>
        <v>11.6</v>
      </c>
    </row>
    <row r="18" spans="11:16" ht="12.75" customHeight="1">
      <c r="K18" s="95">
        <v>2554</v>
      </c>
      <c r="L18" s="96" t="s">
        <v>26</v>
      </c>
      <c r="M18" s="96" t="s">
        <v>19</v>
      </c>
      <c r="N18" s="95">
        <v>11.2</v>
      </c>
      <c r="O18">
        <f t="shared" si="0"/>
        <v>9.3</v>
      </c>
      <c r="P18">
        <f t="shared" si="1"/>
        <v>11.6</v>
      </c>
    </row>
    <row r="19" spans="11:16" ht="12.75" customHeight="1">
      <c r="K19" s="95">
        <v>2786</v>
      </c>
      <c r="L19" s="96" t="s">
        <v>27</v>
      </c>
      <c r="M19" s="96" t="s">
        <v>19</v>
      </c>
      <c r="N19" s="95">
        <v>10.9</v>
      </c>
      <c r="O19">
        <f t="shared" si="0"/>
        <v>9.3</v>
      </c>
      <c r="P19">
        <f t="shared" si="1"/>
        <v>11.6</v>
      </c>
    </row>
    <row r="20" spans="11:16" ht="12.75" customHeight="1">
      <c r="K20" s="95">
        <v>2787</v>
      </c>
      <c r="L20" s="96" t="s">
        <v>27</v>
      </c>
      <c r="M20" s="96" t="s">
        <v>19</v>
      </c>
      <c r="N20" s="95">
        <v>9.5</v>
      </c>
      <c r="O20">
        <f t="shared" si="0"/>
        <v>9.3</v>
      </c>
      <c r="P20">
        <f t="shared" si="1"/>
        <v>11.6</v>
      </c>
    </row>
    <row r="21" spans="11:16" ht="12.75" customHeight="1">
      <c r="K21" s="95">
        <v>2788</v>
      </c>
      <c r="L21" s="96" t="s">
        <v>27</v>
      </c>
      <c r="M21" s="96" t="s">
        <v>19</v>
      </c>
      <c r="N21" s="95">
        <v>9.9</v>
      </c>
      <c r="O21">
        <f t="shared" si="0"/>
        <v>9.3</v>
      </c>
      <c r="P21">
        <f t="shared" si="1"/>
        <v>11.6</v>
      </c>
    </row>
    <row r="22" spans="11:16" ht="12.75" customHeight="1">
      <c r="K22" s="95">
        <v>2789</v>
      </c>
      <c r="L22" s="96" t="s">
        <v>27</v>
      </c>
      <c r="M22" s="96" t="s">
        <v>19</v>
      </c>
      <c r="N22" s="95">
        <v>9.6</v>
      </c>
      <c r="O22">
        <f t="shared" si="0"/>
        <v>9.3</v>
      </c>
      <c r="P22">
        <f t="shared" si="1"/>
        <v>11.6</v>
      </c>
    </row>
    <row r="23" spans="11:16" ht="12.75" customHeight="1">
      <c r="K23" s="95">
        <v>2790</v>
      </c>
      <c r="L23" s="96" t="s">
        <v>27</v>
      </c>
      <c r="M23" s="96" t="s">
        <v>19</v>
      </c>
      <c r="N23" s="95">
        <v>11.2</v>
      </c>
      <c r="O23">
        <f t="shared" si="0"/>
        <v>9.3</v>
      </c>
      <c r="P23">
        <f t="shared" si="1"/>
        <v>11.6</v>
      </c>
    </row>
    <row r="24" spans="11:16" ht="12.75" customHeight="1">
      <c r="K24" s="95">
        <v>2791</v>
      </c>
      <c r="L24" s="96" t="s">
        <v>27</v>
      </c>
      <c r="M24" s="96" t="s">
        <v>19</v>
      </c>
      <c r="N24" s="95">
        <v>11.2</v>
      </c>
      <c r="O24">
        <f t="shared" si="0"/>
        <v>9.3</v>
      </c>
      <c r="P24">
        <f t="shared" si="1"/>
        <v>11.6</v>
      </c>
    </row>
    <row r="25" spans="11:16" ht="12.75" customHeight="1">
      <c r="K25" s="95">
        <v>2861</v>
      </c>
      <c r="L25" s="96" t="s">
        <v>28</v>
      </c>
      <c r="M25" s="96" t="s">
        <v>19</v>
      </c>
      <c r="N25" s="95">
        <v>10.8</v>
      </c>
      <c r="O25">
        <f t="shared" si="0"/>
        <v>9.3</v>
      </c>
      <c r="P25">
        <f t="shared" si="1"/>
        <v>11.6</v>
      </c>
    </row>
    <row r="26" spans="11:16" ht="12.75" customHeight="1">
      <c r="K26" s="95">
        <v>2900</v>
      </c>
      <c r="L26" s="96" t="s">
        <v>29</v>
      </c>
      <c r="M26" s="96" t="s">
        <v>19</v>
      </c>
      <c r="N26" s="95">
        <v>10</v>
      </c>
      <c r="O26">
        <f t="shared" si="0"/>
        <v>9.3</v>
      </c>
      <c r="P26">
        <f t="shared" si="1"/>
        <v>11.6</v>
      </c>
    </row>
    <row r="27" spans="11:16" ht="12.75" customHeight="1">
      <c r="K27" s="95">
        <v>2901</v>
      </c>
      <c r="L27" s="96" t="s">
        <v>29</v>
      </c>
      <c r="M27" s="96" t="s">
        <v>19</v>
      </c>
      <c r="N27" s="95">
        <v>10.9</v>
      </c>
      <c r="O27">
        <f t="shared" si="0"/>
        <v>9.3</v>
      </c>
      <c r="P27">
        <f t="shared" si="1"/>
        <v>11.6</v>
      </c>
    </row>
    <row r="28" spans="11:16" ht="12.75" customHeight="1">
      <c r="K28" s="95">
        <v>2902</v>
      </c>
      <c r="L28" s="96" t="s">
        <v>29</v>
      </c>
      <c r="M28" s="96" t="s">
        <v>19</v>
      </c>
      <c r="N28" s="95">
        <v>9.6</v>
      </c>
      <c r="O28">
        <f t="shared" si="0"/>
        <v>9.3</v>
      </c>
      <c r="P28">
        <f t="shared" si="1"/>
        <v>11.6</v>
      </c>
    </row>
    <row r="29" spans="11:16" ht="12.75" customHeight="1">
      <c r="K29" s="95">
        <v>2903</v>
      </c>
      <c r="L29" s="96" t="s">
        <v>29</v>
      </c>
      <c r="M29" s="96" t="s">
        <v>19</v>
      </c>
      <c r="N29" s="95">
        <v>10.4</v>
      </c>
      <c r="O29">
        <f t="shared" si="0"/>
        <v>9.3</v>
      </c>
      <c r="P29">
        <f t="shared" si="1"/>
        <v>11.6</v>
      </c>
    </row>
    <row r="30" spans="11:16" ht="12.75" customHeight="1">
      <c r="K30" s="95">
        <v>2904</v>
      </c>
      <c r="L30" s="96" t="s">
        <v>29</v>
      </c>
      <c r="M30" s="96" t="s">
        <v>19</v>
      </c>
      <c r="N30" s="95">
        <v>10</v>
      </c>
      <c r="O30">
        <f t="shared" si="0"/>
        <v>9.3</v>
      </c>
      <c r="P30">
        <f t="shared" si="1"/>
        <v>11.6</v>
      </c>
    </row>
    <row r="31" spans="11:16" ht="12.75" customHeight="1">
      <c r="K31" s="95">
        <v>2905</v>
      </c>
      <c r="L31" s="96" t="s">
        <v>29</v>
      </c>
      <c r="M31" s="96" t="s">
        <v>19</v>
      </c>
      <c r="N31" s="95">
        <v>11.2</v>
      </c>
      <c r="O31">
        <f t="shared" si="0"/>
        <v>9.3</v>
      </c>
      <c r="P31">
        <f t="shared" si="1"/>
        <v>11.6</v>
      </c>
    </row>
    <row r="32" spans="11:16" ht="12.75" customHeight="1">
      <c r="K32" s="95">
        <v>2973</v>
      </c>
      <c r="L32" s="96" t="s">
        <v>30</v>
      </c>
      <c r="M32" s="96" t="s">
        <v>19</v>
      </c>
      <c r="N32" s="95">
        <v>14.2</v>
      </c>
      <c r="O32">
        <f t="shared" si="0"/>
        <v>9.3</v>
      </c>
      <c r="P32">
        <f t="shared" si="1"/>
        <v>11.6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10.348387096774193</v>
      </c>
    </row>
    <row r="36" spans="13:14" ht="12.75" customHeight="1">
      <c r="M36" s="2" t="s">
        <v>12</v>
      </c>
      <c r="N36" s="4">
        <f>STDEV(N2:N34)</f>
        <v>1.1618579855105524</v>
      </c>
    </row>
    <row r="37" spans="13:14" ht="12.75" customHeight="1">
      <c r="M37" s="2" t="s">
        <v>5</v>
      </c>
      <c r="N37" s="3">
        <f>N36/N35*100</f>
        <v>11.227430657988506</v>
      </c>
    </row>
    <row r="38" spans="13:14" ht="12.75" customHeight="1">
      <c r="M38" s="2" t="s">
        <v>13</v>
      </c>
      <c r="N38" s="3">
        <f>N35/N41*100</f>
        <v>99.02762772032722</v>
      </c>
    </row>
    <row r="39" spans="13:14" ht="12.75" customHeight="1">
      <c r="M39" s="2" t="s">
        <v>6</v>
      </c>
      <c r="N39" s="5">
        <v>9.3</v>
      </c>
    </row>
    <row r="40" spans="13:14" ht="12.75" customHeight="1">
      <c r="M40" s="2" t="s">
        <v>7</v>
      </c>
      <c r="N40" s="5">
        <v>11.6</v>
      </c>
    </row>
    <row r="41" spans="13:14" ht="12.75" customHeight="1">
      <c r="M41" s="2" t="s">
        <v>8</v>
      </c>
      <c r="N41" s="5">
        <f>(N39+N40)/2</f>
        <v>10.45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97" t="s">
        <v>0</v>
      </c>
      <c r="L1" s="97" t="s">
        <v>1</v>
      </c>
      <c r="M1" s="97" t="s">
        <v>2</v>
      </c>
      <c r="N1" s="97" t="s">
        <v>87</v>
      </c>
      <c r="O1" s="1" t="s">
        <v>4</v>
      </c>
      <c r="P1" s="1" t="s">
        <v>3</v>
      </c>
    </row>
    <row r="2" spans="1:16" ht="12.75">
      <c r="A2" s="13" t="s">
        <v>86</v>
      </c>
      <c r="K2" s="98">
        <v>1766</v>
      </c>
      <c r="L2" s="99" t="s">
        <v>22</v>
      </c>
      <c r="M2" s="99" t="s">
        <v>19</v>
      </c>
      <c r="N2" s="98">
        <v>58.9</v>
      </c>
      <c r="O2">
        <f aca="true" t="shared" si="0" ref="O2:O32">$D$7</f>
        <v>48.1</v>
      </c>
      <c r="P2">
        <f aca="true" t="shared" si="1" ref="P2:P32">$E$7</f>
        <v>59.3</v>
      </c>
    </row>
    <row r="3" spans="1:16" ht="12.75">
      <c r="A3" s="13" t="s">
        <v>31</v>
      </c>
      <c r="K3" s="98">
        <v>1767</v>
      </c>
      <c r="L3" s="99" t="s">
        <v>22</v>
      </c>
      <c r="M3" s="99" t="s">
        <v>19</v>
      </c>
      <c r="N3" s="98">
        <v>54.7</v>
      </c>
      <c r="O3">
        <f t="shared" si="0"/>
        <v>48.1</v>
      </c>
      <c r="P3">
        <f t="shared" si="1"/>
        <v>59.3</v>
      </c>
    </row>
    <row r="4" spans="11:16" ht="12.75">
      <c r="K4" s="98">
        <v>1768</v>
      </c>
      <c r="L4" s="99" t="s">
        <v>22</v>
      </c>
      <c r="M4" s="99" t="s">
        <v>19</v>
      </c>
      <c r="N4" s="98">
        <v>53.6</v>
      </c>
      <c r="O4">
        <f t="shared" si="0"/>
        <v>48.1</v>
      </c>
      <c r="P4">
        <f t="shared" si="1"/>
        <v>59.3</v>
      </c>
    </row>
    <row r="5" spans="1:16" ht="12.75">
      <c r="A5" t="s">
        <v>15</v>
      </c>
      <c r="K5" s="98">
        <v>1769</v>
      </c>
      <c r="L5" s="99" t="s">
        <v>22</v>
      </c>
      <c r="M5" s="99" t="s">
        <v>19</v>
      </c>
      <c r="N5" s="98">
        <v>56.7</v>
      </c>
      <c r="O5">
        <f t="shared" si="0"/>
        <v>48.1</v>
      </c>
      <c r="P5">
        <f t="shared" si="1"/>
        <v>59.3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98">
        <v>1770</v>
      </c>
      <c r="L6" s="99" t="s">
        <v>22</v>
      </c>
      <c r="M6" s="99" t="s">
        <v>19</v>
      </c>
      <c r="N6" s="98">
        <v>57.5</v>
      </c>
      <c r="O6">
        <f t="shared" si="0"/>
        <v>48.1</v>
      </c>
      <c r="P6">
        <f t="shared" si="1"/>
        <v>59.3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53.7</v>
      </c>
      <c r="D7" s="5">
        <f>+N39</f>
        <v>48.1</v>
      </c>
      <c r="E7" s="5">
        <f>+N40</f>
        <v>59.3</v>
      </c>
      <c r="F7" s="5">
        <f>N35</f>
        <v>54.432258064516134</v>
      </c>
      <c r="G7" s="6">
        <f>N36</f>
        <v>1.5000860190388907</v>
      </c>
      <c r="H7" s="3">
        <f>N37</f>
        <v>2.7558768869388177</v>
      </c>
      <c r="I7" s="3">
        <f>+N38</f>
        <v>101.36360905868926</v>
      </c>
      <c r="K7" s="98">
        <v>1771</v>
      </c>
      <c r="L7" s="99" t="s">
        <v>22</v>
      </c>
      <c r="M7" s="99" t="s">
        <v>19</v>
      </c>
      <c r="N7" s="98">
        <v>53.8</v>
      </c>
      <c r="O7">
        <f t="shared" si="0"/>
        <v>48.1</v>
      </c>
      <c r="P7">
        <f t="shared" si="1"/>
        <v>59.3</v>
      </c>
    </row>
    <row r="8" spans="11:16" ht="12.75" customHeight="1">
      <c r="K8" s="98">
        <v>1834</v>
      </c>
      <c r="L8" s="99" t="s">
        <v>23</v>
      </c>
      <c r="M8" s="99" t="s">
        <v>19</v>
      </c>
      <c r="N8" s="98">
        <v>51.4</v>
      </c>
      <c r="O8">
        <f t="shared" si="0"/>
        <v>48.1</v>
      </c>
      <c r="P8">
        <f t="shared" si="1"/>
        <v>59.3</v>
      </c>
    </row>
    <row r="9" spans="11:16" ht="12.75" customHeight="1">
      <c r="K9" s="98">
        <v>1835</v>
      </c>
      <c r="L9" s="99" t="s">
        <v>23</v>
      </c>
      <c r="M9" s="99" t="s">
        <v>19</v>
      </c>
      <c r="N9" s="98">
        <v>53.5</v>
      </c>
      <c r="O9">
        <f t="shared" si="0"/>
        <v>48.1</v>
      </c>
      <c r="P9">
        <f t="shared" si="1"/>
        <v>59.3</v>
      </c>
    </row>
    <row r="10" spans="11:16" ht="12.75" customHeight="1">
      <c r="K10" s="98">
        <v>1836</v>
      </c>
      <c r="L10" s="99" t="s">
        <v>23</v>
      </c>
      <c r="M10" s="99" t="s">
        <v>19</v>
      </c>
      <c r="N10" s="98">
        <v>54.3</v>
      </c>
      <c r="O10">
        <f t="shared" si="0"/>
        <v>48.1</v>
      </c>
      <c r="P10">
        <f t="shared" si="1"/>
        <v>59.3</v>
      </c>
    </row>
    <row r="11" spans="11:16" ht="12.75" customHeight="1">
      <c r="K11" s="98">
        <v>1837</v>
      </c>
      <c r="L11" s="99" t="s">
        <v>23</v>
      </c>
      <c r="M11" s="99" t="s">
        <v>19</v>
      </c>
      <c r="N11" s="98">
        <v>54.4</v>
      </c>
      <c r="O11">
        <f t="shared" si="0"/>
        <v>48.1</v>
      </c>
      <c r="P11">
        <f t="shared" si="1"/>
        <v>59.3</v>
      </c>
    </row>
    <row r="12" spans="11:16" ht="12.75" customHeight="1">
      <c r="K12" s="98">
        <v>1838</v>
      </c>
      <c r="L12" s="99" t="s">
        <v>23</v>
      </c>
      <c r="M12" s="99" t="s">
        <v>19</v>
      </c>
      <c r="N12" s="98">
        <v>54.4</v>
      </c>
      <c r="O12">
        <f t="shared" si="0"/>
        <v>48.1</v>
      </c>
      <c r="P12">
        <f t="shared" si="1"/>
        <v>59.3</v>
      </c>
    </row>
    <row r="13" spans="11:16" ht="12.75" customHeight="1">
      <c r="K13" s="98">
        <v>1839</v>
      </c>
      <c r="L13" s="99" t="s">
        <v>23</v>
      </c>
      <c r="M13" s="99" t="s">
        <v>19</v>
      </c>
      <c r="N13" s="98">
        <v>55.3</v>
      </c>
      <c r="O13">
        <f t="shared" si="0"/>
        <v>48.1</v>
      </c>
      <c r="P13">
        <f t="shared" si="1"/>
        <v>59.3</v>
      </c>
    </row>
    <row r="14" spans="11:16" ht="12.75" customHeight="1">
      <c r="K14" s="98">
        <v>1840</v>
      </c>
      <c r="L14" s="99" t="s">
        <v>23</v>
      </c>
      <c r="M14" s="99" t="s">
        <v>19</v>
      </c>
      <c r="N14" s="98">
        <v>56</v>
      </c>
      <c r="O14">
        <f t="shared" si="0"/>
        <v>48.1</v>
      </c>
      <c r="P14">
        <f t="shared" si="1"/>
        <v>59.3</v>
      </c>
    </row>
    <row r="15" spans="11:16" ht="12.75" customHeight="1">
      <c r="K15" s="98">
        <v>1992</v>
      </c>
      <c r="L15" s="99" t="s">
        <v>24</v>
      </c>
      <c r="M15" s="99" t="s">
        <v>19</v>
      </c>
      <c r="N15" s="98">
        <v>54.4</v>
      </c>
      <c r="O15">
        <f t="shared" si="0"/>
        <v>48.1</v>
      </c>
      <c r="P15">
        <f t="shared" si="1"/>
        <v>59.3</v>
      </c>
    </row>
    <row r="16" spans="11:16" ht="12.75" customHeight="1">
      <c r="K16" s="98">
        <v>2013</v>
      </c>
      <c r="L16" s="99" t="s">
        <v>25</v>
      </c>
      <c r="M16" s="99" t="s">
        <v>19</v>
      </c>
      <c r="N16" s="98">
        <v>53.7</v>
      </c>
      <c r="O16">
        <f t="shared" si="0"/>
        <v>48.1</v>
      </c>
      <c r="P16">
        <f t="shared" si="1"/>
        <v>59.3</v>
      </c>
    </row>
    <row r="17" spans="11:16" ht="12.75" customHeight="1">
      <c r="K17" s="98">
        <v>2317</v>
      </c>
      <c r="L17" s="99" t="s">
        <v>18</v>
      </c>
      <c r="M17" s="99" t="s">
        <v>19</v>
      </c>
      <c r="N17" s="98">
        <v>52.9</v>
      </c>
      <c r="O17">
        <f t="shared" si="0"/>
        <v>48.1</v>
      </c>
      <c r="P17">
        <f t="shared" si="1"/>
        <v>59.3</v>
      </c>
    </row>
    <row r="18" spans="11:16" ht="12.75" customHeight="1">
      <c r="K18" s="98">
        <v>2554</v>
      </c>
      <c r="L18" s="99" t="s">
        <v>26</v>
      </c>
      <c r="M18" s="99" t="s">
        <v>19</v>
      </c>
      <c r="N18" s="98">
        <v>53.9</v>
      </c>
      <c r="O18">
        <f t="shared" si="0"/>
        <v>48.1</v>
      </c>
      <c r="P18">
        <f t="shared" si="1"/>
        <v>59.3</v>
      </c>
    </row>
    <row r="19" spans="11:16" ht="12.75" customHeight="1">
      <c r="K19" s="98">
        <v>2786</v>
      </c>
      <c r="L19" s="99" t="s">
        <v>27</v>
      </c>
      <c r="M19" s="99" t="s">
        <v>19</v>
      </c>
      <c r="N19" s="98">
        <v>54</v>
      </c>
      <c r="O19">
        <f t="shared" si="0"/>
        <v>48.1</v>
      </c>
      <c r="P19">
        <f t="shared" si="1"/>
        <v>59.3</v>
      </c>
    </row>
    <row r="20" spans="11:16" ht="12.75" customHeight="1">
      <c r="K20" s="98">
        <v>2787</v>
      </c>
      <c r="L20" s="99" t="s">
        <v>27</v>
      </c>
      <c r="M20" s="99" t="s">
        <v>19</v>
      </c>
      <c r="N20" s="98">
        <v>55.5</v>
      </c>
      <c r="O20">
        <f t="shared" si="0"/>
        <v>48.1</v>
      </c>
      <c r="P20">
        <f t="shared" si="1"/>
        <v>59.3</v>
      </c>
    </row>
    <row r="21" spans="11:16" ht="12.75" customHeight="1">
      <c r="K21" s="98">
        <v>2788</v>
      </c>
      <c r="L21" s="99" t="s">
        <v>27</v>
      </c>
      <c r="M21" s="99" t="s">
        <v>19</v>
      </c>
      <c r="N21" s="98">
        <v>53.3</v>
      </c>
      <c r="O21">
        <f t="shared" si="0"/>
        <v>48.1</v>
      </c>
      <c r="P21">
        <f t="shared" si="1"/>
        <v>59.3</v>
      </c>
    </row>
    <row r="22" spans="11:16" ht="12.75" customHeight="1">
      <c r="K22" s="98">
        <v>2789</v>
      </c>
      <c r="L22" s="99" t="s">
        <v>27</v>
      </c>
      <c r="M22" s="99" t="s">
        <v>19</v>
      </c>
      <c r="N22" s="98">
        <v>55.8</v>
      </c>
      <c r="O22">
        <f t="shared" si="0"/>
        <v>48.1</v>
      </c>
      <c r="P22">
        <f t="shared" si="1"/>
        <v>59.3</v>
      </c>
    </row>
    <row r="23" spans="11:16" ht="12.75" customHeight="1">
      <c r="K23" s="98">
        <v>2790</v>
      </c>
      <c r="L23" s="99" t="s">
        <v>27</v>
      </c>
      <c r="M23" s="99" t="s">
        <v>19</v>
      </c>
      <c r="N23" s="98">
        <v>53.9</v>
      </c>
      <c r="O23">
        <f t="shared" si="0"/>
        <v>48.1</v>
      </c>
      <c r="P23">
        <f t="shared" si="1"/>
        <v>59.3</v>
      </c>
    </row>
    <row r="24" spans="11:16" ht="12.75" customHeight="1">
      <c r="K24" s="98">
        <v>2791</v>
      </c>
      <c r="L24" s="99" t="s">
        <v>27</v>
      </c>
      <c r="M24" s="99" t="s">
        <v>19</v>
      </c>
      <c r="N24" s="98">
        <v>54.6</v>
      </c>
      <c r="O24">
        <f t="shared" si="0"/>
        <v>48.1</v>
      </c>
      <c r="P24">
        <f t="shared" si="1"/>
        <v>59.3</v>
      </c>
    </row>
    <row r="25" spans="11:16" ht="12.75" customHeight="1">
      <c r="K25" s="98">
        <v>2861</v>
      </c>
      <c r="L25" s="99" t="s">
        <v>28</v>
      </c>
      <c r="M25" s="99" t="s">
        <v>19</v>
      </c>
      <c r="N25" s="98">
        <v>54.9</v>
      </c>
      <c r="O25">
        <f t="shared" si="0"/>
        <v>48.1</v>
      </c>
      <c r="P25">
        <f t="shared" si="1"/>
        <v>59.3</v>
      </c>
    </row>
    <row r="26" spans="11:16" ht="12.75" customHeight="1">
      <c r="K26" s="98">
        <v>2900</v>
      </c>
      <c r="L26" s="99" t="s">
        <v>29</v>
      </c>
      <c r="M26" s="99" t="s">
        <v>19</v>
      </c>
      <c r="N26" s="98">
        <v>52.9</v>
      </c>
      <c r="O26">
        <f t="shared" si="0"/>
        <v>48.1</v>
      </c>
      <c r="P26">
        <f t="shared" si="1"/>
        <v>59.3</v>
      </c>
    </row>
    <row r="27" spans="11:16" ht="12.75" customHeight="1">
      <c r="K27" s="98">
        <v>2901</v>
      </c>
      <c r="L27" s="99" t="s">
        <v>29</v>
      </c>
      <c r="M27" s="99" t="s">
        <v>19</v>
      </c>
      <c r="N27" s="98">
        <v>54</v>
      </c>
      <c r="O27">
        <f t="shared" si="0"/>
        <v>48.1</v>
      </c>
      <c r="P27">
        <f t="shared" si="1"/>
        <v>59.3</v>
      </c>
    </row>
    <row r="28" spans="11:16" ht="12.75" customHeight="1">
      <c r="K28" s="98">
        <v>2902</v>
      </c>
      <c r="L28" s="99" t="s">
        <v>29</v>
      </c>
      <c r="M28" s="99" t="s">
        <v>19</v>
      </c>
      <c r="N28" s="98">
        <v>55.8</v>
      </c>
      <c r="O28">
        <f t="shared" si="0"/>
        <v>48.1</v>
      </c>
      <c r="P28">
        <f t="shared" si="1"/>
        <v>59.3</v>
      </c>
    </row>
    <row r="29" spans="11:16" ht="12.75" customHeight="1">
      <c r="K29" s="98">
        <v>2903</v>
      </c>
      <c r="L29" s="99" t="s">
        <v>29</v>
      </c>
      <c r="M29" s="99" t="s">
        <v>19</v>
      </c>
      <c r="N29" s="98">
        <v>53.4</v>
      </c>
      <c r="O29">
        <f t="shared" si="0"/>
        <v>48.1</v>
      </c>
      <c r="P29">
        <f t="shared" si="1"/>
        <v>59.3</v>
      </c>
    </row>
    <row r="30" spans="11:16" ht="12.75" customHeight="1">
      <c r="K30" s="98">
        <v>2904</v>
      </c>
      <c r="L30" s="99" t="s">
        <v>29</v>
      </c>
      <c r="M30" s="99" t="s">
        <v>19</v>
      </c>
      <c r="N30" s="98">
        <v>52.5</v>
      </c>
      <c r="O30">
        <f t="shared" si="0"/>
        <v>48.1</v>
      </c>
      <c r="P30">
        <f t="shared" si="1"/>
        <v>59.3</v>
      </c>
    </row>
    <row r="31" spans="11:16" ht="12.75" customHeight="1">
      <c r="K31" s="98">
        <v>2905</v>
      </c>
      <c r="L31" s="99" t="s">
        <v>29</v>
      </c>
      <c r="M31" s="99" t="s">
        <v>19</v>
      </c>
      <c r="N31" s="98">
        <v>53.9</v>
      </c>
      <c r="O31">
        <f t="shared" si="0"/>
        <v>48.1</v>
      </c>
      <c r="P31">
        <f t="shared" si="1"/>
        <v>59.3</v>
      </c>
    </row>
    <row r="32" spans="11:16" ht="12.75" customHeight="1">
      <c r="K32" s="98">
        <v>2973</v>
      </c>
      <c r="L32" s="99" t="s">
        <v>30</v>
      </c>
      <c r="M32" s="99" t="s">
        <v>19</v>
      </c>
      <c r="N32" s="98">
        <v>53.5</v>
      </c>
      <c r="O32">
        <f t="shared" si="0"/>
        <v>48.1</v>
      </c>
      <c r="P32">
        <f t="shared" si="1"/>
        <v>59.3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54.432258064516134</v>
      </c>
    </row>
    <row r="36" spans="13:14" ht="12.75" customHeight="1">
      <c r="M36" s="2" t="s">
        <v>12</v>
      </c>
      <c r="N36" s="4">
        <f>STDEV(N2:N34)</f>
        <v>1.5000860190388907</v>
      </c>
    </row>
    <row r="37" spans="13:14" ht="12.75" customHeight="1">
      <c r="M37" s="2" t="s">
        <v>5</v>
      </c>
      <c r="N37" s="3">
        <f>N36/N35*100</f>
        <v>2.7558768869388177</v>
      </c>
    </row>
    <row r="38" spans="13:14" ht="12.75" customHeight="1">
      <c r="M38" s="2" t="s">
        <v>13</v>
      </c>
      <c r="N38" s="3">
        <f>N35/N41*100</f>
        <v>101.36360905868926</v>
      </c>
    </row>
    <row r="39" spans="13:14" ht="12.75" customHeight="1">
      <c r="M39" s="2" t="s">
        <v>6</v>
      </c>
      <c r="N39" s="5">
        <v>48.1</v>
      </c>
    </row>
    <row r="40" spans="13:14" ht="12.75" customHeight="1">
      <c r="M40" s="2" t="s">
        <v>7</v>
      </c>
      <c r="N40" s="5">
        <v>59.3</v>
      </c>
    </row>
    <row r="41" spans="13:14" ht="12.75" customHeight="1">
      <c r="M41" s="2" t="s">
        <v>8</v>
      </c>
      <c r="N41" s="5">
        <f>(N39+N40)/2</f>
        <v>53.7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00" t="s">
        <v>0</v>
      </c>
      <c r="L1" s="100" t="s">
        <v>1</v>
      </c>
      <c r="M1" s="100" t="s">
        <v>2</v>
      </c>
      <c r="N1" s="100" t="s">
        <v>89</v>
      </c>
      <c r="O1" s="1" t="s">
        <v>4</v>
      </c>
      <c r="P1" s="1" t="s">
        <v>3</v>
      </c>
    </row>
    <row r="2" spans="1:16" ht="12.75">
      <c r="A2" s="13" t="s">
        <v>88</v>
      </c>
      <c r="K2" s="101">
        <v>1766</v>
      </c>
      <c r="L2" s="102" t="s">
        <v>22</v>
      </c>
      <c r="M2" s="102" t="s">
        <v>19</v>
      </c>
      <c r="N2" s="101">
        <v>1160</v>
      </c>
      <c r="O2">
        <f aca="true" t="shared" si="0" ref="O2:O32">$D$7</f>
        <v>1000</v>
      </c>
      <c r="P2">
        <f aca="true" t="shared" si="1" ref="P2:P32">$E$7</f>
        <v>1240</v>
      </c>
    </row>
    <row r="3" spans="1:16" ht="12.75">
      <c r="A3" s="13" t="s">
        <v>31</v>
      </c>
      <c r="K3" s="101">
        <v>1767</v>
      </c>
      <c r="L3" s="102" t="s">
        <v>22</v>
      </c>
      <c r="M3" s="102" t="s">
        <v>19</v>
      </c>
      <c r="N3" s="101">
        <v>1060</v>
      </c>
      <c r="O3">
        <f t="shared" si="0"/>
        <v>1000</v>
      </c>
      <c r="P3">
        <f t="shared" si="1"/>
        <v>1240</v>
      </c>
    </row>
    <row r="4" spans="11:16" ht="12.75">
      <c r="K4" s="101">
        <v>1768</v>
      </c>
      <c r="L4" s="102" t="s">
        <v>22</v>
      </c>
      <c r="M4" s="102" t="s">
        <v>19</v>
      </c>
      <c r="N4" s="101">
        <v>1080</v>
      </c>
      <c r="O4">
        <f t="shared" si="0"/>
        <v>1000</v>
      </c>
      <c r="P4">
        <f t="shared" si="1"/>
        <v>1240</v>
      </c>
    </row>
    <row r="5" spans="1:16" ht="12.75">
      <c r="A5" t="s">
        <v>15</v>
      </c>
      <c r="K5" s="101">
        <v>1769</v>
      </c>
      <c r="L5" s="102" t="s">
        <v>22</v>
      </c>
      <c r="M5" s="102" t="s">
        <v>19</v>
      </c>
      <c r="N5" s="101">
        <v>1140</v>
      </c>
      <c r="O5">
        <f t="shared" si="0"/>
        <v>1000</v>
      </c>
      <c r="P5">
        <f t="shared" si="1"/>
        <v>1240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01">
        <v>1770</v>
      </c>
      <c r="L6" s="102" t="s">
        <v>22</v>
      </c>
      <c r="M6" s="102" t="s">
        <v>19</v>
      </c>
      <c r="N6" s="101">
        <v>1150</v>
      </c>
      <c r="O6">
        <f t="shared" si="0"/>
        <v>1000</v>
      </c>
      <c r="P6">
        <f t="shared" si="1"/>
        <v>1240</v>
      </c>
    </row>
    <row r="7" spans="1:16" ht="12.75" customHeight="1">
      <c r="A7" s="5">
        <f>+N42</f>
        <v>10</v>
      </c>
      <c r="B7" s="5">
        <f>+N43</f>
        <v>31</v>
      </c>
      <c r="C7" s="5">
        <f>+N41</f>
        <v>1120</v>
      </c>
      <c r="D7" s="5">
        <f>+N39</f>
        <v>1000</v>
      </c>
      <c r="E7" s="5">
        <f>+N40</f>
        <v>1240</v>
      </c>
      <c r="F7" s="5">
        <f>N35</f>
        <v>1107.0967741935483</v>
      </c>
      <c r="G7" s="6">
        <f>N36</f>
        <v>32.57745113695491</v>
      </c>
      <c r="H7" s="3">
        <f>N37</f>
        <v>2.942601938361312</v>
      </c>
      <c r="I7" s="3">
        <f>+N38</f>
        <v>98.8479262672811</v>
      </c>
      <c r="K7" s="101">
        <v>1771</v>
      </c>
      <c r="L7" s="102" t="s">
        <v>22</v>
      </c>
      <c r="M7" s="102" t="s">
        <v>19</v>
      </c>
      <c r="N7" s="101">
        <v>1140</v>
      </c>
      <c r="O7">
        <f t="shared" si="0"/>
        <v>1000</v>
      </c>
      <c r="P7">
        <f t="shared" si="1"/>
        <v>1240</v>
      </c>
    </row>
    <row r="8" spans="11:16" ht="12.75" customHeight="1">
      <c r="K8" s="101">
        <v>1834</v>
      </c>
      <c r="L8" s="102" t="s">
        <v>23</v>
      </c>
      <c r="M8" s="102" t="s">
        <v>19</v>
      </c>
      <c r="N8" s="101">
        <v>1160</v>
      </c>
      <c r="O8">
        <f t="shared" si="0"/>
        <v>1000</v>
      </c>
      <c r="P8">
        <f t="shared" si="1"/>
        <v>1240</v>
      </c>
    </row>
    <row r="9" spans="11:16" ht="12.75" customHeight="1">
      <c r="K9" s="101">
        <v>1835</v>
      </c>
      <c r="L9" s="102" t="s">
        <v>23</v>
      </c>
      <c r="M9" s="102" t="s">
        <v>19</v>
      </c>
      <c r="N9" s="101">
        <v>1170</v>
      </c>
      <c r="O9">
        <f t="shared" si="0"/>
        <v>1000</v>
      </c>
      <c r="P9">
        <f t="shared" si="1"/>
        <v>1240</v>
      </c>
    </row>
    <row r="10" spans="11:16" ht="12.75" customHeight="1">
      <c r="K10" s="101">
        <v>1836</v>
      </c>
      <c r="L10" s="102" t="s">
        <v>23</v>
      </c>
      <c r="M10" s="102" t="s">
        <v>19</v>
      </c>
      <c r="N10" s="101">
        <v>1160</v>
      </c>
      <c r="O10">
        <f t="shared" si="0"/>
        <v>1000</v>
      </c>
      <c r="P10">
        <f t="shared" si="1"/>
        <v>1240</v>
      </c>
    </row>
    <row r="11" spans="11:16" ht="12.75" customHeight="1">
      <c r="K11" s="101">
        <v>1837</v>
      </c>
      <c r="L11" s="102" t="s">
        <v>23</v>
      </c>
      <c r="M11" s="102" t="s">
        <v>19</v>
      </c>
      <c r="N11" s="101">
        <v>1070</v>
      </c>
      <c r="O11">
        <f t="shared" si="0"/>
        <v>1000</v>
      </c>
      <c r="P11">
        <f t="shared" si="1"/>
        <v>1240</v>
      </c>
    </row>
    <row r="12" spans="11:16" ht="12.75" customHeight="1">
      <c r="K12" s="101">
        <v>1838</v>
      </c>
      <c r="L12" s="102" t="s">
        <v>23</v>
      </c>
      <c r="M12" s="102" t="s">
        <v>19</v>
      </c>
      <c r="N12" s="101">
        <v>1120</v>
      </c>
      <c r="O12">
        <f t="shared" si="0"/>
        <v>1000</v>
      </c>
      <c r="P12">
        <f t="shared" si="1"/>
        <v>1240</v>
      </c>
    </row>
    <row r="13" spans="11:16" ht="12.75" customHeight="1">
      <c r="K13" s="101">
        <v>1839</v>
      </c>
      <c r="L13" s="102" t="s">
        <v>23</v>
      </c>
      <c r="M13" s="102" t="s">
        <v>19</v>
      </c>
      <c r="N13" s="101">
        <v>1100</v>
      </c>
      <c r="O13">
        <f t="shared" si="0"/>
        <v>1000</v>
      </c>
      <c r="P13">
        <f t="shared" si="1"/>
        <v>1240</v>
      </c>
    </row>
    <row r="14" spans="11:16" ht="12.75" customHeight="1">
      <c r="K14" s="101">
        <v>1840</v>
      </c>
      <c r="L14" s="102" t="s">
        <v>23</v>
      </c>
      <c r="M14" s="102" t="s">
        <v>19</v>
      </c>
      <c r="N14" s="101">
        <v>1080</v>
      </c>
      <c r="O14">
        <f t="shared" si="0"/>
        <v>1000</v>
      </c>
      <c r="P14">
        <f t="shared" si="1"/>
        <v>1240</v>
      </c>
    </row>
    <row r="15" spans="11:16" ht="12.75" customHeight="1">
      <c r="K15" s="101">
        <v>1992</v>
      </c>
      <c r="L15" s="102" t="s">
        <v>24</v>
      </c>
      <c r="M15" s="102" t="s">
        <v>19</v>
      </c>
      <c r="N15" s="101">
        <v>1070</v>
      </c>
      <c r="O15">
        <f t="shared" si="0"/>
        <v>1000</v>
      </c>
      <c r="P15">
        <f t="shared" si="1"/>
        <v>1240</v>
      </c>
    </row>
    <row r="16" spans="11:16" ht="12.75" customHeight="1">
      <c r="K16" s="101">
        <v>2013</v>
      </c>
      <c r="L16" s="102" t="s">
        <v>25</v>
      </c>
      <c r="M16" s="102" t="s">
        <v>19</v>
      </c>
      <c r="N16" s="101">
        <v>1070</v>
      </c>
      <c r="O16">
        <f t="shared" si="0"/>
        <v>1000</v>
      </c>
      <c r="P16">
        <f t="shared" si="1"/>
        <v>1240</v>
      </c>
    </row>
    <row r="17" spans="11:16" ht="12.75" customHeight="1">
      <c r="K17" s="101">
        <v>2317</v>
      </c>
      <c r="L17" s="102" t="s">
        <v>18</v>
      </c>
      <c r="M17" s="102" t="s">
        <v>19</v>
      </c>
      <c r="N17" s="101">
        <v>1080</v>
      </c>
      <c r="O17">
        <f t="shared" si="0"/>
        <v>1000</v>
      </c>
      <c r="P17">
        <f t="shared" si="1"/>
        <v>1240</v>
      </c>
    </row>
    <row r="18" spans="11:16" ht="12.75" customHeight="1">
      <c r="K18" s="101">
        <v>2554</v>
      </c>
      <c r="L18" s="102" t="s">
        <v>26</v>
      </c>
      <c r="M18" s="102" t="s">
        <v>19</v>
      </c>
      <c r="N18" s="101">
        <v>1070</v>
      </c>
      <c r="O18">
        <f t="shared" si="0"/>
        <v>1000</v>
      </c>
      <c r="P18">
        <f t="shared" si="1"/>
        <v>1240</v>
      </c>
    </row>
    <row r="19" spans="11:16" ht="12.75" customHeight="1">
      <c r="K19" s="101">
        <v>2786</v>
      </c>
      <c r="L19" s="102" t="s">
        <v>27</v>
      </c>
      <c r="M19" s="102" t="s">
        <v>19</v>
      </c>
      <c r="N19" s="101">
        <v>1110</v>
      </c>
      <c r="O19">
        <f t="shared" si="0"/>
        <v>1000</v>
      </c>
      <c r="P19">
        <f t="shared" si="1"/>
        <v>1240</v>
      </c>
    </row>
    <row r="20" spans="11:16" ht="12.75" customHeight="1">
      <c r="K20" s="101">
        <v>2787</v>
      </c>
      <c r="L20" s="102" t="s">
        <v>27</v>
      </c>
      <c r="M20" s="102" t="s">
        <v>19</v>
      </c>
      <c r="N20" s="101">
        <v>1130</v>
      </c>
      <c r="O20">
        <f t="shared" si="0"/>
        <v>1000</v>
      </c>
      <c r="P20">
        <f t="shared" si="1"/>
        <v>1240</v>
      </c>
    </row>
    <row r="21" spans="11:16" ht="12.75" customHeight="1">
      <c r="K21" s="101">
        <v>2788</v>
      </c>
      <c r="L21" s="102" t="s">
        <v>27</v>
      </c>
      <c r="M21" s="102" t="s">
        <v>19</v>
      </c>
      <c r="N21" s="101">
        <v>1110</v>
      </c>
      <c r="O21">
        <f t="shared" si="0"/>
        <v>1000</v>
      </c>
      <c r="P21">
        <f t="shared" si="1"/>
        <v>1240</v>
      </c>
    </row>
    <row r="22" spans="11:16" ht="12.75" customHeight="1">
      <c r="K22" s="101">
        <v>2789</v>
      </c>
      <c r="L22" s="102" t="s">
        <v>27</v>
      </c>
      <c r="M22" s="102" t="s">
        <v>19</v>
      </c>
      <c r="N22" s="101">
        <v>1120</v>
      </c>
      <c r="O22">
        <f t="shared" si="0"/>
        <v>1000</v>
      </c>
      <c r="P22">
        <f t="shared" si="1"/>
        <v>1240</v>
      </c>
    </row>
    <row r="23" spans="11:16" ht="12.75" customHeight="1">
      <c r="K23" s="101">
        <v>2790</v>
      </c>
      <c r="L23" s="102" t="s">
        <v>27</v>
      </c>
      <c r="M23" s="102" t="s">
        <v>19</v>
      </c>
      <c r="N23" s="101">
        <v>1070</v>
      </c>
      <c r="O23">
        <f t="shared" si="0"/>
        <v>1000</v>
      </c>
      <c r="P23">
        <f t="shared" si="1"/>
        <v>1240</v>
      </c>
    </row>
    <row r="24" spans="11:16" ht="12.75" customHeight="1">
      <c r="K24" s="101">
        <v>2791</v>
      </c>
      <c r="L24" s="102" t="s">
        <v>27</v>
      </c>
      <c r="M24" s="102" t="s">
        <v>19</v>
      </c>
      <c r="N24" s="101">
        <v>1100</v>
      </c>
      <c r="O24">
        <f t="shared" si="0"/>
        <v>1000</v>
      </c>
      <c r="P24">
        <f t="shared" si="1"/>
        <v>1240</v>
      </c>
    </row>
    <row r="25" spans="11:16" ht="12.75" customHeight="1">
      <c r="K25" s="101">
        <v>2861</v>
      </c>
      <c r="L25" s="102" t="s">
        <v>28</v>
      </c>
      <c r="M25" s="102" t="s">
        <v>19</v>
      </c>
      <c r="N25" s="101">
        <v>1120</v>
      </c>
      <c r="O25">
        <f t="shared" si="0"/>
        <v>1000</v>
      </c>
      <c r="P25">
        <f t="shared" si="1"/>
        <v>1240</v>
      </c>
    </row>
    <row r="26" spans="11:16" ht="12.75" customHeight="1">
      <c r="K26" s="101">
        <v>2900</v>
      </c>
      <c r="L26" s="102" t="s">
        <v>29</v>
      </c>
      <c r="M26" s="102" t="s">
        <v>19</v>
      </c>
      <c r="N26" s="101">
        <v>1080</v>
      </c>
      <c r="O26">
        <f t="shared" si="0"/>
        <v>1000</v>
      </c>
      <c r="P26">
        <f t="shared" si="1"/>
        <v>1240</v>
      </c>
    </row>
    <row r="27" spans="11:16" ht="12.75" customHeight="1">
      <c r="K27" s="101">
        <v>2901</v>
      </c>
      <c r="L27" s="102" t="s">
        <v>29</v>
      </c>
      <c r="M27" s="102" t="s">
        <v>19</v>
      </c>
      <c r="N27" s="101">
        <v>1110</v>
      </c>
      <c r="O27">
        <f t="shared" si="0"/>
        <v>1000</v>
      </c>
      <c r="P27">
        <f t="shared" si="1"/>
        <v>1240</v>
      </c>
    </row>
    <row r="28" spans="11:16" ht="12.75" customHeight="1">
      <c r="K28" s="101">
        <v>2902</v>
      </c>
      <c r="L28" s="102" t="s">
        <v>29</v>
      </c>
      <c r="M28" s="102" t="s">
        <v>19</v>
      </c>
      <c r="N28" s="101">
        <v>1120</v>
      </c>
      <c r="O28">
        <f t="shared" si="0"/>
        <v>1000</v>
      </c>
      <c r="P28">
        <f t="shared" si="1"/>
        <v>1240</v>
      </c>
    </row>
    <row r="29" spans="11:16" ht="12.75" customHeight="1">
      <c r="K29" s="101">
        <v>2903</v>
      </c>
      <c r="L29" s="102" t="s">
        <v>29</v>
      </c>
      <c r="M29" s="102" t="s">
        <v>19</v>
      </c>
      <c r="N29" s="101">
        <v>1090</v>
      </c>
      <c r="O29">
        <f t="shared" si="0"/>
        <v>1000</v>
      </c>
      <c r="P29">
        <f t="shared" si="1"/>
        <v>1240</v>
      </c>
    </row>
    <row r="30" spans="11:16" ht="12.75" customHeight="1">
      <c r="K30" s="101">
        <v>2904</v>
      </c>
      <c r="L30" s="102" t="s">
        <v>29</v>
      </c>
      <c r="M30" s="102" t="s">
        <v>19</v>
      </c>
      <c r="N30" s="101">
        <v>1120</v>
      </c>
      <c r="O30">
        <f t="shared" si="0"/>
        <v>1000</v>
      </c>
      <c r="P30">
        <f t="shared" si="1"/>
        <v>1240</v>
      </c>
    </row>
    <row r="31" spans="11:16" ht="12.75" customHeight="1">
      <c r="K31" s="101">
        <v>2905</v>
      </c>
      <c r="L31" s="102" t="s">
        <v>29</v>
      </c>
      <c r="M31" s="102" t="s">
        <v>19</v>
      </c>
      <c r="N31" s="101">
        <v>1070</v>
      </c>
      <c r="O31">
        <f t="shared" si="0"/>
        <v>1000</v>
      </c>
      <c r="P31">
        <f t="shared" si="1"/>
        <v>1240</v>
      </c>
    </row>
    <row r="32" spans="11:16" ht="12.75" customHeight="1">
      <c r="K32" s="101">
        <v>2973</v>
      </c>
      <c r="L32" s="102" t="s">
        <v>30</v>
      </c>
      <c r="M32" s="102" t="s">
        <v>19</v>
      </c>
      <c r="N32" s="101">
        <v>1090</v>
      </c>
      <c r="O32">
        <f t="shared" si="0"/>
        <v>1000</v>
      </c>
      <c r="P32">
        <f t="shared" si="1"/>
        <v>1240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1107.0967741935483</v>
      </c>
    </row>
    <row r="36" spans="13:14" ht="12.75" customHeight="1">
      <c r="M36" s="2" t="s">
        <v>12</v>
      </c>
      <c r="N36" s="4">
        <f>STDEV(N2:N34)</f>
        <v>32.57745113695491</v>
      </c>
    </row>
    <row r="37" spans="13:14" ht="12.75" customHeight="1">
      <c r="M37" s="2" t="s">
        <v>5</v>
      </c>
      <c r="N37" s="3">
        <f>N36/N35*100</f>
        <v>2.942601938361312</v>
      </c>
    </row>
    <row r="38" spans="13:14" ht="12.75" customHeight="1">
      <c r="M38" s="2" t="s">
        <v>13</v>
      </c>
      <c r="N38" s="3">
        <f>N35/N41*100</f>
        <v>98.8479262672811</v>
      </c>
    </row>
    <row r="39" spans="13:14" ht="12.75" customHeight="1">
      <c r="M39" s="2" t="s">
        <v>6</v>
      </c>
      <c r="N39" s="5">
        <v>1000</v>
      </c>
    </row>
    <row r="40" spans="13:14" ht="12.75" customHeight="1">
      <c r="M40" s="2" t="s">
        <v>7</v>
      </c>
      <c r="N40" s="5">
        <v>1240</v>
      </c>
    </row>
    <row r="41" spans="13:14" ht="12.75" customHeight="1">
      <c r="M41" s="2" t="s">
        <v>8</v>
      </c>
      <c r="N41" s="5">
        <f>(N39+N40)/2</f>
        <v>1120</v>
      </c>
    </row>
    <row r="42" spans="13:14" ht="12.75" customHeight="1">
      <c r="M42" s="2" t="s">
        <v>9</v>
      </c>
      <c r="N42" s="5">
        <v>10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03" t="s">
        <v>0</v>
      </c>
      <c r="L1" s="103" t="s">
        <v>1</v>
      </c>
      <c r="M1" s="103" t="s">
        <v>2</v>
      </c>
      <c r="N1" s="103" t="s">
        <v>92</v>
      </c>
      <c r="O1" s="1" t="s">
        <v>4</v>
      </c>
      <c r="P1" s="1" t="s">
        <v>3</v>
      </c>
    </row>
    <row r="2" spans="1:16" ht="12.75">
      <c r="A2" s="13" t="s">
        <v>91</v>
      </c>
      <c r="K2" s="104">
        <v>1766</v>
      </c>
      <c r="L2" s="105" t="s">
        <v>22</v>
      </c>
      <c r="M2" s="105" t="s">
        <v>19</v>
      </c>
      <c r="N2" s="104">
        <v>7.9</v>
      </c>
      <c r="O2">
        <f aca="true" t="shared" si="0" ref="O2:O32">$D$7</f>
        <v>5.4</v>
      </c>
      <c r="P2">
        <f aca="true" t="shared" si="1" ref="P2:P32">$E$7</f>
        <v>7.7</v>
      </c>
    </row>
    <row r="3" spans="1:16" ht="12.75">
      <c r="A3" s="13" t="s">
        <v>31</v>
      </c>
      <c r="K3" s="104">
        <v>1767</v>
      </c>
      <c r="L3" s="105" t="s">
        <v>22</v>
      </c>
      <c r="M3" s="105" t="s">
        <v>19</v>
      </c>
      <c r="N3" s="104">
        <v>9.3</v>
      </c>
      <c r="O3">
        <f t="shared" si="0"/>
        <v>5.4</v>
      </c>
      <c r="P3">
        <f t="shared" si="1"/>
        <v>7.7</v>
      </c>
    </row>
    <row r="4" spans="11:16" ht="12.75">
      <c r="K4" s="104">
        <v>1768</v>
      </c>
      <c r="L4" s="105" t="s">
        <v>22</v>
      </c>
      <c r="M4" s="105" t="s">
        <v>19</v>
      </c>
      <c r="N4" s="104">
        <v>7.4</v>
      </c>
      <c r="O4">
        <f t="shared" si="0"/>
        <v>5.4</v>
      </c>
      <c r="P4">
        <f t="shared" si="1"/>
        <v>7.7</v>
      </c>
    </row>
    <row r="5" spans="1:16" ht="12.75">
      <c r="A5" t="s">
        <v>15</v>
      </c>
      <c r="K5" s="104">
        <v>1769</v>
      </c>
      <c r="L5" s="105" t="s">
        <v>22</v>
      </c>
      <c r="M5" s="105" t="s">
        <v>19</v>
      </c>
      <c r="N5" s="104">
        <v>8</v>
      </c>
      <c r="O5">
        <f t="shared" si="0"/>
        <v>5.4</v>
      </c>
      <c r="P5">
        <f t="shared" si="1"/>
        <v>7.7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04">
        <v>1770</v>
      </c>
      <c r="L6" s="105" t="s">
        <v>22</v>
      </c>
      <c r="M6" s="105" t="s">
        <v>19</v>
      </c>
      <c r="N6" s="104">
        <v>14.4</v>
      </c>
      <c r="O6">
        <f t="shared" si="0"/>
        <v>5.4</v>
      </c>
      <c r="P6">
        <f t="shared" si="1"/>
        <v>7.7</v>
      </c>
    </row>
    <row r="7" spans="1:16" ht="12.75" customHeight="1">
      <c r="A7" s="5">
        <f>+N42</f>
        <v>0.5</v>
      </c>
      <c r="B7" s="5">
        <f>+N43</f>
        <v>31</v>
      </c>
      <c r="C7" s="5">
        <f>+N41</f>
        <v>6.550000000000001</v>
      </c>
      <c r="D7" s="5">
        <f>+N39</f>
        <v>5.4</v>
      </c>
      <c r="E7" s="5">
        <f>+N40</f>
        <v>7.7</v>
      </c>
      <c r="F7" s="5">
        <f>N35</f>
        <v>7.393548387096773</v>
      </c>
      <c r="G7" s="6">
        <f>N36</f>
        <v>1.4047385246303508</v>
      </c>
      <c r="H7" s="3">
        <f>N37</f>
        <v>18.999517566989912</v>
      </c>
      <c r="I7" s="3">
        <f>+N38</f>
        <v>112.87860132972172</v>
      </c>
      <c r="K7" s="104">
        <v>1771</v>
      </c>
      <c r="L7" s="105" t="s">
        <v>22</v>
      </c>
      <c r="M7" s="105" t="s">
        <v>19</v>
      </c>
      <c r="N7" s="104">
        <v>7.2</v>
      </c>
      <c r="O7">
        <f t="shared" si="0"/>
        <v>5.4</v>
      </c>
      <c r="P7">
        <f t="shared" si="1"/>
        <v>7.7</v>
      </c>
    </row>
    <row r="8" spans="11:16" ht="12.75" customHeight="1">
      <c r="K8" s="104">
        <v>1834</v>
      </c>
      <c r="L8" s="105" t="s">
        <v>23</v>
      </c>
      <c r="M8" s="105" t="s">
        <v>19</v>
      </c>
      <c r="N8" s="104">
        <v>7.1</v>
      </c>
      <c r="O8">
        <f t="shared" si="0"/>
        <v>5.4</v>
      </c>
      <c r="P8">
        <f t="shared" si="1"/>
        <v>7.7</v>
      </c>
    </row>
    <row r="9" spans="11:16" ht="12.75" customHeight="1">
      <c r="K9" s="104">
        <v>1835</v>
      </c>
      <c r="L9" s="105" t="s">
        <v>23</v>
      </c>
      <c r="M9" s="105" t="s">
        <v>19</v>
      </c>
      <c r="N9" s="104">
        <v>7.3</v>
      </c>
      <c r="O9">
        <f t="shared" si="0"/>
        <v>5.4</v>
      </c>
      <c r="P9">
        <f t="shared" si="1"/>
        <v>7.7</v>
      </c>
    </row>
    <row r="10" spans="11:16" ht="12.75" customHeight="1">
      <c r="K10" s="104">
        <v>1836</v>
      </c>
      <c r="L10" s="105" t="s">
        <v>23</v>
      </c>
      <c r="M10" s="105" t="s">
        <v>19</v>
      </c>
      <c r="N10" s="104">
        <v>6.6</v>
      </c>
      <c r="O10">
        <f t="shared" si="0"/>
        <v>5.4</v>
      </c>
      <c r="P10">
        <f t="shared" si="1"/>
        <v>7.7</v>
      </c>
    </row>
    <row r="11" spans="11:16" ht="12.75" customHeight="1">
      <c r="K11" s="104">
        <v>1837</v>
      </c>
      <c r="L11" s="105" t="s">
        <v>23</v>
      </c>
      <c r="M11" s="105" t="s">
        <v>19</v>
      </c>
      <c r="N11" s="104">
        <v>7</v>
      </c>
      <c r="O11">
        <f t="shared" si="0"/>
        <v>5.4</v>
      </c>
      <c r="P11">
        <f t="shared" si="1"/>
        <v>7.7</v>
      </c>
    </row>
    <row r="12" spans="11:16" ht="12.75" customHeight="1">
      <c r="K12" s="104">
        <v>1838</v>
      </c>
      <c r="L12" s="105" t="s">
        <v>23</v>
      </c>
      <c r="M12" s="105" t="s">
        <v>19</v>
      </c>
      <c r="N12" s="104">
        <v>7.2</v>
      </c>
      <c r="O12">
        <f t="shared" si="0"/>
        <v>5.4</v>
      </c>
      <c r="P12">
        <f t="shared" si="1"/>
        <v>7.7</v>
      </c>
    </row>
    <row r="13" spans="11:16" ht="12.75" customHeight="1">
      <c r="K13" s="104">
        <v>1839</v>
      </c>
      <c r="L13" s="105" t="s">
        <v>23</v>
      </c>
      <c r="M13" s="105" t="s">
        <v>19</v>
      </c>
      <c r="N13" s="104">
        <v>7.2</v>
      </c>
      <c r="O13">
        <f t="shared" si="0"/>
        <v>5.4</v>
      </c>
      <c r="P13">
        <f t="shared" si="1"/>
        <v>7.7</v>
      </c>
    </row>
    <row r="14" spans="11:16" ht="12.75" customHeight="1">
      <c r="K14" s="104">
        <v>1840</v>
      </c>
      <c r="L14" s="105" t="s">
        <v>23</v>
      </c>
      <c r="M14" s="105" t="s">
        <v>19</v>
      </c>
      <c r="N14" s="104">
        <v>7</v>
      </c>
      <c r="O14">
        <f t="shared" si="0"/>
        <v>5.4</v>
      </c>
      <c r="P14">
        <f t="shared" si="1"/>
        <v>7.7</v>
      </c>
    </row>
    <row r="15" spans="11:16" ht="12.75" customHeight="1">
      <c r="K15" s="104">
        <v>1992</v>
      </c>
      <c r="L15" s="105" t="s">
        <v>24</v>
      </c>
      <c r="M15" s="105" t="s">
        <v>19</v>
      </c>
      <c r="N15" s="104">
        <v>7</v>
      </c>
      <c r="O15">
        <f t="shared" si="0"/>
        <v>5.4</v>
      </c>
      <c r="P15">
        <f t="shared" si="1"/>
        <v>7.7</v>
      </c>
    </row>
    <row r="16" spans="11:16" ht="12.75" customHeight="1">
      <c r="K16" s="104">
        <v>2013</v>
      </c>
      <c r="L16" s="105" t="s">
        <v>25</v>
      </c>
      <c r="M16" s="105" t="s">
        <v>19</v>
      </c>
      <c r="N16" s="104">
        <v>7.1</v>
      </c>
      <c r="O16">
        <f t="shared" si="0"/>
        <v>5.4</v>
      </c>
      <c r="P16">
        <f t="shared" si="1"/>
        <v>7.7</v>
      </c>
    </row>
    <row r="17" spans="11:16" ht="12.75" customHeight="1">
      <c r="K17" s="104">
        <v>2317</v>
      </c>
      <c r="L17" s="105" t="s">
        <v>18</v>
      </c>
      <c r="M17" s="105" t="s">
        <v>19</v>
      </c>
      <c r="N17" s="104">
        <v>7.3</v>
      </c>
      <c r="O17">
        <f t="shared" si="0"/>
        <v>5.4</v>
      </c>
      <c r="P17">
        <f t="shared" si="1"/>
        <v>7.7</v>
      </c>
    </row>
    <row r="18" spans="11:16" ht="12.75" customHeight="1">
      <c r="K18" s="104">
        <v>2554</v>
      </c>
      <c r="L18" s="105" t="s">
        <v>26</v>
      </c>
      <c r="M18" s="105" t="s">
        <v>19</v>
      </c>
      <c r="N18" s="104">
        <v>7</v>
      </c>
      <c r="O18">
        <f t="shared" si="0"/>
        <v>5.4</v>
      </c>
      <c r="P18">
        <f t="shared" si="1"/>
        <v>7.7</v>
      </c>
    </row>
    <row r="19" spans="11:16" ht="12.75" customHeight="1">
      <c r="K19" s="104">
        <v>2786</v>
      </c>
      <c r="L19" s="105" t="s">
        <v>27</v>
      </c>
      <c r="M19" s="105" t="s">
        <v>19</v>
      </c>
      <c r="N19" s="104">
        <v>6.6</v>
      </c>
      <c r="O19">
        <f t="shared" si="0"/>
        <v>5.4</v>
      </c>
      <c r="P19">
        <f t="shared" si="1"/>
        <v>7.7</v>
      </c>
    </row>
    <row r="20" spans="11:16" ht="12.75" customHeight="1">
      <c r="K20" s="104">
        <v>2787</v>
      </c>
      <c r="L20" s="105" t="s">
        <v>27</v>
      </c>
      <c r="M20" s="105" t="s">
        <v>19</v>
      </c>
      <c r="N20" s="104">
        <v>6.5</v>
      </c>
      <c r="O20">
        <f t="shared" si="0"/>
        <v>5.4</v>
      </c>
      <c r="P20">
        <f t="shared" si="1"/>
        <v>7.7</v>
      </c>
    </row>
    <row r="21" spans="11:16" ht="12.75" customHeight="1">
      <c r="K21" s="104">
        <v>2788</v>
      </c>
      <c r="L21" s="105" t="s">
        <v>27</v>
      </c>
      <c r="M21" s="105" t="s">
        <v>19</v>
      </c>
      <c r="N21" s="104">
        <v>7.5</v>
      </c>
      <c r="O21">
        <f t="shared" si="0"/>
        <v>5.4</v>
      </c>
      <c r="P21">
        <f t="shared" si="1"/>
        <v>7.7</v>
      </c>
    </row>
    <row r="22" spans="11:16" ht="12.75" customHeight="1">
      <c r="K22" s="104">
        <v>2789</v>
      </c>
      <c r="L22" s="105" t="s">
        <v>27</v>
      </c>
      <c r="M22" s="105" t="s">
        <v>19</v>
      </c>
      <c r="N22" s="104">
        <v>7.2</v>
      </c>
      <c r="O22">
        <f t="shared" si="0"/>
        <v>5.4</v>
      </c>
      <c r="P22">
        <f t="shared" si="1"/>
        <v>7.7</v>
      </c>
    </row>
    <row r="23" spans="11:16" ht="12.75" customHeight="1">
      <c r="K23" s="104">
        <v>2790</v>
      </c>
      <c r="L23" s="105" t="s">
        <v>27</v>
      </c>
      <c r="M23" s="105" t="s">
        <v>19</v>
      </c>
      <c r="N23" s="104">
        <v>7</v>
      </c>
      <c r="O23">
        <f t="shared" si="0"/>
        <v>5.4</v>
      </c>
      <c r="P23">
        <f t="shared" si="1"/>
        <v>7.7</v>
      </c>
    </row>
    <row r="24" spans="11:16" ht="12.75" customHeight="1">
      <c r="K24" s="104">
        <v>2791</v>
      </c>
      <c r="L24" s="105" t="s">
        <v>27</v>
      </c>
      <c r="M24" s="105" t="s">
        <v>19</v>
      </c>
      <c r="N24" s="104">
        <v>6.7</v>
      </c>
      <c r="O24">
        <f t="shared" si="0"/>
        <v>5.4</v>
      </c>
      <c r="P24">
        <f t="shared" si="1"/>
        <v>7.7</v>
      </c>
    </row>
    <row r="25" spans="11:16" ht="12.75" customHeight="1">
      <c r="K25" s="104">
        <v>2861</v>
      </c>
      <c r="L25" s="105" t="s">
        <v>28</v>
      </c>
      <c r="M25" s="105" t="s">
        <v>19</v>
      </c>
      <c r="N25" s="104">
        <v>7.2</v>
      </c>
      <c r="O25">
        <f t="shared" si="0"/>
        <v>5.4</v>
      </c>
      <c r="P25">
        <f t="shared" si="1"/>
        <v>7.7</v>
      </c>
    </row>
    <row r="26" spans="11:16" ht="12.75" customHeight="1">
      <c r="K26" s="104">
        <v>2900</v>
      </c>
      <c r="L26" s="105" t="s">
        <v>29</v>
      </c>
      <c r="M26" s="105" t="s">
        <v>19</v>
      </c>
      <c r="N26" s="104">
        <v>7.3</v>
      </c>
      <c r="O26">
        <f t="shared" si="0"/>
        <v>5.4</v>
      </c>
      <c r="P26">
        <f t="shared" si="1"/>
        <v>7.7</v>
      </c>
    </row>
    <row r="27" spans="11:16" ht="12.75" customHeight="1">
      <c r="K27" s="104">
        <v>2901</v>
      </c>
      <c r="L27" s="105" t="s">
        <v>29</v>
      </c>
      <c r="M27" s="105" t="s">
        <v>19</v>
      </c>
      <c r="N27" s="104">
        <v>6.6</v>
      </c>
      <c r="O27">
        <f t="shared" si="0"/>
        <v>5.4</v>
      </c>
      <c r="P27">
        <f t="shared" si="1"/>
        <v>7.7</v>
      </c>
    </row>
    <row r="28" spans="11:16" ht="12.75" customHeight="1">
      <c r="K28" s="104">
        <v>2902</v>
      </c>
      <c r="L28" s="105" t="s">
        <v>29</v>
      </c>
      <c r="M28" s="105" t="s">
        <v>19</v>
      </c>
      <c r="N28" s="104">
        <v>7.2</v>
      </c>
      <c r="O28">
        <f t="shared" si="0"/>
        <v>5.4</v>
      </c>
      <c r="P28">
        <f t="shared" si="1"/>
        <v>7.7</v>
      </c>
    </row>
    <row r="29" spans="11:16" ht="12.75" customHeight="1">
      <c r="K29" s="104">
        <v>2903</v>
      </c>
      <c r="L29" s="105" t="s">
        <v>29</v>
      </c>
      <c r="M29" s="105" t="s">
        <v>19</v>
      </c>
      <c r="N29" s="104">
        <v>6.4</v>
      </c>
      <c r="O29">
        <f t="shared" si="0"/>
        <v>5.4</v>
      </c>
      <c r="P29">
        <f t="shared" si="1"/>
        <v>7.7</v>
      </c>
    </row>
    <row r="30" spans="11:16" ht="12.75" customHeight="1">
      <c r="K30" s="104">
        <v>2904</v>
      </c>
      <c r="L30" s="105" t="s">
        <v>29</v>
      </c>
      <c r="M30" s="105" t="s">
        <v>19</v>
      </c>
      <c r="N30" s="104">
        <v>7.1</v>
      </c>
      <c r="O30">
        <f t="shared" si="0"/>
        <v>5.4</v>
      </c>
      <c r="P30">
        <f t="shared" si="1"/>
        <v>7.7</v>
      </c>
    </row>
    <row r="31" spans="11:16" ht="12.75" customHeight="1">
      <c r="K31" s="104">
        <v>2905</v>
      </c>
      <c r="L31" s="105" t="s">
        <v>29</v>
      </c>
      <c r="M31" s="105" t="s">
        <v>19</v>
      </c>
      <c r="N31" s="104">
        <v>7</v>
      </c>
      <c r="O31">
        <f t="shared" si="0"/>
        <v>5.4</v>
      </c>
      <c r="P31">
        <f t="shared" si="1"/>
        <v>7.7</v>
      </c>
    </row>
    <row r="32" spans="11:16" ht="12.75" customHeight="1">
      <c r="K32" s="104">
        <v>2973</v>
      </c>
      <c r="L32" s="105" t="s">
        <v>30</v>
      </c>
      <c r="M32" s="105" t="s">
        <v>19</v>
      </c>
      <c r="N32" s="104">
        <v>6.9</v>
      </c>
      <c r="O32">
        <f t="shared" si="0"/>
        <v>5.4</v>
      </c>
      <c r="P32">
        <f t="shared" si="1"/>
        <v>7.7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7.393548387096773</v>
      </c>
    </row>
    <row r="36" spans="13:14" ht="12.75" customHeight="1">
      <c r="M36" s="2" t="s">
        <v>12</v>
      </c>
      <c r="N36" s="4">
        <f>STDEV(N2:N34)</f>
        <v>1.4047385246303508</v>
      </c>
    </row>
    <row r="37" spans="13:14" ht="12.75" customHeight="1">
      <c r="M37" s="2" t="s">
        <v>5</v>
      </c>
      <c r="N37" s="3">
        <f>N36/N35*100</f>
        <v>18.999517566989912</v>
      </c>
    </row>
    <row r="38" spans="13:14" ht="12.75" customHeight="1">
      <c r="M38" s="2" t="s">
        <v>13</v>
      </c>
      <c r="N38" s="3">
        <f>N35/N41*100</f>
        <v>112.87860132972172</v>
      </c>
    </row>
    <row r="39" spans="13:14" ht="12.75" customHeight="1">
      <c r="M39" s="2" t="s">
        <v>6</v>
      </c>
      <c r="N39" s="5">
        <v>5.4</v>
      </c>
    </row>
    <row r="40" spans="13:14" ht="12.75" customHeight="1">
      <c r="M40" s="2" t="s">
        <v>7</v>
      </c>
      <c r="N40" s="5">
        <v>7.7</v>
      </c>
    </row>
    <row r="41" spans="13:14" ht="12.75" customHeight="1">
      <c r="M41" s="2" t="s">
        <v>8</v>
      </c>
      <c r="N41" s="5">
        <f>(N39+N40)/2</f>
        <v>6.550000000000001</v>
      </c>
    </row>
    <row r="42" spans="13:14" ht="12.75" customHeight="1">
      <c r="M42" s="2" t="s">
        <v>9</v>
      </c>
      <c r="N42" s="5">
        <v>0.5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06" t="s">
        <v>0</v>
      </c>
      <c r="L1" s="106" t="s">
        <v>1</v>
      </c>
      <c r="M1" s="106" t="s">
        <v>2</v>
      </c>
      <c r="N1" s="106" t="s">
        <v>93</v>
      </c>
      <c r="O1" s="1" t="s">
        <v>4</v>
      </c>
      <c r="P1" s="1" t="s">
        <v>3</v>
      </c>
    </row>
    <row r="2" spans="1:16" ht="12.75">
      <c r="A2" s="13" t="s">
        <v>90</v>
      </c>
      <c r="K2" s="107">
        <v>1766</v>
      </c>
      <c r="L2" s="108" t="s">
        <v>22</v>
      </c>
      <c r="M2" s="108" t="s">
        <v>19</v>
      </c>
      <c r="N2" s="107">
        <v>0.05</v>
      </c>
      <c r="O2">
        <f aca="true" t="shared" si="0" ref="O2:O32">$D$7</f>
        <v>0.05</v>
      </c>
      <c r="P2">
        <f aca="true" t="shared" si="1" ref="P2:P32">$E$7</f>
        <v>0.2</v>
      </c>
    </row>
    <row r="3" spans="1:16" ht="12.75">
      <c r="A3" s="13" t="s">
        <v>31</v>
      </c>
      <c r="K3" s="107">
        <v>1767</v>
      </c>
      <c r="L3" s="108" t="s">
        <v>22</v>
      </c>
      <c r="M3" s="108" t="s">
        <v>19</v>
      </c>
      <c r="N3" s="107">
        <v>0.05</v>
      </c>
      <c r="O3">
        <f t="shared" si="0"/>
        <v>0.05</v>
      </c>
      <c r="P3">
        <f t="shared" si="1"/>
        <v>0.2</v>
      </c>
    </row>
    <row r="4" spans="11:16" ht="12.75">
      <c r="K4" s="107">
        <v>1768</v>
      </c>
      <c r="L4" s="108" t="s">
        <v>22</v>
      </c>
      <c r="M4" s="108" t="s">
        <v>19</v>
      </c>
      <c r="N4" s="107">
        <v>0.05</v>
      </c>
      <c r="O4">
        <f t="shared" si="0"/>
        <v>0.05</v>
      </c>
      <c r="P4">
        <f t="shared" si="1"/>
        <v>0.2</v>
      </c>
    </row>
    <row r="5" spans="1:16" ht="12.75">
      <c r="A5" t="s">
        <v>15</v>
      </c>
      <c r="K5" s="107">
        <v>1769</v>
      </c>
      <c r="L5" s="108" t="s">
        <v>22</v>
      </c>
      <c r="M5" s="108" t="s">
        <v>19</v>
      </c>
      <c r="N5" s="107">
        <v>0.05</v>
      </c>
      <c r="O5">
        <f t="shared" si="0"/>
        <v>0.05</v>
      </c>
      <c r="P5">
        <f t="shared" si="1"/>
        <v>0.2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07">
        <v>1770</v>
      </c>
      <c r="L6" s="108" t="s">
        <v>22</v>
      </c>
      <c r="M6" s="108" t="s">
        <v>19</v>
      </c>
      <c r="N6" s="107">
        <v>0.05</v>
      </c>
      <c r="O6">
        <f t="shared" si="0"/>
        <v>0.05</v>
      </c>
      <c r="P6">
        <f t="shared" si="1"/>
        <v>0.2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0.125</v>
      </c>
      <c r="D7" s="5">
        <f>+N39</f>
        <v>0.05</v>
      </c>
      <c r="E7" s="5">
        <f>+N40</f>
        <v>0.2</v>
      </c>
      <c r="F7" s="5">
        <f>N35</f>
        <v>0.050000000000000024</v>
      </c>
      <c r="G7" s="6">
        <f>N36</f>
        <v>2.1160782406849525E-17</v>
      </c>
      <c r="H7" s="3">
        <f>N37</f>
        <v>4.232156481369903E-14</v>
      </c>
      <c r="I7" s="3">
        <f>+N38</f>
        <v>40.00000000000002</v>
      </c>
      <c r="K7" s="107">
        <v>1771</v>
      </c>
      <c r="L7" s="108" t="s">
        <v>22</v>
      </c>
      <c r="M7" s="108" t="s">
        <v>19</v>
      </c>
      <c r="N7" s="107">
        <v>0.05</v>
      </c>
      <c r="O7">
        <f t="shared" si="0"/>
        <v>0.05</v>
      </c>
      <c r="P7">
        <f t="shared" si="1"/>
        <v>0.2</v>
      </c>
    </row>
    <row r="8" spans="11:16" ht="12.75" customHeight="1">
      <c r="K8" s="107">
        <v>1834</v>
      </c>
      <c r="L8" s="108" t="s">
        <v>23</v>
      </c>
      <c r="M8" s="108" t="s">
        <v>19</v>
      </c>
      <c r="N8" s="107">
        <v>0.05</v>
      </c>
      <c r="O8">
        <f t="shared" si="0"/>
        <v>0.05</v>
      </c>
      <c r="P8">
        <f t="shared" si="1"/>
        <v>0.2</v>
      </c>
    </row>
    <row r="9" spans="11:16" ht="12.75" customHeight="1">
      <c r="K9" s="107">
        <v>1835</v>
      </c>
      <c r="L9" s="108" t="s">
        <v>23</v>
      </c>
      <c r="M9" s="108" t="s">
        <v>19</v>
      </c>
      <c r="N9" s="107">
        <v>0.05</v>
      </c>
      <c r="O9">
        <f t="shared" si="0"/>
        <v>0.05</v>
      </c>
      <c r="P9">
        <f t="shared" si="1"/>
        <v>0.2</v>
      </c>
    </row>
    <row r="10" spans="11:16" ht="12.75" customHeight="1">
      <c r="K10" s="107">
        <v>1836</v>
      </c>
      <c r="L10" s="108" t="s">
        <v>23</v>
      </c>
      <c r="M10" s="108" t="s">
        <v>19</v>
      </c>
      <c r="N10" s="107">
        <v>0.05</v>
      </c>
      <c r="O10">
        <f t="shared" si="0"/>
        <v>0.05</v>
      </c>
      <c r="P10">
        <f t="shared" si="1"/>
        <v>0.2</v>
      </c>
    </row>
    <row r="11" spans="11:16" ht="12.75" customHeight="1">
      <c r="K11" s="107">
        <v>1837</v>
      </c>
      <c r="L11" s="108" t="s">
        <v>23</v>
      </c>
      <c r="M11" s="108" t="s">
        <v>19</v>
      </c>
      <c r="N11" s="107">
        <v>0.05</v>
      </c>
      <c r="O11">
        <f t="shared" si="0"/>
        <v>0.05</v>
      </c>
      <c r="P11">
        <f t="shared" si="1"/>
        <v>0.2</v>
      </c>
    </row>
    <row r="12" spans="11:16" ht="12.75" customHeight="1">
      <c r="K12" s="107">
        <v>1838</v>
      </c>
      <c r="L12" s="108" t="s">
        <v>23</v>
      </c>
      <c r="M12" s="108" t="s">
        <v>19</v>
      </c>
      <c r="N12" s="107">
        <v>0.05</v>
      </c>
      <c r="O12">
        <f t="shared" si="0"/>
        <v>0.05</v>
      </c>
      <c r="P12">
        <f t="shared" si="1"/>
        <v>0.2</v>
      </c>
    </row>
    <row r="13" spans="11:16" ht="12.75" customHeight="1">
      <c r="K13" s="107">
        <v>1839</v>
      </c>
      <c r="L13" s="108" t="s">
        <v>23</v>
      </c>
      <c r="M13" s="108" t="s">
        <v>19</v>
      </c>
      <c r="N13" s="107">
        <v>0.05</v>
      </c>
      <c r="O13">
        <f t="shared" si="0"/>
        <v>0.05</v>
      </c>
      <c r="P13">
        <f t="shared" si="1"/>
        <v>0.2</v>
      </c>
    </row>
    <row r="14" spans="11:16" ht="12.75" customHeight="1">
      <c r="K14" s="107">
        <v>1841</v>
      </c>
      <c r="L14" s="108" t="s">
        <v>23</v>
      </c>
      <c r="M14" s="108" t="s">
        <v>19</v>
      </c>
      <c r="N14" s="107">
        <v>0.05</v>
      </c>
      <c r="O14">
        <f t="shared" si="0"/>
        <v>0.05</v>
      </c>
      <c r="P14">
        <f t="shared" si="1"/>
        <v>0.2</v>
      </c>
    </row>
    <row r="15" spans="11:16" ht="12.75" customHeight="1">
      <c r="K15" s="107">
        <v>1992</v>
      </c>
      <c r="L15" s="108" t="s">
        <v>24</v>
      </c>
      <c r="M15" s="108" t="s">
        <v>19</v>
      </c>
      <c r="N15" s="107">
        <v>0.05</v>
      </c>
      <c r="O15">
        <f t="shared" si="0"/>
        <v>0.05</v>
      </c>
      <c r="P15">
        <f t="shared" si="1"/>
        <v>0.2</v>
      </c>
    </row>
    <row r="16" spans="11:16" ht="12.75" customHeight="1">
      <c r="K16" s="107">
        <v>2014</v>
      </c>
      <c r="L16" s="108" t="s">
        <v>25</v>
      </c>
      <c r="M16" s="108" t="s">
        <v>19</v>
      </c>
      <c r="N16" s="107">
        <v>0.05</v>
      </c>
      <c r="O16">
        <f t="shared" si="0"/>
        <v>0.05</v>
      </c>
      <c r="P16">
        <f t="shared" si="1"/>
        <v>0.2</v>
      </c>
    </row>
    <row r="17" spans="11:16" ht="12.75" customHeight="1">
      <c r="K17" s="107">
        <v>2317</v>
      </c>
      <c r="L17" s="108" t="s">
        <v>18</v>
      </c>
      <c r="M17" s="108" t="s">
        <v>19</v>
      </c>
      <c r="N17" s="107">
        <v>0.05</v>
      </c>
      <c r="O17">
        <f t="shared" si="0"/>
        <v>0.05</v>
      </c>
      <c r="P17">
        <f t="shared" si="1"/>
        <v>0.2</v>
      </c>
    </row>
    <row r="18" spans="11:16" ht="12.75" customHeight="1">
      <c r="K18" s="107">
        <v>2554</v>
      </c>
      <c r="L18" s="108" t="s">
        <v>26</v>
      </c>
      <c r="M18" s="108" t="s">
        <v>19</v>
      </c>
      <c r="N18" s="107">
        <v>0.05</v>
      </c>
      <c r="O18">
        <f t="shared" si="0"/>
        <v>0.05</v>
      </c>
      <c r="P18">
        <f t="shared" si="1"/>
        <v>0.2</v>
      </c>
    </row>
    <row r="19" spans="11:16" ht="12.75" customHeight="1">
      <c r="K19" s="107">
        <v>2786</v>
      </c>
      <c r="L19" s="108" t="s">
        <v>27</v>
      </c>
      <c r="M19" s="108" t="s">
        <v>19</v>
      </c>
      <c r="N19" s="107">
        <v>0.05</v>
      </c>
      <c r="O19">
        <f t="shared" si="0"/>
        <v>0.05</v>
      </c>
      <c r="P19">
        <f t="shared" si="1"/>
        <v>0.2</v>
      </c>
    </row>
    <row r="20" spans="11:16" ht="12.75" customHeight="1">
      <c r="K20" s="107">
        <v>2787</v>
      </c>
      <c r="L20" s="108" t="s">
        <v>27</v>
      </c>
      <c r="M20" s="108" t="s">
        <v>19</v>
      </c>
      <c r="N20" s="107">
        <v>0.05</v>
      </c>
      <c r="O20">
        <f t="shared" si="0"/>
        <v>0.05</v>
      </c>
      <c r="P20">
        <f t="shared" si="1"/>
        <v>0.2</v>
      </c>
    </row>
    <row r="21" spans="11:16" ht="12.75" customHeight="1">
      <c r="K21" s="107">
        <v>2788</v>
      </c>
      <c r="L21" s="108" t="s">
        <v>27</v>
      </c>
      <c r="M21" s="108" t="s">
        <v>19</v>
      </c>
      <c r="N21" s="107">
        <v>0.05</v>
      </c>
      <c r="O21">
        <f t="shared" si="0"/>
        <v>0.05</v>
      </c>
      <c r="P21">
        <f t="shared" si="1"/>
        <v>0.2</v>
      </c>
    </row>
    <row r="22" spans="11:16" ht="12.75" customHeight="1">
      <c r="K22" s="107">
        <v>2789</v>
      </c>
      <c r="L22" s="108" t="s">
        <v>27</v>
      </c>
      <c r="M22" s="108" t="s">
        <v>19</v>
      </c>
      <c r="N22" s="107">
        <v>0.05</v>
      </c>
      <c r="O22">
        <f t="shared" si="0"/>
        <v>0.05</v>
      </c>
      <c r="P22">
        <f t="shared" si="1"/>
        <v>0.2</v>
      </c>
    </row>
    <row r="23" spans="11:16" ht="12.75" customHeight="1">
      <c r="K23" s="107">
        <v>2790</v>
      </c>
      <c r="L23" s="108" t="s">
        <v>27</v>
      </c>
      <c r="M23" s="108" t="s">
        <v>19</v>
      </c>
      <c r="N23" s="107">
        <v>0.05</v>
      </c>
      <c r="O23">
        <f t="shared" si="0"/>
        <v>0.05</v>
      </c>
      <c r="P23">
        <f t="shared" si="1"/>
        <v>0.2</v>
      </c>
    </row>
    <row r="24" spans="11:16" ht="12.75" customHeight="1">
      <c r="K24" s="107">
        <v>2791</v>
      </c>
      <c r="L24" s="108" t="s">
        <v>27</v>
      </c>
      <c r="M24" s="108" t="s">
        <v>19</v>
      </c>
      <c r="N24" s="107">
        <v>0.05</v>
      </c>
      <c r="O24">
        <f t="shared" si="0"/>
        <v>0.05</v>
      </c>
      <c r="P24">
        <f t="shared" si="1"/>
        <v>0.2</v>
      </c>
    </row>
    <row r="25" spans="11:16" ht="12.75" customHeight="1">
      <c r="K25" s="107">
        <v>2861</v>
      </c>
      <c r="L25" s="108" t="s">
        <v>28</v>
      </c>
      <c r="M25" s="108" t="s">
        <v>19</v>
      </c>
      <c r="N25" s="107">
        <v>0.05</v>
      </c>
      <c r="O25">
        <f t="shared" si="0"/>
        <v>0.05</v>
      </c>
      <c r="P25">
        <f t="shared" si="1"/>
        <v>0.2</v>
      </c>
    </row>
    <row r="26" spans="11:16" ht="12.75" customHeight="1">
      <c r="K26" s="107">
        <v>2900</v>
      </c>
      <c r="L26" s="108" t="s">
        <v>29</v>
      </c>
      <c r="M26" s="108" t="s">
        <v>19</v>
      </c>
      <c r="N26" s="107">
        <v>0.05</v>
      </c>
      <c r="O26">
        <f t="shared" si="0"/>
        <v>0.05</v>
      </c>
      <c r="P26">
        <f t="shared" si="1"/>
        <v>0.2</v>
      </c>
    </row>
    <row r="27" spans="11:16" ht="12.75" customHeight="1">
      <c r="K27" s="107">
        <v>2901</v>
      </c>
      <c r="L27" s="108" t="s">
        <v>29</v>
      </c>
      <c r="M27" s="108" t="s">
        <v>19</v>
      </c>
      <c r="N27" s="107">
        <v>0.05</v>
      </c>
      <c r="O27">
        <f t="shared" si="0"/>
        <v>0.05</v>
      </c>
      <c r="P27">
        <f t="shared" si="1"/>
        <v>0.2</v>
      </c>
    </row>
    <row r="28" spans="11:16" ht="12.75" customHeight="1">
      <c r="K28" s="107">
        <v>2902</v>
      </c>
      <c r="L28" s="108" t="s">
        <v>29</v>
      </c>
      <c r="M28" s="108" t="s">
        <v>19</v>
      </c>
      <c r="N28" s="107">
        <v>0.05</v>
      </c>
      <c r="O28">
        <f t="shared" si="0"/>
        <v>0.05</v>
      </c>
      <c r="P28">
        <f t="shared" si="1"/>
        <v>0.2</v>
      </c>
    </row>
    <row r="29" spans="11:16" ht="12.75" customHeight="1">
      <c r="K29" s="107">
        <v>2903</v>
      </c>
      <c r="L29" s="108" t="s">
        <v>29</v>
      </c>
      <c r="M29" s="108" t="s">
        <v>19</v>
      </c>
      <c r="N29" s="107">
        <v>0.05</v>
      </c>
      <c r="O29">
        <f t="shared" si="0"/>
        <v>0.05</v>
      </c>
      <c r="P29">
        <f t="shared" si="1"/>
        <v>0.2</v>
      </c>
    </row>
    <row r="30" spans="11:16" ht="12.75" customHeight="1">
      <c r="K30" s="107">
        <v>2904</v>
      </c>
      <c r="L30" s="108" t="s">
        <v>29</v>
      </c>
      <c r="M30" s="108" t="s">
        <v>19</v>
      </c>
      <c r="N30" s="107">
        <v>0.05</v>
      </c>
      <c r="O30">
        <f t="shared" si="0"/>
        <v>0.05</v>
      </c>
      <c r="P30">
        <f t="shared" si="1"/>
        <v>0.2</v>
      </c>
    </row>
    <row r="31" spans="11:16" ht="12.75" customHeight="1">
      <c r="K31" s="107">
        <v>2905</v>
      </c>
      <c r="L31" s="108" t="s">
        <v>29</v>
      </c>
      <c r="M31" s="108" t="s">
        <v>19</v>
      </c>
      <c r="N31" s="107">
        <v>0.05</v>
      </c>
      <c r="O31">
        <f t="shared" si="0"/>
        <v>0.05</v>
      </c>
      <c r="P31">
        <f t="shared" si="1"/>
        <v>0.2</v>
      </c>
    </row>
    <row r="32" spans="11:16" ht="12.75" customHeight="1">
      <c r="K32" s="107">
        <v>2973</v>
      </c>
      <c r="L32" s="108" t="s">
        <v>30</v>
      </c>
      <c r="M32" s="108" t="s">
        <v>19</v>
      </c>
      <c r="N32" s="107">
        <v>0.05</v>
      </c>
      <c r="O32">
        <f t="shared" si="0"/>
        <v>0.05</v>
      </c>
      <c r="P32">
        <f t="shared" si="1"/>
        <v>0.2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0.050000000000000024</v>
      </c>
    </row>
    <row r="36" spans="13:14" ht="12.75" customHeight="1">
      <c r="M36" s="2" t="s">
        <v>12</v>
      </c>
      <c r="N36" s="4">
        <f>STDEV(N2:N34)</f>
        <v>2.1160782406849525E-17</v>
      </c>
    </row>
    <row r="37" spans="13:14" ht="12.75" customHeight="1">
      <c r="M37" s="2" t="s">
        <v>5</v>
      </c>
      <c r="N37" s="3">
        <f>N36/N35*100</f>
        <v>4.232156481369903E-14</v>
      </c>
    </row>
    <row r="38" spans="13:14" ht="12.75" customHeight="1">
      <c r="M38" s="2" t="s">
        <v>13</v>
      </c>
      <c r="N38" s="3">
        <f>N35/N41*100</f>
        <v>40.00000000000002</v>
      </c>
    </row>
    <row r="39" spans="13:14" ht="12.75" customHeight="1">
      <c r="M39" s="2" t="s">
        <v>6</v>
      </c>
      <c r="N39" s="5">
        <v>0.05</v>
      </c>
    </row>
    <row r="40" spans="13:14" ht="12.75" customHeight="1">
      <c r="M40" s="2" t="s">
        <v>7</v>
      </c>
      <c r="N40" s="5">
        <v>0.2</v>
      </c>
    </row>
    <row r="41" spans="13:14" ht="12.75" customHeight="1">
      <c r="M41" s="2" t="s">
        <v>8</v>
      </c>
      <c r="N41" s="5">
        <f>(N39+N40)/2</f>
        <v>0.125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09" t="s">
        <v>0</v>
      </c>
      <c r="L1" s="109" t="s">
        <v>1</v>
      </c>
      <c r="M1" s="109" t="s">
        <v>2</v>
      </c>
      <c r="N1" s="109" t="s">
        <v>95</v>
      </c>
      <c r="O1" s="1" t="s">
        <v>4</v>
      </c>
      <c r="P1" s="1" t="s">
        <v>3</v>
      </c>
    </row>
    <row r="2" spans="1:16" ht="12.75">
      <c r="A2" s="13" t="s">
        <v>94</v>
      </c>
      <c r="K2" s="110">
        <v>1766</v>
      </c>
      <c r="L2" s="111" t="s">
        <v>22</v>
      </c>
      <c r="M2" s="111" t="s">
        <v>19</v>
      </c>
      <c r="N2" s="110">
        <v>66.2</v>
      </c>
      <c r="O2">
        <f aca="true" t="shared" si="0" ref="O2:O32">$D$7</f>
        <v>53.1</v>
      </c>
      <c r="P2">
        <f aca="true" t="shared" si="1" ref="P2:P32">$E$7</f>
        <v>65.1</v>
      </c>
    </row>
    <row r="3" spans="1:16" ht="12.75">
      <c r="A3" s="13" t="s">
        <v>31</v>
      </c>
      <c r="K3" s="110">
        <v>1767</v>
      </c>
      <c r="L3" s="111" t="s">
        <v>22</v>
      </c>
      <c r="M3" s="111" t="s">
        <v>19</v>
      </c>
      <c r="N3" s="110">
        <v>59.1</v>
      </c>
      <c r="O3">
        <f t="shared" si="0"/>
        <v>53.1</v>
      </c>
      <c r="P3">
        <f t="shared" si="1"/>
        <v>65.1</v>
      </c>
    </row>
    <row r="4" spans="11:16" ht="12.75">
      <c r="K4" s="110">
        <v>1768</v>
      </c>
      <c r="L4" s="111" t="s">
        <v>22</v>
      </c>
      <c r="M4" s="111" t="s">
        <v>19</v>
      </c>
      <c r="N4" s="110">
        <v>57.1</v>
      </c>
      <c r="O4">
        <f t="shared" si="0"/>
        <v>53.1</v>
      </c>
      <c r="P4">
        <f t="shared" si="1"/>
        <v>65.1</v>
      </c>
    </row>
    <row r="5" spans="1:16" ht="12.75">
      <c r="A5" t="s">
        <v>15</v>
      </c>
      <c r="K5" s="110">
        <v>1769</v>
      </c>
      <c r="L5" s="111" t="s">
        <v>22</v>
      </c>
      <c r="M5" s="111" t="s">
        <v>19</v>
      </c>
      <c r="N5" s="110">
        <v>61.4</v>
      </c>
      <c r="O5">
        <f t="shared" si="0"/>
        <v>53.1</v>
      </c>
      <c r="P5">
        <f t="shared" si="1"/>
        <v>65.1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10">
        <v>1770</v>
      </c>
      <c r="L6" s="111" t="s">
        <v>22</v>
      </c>
      <c r="M6" s="111" t="s">
        <v>19</v>
      </c>
      <c r="N6" s="110">
        <v>60.1</v>
      </c>
      <c r="O6">
        <f t="shared" si="0"/>
        <v>53.1</v>
      </c>
      <c r="P6">
        <f t="shared" si="1"/>
        <v>65.1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59.099999999999994</v>
      </c>
      <c r="D7" s="5">
        <f>+N39</f>
        <v>53.1</v>
      </c>
      <c r="E7" s="5">
        <f>+N40</f>
        <v>65.1</v>
      </c>
      <c r="F7" s="5">
        <f>N35</f>
        <v>59.087096774193554</v>
      </c>
      <c r="G7" s="6">
        <f>N36</f>
        <v>2.8048460368299892</v>
      </c>
      <c r="H7" s="3">
        <f>N37</f>
        <v>4.746968779916452</v>
      </c>
      <c r="I7" s="3">
        <f>+N38</f>
        <v>99.97816713061516</v>
      </c>
      <c r="K7" s="110">
        <v>1771</v>
      </c>
      <c r="L7" s="111" t="s">
        <v>22</v>
      </c>
      <c r="M7" s="111" t="s">
        <v>19</v>
      </c>
      <c r="N7" s="110">
        <v>60.1</v>
      </c>
      <c r="O7">
        <f t="shared" si="0"/>
        <v>53.1</v>
      </c>
      <c r="P7">
        <f t="shared" si="1"/>
        <v>65.1</v>
      </c>
    </row>
    <row r="8" spans="11:16" ht="12.75" customHeight="1">
      <c r="K8" s="110">
        <v>1834</v>
      </c>
      <c r="L8" s="111" t="s">
        <v>23</v>
      </c>
      <c r="M8" s="111" t="s">
        <v>19</v>
      </c>
      <c r="N8" s="110">
        <v>59.1</v>
      </c>
      <c r="O8">
        <f t="shared" si="0"/>
        <v>53.1</v>
      </c>
      <c r="P8">
        <f t="shared" si="1"/>
        <v>65.1</v>
      </c>
    </row>
    <row r="9" spans="11:16" ht="12.75" customHeight="1">
      <c r="K9" s="110">
        <v>1835</v>
      </c>
      <c r="L9" s="111" t="s">
        <v>23</v>
      </c>
      <c r="M9" s="111" t="s">
        <v>19</v>
      </c>
      <c r="N9" s="110">
        <v>60.7</v>
      </c>
      <c r="O9">
        <f t="shared" si="0"/>
        <v>53.1</v>
      </c>
      <c r="P9">
        <f t="shared" si="1"/>
        <v>65.1</v>
      </c>
    </row>
    <row r="10" spans="11:16" ht="12.75" customHeight="1">
      <c r="K10" s="110">
        <v>1836</v>
      </c>
      <c r="L10" s="111" t="s">
        <v>23</v>
      </c>
      <c r="M10" s="111" t="s">
        <v>19</v>
      </c>
      <c r="N10" s="110">
        <v>60.2</v>
      </c>
      <c r="O10">
        <f t="shared" si="0"/>
        <v>53.1</v>
      </c>
      <c r="P10">
        <f t="shared" si="1"/>
        <v>65.1</v>
      </c>
    </row>
    <row r="11" spans="11:16" ht="12.75" customHeight="1">
      <c r="K11" s="110">
        <v>1837</v>
      </c>
      <c r="L11" s="111" t="s">
        <v>23</v>
      </c>
      <c r="M11" s="111" t="s">
        <v>19</v>
      </c>
      <c r="N11" s="110">
        <v>61.1</v>
      </c>
      <c r="O11">
        <f t="shared" si="0"/>
        <v>53.1</v>
      </c>
      <c r="P11">
        <f t="shared" si="1"/>
        <v>65.1</v>
      </c>
    </row>
    <row r="12" spans="11:16" ht="12.75" customHeight="1">
      <c r="K12" s="110">
        <v>1838</v>
      </c>
      <c r="L12" s="111" t="s">
        <v>23</v>
      </c>
      <c r="M12" s="111" t="s">
        <v>19</v>
      </c>
      <c r="N12" s="110">
        <v>58.2</v>
      </c>
      <c r="O12">
        <f t="shared" si="0"/>
        <v>53.1</v>
      </c>
      <c r="P12">
        <f t="shared" si="1"/>
        <v>65.1</v>
      </c>
    </row>
    <row r="13" spans="11:16" ht="12.75" customHeight="1">
      <c r="K13" s="110">
        <v>1839</v>
      </c>
      <c r="L13" s="111" t="s">
        <v>23</v>
      </c>
      <c r="M13" s="111" t="s">
        <v>19</v>
      </c>
      <c r="N13" s="110">
        <v>61.4</v>
      </c>
      <c r="O13">
        <f t="shared" si="0"/>
        <v>53.1</v>
      </c>
      <c r="P13">
        <f t="shared" si="1"/>
        <v>65.1</v>
      </c>
    </row>
    <row r="14" spans="11:16" ht="12.75" customHeight="1">
      <c r="K14" s="110">
        <v>1840</v>
      </c>
      <c r="L14" s="111" t="s">
        <v>23</v>
      </c>
      <c r="M14" s="111" t="s">
        <v>19</v>
      </c>
      <c r="N14" s="110">
        <v>54.7</v>
      </c>
      <c r="O14">
        <f t="shared" si="0"/>
        <v>53.1</v>
      </c>
      <c r="P14">
        <f t="shared" si="1"/>
        <v>65.1</v>
      </c>
    </row>
    <row r="15" spans="11:16" ht="12.75" customHeight="1">
      <c r="K15" s="110">
        <v>1992</v>
      </c>
      <c r="L15" s="111" t="s">
        <v>24</v>
      </c>
      <c r="M15" s="111" t="s">
        <v>19</v>
      </c>
      <c r="N15" s="110">
        <v>61.1</v>
      </c>
      <c r="O15">
        <f t="shared" si="0"/>
        <v>53.1</v>
      </c>
      <c r="P15">
        <f t="shared" si="1"/>
        <v>65.1</v>
      </c>
    </row>
    <row r="16" spans="11:16" ht="12.75" customHeight="1">
      <c r="K16" s="110">
        <v>2013</v>
      </c>
      <c r="L16" s="111" t="s">
        <v>25</v>
      </c>
      <c r="M16" s="111" t="s">
        <v>19</v>
      </c>
      <c r="N16" s="110">
        <v>58.2</v>
      </c>
      <c r="O16">
        <f t="shared" si="0"/>
        <v>53.1</v>
      </c>
      <c r="P16">
        <f t="shared" si="1"/>
        <v>65.1</v>
      </c>
    </row>
    <row r="17" spans="11:16" ht="12.75" customHeight="1">
      <c r="K17" s="110">
        <v>2317</v>
      </c>
      <c r="L17" s="111" t="s">
        <v>18</v>
      </c>
      <c r="M17" s="111" t="s">
        <v>19</v>
      </c>
      <c r="N17" s="110">
        <v>60.1</v>
      </c>
      <c r="O17">
        <f t="shared" si="0"/>
        <v>53.1</v>
      </c>
      <c r="P17">
        <f t="shared" si="1"/>
        <v>65.1</v>
      </c>
    </row>
    <row r="18" spans="11:16" ht="12.75" customHeight="1">
      <c r="K18" s="110">
        <v>2554</v>
      </c>
      <c r="L18" s="111" t="s">
        <v>26</v>
      </c>
      <c r="M18" s="111" t="s">
        <v>19</v>
      </c>
      <c r="N18" s="110">
        <v>55.1</v>
      </c>
      <c r="O18">
        <f t="shared" si="0"/>
        <v>53.1</v>
      </c>
      <c r="P18">
        <f t="shared" si="1"/>
        <v>65.1</v>
      </c>
    </row>
    <row r="19" spans="11:16" ht="12.75" customHeight="1">
      <c r="K19" s="110">
        <v>2786</v>
      </c>
      <c r="L19" s="111" t="s">
        <v>27</v>
      </c>
      <c r="M19" s="111" t="s">
        <v>19</v>
      </c>
      <c r="N19" s="110">
        <v>55.4</v>
      </c>
      <c r="O19">
        <f t="shared" si="0"/>
        <v>53.1</v>
      </c>
      <c r="P19">
        <f t="shared" si="1"/>
        <v>65.1</v>
      </c>
    </row>
    <row r="20" spans="11:16" ht="12.75" customHeight="1">
      <c r="K20" s="110">
        <v>2787</v>
      </c>
      <c r="L20" s="111" t="s">
        <v>27</v>
      </c>
      <c r="M20" s="111" t="s">
        <v>19</v>
      </c>
      <c r="N20" s="110">
        <v>57.6</v>
      </c>
      <c r="O20">
        <f t="shared" si="0"/>
        <v>53.1</v>
      </c>
      <c r="P20">
        <f t="shared" si="1"/>
        <v>65.1</v>
      </c>
    </row>
    <row r="21" spans="11:16" ht="12.75" customHeight="1">
      <c r="K21" s="110">
        <v>2788</v>
      </c>
      <c r="L21" s="111" t="s">
        <v>27</v>
      </c>
      <c r="M21" s="111" t="s">
        <v>19</v>
      </c>
      <c r="N21" s="110">
        <v>57.7</v>
      </c>
      <c r="O21">
        <f t="shared" si="0"/>
        <v>53.1</v>
      </c>
      <c r="P21">
        <f t="shared" si="1"/>
        <v>65.1</v>
      </c>
    </row>
    <row r="22" spans="11:16" ht="12.75" customHeight="1">
      <c r="K22" s="110">
        <v>2789</v>
      </c>
      <c r="L22" s="111" t="s">
        <v>27</v>
      </c>
      <c r="M22" s="111" t="s">
        <v>19</v>
      </c>
      <c r="N22" s="110">
        <v>61.2</v>
      </c>
      <c r="O22">
        <f t="shared" si="0"/>
        <v>53.1</v>
      </c>
      <c r="P22">
        <f t="shared" si="1"/>
        <v>65.1</v>
      </c>
    </row>
    <row r="23" spans="11:16" ht="12.75" customHeight="1">
      <c r="K23" s="110">
        <v>2790</v>
      </c>
      <c r="L23" s="111" t="s">
        <v>27</v>
      </c>
      <c r="M23" s="111" t="s">
        <v>19</v>
      </c>
      <c r="N23" s="110">
        <v>55.1</v>
      </c>
      <c r="O23">
        <f t="shared" si="0"/>
        <v>53.1</v>
      </c>
      <c r="P23">
        <f t="shared" si="1"/>
        <v>65.1</v>
      </c>
    </row>
    <row r="24" spans="11:16" ht="12.75" customHeight="1">
      <c r="K24" s="110">
        <v>2791</v>
      </c>
      <c r="L24" s="111" t="s">
        <v>27</v>
      </c>
      <c r="M24" s="111" t="s">
        <v>19</v>
      </c>
      <c r="N24" s="110">
        <v>60.2</v>
      </c>
      <c r="O24">
        <f t="shared" si="0"/>
        <v>53.1</v>
      </c>
      <c r="P24">
        <f t="shared" si="1"/>
        <v>65.1</v>
      </c>
    </row>
    <row r="25" spans="11:16" ht="12.75" customHeight="1">
      <c r="K25" s="110">
        <v>2861</v>
      </c>
      <c r="L25" s="111" t="s">
        <v>28</v>
      </c>
      <c r="M25" s="111" t="s">
        <v>19</v>
      </c>
      <c r="N25" s="110">
        <v>61.2</v>
      </c>
      <c r="O25">
        <f t="shared" si="0"/>
        <v>53.1</v>
      </c>
      <c r="P25">
        <f t="shared" si="1"/>
        <v>65.1</v>
      </c>
    </row>
    <row r="26" spans="11:16" ht="12.75" customHeight="1">
      <c r="K26" s="110">
        <v>2900</v>
      </c>
      <c r="L26" s="111" t="s">
        <v>29</v>
      </c>
      <c r="M26" s="111" t="s">
        <v>19</v>
      </c>
      <c r="N26" s="110">
        <v>60.1</v>
      </c>
      <c r="O26">
        <f t="shared" si="0"/>
        <v>53.1</v>
      </c>
      <c r="P26">
        <f t="shared" si="1"/>
        <v>65.1</v>
      </c>
    </row>
    <row r="27" spans="11:16" ht="12.75" customHeight="1">
      <c r="K27" s="110">
        <v>2901</v>
      </c>
      <c r="L27" s="111" t="s">
        <v>29</v>
      </c>
      <c r="M27" s="111" t="s">
        <v>19</v>
      </c>
      <c r="N27" s="110">
        <v>55.4</v>
      </c>
      <c r="O27">
        <f t="shared" si="0"/>
        <v>53.1</v>
      </c>
      <c r="P27">
        <f t="shared" si="1"/>
        <v>65.1</v>
      </c>
    </row>
    <row r="28" spans="11:16" ht="12.75" customHeight="1">
      <c r="K28" s="110">
        <v>2902</v>
      </c>
      <c r="L28" s="111" t="s">
        <v>29</v>
      </c>
      <c r="M28" s="111" t="s">
        <v>19</v>
      </c>
      <c r="N28" s="110">
        <v>61.2</v>
      </c>
      <c r="O28">
        <f t="shared" si="0"/>
        <v>53.1</v>
      </c>
      <c r="P28">
        <f t="shared" si="1"/>
        <v>65.1</v>
      </c>
    </row>
    <row r="29" spans="11:16" ht="12.75" customHeight="1">
      <c r="K29" s="110">
        <v>2903</v>
      </c>
      <c r="L29" s="111" t="s">
        <v>29</v>
      </c>
      <c r="M29" s="111" t="s">
        <v>19</v>
      </c>
      <c r="N29" s="110">
        <v>60.2</v>
      </c>
      <c r="O29">
        <f t="shared" si="0"/>
        <v>53.1</v>
      </c>
      <c r="P29">
        <f t="shared" si="1"/>
        <v>65.1</v>
      </c>
    </row>
    <row r="30" spans="11:16" ht="12.75" customHeight="1">
      <c r="K30" s="110">
        <v>2904</v>
      </c>
      <c r="L30" s="111" t="s">
        <v>29</v>
      </c>
      <c r="M30" s="111" t="s">
        <v>19</v>
      </c>
      <c r="N30" s="110">
        <v>54.3</v>
      </c>
      <c r="O30">
        <f t="shared" si="0"/>
        <v>53.1</v>
      </c>
      <c r="P30">
        <f t="shared" si="1"/>
        <v>65.1</v>
      </c>
    </row>
    <row r="31" spans="11:16" ht="12.75" customHeight="1">
      <c r="K31" s="110">
        <v>2905</v>
      </c>
      <c r="L31" s="111" t="s">
        <v>29</v>
      </c>
      <c r="M31" s="111" t="s">
        <v>19</v>
      </c>
      <c r="N31" s="110">
        <v>55.1</v>
      </c>
      <c r="O31">
        <f t="shared" si="0"/>
        <v>53.1</v>
      </c>
      <c r="P31">
        <f t="shared" si="1"/>
        <v>65.1</v>
      </c>
    </row>
    <row r="32" spans="11:16" ht="12.75" customHeight="1">
      <c r="K32" s="110">
        <v>2973</v>
      </c>
      <c r="L32" s="111" t="s">
        <v>30</v>
      </c>
      <c r="M32" s="111" t="s">
        <v>19</v>
      </c>
      <c r="N32" s="110">
        <v>63.1</v>
      </c>
      <c r="O32">
        <f t="shared" si="0"/>
        <v>53.1</v>
      </c>
      <c r="P32">
        <f t="shared" si="1"/>
        <v>65.1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59.087096774193554</v>
      </c>
    </row>
    <row r="36" spans="13:14" ht="12.75" customHeight="1">
      <c r="M36" s="2" t="s">
        <v>12</v>
      </c>
      <c r="N36" s="4">
        <f>STDEV(N2:N34)</f>
        <v>2.8048460368299892</v>
      </c>
    </row>
    <row r="37" spans="13:14" ht="12.75" customHeight="1">
      <c r="M37" s="2" t="s">
        <v>5</v>
      </c>
      <c r="N37" s="3">
        <f>N36/N35*100</f>
        <v>4.746968779916452</v>
      </c>
    </row>
    <row r="38" spans="13:14" ht="12.75" customHeight="1">
      <c r="M38" s="2" t="s">
        <v>13</v>
      </c>
      <c r="N38" s="3">
        <f>N35/N41*100</f>
        <v>99.97816713061516</v>
      </c>
    </row>
    <row r="39" spans="13:14" ht="12.75" customHeight="1">
      <c r="M39" s="2" t="s">
        <v>6</v>
      </c>
      <c r="N39" s="5">
        <v>53.1</v>
      </c>
    </row>
    <row r="40" spans="13:14" ht="12.75" customHeight="1">
      <c r="M40" s="2" t="s">
        <v>7</v>
      </c>
      <c r="N40" s="5">
        <v>65.1</v>
      </c>
    </row>
    <row r="41" spans="13:14" ht="12.75" customHeight="1">
      <c r="M41" s="2" t="s">
        <v>8</v>
      </c>
      <c r="N41" s="5">
        <f>(N39+N40)/2</f>
        <v>59.099999999999994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12" t="s">
        <v>0</v>
      </c>
      <c r="L1" s="112" t="s">
        <v>1</v>
      </c>
      <c r="M1" s="112" t="s">
        <v>2</v>
      </c>
      <c r="N1" s="112" t="s">
        <v>97</v>
      </c>
      <c r="O1" s="1" t="s">
        <v>4</v>
      </c>
      <c r="P1" s="1" t="s">
        <v>3</v>
      </c>
    </row>
    <row r="2" spans="1:16" ht="12.75">
      <c r="A2" s="13" t="s">
        <v>96</v>
      </c>
      <c r="K2" s="113">
        <v>1766</v>
      </c>
      <c r="L2" s="114" t="s">
        <v>22</v>
      </c>
      <c r="M2" s="114" t="s">
        <v>19</v>
      </c>
      <c r="N2" s="113">
        <v>0.004</v>
      </c>
      <c r="O2">
        <f aca="true" t="shared" si="0" ref="O2:O32">$D$7</f>
        <v>0.001</v>
      </c>
      <c r="P2">
        <f aca="true" t="shared" si="1" ref="P2:P32">$E$7</f>
        <v>0.004</v>
      </c>
    </row>
    <row r="3" spans="1:16" ht="12.75">
      <c r="A3" s="13" t="s">
        <v>31</v>
      </c>
      <c r="K3" s="113">
        <v>1767</v>
      </c>
      <c r="L3" s="114" t="s">
        <v>22</v>
      </c>
      <c r="M3" s="114" t="s">
        <v>19</v>
      </c>
      <c r="N3" s="113">
        <v>0.004</v>
      </c>
      <c r="O3">
        <f t="shared" si="0"/>
        <v>0.001</v>
      </c>
      <c r="P3">
        <f t="shared" si="1"/>
        <v>0.004</v>
      </c>
    </row>
    <row r="4" spans="11:16" ht="12.75">
      <c r="K4" s="113">
        <v>1768</v>
      </c>
      <c r="L4" s="114" t="s">
        <v>22</v>
      </c>
      <c r="M4" s="114" t="s">
        <v>19</v>
      </c>
      <c r="N4" s="113">
        <v>0.001</v>
      </c>
      <c r="O4">
        <f t="shared" si="0"/>
        <v>0.001</v>
      </c>
      <c r="P4">
        <f t="shared" si="1"/>
        <v>0.004</v>
      </c>
    </row>
    <row r="5" spans="1:16" ht="12.75">
      <c r="A5" t="s">
        <v>15</v>
      </c>
      <c r="K5" s="113">
        <v>1769</v>
      </c>
      <c r="L5" s="114" t="s">
        <v>22</v>
      </c>
      <c r="M5" s="114" t="s">
        <v>19</v>
      </c>
      <c r="N5" s="113">
        <v>0.001</v>
      </c>
      <c r="O5">
        <f t="shared" si="0"/>
        <v>0.001</v>
      </c>
      <c r="P5">
        <f t="shared" si="1"/>
        <v>0.004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13">
        <v>1770</v>
      </c>
      <c r="L6" s="114" t="s">
        <v>22</v>
      </c>
      <c r="M6" s="114" t="s">
        <v>19</v>
      </c>
      <c r="N6" s="113">
        <v>0.001</v>
      </c>
      <c r="O6">
        <f t="shared" si="0"/>
        <v>0.001</v>
      </c>
      <c r="P6">
        <f t="shared" si="1"/>
        <v>0.004</v>
      </c>
    </row>
    <row r="7" spans="1:16" ht="12.75" customHeight="1">
      <c r="A7" s="5">
        <f>+N42</f>
        <v>0.002</v>
      </c>
      <c r="B7" s="5">
        <f>+N43</f>
        <v>31</v>
      </c>
      <c r="C7" s="5">
        <f>+N41</f>
        <v>0.0025</v>
      </c>
      <c r="D7" s="5">
        <f>+N39</f>
        <v>0.001</v>
      </c>
      <c r="E7" s="5">
        <f>+N40</f>
        <v>0.004</v>
      </c>
      <c r="F7" s="5">
        <f>N35</f>
        <v>0.002096774193548388</v>
      </c>
      <c r="G7" s="6">
        <f>N36</f>
        <v>0.0010441851275732482</v>
      </c>
      <c r="H7" s="3">
        <f>N37</f>
        <v>49.799598391954895</v>
      </c>
      <c r="I7" s="3">
        <f>+N38</f>
        <v>83.87096774193552</v>
      </c>
      <c r="K7" s="113">
        <v>1771</v>
      </c>
      <c r="L7" s="114" t="s">
        <v>22</v>
      </c>
      <c r="M7" s="114" t="s">
        <v>19</v>
      </c>
      <c r="N7" s="113">
        <v>0.001</v>
      </c>
      <c r="O7">
        <f t="shared" si="0"/>
        <v>0.001</v>
      </c>
      <c r="P7">
        <f t="shared" si="1"/>
        <v>0.004</v>
      </c>
    </row>
    <row r="8" spans="11:16" ht="12.75" customHeight="1">
      <c r="K8" s="113">
        <v>1834</v>
      </c>
      <c r="L8" s="114" t="s">
        <v>23</v>
      </c>
      <c r="M8" s="114" t="s">
        <v>19</v>
      </c>
      <c r="N8" s="113">
        <v>0.001</v>
      </c>
      <c r="O8">
        <f t="shared" si="0"/>
        <v>0.001</v>
      </c>
      <c r="P8">
        <f t="shared" si="1"/>
        <v>0.004</v>
      </c>
    </row>
    <row r="9" spans="11:16" ht="12.75" customHeight="1">
      <c r="K9" s="113">
        <v>1835</v>
      </c>
      <c r="L9" s="114" t="s">
        <v>23</v>
      </c>
      <c r="M9" s="114" t="s">
        <v>19</v>
      </c>
      <c r="N9" s="113">
        <v>0.001</v>
      </c>
      <c r="O9">
        <f t="shared" si="0"/>
        <v>0.001</v>
      </c>
      <c r="P9">
        <f t="shared" si="1"/>
        <v>0.004</v>
      </c>
    </row>
    <row r="10" spans="11:16" ht="12.75" customHeight="1">
      <c r="K10" s="113">
        <v>1836</v>
      </c>
      <c r="L10" s="114" t="s">
        <v>23</v>
      </c>
      <c r="M10" s="114" t="s">
        <v>19</v>
      </c>
      <c r="N10" s="113">
        <v>0.002</v>
      </c>
      <c r="O10">
        <f t="shared" si="0"/>
        <v>0.001</v>
      </c>
      <c r="P10">
        <f t="shared" si="1"/>
        <v>0.004</v>
      </c>
    </row>
    <row r="11" spans="11:16" ht="12.75" customHeight="1">
      <c r="K11" s="113">
        <v>1837</v>
      </c>
      <c r="L11" s="114" t="s">
        <v>23</v>
      </c>
      <c r="M11" s="114" t="s">
        <v>19</v>
      </c>
      <c r="N11" s="113">
        <v>0.003</v>
      </c>
      <c r="O11">
        <f t="shared" si="0"/>
        <v>0.001</v>
      </c>
      <c r="P11">
        <f t="shared" si="1"/>
        <v>0.004</v>
      </c>
    </row>
    <row r="12" spans="11:16" ht="12.75" customHeight="1">
      <c r="K12" s="113">
        <v>1838</v>
      </c>
      <c r="L12" s="114" t="s">
        <v>23</v>
      </c>
      <c r="M12" s="114" t="s">
        <v>19</v>
      </c>
      <c r="N12" s="113">
        <v>0.003</v>
      </c>
      <c r="O12">
        <f t="shared" si="0"/>
        <v>0.001</v>
      </c>
      <c r="P12">
        <f t="shared" si="1"/>
        <v>0.004</v>
      </c>
    </row>
    <row r="13" spans="11:16" ht="12.75" customHeight="1">
      <c r="K13" s="113">
        <v>1839</v>
      </c>
      <c r="L13" s="114" t="s">
        <v>23</v>
      </c>
      <c r="M13" s="114" t="s">
        <v>19</v>
      </c>
      <c r="N13" s="113">
        <v>0.001</v>
      </c>
      <c r="O13">
        <f t="shared" si="0"/>
        <v>0.001</v>
      </c>
      <c r="P13">
        <f t="shared" si="1"/>
        <v>0.004</v>
      </c>
    </row>
    <row r="14" spans="11:16" ht="12.75" customHeight="1">
      <c r="K14" s="113">
        <v>1840</v>
      </c>
      <c r="L14" s="114" t="s">
        <v>23</v>
      </c>
      <c r="M14" s="114" t="s">
        <v>19</v>
      </c>
      <c r="N14" s="113">
        <v>0.003</v>
      </c>
      <c r="O14">
        <f t="shared" si="0"/>
        <v>0.001</v>
      </c>
      <c r="P14">
        <f t="shared" si="1"/>
        <v>0.004</v>
      </c>
    </row>
    <row r="15" spans="11:16" ht="12.75" customHeight="1">
      <c r="K15" s="113">
        <v>1992</v>
      </c>
      <c r="L15" s="114" t="s">
        <v>24</v>
      </c>
      <c r="M15" s="114" t="s">
        <v>19</v>
      </c>
      <c r="N15" s="113">
        <v>0.003</v>
      </c>
      <c r="O15">
        <f t="shared" si="0"/>
        <v>0.001</v>
      </c>
      <c r="P15">
        <f t="shared" si="1"/>
        <v>0.004</v>
      </c>
    </row>
    <row r="16" spans="11:16" ht="12.75" customHeight="1">
      <c r="K16" s="113">
        <v>2013</v>
      </c>
      <c r="L16" s="114" t="s">
        <v>25</v>
      </c>
      <c r="M16" s="114" t="s">
        <v>19</v>
      </c>
      <c r="N16" s="113">
        <v>0.002</v>
      </c>
      <c r="O16">
        <f t="shared" si="0"/>
        <v>0.001</v>
      </c>
      <c r="P16">
        <f t="shared" si="1"/>
        <v>0.004</v>
      </c>
    </row>
    <row r="17" spans="11:16" ht="12.75" customHeight="1">
      <c r="K17" s="113">
        <v>2317</v>
      </c>
      <c r="L17" s="114" t="s">
        <v>18</v>
      </c>
      <c r="M17" s="114" t="s">
        <v>19</v>
      </c>
      <c r="N17" s="113">
        <v>0.004</v>
      </c>
      <c r="O17">
        <f t="shared" si="0"/>
        <v>0.001</v>
      </c>
      <c r="P17">
        <f t="shared" si="1"/>
        <v>0.004</v>
      </c>
    </row>
    <row r="18" spans="11:16" ht="12.75" customHeight="1">
      <c r="K18" s="113">
        <v>2554</v>
      </c>
      <c r="L18" s="114" t="s">
        <v>26</v>
      </c>
      <c r="M18" s="114" t="s">
        <v>19</v>
      </c>
      <c r="N18" s="113">
        <v>0.001</v>
      </c>
      <c r="O18">
        <f t="shared" si="0"/>
        <v>0.001</v>
      </c>
      <c r="P18">
        <f t="shared" si="1"/>
        <v>0.004</v>
      </c>
    </row>
    <row r="19" spans="11:16" ht="12.75" customHeight="1">
      <c r="K19" s="113">
        <v>2786</v>
      </c>
      <c r="L19" s="114" t="s">
        <v>27</v>
      </c>
      <c r="M19" s="114" t="s">
        <v>19</v>
      </c>
      <c r="N19" s="113">
        <v>0.002</v>
      </c>
      <c r="O19">
        <f t="shared" si="0"/>
        <v>0.001</v>
      </c>
      <c r="P19">
        <f t="shared" si="1"/>
        <v>0.004</v>
      </c>
    </row>
    <row r="20" spans="11:16" ht="12.75" customHeight="1">
      <c r="K20" s="113">
        <v>2787</v>
      </c>
      <c r="L20" s="114" t="s">
        <v>27</v>
      </c>
      <c r="M20" s="114" t="s">
        <v>19</v>
      </c>
      <c r="N20" s="113">
        <v>0.002</v>
      </c>
      <c r="O20">
        <f t="shared" si="0"/>
        <v>0.001</v>
      </c>
      <c r="P20">
        <f t="shared" si="1"/>
        <v>0.004</v>
      </c>
    </row>
    <row r="21" spans="11:16" ht="12.75" customHeight="1">
      <c r="K21" s="113">
        <v>2788</v>
      </c>
      <c r="L21" s="114" t="s">
        <v>27</v>
      </c>
      <c r="M21" s="114" t="s">
        <v>19</v>
      </c>
      <c r="N21" s="113">
        <v>0.003</v>
      </c>
      <c r="O21">
        <f t="shared" si="0"/>
        <v>0.001</v>
      </c>
      <c r="P21">
        <f t="shared" si="1"/>
        <v>0.004</v>
      </c>
    </row>
    <row r="22" spans="11:16" ht="12.75" customHeight="1">
      <c r="K22" s="113">
        <v>2789</v>
      </c>
      <c r="L22" s="114" t="s">
        <v>27</v>
      </c>
      <c r="M22" s="114" t="s">
        <v>19</v>
      </c>
      <c r="N22" s="113">
        <v>0.002</v>
      </c>
      <c r="O22">
        <f t="shared" si="0"/>
        <v>0.001</v>
      </c>
      <c r="P22">
        <f t="shared" si="1"/>
        <v>0.004</v>
      </c>
    </row>
    <row r="23" spans="11:16" ht="12.75" customHeight="1">
      <c r="K23" s="113">
        <v>2790</v>
      </c>
      <c r="L23" s="114" t="s">
        <v>27</v>
      </c>
      <c r="M23" s="114" t="s">
        <v>19</v>
      </c>
      <c r="N23" s="113">
        <v>0.001</v>
      </c>
      <c r="O23">
        <f t="shared" si="0"/>
        <v>0.001</v>
      </c>
      <c r="P23">
        <f t="shared" si="1"/>
        <v>0.004</v>
      </c>
    </row>
    <row r="24" spans="11:16" ht="12.75" customHeight="1">
      <c r="K24" s="113">
        <v>2791</v>
      </c>
      <c r="L24" s="114" t="s">
        <v>27</v>
      </c>
      <c r="M24" s="114" t="s">
        <v>19</v>
      </c>
      <c r="N24" s="113">
        <v>0.002</v>
      </c>
      <c r="O24">
        <f t="shared" si="0"/>
        <v>0.001</v>
      </c>
      <c r="P24">
        <f t="shared" si="1"/>
        <v>0.004</v>
      </c>
    </row>
    <row r="25" spans="11:16" ht="12.75" customHeight="1">
      <c r="K25" s="113">
        <v>2861</v>
      </c>
      <c r="L25" s="114" t="s">
        <v>28</v>
      </c>
      <c r="M25" s="114" t="s">
        <v>19</v>
      </c>
      <c r="N25" s="113">
        <v>0.003</v>
      </c>
      <c r="O25">
        <f t="shared" si="0"/>
        <v>0.001</v>
      </c>
      <c r="P25">
        <f t="shared" si="1"/>
        <v>0.004</v>
      </c>
    </row>
    <row r="26" spans="11:16" ht="12.75" customHeight="1">
      <c r="K26" s="113">
        <v>2900</v>
      </c>
      <c r="L26" s="114" t="s">
        <v>29</v>
      </c>
      <c r="M26" s="114" t="s">
        <v>19</v>
      </c>
      <c r="N26" s="113">
        <v>0.004</v>
      </c>
      <c r="O26">
        <f t="shared" si="0"/>
        <v>0.001</v>
      </c>
      <c r="P26">
        <f t="shared" si="1"/>
        <v>0.004</v>
      </c>
    </row>
    <row r="27" spans="11:16" ht="12.75" customHeight="1">
      <c r="K27" s="113">
        <v>2901</v>
      </c>
      <c r="L27" s="114" t="s">
        <v>29</v>
      </c>
      <c r="M27" s="114" t="s">
        <v>19</v>
      </c>
      <c r="N27" s="113">
        <v>0.002</v>
      </c>
      <c r="O27">
        <f t="shared" si="0"/>
        <v>0.001</v>
      </c>
      <c r="P27">
        <f t="shared" si="1"/>
        <v>0.004</v>
      </c>
    </row>
    <row r="28" spans="11:16" ht="12.75" customHeight="1">
      <c r="K28" s="113">
        <v>2902</v>
      </c>
      <c r="L28" s="114" t="s">
        <v>29</v>
      </c>
      <c r="M28" s="114" t="s">
        <v>19</v>
      </c>
      <c r="N28" s="113">
        <v>0.002</v>
      </c>
      <c r="O28">
        <f t="shared" si="0"/>
        <v>0.001</v>
      </c>
      <c r="P28">
        <f t="shared" si="1"/>
        <v>0.004</v>
      </c>
    </row>
    <row r="29" spans="11:16" ht="12.75" customHeight="1">
      <c r="K29" s="113">
        <v>2903</v>
      </c>
      <c r="L29" s="114" t="s">
        <v>29</v>
      </c>
      <c r="M29" s="114" t="s">
        <v>19</v>
      </c>
      <c r="N29" s="113">
        <v>0.002</v>
      </c>
      <c r="O29">
        <f t="shared" si="0"/>
        <v>0.001</v>
      </c>
      <c r="P29">
        <f t="shared" si="1"/>
        <v>0.004</v>
      </c>
    </row>
    <row r="30" spans="11:16" ht="12.75" customHeight="1">
      <c r="K30" s="113">
        <v>2904</v>
      </c>
      <c r="L30" s="114" t="s">
        <v>29</v>
      </c>
      <c r="M30" s="114" t="s">
        <v>19</v>
      </c>
      <c r="N30" s="113">
        <v>0.001</v>
      </c>
      <c r="O30">
        <f t="shared" si="0"/>
        <v>0.001</v>
      </c>
      <c r="P30">
        <f t="shared" si="1"/>
        <v>0.004</v>
      </c>
    </row>
    <row r="31" spans="11:16" ht="12.75" customHeight="1">
      <c r="K31" s="113">
        <v>2905</v>
      </c>
      <c r="L31" s="114" t="s">
        <v>29</v>
      </c>
      <c r="M31" s="114" t="s">
        <v>19</v>
      </c>
      <c r="N31" s="113">
        <v>0.001</v>
      </c>
      <c r="O31">
        <f t="shared" si="0"/>
        <v>0.001</v>
      </c>
      <c r="P31">
        <f t="shared" si="1"/>
        <v>0.004</v>
      </c>
    </row>
    <row r="32" spans="11:16" ht="12.75" customHeight="1">
      <c r="K32" s="113">
        <v>2973</v>
      </c>
      <c r="L32" s="114" t="s">
        <v>30</v>
      </c>
      <c r="M32" s="114" t="s">
        <v>19</v>
      </c>
      <c r="N32" s="113">
        <v>0.002</v>
      </c>
      <c r="O32">
        <f t="shared" si="0"/>
        <v>0.001</v>
      </c>
      <c r="P32">
        <f t="shared" si="1"/>
        <v>0.004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0.002096774193548388</v>
      </c>
    </row>
    <row r="36" spans="13:14" ht="12.75" customHeight="1">
      <c r="M36" s="2" t="s">
        <v>12</v>
      </c>
      <c r="N36" s="4">
        <f>STDEV(N2:N34)</f>
        <v>0.0010441851275732482</v>
      </c>
    </row>
    <row r="37" spans="13:14" ht="12.75" customHeight="1">
      <c r="M37" s="2" t="s">
        <v>5</v>
      </c>
      <c r="N37" s="3">
        <f>N36/N35*100</f>
        <v>49.799598391954895</v>
      </c>
    </row>
    <row r="38" spans="13:14" ht="12.75" customHeight="1">
      <c r="M38" s="2" t="s">
        <v>13</v>
      </c>
      <c r="N38" s="3">
        <f>N35/N41*100</f>
        <v>83.87096774193552</v>
      </c>
    </row>
    <row r="39" spans="13:14" ht="12.75" customHeight="1">
      <c r="M39" s="2" t="s">
        <v>6</v>
      </c>
      <c r="N39" s="5">
        <v>0.001</v>
      </c>
    </row>
    <row r="40" spans="13:14" ht="12.75" customHeight="1">
      <c r="M40" s="2" t="s">
        <v>7</v>
      </c>
      <c r="N40" s="5">
        <v>0.004</v>
      </c>
    </row>
    <row r="41" spans="13:14" ht="12.75" customHeight="1">
      <c r="M41" s="2" t="s">
        <v>8</v>
      </c>
      <c r="N41" s="5">
        <f>(N39+N40)/2</f>
        <v>0.0025</v>
      </c>
    </row>
    <row r="42" spans="13:14" ht="12.75" customHeight="1">
      <c r="M42" s="2" t="s">
        <v>9</v>
      </c>
      <c r="N42" s="5">
        <v>0.002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15" t="s">
        <v>0</v>
      </c>
      <c r="L1" s="115" t="s">
        <v>1</v>
      </c>
      <c r="M1" s="115" t="s">
        <v>2</v>
      </c>
      <c r="N1" s="115" t="s">
        <v>99</v>
      </c>
      <c r="O1" s="1" t="s">
        <v>4</v>
      </c>
      <c r="P1" s="1" t="s">
        <v>3</v>
      </c>
    </row>
    <row r="2" spans="1:16" ht="12.75">
      <c r="A2" s="13" t="s">
        <v>98</v>
      </c>
      <c r="K2" s="116">
        <v>1766</v>
      </c>
      <c r="L2" s="117" t="s">
        <v>22</v>
      </c>
      <c r="M2" s="117" t="s">
        <v>19</v>
      </c>
      <c r="N2" s="116">
        <v>0.04</v>
      </c>
      <c r="O2">
        <f aca="true" t="shared" si="0" ref="O2:O32">$D$7</f>
        <v>0.03</v>
      </c>
      <c r="P2">
        <f aca="true" t="shared" si="1" ref="P2:P32">$E$7</f>
        <v>0.05</v>
      </c>
    </row>
    <row r="3" spans="1:16" ht="12.75">
      <c r="A3" s="13" t="s">
        <v>31</v>
      </c>
      <c r="K3" s="116">
        <v>1767</v>
      </c>
      <c r="L3" s="117" t="s">
        <v>22</v>
      </c>
      <c r="M3" s="117" t="s">
        <v>19</v>
      </c>
      <c r="N3" s="116">
        <v>0.04</v>
      </c>
      <c r="O3">
        <f t="shared" si="0"/>
        <v>0.03</v>
      </c>
      <c r="P3">
        <f t="shared" si="1"/>
        <v>0.05</v>
      </c>
    </row>
    <row r="4" spans="11:16" ht="12.75">
      <c r="K4" s="116">
        <v>1768</v>
      </c>
      <c r="L4" s="117" t="s">
        <v>22</v>
      </c>
      <c r="M4" s="117" t="s">
        <v>19</v>
      </c>
      <c r="N4" s="116">
        <v>0.04</v>
      </c>
      <c r="O4">
        <f t="shared" si="0"/>
        <v>0.03</v>
      </c>
      <c r="P4">
        <f t="shared" si="1"/>
        <v>0.05</v>
      </c>
    </row>
    <row r="5" spans="1:16" ht="12.75">
      <c r="A5" t="s">
        <v>15</v>
      </c>
      <c r="K5" s="116">
        <v>1769</v>
      </c>
      <c r="L5" s="117" t="s">
        <v>22</v>
      </c>
      <c r="M5" s="117" t="s">
        <v>19</v>
      </c>
      <c r="N5" s="116">
        <v>0.04</v>
      </c>
      <c r="O5">
        <f t="shared" si="0"/>
        <v>0.03</v>
      </c>
      <c r="P5">
        <f t="shared" si="1"/>
        <v>0.05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16">
        <v>1770</v>
      </c>
      <c r="L6" s="117" t="s">
        <v>22</v>
      </c>
      <c r="M6" s="117" t="s">
        <v>19</v>
      </c>
      <c r="N6" s="116">
        <v>0.04</v>
      </c>
      <c r="O6">
        <f t="shared" si="0"/>
        <v>0.03</v>
      </c>
      <c r="P6">
        <f t="shared" si="1"/>
        <v>0.05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0.04</v>
      </c>
      <c r="D7" s="5">
        <f>+N39</f>
        <v>0.03</v>
      </c>
      <c r="E7" s="5">
        <f>+N40</f>
        <v>0.05</v>
      </c>
      <c r="F7" s="5">
        <f>N35</f>
        <v>0.03838709677419356</v>
      </c>
      <c r="G7" s="6">
        <f>N36</f>
        <v>0.00373878250552983</v>
      </c>
      <c r="H7" s="3">
        <f>N37</f>
        <v>9.739685518607118</v>
      </c>
      <c r="I7" s="3">
        <f>+N38</f>
        <v>95.9677419354839</v>
      </c>
      <c r="K7" s="116">
        <v>1771</v>
      </c>
      <c r="L7" s="117" t="s">
        <v>22</v>
      </c>
      <c r="M7" s="117" t="s">
        <v>19</v>
      </c>
      <c r="N7" s="116">
        <v>0.04</v>
      </c>
      <c r="O7">
        <f t="shared" si="0"/>
        <v>0.03</v>
      </c>
      <c r="P7">
        <f t="shared" si="1"/>
        <v>0.05</v>
      </c>
    </row>
    <row r="8" spans="11:16" ht="12.75" customHeight="1">
      <c r="K8" s="116">
        <v>1834</v>
      </c>
      <c r="L8" s="117" t="s">
        <v>23</v>
      </c>
      <c r="M8" s="117" t="s">
        <v>19</v>
      </c>
      <c r="N8" s="116">
        <v>0.04</v>
      </c>
      <c r="O8">
        <f t="shared" si="0"/>
        <v>0.03</v>
      </c>
      <c r="P8">
        <f t="shared" si="1"/>
        <v>0.05</v>
      </c>
    </row>
    <row r="9" spans="11:16" ht="12.75" customHeight="1">
      <c r="K9" s="116">
        <v>1835</v>
      </c>
      <c r="L9" s="117" t="s">
        <v>23</v>
      </c>
      <c r="M9" s="117" t="s">
        <v>19</v>
      </c>
      <c r="N9" s="116">
        <v>0.04</v>
      </c>
      <c r="O9">
        <f t="shared" si="0"/>
        <v>0.03</v>
      </c>
      <c r="P9">
        <f t="shared" si="1"/>
        <v>0.05</v>
      </c>
    </row>
    <row r="10" spans="11:16" ht="12.75" customHeight="1">
      <c r="K10" s="116">
        <v>1836</v>
      </c>
      <c r="L10" s="117" t="s">
        <v>23</v>
      </c>
      <c r="M10" s="117" t="s">
        <v>19</v>
      </c>
      <c r="N10" s="116">
        <v>0.04</v>
      </c>
      <c r="O10">
        <f t="shared" si="0"/>
        <v>0.03</v>
      </c>
      <c r="P10">
        <f t="shared" si="1"/>
        <v>0.05</v>
      </c>
    </row>
    <row r="11" spans="11:16" ht="12.75" customHeight="1">
      <c r="K11" s="116">
        <v>1837</v>
      </c>
      <c r="L11" s="117" t="s">
        <v>23</v>
      </c>
      <c r="M11" s="117" t="s">
        <v>19</v>
      </c>
      <c r="N11" s="116">
        <v>0.04</v>
      </c>
      <c r="O11">
        <f t="shared" si="0"/>
        <v>0.03</v>
      </c>
      <c r="P11">
        <f t="shared" si="1"/>
        <v>0.05</v>
      </c>
    </row>
    <row r="12" spans="11:16" ht="12.75" customHeight="1">
      <c r="K12" s="116">
        <v>1838</v>
      </c>
      <c r="L12" s="117" t="s">
        <v>23</v>
      </c>
      <c r="M12" s="117" t="s">
        <v>19</v>
      </c>
      <c r="N12" s="116">
        <v>0.04</v>
      </c>
      <c r="O12">
        <f t="shared" si="0"/>
        <v>0.03</v>
      </c>
      <c r="P12">
        <f t="shared" si="1"/>
        <v>0.05</v>
      </c>
    </row>
    <row r="13" spans="11:16" ht="12.75" customHeight="1">
      <c r="K13" s="116">
        <v>1839</v>
      </c>
      <c r="L13" s="117" t="s">
        <v>23</v>
      </c>
      <c r="M13" s="117" t="s">
        <v>19</v>
      </c>
      <c r="N13" s="116">
        <v>0.04</v>
      </c>
      <c r="O13">
        <f t="shared" si="0"/>
        <v>0.03</v>
      </c>
      <c r="P13">
        <f t="shared" si="1"/>
        <v>0.05</v>
      </c>
    </row>
    <row r="14" spans="11:16" ht="12.75" customHeight="1">
      <c r="K14" s="116">
        <v>1840</v>
      </c>
      <c r="L14" s="117" t="s">
        <v>23</v>
      </c>
      <c r="M14" s="117" t="s">
        <v>19</v>
      </c>
      <c r="N14" s="116">
        <v>0.04</v>
      </c>
      <c r="O14">
        <f t="shared" si="0"/>
        <v>0.03</v>
      </c>
      <c r="P14">
        <f t="shared" si="1"/>
        <v>0.05</v>
      </c>
    </row>
    <row r="15" spans="11:16" ht="12.75" customHeight="1">
      <c r="K15" s="116">
        <v>1992</v>
      </c>
      <c r="L15" s="117" t="s">
        <v>24</v>
      </c>
      <c r="M15" s="117" t="s">
        <v>19</v>
      </c>
      <c r="N15" s="116">
        <v>0.04</v>
      </c>
      <c r="O15">
        <f t="shared" si="0"/>
        <v>0.03</v>
      </c>
      <c r="P15">
        <f t="shared" si="1"/>
        <v>0.05</v>
      </c>
    </row>
    <row r="16" spans="11:16" ht="12.75" customHeight="1">
      <c r="K16" s="116">
        <v>2013</v>
      </c>
      <c r="L16" s="117" t="s">
        <v>25</v>
      </c>
      <c r="M16" s="117" t="s">
        <v>19</v>
      </c>
      <c r="N16" s="116">
        <v>0.04</v>
      </c>
      <c r="O16">
        <f t="shared" si="0"/>
        <v>0.03</v>
      </c>
      <c r="P16">
        <f t="shared" si="1"/>
        <v>0.05</v>
      </c>
    </row>
    <row r="17" spans="11:16" ht="12.75" customHeight="1">
      <c r="K17" s="116">
        <v>2317</v>
      </c>
      <c r="L17" s="117" t="s">
        <v>18</v>
      </c>
      <c r="M17" s="117" t="s">
        <v>19</v>
      </c>
      <c r="N17" s="116">
        <v>0.04</v>
      </c>
      <c r="O17">
        <f t="shared" si="0"/>
        <v>0.03</v>
      </c>
      <c r="P17">
        <f t="shared" si="1"/>
        <v>0.05</v>
      </c>
    </row>
    <row r="18" spans="11:16" ht="12.75" customHeight="1">
      <c r="K18" s="116">
        <v>2554</v>
      </c>
      <c r="L18" s="117" t="s">
        <v>26</v>
      </c>
      <c r="M18" s="117" t="s">
        <v>19</v>
      </c>
      <c r="N18" s="116">
        <v>0.03</v>
      </c>
      <c r="O18">
        <f t="shared" si="0"/>
        <v>0.03</v>
      </c>
      <c r="P18">
        <f t="shared" si="1"/>
        <v>0.05</v>
      </c>
    </row>
    <row r="19" spans="11:16" ht="12.75" customHeight="1">
      <c r="K19" s="116">
        <v>2786</v>
      </c>
      <c r="L19" s="117" t="s">
        <v>27</v>
      </c>
      <c r="M19" s="117" t="s">
        <v>19</v>
      </c>
      <c r="N19" s="116">
        <v>0.04</v>
      </c>
      <c r="O19">
        <f t="shared" si="0"/>
        <v>0.03</v>
      </c>
      <c r="P19">
        <f t="shared" si="1"/>
        <v>0.05</v>
      </c>
    </row>
    <row r="20" spans="11:16" ht="12.75" customHeight="1">
      <c r="K20" s="116">
        <v>2787</v>
      </c>
      <c r="L20" s="117" t="s">
        <v>27</v>
      </c>
      <c r="M20" s="117" t="s">
        <v>19</v>
      </c>
      <c r="N20" s="116">
        <v>0.04</v>
      </c>
      <c r="O20">
        <f t="shared" si="0"/>
        <v>0.03</v>
      </c>
      <c r="P20">
        <f t="shared" si="1"/>
        <v>0.05</v>
      </c>
    </row>
    <row r="21" spans="11:16" ht="12.75" customHeight="1">
      <c r="K21" s="116">
        <v>2788</v>
      </c>
      <c r="L21" s="117" t="s">
        <v>27</v>
      </c>
      <c r="M21" s="117" t="s">
        <v>19</v>
      </c>
      <c r="N21" s="116">
        <v>0.04</v>
      </c>
      <c r="O21">
        <f t="shared" si="0"/>
        <v>0.03</v>
      </c>
      <c r="P21">
        <f t="shared" si="1"/>
        <v>0.05</v>
      </c>
    </row>
    <row r="22" spans="11:16" ht="12.75" customHeight="1">
      <c r="K22" s="116">
        <v>2789</v>
      </c>
      <c r="L22" s="117" t="s">
        <v>27</v>
      </c>
      <c r="M22" s="117" t="s">
        <v>19</v>
      </c>
      <c r="N22" s="116">
        <v>0.04</v>
      </c>
      <c r="O22">
        <f t="shared" si="0"/>
        <v>0.03</v>
      </c>
      <c r="P22">
        <f t="shared" si="1"/>
        <v>0.05</v>
      </c>
    </row>
    <row r="23" spans="11:16" ht="12.75" customHeight="1">
      <c r="K23" s="116">
        <v>2790</v>
      </c>
      <c r="L23" s="117" t="s">
        <v>27</v>
      </c>
      <c r="M23" s="117" t="s">
        <v>19</v>
      </c>
      <c r="N23" s="116">
        <v>0.03</v>
      </c>
      <c r="O23">
        <f t="shared" si="0"/>
        <v>0.03</v>
      </c>
      <c r="P23">
        <f t="shared" si="1"/>
        <v>0.05</v>
      </c>
    </row>
    <row r="24" spans="11:16" ht="12.75" customHeight="1">
      <c r="K24" s="116">
        <v>2791</v>
      </c>
      <c r="L24" s="117" t="s">
        <v>27</v>
      </c>
      <c r="M24" s="117" t="s">
        <v>19</v>
      </c>
      <c r="N24" s="116">
        <v>0.03</v>
      </c>
      <c r="O24">
        <f t="shared" si="0"/>
        <v>0.03</v>
      </c>
      <c r="P24">
        <f t="shared" si="1"/>
        <v>0.05</v>
      </c>
    </row>
    <row r="25" spans="11:16" ht="12.75" customHeight="1">
      <c r="K25" s="116">
        <v>2861</v>
      </c>
      <c r="L25" s="117" t="s">
        <v>28</v>
      </c>
      <c r="M25" s="117" t="s">
        <v>19</v>
      </c>
      <c r="N25" s="116">
        <v>0.04</v>
      </c>
      <c r="O25">
        <f t="shared" si="0"/>
        <v>0.03</v>
      </c>
      <c r="P25">
        <f t="shared" si="1"/>
        <v>0.05</v>
      </c>
    </row>
    <row r="26" spans="11:16" ht="12.75" customHeight="1">
      <c r="K26" s="116">
        <v>2900</v>
      </c>
      <c r="L26" s="117" t="s">
        <v>29</v>
      </c>
      <c r="M26" s="117" t="s">
        <v>19</v>
      </c>
      <c r="N26" s="116">
        <v>0.04</v>
      </c>
      <c r="O26">
        <f t="shared" si="0"/>
        <v>0.03</v>
      </c>
      <c r="P26">
        <f t="shared" si="1"/>
        <v>0.05</v>
      </c>
    </row>
    <row r="27" spans="11:16" ht="12.75" customHeight="1">
      <c r="K27" s="116">
        <v>2901</v>
      </c>
      <c r="L27" s="117" t="s">
        <v>29</v>
      </c>
      <c r="M27" s="117" t="s">
        <v>19</v>
      </c>
      <c r="N27" s="116">
        <v>0.04</v>
      </c>
      <c r="O27">
        <f t="shared" si="0"/>
        <v>0.03</v>
      </c>
      <c r="P27">
        <f t="shared" si="1"/>
        <v>0.05</v>
      </c>
    </row>
    <row r="28" spans="11:16" ht="12.75" customHeight="1">
      <c r="K28" s="116">
        <v>2902</v>
      </c>
      <c r="L28" s="117" t="s">
        <v>29</v>
      </c>
      <c r="M28" s="117" t="s">
        <v>19</v>
      </c>
      <c r="N28" s="116">
        <v>0.04</v>
      </c>
      <c r="O28">
        <f t="shared" si="0"/>
        <v>0.03</v>
      </c>
      <c r="P28">
        <f t="shared" si="1"/>
        <v>0.05</v>
      </c>
    </row>
    <row r="29" spans="11:16" ht="12.75" customHeight="1">
      <c r="K29" s="116">
        <v>2903</v>
      </c>
      <c r="L29" s="117" t="s">
        <v>29</v>
      </c>
      <c r="M29" s="117" t="s">
        <v>19</v>
      </c>
      <c r="N29" s="116">
        <v>0.04</v>
      </c>
      <c r="O29">
        <f t="shared" si="0"/>
        <v>0.03</v>
      </c>
      <c r="P29">
        <f t="shared" si="1"/>
        <v>0.05</v>
      </c>
    </row>
    <row r="30" spans="11:16" ht="12.75" customHeight="1">
      <c r="K30" s="116">
        <v>2904</v>
      </c>
      <c r="L30" s="117" t="s">
        <v>29</v>
      </c>
      <c r="M30" s="117" t="s">
        <v>19</v>
      </c>
      <c r="N30" s="116">
        <v>0.03</v>
      </c>
      <c r="O30">
        <f t="shared" si="0"/>
        <v>0.03</v>
      </c>
      <c r="P30">
        <f t="shared" si="1"/>
        <v>0.05</v>
      </c>
    </row>
    <row r="31" spans="11:16" ht="12.75" customHeight="1">
      <c r="K31" s="116">
        <v>2905</v>
      </c>
      <c r="L31" s="117" t="s">
        <v>29</v>
      </c>
      <c r="M31" s="117" t="s">
        <v>19</v>
      </c>
      <c r="N31" s="116">
        <v>0.03</v>
      </c>
      <c r="O31">
        <f t="shared" si="0"/>
        <v>0.03</v>
      </c>
      <c r="P31">
        <f t="shared" si="1"/>
        <v>0.05</v>
      </c>
    </row>
    <row r="32" spans="11:16" ht="12.75" customHeight="1">
      <c r="K32" s="116">
        <v>2973</v>
      </c>
      <c r="L32" s="117" t="s">
        <v>30</v>
      </c>
      <c r="M32" s="117" t="s">
        <v>19</v>
      </c>
      <c r="N32" s="116">
        <v>0.04</v>
      </c>
      <c r="O32">
        <f t="shared" si="0"/>
        <v>0.03</v>
      </c>
      <c r="P32">
        <f t="shared" si="1"/>
        <v>0.05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0.03838709677419356</v>
      </c>
    </row>
    <row r="36" spans="13:14" ht="12.75" customHeight="1">
      <c r="M36" s="2" t="s">
        <v>12</v>
      </c>
      <c r="N36" s="4">
        <f>STDEV(N2:N34)</f>
        <v>0.00373878250552983</v>
      </c>
    </row>
    <row r="37" spans="13:14" ht="12.75" customHeight="1">
      <c r="M37" s="2" t="s">
        <v>5</v>
      </c>
      <c r="N37" s="3">
        <f>N36/N35*100</f>
        <v>9.739685518607118</v>
      </c>
    </row>
    <row r="38" spans="13:14" ht="12.75" customHeight="1">
      <c r="M38" s="2" t="s">
        <v>13</v>
      </c>
      <c r="N38" s="3">
        <f>N35/N41*100</f>
        <v>95.9677419354839</v>
      </c>
    </row>
    <row r="39" spans="13:14" ht="12.75" customHeight="1">
      <c r="M39" s="2" t="s">
        <v>6</v>
      </c>
      <c r="N39" s="5">
        <v>0.03</v>
      </c>
    </row>
    <row r="40" spans="13:14" ht="12.75" customHeight="1">
      <c r="M40" s="2" t="s">
        <v>7</v>
      </c>
      <c r="N40" s="5">
        <v>0.05</v>
      </c>
    </row>
    <row r="41" spans="13:14" ht="12.75" customHeight="1">
      <c r="M41" s="2" t="s">
        <v>8</v>
      </c>
      <c r="N41" s="5">
        <f>(N39+N40)/2</f>
        <v>0.04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18" t="s">
        <v>0</v>
      </c>
      <c r="L1" s="118" t="s">
        <v>1</v>
      </c>
      <c r="M1" s="118" t="s">
        <v>2</v>
      </c>
      <c r="N1" s="118" t="s">
        <v>101</v>
      </c>
      <c r="O1" s="1" t="s">
        <v>4</v>
      </c>
      <c r="P1" s="1" t="s">
        <v>3</v>
      </c>
    </row>
    <row r="2" spans="1:16" ht="12.75">
      <c r="A2" s="13" t="s">
        <v>100</v>
      </c>
      <c r="K2" s="119">
        <v>1766</v>
      </c>
      <c r="L2" s="120" t="s">
        <v>22</v>
      </c>
      <c r="M2" s="120" t="s">
        <v>19</v>
      </c>
      <c r="N2" s="119">
        <v>16.95</v>
      </c>
      <c r="O2">
        <f aca="true" t="shared" si="0" ref="O2:O32">$D$7</f>
        <v>14.5</v>
      </c>
      <c r="P2">
        <f aca="true" t="shared" si="1" ref="P2:P32">$E$7</f>
        <v>17.8</v>
      </c>
    </row>
    <row r="3" spans="1:16" ht="12.75">
      <c r="A3" s="13" t="s">
        <v>31</v>
      </c>
      <c r="K3" s="119">
        <v>1767</v>
      </c>
      <c r="L3" s="120" t="s">
        <v>22</v>
      </c>
      <c r="M3" s="120" t="s">
        <v>19</v>
      </c>
      <c r="N3" s="119">
        <v>16.7</v>
      </c>
      <c r="O3">
        <f t="shared" si="0"/>
        <v>14.5</v>
      </c>
      <c r="P3">
        <f t="shared" si="1"/>
        <v>17.8</v>
      </c>
    </row>
    <row r="4" spans="11:16" ht="12.75">
      <c r="K4" s="119">
        <v>1768</v>
      </c>
      <c r="L4" s="120" t="s">
        <v>22</v>
      </c>
      <c r="M4" s="120" t="s">
        <v>19</v>
      </c>
      <c r="N4" s="119">
        <v>17.15</v>
      </c>
      <c r="O4">
        <f t="shared" si="0"/>
        <v>14.5</v>
      </c>
      <c r="P4">
        <f t="shared" si="1"/>
        <v>17.8</v>
      </c>
    </row>
    <row r="5" spans="1:16" ht="12.75">
      <c r="A5" t="s">
        <v>15</v>
      </c>
      <c r="K5" s="119">
        <v>1769</v>
      </c>
      <c r="L5" s="120" t="s">
        <v>22</v>
      </c>
      <c r="M5" s="120" t="s">
        <v>19</v>
      </c>
      <c r="N5" s="119">
        <v>18.75</v>
      </c>
      <c r="O5">
        <f t="shared" si="0"/>
        <v>14.5</v>
      </c>
      <c r="P5">
        <f t="shared" si="1"/>
        <v>17.8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19">
        <v>1770</v>
      </c>
      <c r="L6" s="120" t="s">
        <v>22</v>
      </c>
      <c r="M6" s="120" t="s">
        <v>19</v>
      </c>
      <c r="N6" s="119">
        <v>16.9</v>
      </c>
      <c r="O6">
        <f t="shared" si="0"/>
        <v>14.5</v>
      </c>
      <c r="P6">
        <f t="shared" si="1"/>
        <v>17.8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16.15</v>
      </c>
      <c r="D7" s="5">
        <f>+N39</f>
        <v>14.5</v>
      </c>
      <c r="E7" s="5">
        <f>+N40</f>
        <v>17.8</v>
      </c>
      <c r="F7" s="5">
        <f>N35</f>
        <v>16.180645161290325</v>
      </c>
      <c r="G7" s="6">
        <f>N36</f>
        <v>1.003134871237381</v>
      </c>
      <c r="H7" s="3">
        <f>N37</f>
        <v>6.199597489704707</v>
      </c>
      <c r="I7" s="3">
        <f>+N38</f>
        <v>100.18975332068314</v>
      </c>
      <c r="K7" s="119">
        <v>1771</v>
      </c>
      <c r="L7" s="120" t="s">
        <v>22</v>
      </c>
      <c r="M7" s="120" t="s">
        <v>19</v>
      </c>
      <c r="N7" s="119">
        <v>15.25</v>
      </c>
      <c r="O7">
        <f t="shared" si="0"/>
        <v>14.5</v>
      </c>
      <c r="P7">
        <f t="shared" si="1"/>
        <v>17.8</v>
      </c>
    </row>
    <row r="8" spans="11:16" ht="12.75" customHeight="1">
      <c r="K8" s="119">
        <v>1834</v>
      </c>
      <c r="L8" s="120" t="s">
        <v>23</v>
      </c>
      <c r="M8" s="120" t="s">
        <v>19</v>
      </c>
      <c r="N8" s="119">
        <v>15</v>
      </c>
      <c r="O8">
        <f t="shared" si="0"/>
        <v>14.5</v>
      </c>
      <c r="P8">
        <f t="shared" si="1"/>
        <v>17.8</v>
      </c>
    </row>
    <row r="9" spans="11:16" ht="12.75" customHeight="1">
      <c r="K9" s="119">
        <v>1835</v>
      </c>
      <c r="L9" s="120" t="s">
        <v>23</v>
      </c>
      <c r="M9" s="120" t="s">
        <v>19</v>
      </c>
      <c r="N9" s="119">
        <v>16.95</v>
      </c>
      <c r="O9">
        <f t="shared" si="0"/>
        <v>14.5</v>
      </c>
      <c r="P9">
        <f t="shared" si="1"/>
        <v>17.8</v>
      </c>
    </row>
    <row r="10" spans="11:16" ht="12.75" customHeight="1">
      <c r="K10" s="119">
        <v>1836</v>
      </c>
      <c r="L10" s="120" t="s">
        <v>23</v>
      </c>
      <c r="M10" s="120" t="s">
        <v>19</v>
      </c>
      <c r="N10" s="119">
        <v>17.05</v>
      </c>
      <c r="O10">
        <f t="shared" si="0"/>
        <v>14.5</v>
      </c>
      <c r="P10">
        <f t="shared" si="1"/>
        <v>17.8</v>
      </c>
    </row>
    <row r="11" spans="11:16" ht="12.75" customHeight="1">
      <c r="K11" s="119">
        <v>1837</v>
      </c>
      <c r="L11" s="120" t="s">
        <v>23</v>
      </c>
      <c r="M11" s="120" t="s">
        <v>19</v>
      </c>
      <c r="N11" s="119">
        <v>15.15</v>
      </c>
      <c r="O11">
        <f t="shared" si="0"/>
        <v>14.5</v>
      </c>
      <c r="P11">
        <f t="shared" si="1"/>
        <v>17.8</v>
      </c>
    </row>
    <row r="12" spans="11:16" ht="12.75" customHeight="1">
      <c r="K12" s="119">
        <v>1838</v>
      </c>
      <c r="L12" s="120" t="s">
        <v>23</v>
      </c>
      <c r="M12" s="120" t="s">
        <v>19</v>
      </c>
      <c r="N12" s="119">
        <v>15.3</v>
      </c>
      <c r="O12">
        <f t="shared" si="0"/>
        <v>14.5</v>
      </c>
      <c r="P12">
        <f t="shared" si="1"/>
        <v>17.8</v>
      </c>
    </row>
    <row r="13" spans="11:16" ht="12.75" customHeight="1">
      <c r="K13" s="119">
        <v>1839</v>
      </c>
      <c r="L13" s="120" t="s">
        <v>23</v>
      </c>
      <c r="M13" s="120" t="s">
        <v>19</v>
      </c>
      <c r="N13" s="119">
        <v>15.55</v>
      </c>
      <c r="O13">
        <f t="shared" si="0"/>
        <v>14.5</v>
      </c>
      <c r="P13">
        <f t="shared" si="1"/>
        <v>17.8</v>
      </c>
    </row>
    <row r="14" spans="11:16" ht="12.75" customHeight="1">
      <c r="K14" s="119">
        <v>1840</v>
      </c>
      <c r="L14" s="120" t="s">
        <v>23</v>
      </c>
      <c r="M14" s="120" t="s">
        <v>19</v>
      </c>
      <c r="N14" s="119">
        <v>16.5</v>
      </c>
      <c r="O14">
        <f t="shared" si="0"/>
        <v>14.5</v>
      </c>
      <c r="P14">
        <f t="shared" si="1"/>
        <v>17.8</v>
      </c>
    </row>
    <row r="15" spans="11:16" ht="12.75" customHeight="1">
      <c r="K15" s="119">
        <v>1992</v>
      </c>
      <c r="L15" s="120" t="s">
        <v>24</v>
      </c>
      <c r="M15" s="120" t="s">
        <v>19</v>
      </c>
      <c r="N15" s="119">
        <v>15.15</v>
      </c>
      <c r="O15">
        <f t="shared" si="0"/>
        <v>14.5</v>
      </c>
      <c r="P15">
        <f t="shared" si="1"/>
        <v>17.8</v>
      </c>
    </row>
    <row r="16" spans="11:16" ht="12.75" customHeight="1">
      <c r="K16" s="119">
        <v>2013</v>
      </c>
      <c r="L16" s="120" t="s">
        <v>25</v>
      </c>
      <c r="M16" s="120" t="s">
        <v>19</v>
      </c>
      <c r="N16" s="119">
        <v>16.6</v>
      </c>
      <c r="O16">
        <f t="shared" si="0"/>
        <v>14.5</v>
      </c>
      <c r="P16">
        <f t="shared" si="1"/>
        <v>17.8</v>
      </c>
    </row>
    <row r="17" spans="11:16" ht="12.75" customHeight="1">
      <c r="K17" s="119">
        <v>2317</v>
      </c>
      <c r="L17" s="120" t="s">
        <v>18</v>
      </c>
      <c r="M17" s="120" t="s">
        <v>19</v>
      </c>
      <c r="N17" s="119">
        <v>17.3</v>
      </c>
      <c r="O17">
        <f t="shared" si="0"/>
        <v>14.5</v>
      </c>
      <c r="P17">
        <f t="shared" si="1"/>
        <v>17.8</v>
      </c>
    </row>
    <row r="18" spans="11:16" ht="12.75" customHeight="1">
      <c r="K18" s="119">
        <v>2554</v>
      </c>
      <c r="L18" s="120" t="s">
        <v>26</v>
      </c>
      <c r="M18" s="120" t="s">
        <v>19</v>
      </c>
      <c r="N18" s="119">
        <v>15.35</v>
      </c>
      <c r="O18">
        <f t="shared" si="0"/>
        <v>14.5</v>
      </c>
      <c r="P18">
        <f t="shared" si="1"/>
        <v>17.8</v>
      </c>
    </row>
    <row r="19" spans="11:16" ht="12.75" customHeight="1">
      <c r="K19" s="119">
        <v>2786</v>
      </c>
      <c r="L19" s="120" t="s">
        <v>27</v>
      </c>
      <c r="M19" s="120" t="s">
        <v>19</v>
      </c>
      <c r="N19" s="119">
        <v>16.55</v>
      </c>
      <c r="O19">
        <f t="shared" si="0"/>
        <v>14.5</v>
      </c>
      <c r="P19">
        <f t="shared" si="1"/>
        <v>17.8</v>
      </c>
    </row>
    <row r="20" spans="11:16" ht="12.75" customHeight="1">
      <c r="K20" s="119">
        <v>2787</v>
      </c>
      <c r="L20" s="120" t="s">
        <v>27</v>
      </c>
      <c r="M20" s="120" t="s">
        <v>19</v>
      </c>
      <c r="N20" s="119">
        <v>15.55</v>
      </c>
      <c r="O20">
        <f t="shared" si="0"/>
        <v>14.5</v>
      </c>
      <c r="P20">
        <f t="shared" si="1"/>
        <v>17.8</v>
      </c>
    </row>
    <row r="21" spans="11:16" ht="12.75" customHeight="1">
      <c r="K21" s="119">
        <v>2788</v>
      </c>
      <c r="L21" s="120" t="s">
        <v>27</v>
      </c>
      <c r="M21" s="120" t="s">
        <v>19</v>
      </c>
      <c r="N21" s="119">
        <v>16.15</v>
      </c>
      <c r="O21">
        <f t="shared" si="0"/>
        <v>14.5</v>
      </c>
      <c r="P21">
        <f t="shared" si="1"/>
        <v>17.8</v>
      </c>
    </row>
    <row r="22" spans="11:16" ht="12.75" customHeight="1">
      <c r="K22" s="119">
        <v>2789</v>
      </c>
      <c r="L22" s="120" t="s">
        <v>27</v>
      </c>
      <c r="M22" s="120" t="s">
        <v>19</v>
      </c>
      <c r="N22" s="119">
        <v>14.75</v>
      </c>
      <c r="O22">
        <f t="shared" si="0"/>
        <v>14.5</v>
      </c>
      <c r="P22">
        <f t="shared" si="1"/>
        <v>17.8</v>
      </c>
    </row>
    <row r="23" spans="11:16" ht="12.75" customHeight="1">
      <c r="K23" s="119">
        <v>2790</v>
      </c>
      <c r="L23" s="120" t="s">
        <v>27</v>
      </c>
      <c r="M23" s="120" t="s">
        <v>19</v>
      </c>
      <c r="N23" s="119">
        <v>15.35</v>
      </c>
      <c r="O23">
        <f t="shared" si="0"/>
        <v>14.5</v>
      </c>
      <c r="P23">
        <f t="shared" si="1"/>
        <v>17.8</v>
      </c>
    </row>
    <row r="24" spans="11:16" ht="12.75" customHeight="1">
      <c r="K24" s="119">
        <v>2791</v>
      </c>
      <c r="L24" s="120" t="s">
        <v>27</v>
      </c>
      <c r="M24" s="120" t="s">
        <v>19</v>
      </c>
      <c r="N24" s="119">
        <v>17.2</v>
      </c>
      <c r="O24">
        <f t="shared" si="0"/>
        <v>14.5</v>
      </c>
      <c r="P24">
        <f t="shared" si="1"/>
        <v>17.8</v>
      </c>
    </row>
    <row r="25" spans="11:16" ht="12.75" customHeight="1">
      <c r="K25" s="119">
        <v>2861</v>
      </c>
      <c r="L25" s="120" t="s">
        <v>28</v>
      </c>
      <c r="M25" s="120" t="s">
        <v>19</v>
      </c>
      <c r="N25" s="119">
        <v>15.25</v>
      </c>
      <c r="O25">
        <f t="shared" si="0"/>
        <v>14.5</v>
      </c>
      <c r="P25">
        <f t="shared" si="1"/>
        <v>17.8</v>
      </c>
    </row>
    <row r="26" spans="11:16" ht="12.75" customHeight="1">
      <c r="K26" s="119">
        <v>2900</v>
      </c>
      <c r="L26" s="120" t="s">
        <v>29</v>
      </c>
      <c r="M26" s="120" t="s">
        <v>19</v>
      </c>
      <c r="N26" s="119">
        <v>17.3</v>
      </c>
      <c r="O26">
        <f t="shared" si="0"/>
        <v>14.5</v>
      </c>
      <c r="P26">
        <f t="shared" si="1"/>
        <v>17.8</v>
      </c>
    </row>
    <row r="27" spans="11:16" ht="12.75" customHeight="1">
      <c r="K27" s="119">
        <v>2901</v>
      </c>
      <c r="L27" s="120" t="s">
        <v>29</v>
      </c>
      <c r="M27" s="120" t="s">
        <v>19</v>
      </c>
      <c r="N27" s="119">
        <v>16.55</v>
      </c>
      <c r="O27">
        <f t="shared" si="0"/>
        <v>14.5</v>
      </c>
      <c r="P27">
        <f t="shared" si="1"/>
        <v>17.8</v>
      </c>
    </row>
    <row r="28" spans="11:16" ht="12.75" customHeight="1">
      <c r="K28" s="119">
        <v>2902</v>
      </c>
      <c r="L28" s="120" t="s">
        <v>29</v>
      </c>
      <c r="M28" s="120" t="s">
        <v>19</v>
      </c>
      <c r="N28" s="119">
        <v>14.75</v>
      </c>
      <c r="O28">
        <f t="shared" si="0"/>
        <v>14.5</v>
      </c>
      <c r="P28">
        <f t="shared" si="1"/>
        <v>17.8</v>
      </c>
    </row>
    <row r="29" spans="11:16" ht="12.75" customHeight="1">
      <c r="K29" s="119">
        <v>2903</v>
      </c>
      <c r="L29" s="120" t="s">
        <v>29</v>
      </c>
      <c r="M29" s="120" t="s">
        <v>19</v>
      </c>
      <c r="N29" s="119">
        <v>16.55</v>
      </c>
      <c r="O29">
        <f t="shared" si="0"/>
        <v>14.5</v>
      </c>
      <c r="P29">
        <f t="shared" si="1"/>
        <v>17.8</v>
      </c>
    </row>
    <row r="30" spans="11:16" ht="12.75" customHeight="1">
      <c r="K30" s="119">
        <v>2904</v>
      </c>
      <c r="L30" s="120" t="s">
        <v>29</v>
      </c>
      <c r="M30" s="120" t="s">
        <v>19</v>
      </c>
      <c r="N30" s="119">
        <v>15.2</v>
      </c>
      <c r="O30">
        <f t="shared" si="0"/>
        <v>14.5</v>
      </c>
      <c r="P30">
        <f t="shared" si="1"/>
        <v>17.8</v>
      </c>
    </row>
    <row r="31" spans="11:16" ht="12.75" customHeight="1">
      <c r="K31" s="119">
        <v>2905</v>
      </c>
      <c r="L31" s="120" t="s">
        <v>29</v>
      </c>
      <c r="M31" s="120" t="s">
        <v>19</v>
      </c>
      <c r="N31" s="119">
        <v>15.35</v>
      </c>
      <c r="O31">
        <f t="shared" si="0"/>
        <v>14.5</v>
      </c>
      <c r="P31">
        <f t="shared" si="1"/>
        <v>17.8</v>
      </c>
    </row>
    <row r="32" spans="11:16" ht="12.75" customHeight="1">
      <c r="K32" s="119">
        <v>2973</v>
      </c>
      <c r="L32" s="120" t="s">
        <v>30</v>
      </c>
      <c r="M32" s="120" t="s">
        <v>19</v>
      </c>
      <c r="N32" s="119">
        <v>17.5</v>
      </c>
      <c r="O32">
        <f t="shared" si="0"/>
        <v>14.5</v>
      </c>
      <c r="P32">
        <f t="shared" si="1"/>
        <v>17.8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16.180645161290325</v>
      </c>
    </row>
    <row r="36" spans="13:14" ht="12.75" customHeight="1">
      <c r="M36" s="2" t="s">
        <v>12</v>
      </c>
      <c r="N36" s="4">
        <f>STDEV(N2:N34)</f>
        <v>1.003134871237381</v>
      </c>
    </row>
    <row r="37" spans="13:14" ht="12.75" customHeight="1">
      <c r="M37" s="2" t="s">
        <v>5</v>
      </c>
      <c r="N37" s="3">
        <f>N36/N35*100</f>
        <v>6.199597489704707</v>
      </c>
    </row>
    <row r="38" spans="13:14" ht="12.75" customHeight="1">
      <c r="M38" s="2" t="s">
        <v>13</v>
      </c>
      <c r="N38" s="3">
        <f>N35/N41*100</f>
        <v>100.18975332068314</v>
      </c>
    </row>
    <row r="39" spans="13:14" ht="12.75" customHeight="1">
      <c r="M39" s="2" t="s">
        <v>6</v>
      </c>
      <c r="N39" s="5">
        <v>14.5</v>
      </c>
    </row>
    <row r="40" spans="13:14" ht="12.75" customHeight="1">
      <c r="M40" s="2" t="s">
        <v>7</v>
      </c>
      <c r="N40" s="5">
        <v>17.8</v>
      </c>
    </row>
    <row r="41" spans="13:14" ht="12.75" customHeight="1">
      <c r="M41" s="2" t="s">
        <v>8</v>
      </c>
      <c r="N41" s="5">
        <f>(N39+N40)/2</f>
        <v>16.15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21" t="s">
        <v>0</v>
      </c>
      <c r="L1" s="121" t="s">
        <v>1</v>
      </c>
      <c r="M1" s="121" t="s">
        <v>2</v>
      </c>
      <c r="N1" s="121" t="s">
        <v>103</v>
      </c>
      <c r="O1" s="1" t="s">
        <v>4</v>
      </c>
      <c r="P1" s="1" t="s">
        <v>3</v>
      </c>
    </row>
    <row r="2" spans="1:16" ht="12.75">
      <c r="A2" s="13" t="s">
        <v>102</v>
      </c>
      <c r="K2" s="122">
        <v>1766</v>
      </c>
      <c r="L2" s="123" t="s">
        <v>22</v>
      </c>
      <c r="M2" s="123" t="s">
        <v>19</v>
      </c>
      <c r="N2" s="122">
        <v>3</v>
      </c>
      <c r="O2">
        <f aca="true" t="shared" si="0" ref="O2:O32">$D$7</f>
        <v>2</v>
      </c>
      <c r="P2">
        <f aca="true" t="shared" si="1" ref="P2:P32">$E$7</f>
        <v>4</v>
      </c>
    </row>
    <row r="3" spans="1:16" ht="12.75">
      <c r="A3" s="13" t="s">
        <v>31</v>
      </c>
      <c r="K3" s="122">
        <v>1767</v>
      </c>
      <c r="L3" s="123" t="s">
        <v>22</v>
      </c>
      <c r="M3" s="123" t="s">
        <v>19</v>
      </c>
      <c r="N3" s="122">
        <v>3</v>
      </c>
      <c r="O3">
        <f t="shared" si="0"/>
        <v>2</v>
      </c>
      <c r="P3">
        <f t="shared" si="1"/>
        <v>4</v>
      </c>
    </row>
    <row r="4" spans="11:16" ht="12.75">
      <c r="K4" s="122">
        <v>1768</v>
      </c>
      <c r="L4" s="123" t="s">
        <v>22</v>
      </c>
      <c r="M4" s="123" t="s">
        <v>19</v>
      </c>
      <c r="N4" s="122">
        <v>3</v>
      </c>
      <c r="O4">
        <f t="shared" si="0"/>
        <v>2</v>
      </c>
      <c r="P4">
        <f t="shared" si="1"/>
        <v>4</v>
      </c>
    </row>
    <row r="5" spans="1:16" ht="12.75">
      <c r="A5" t="s">
        <v>15</v>
      </c>
      <c r="K5" s="122">
        <v>1769</v>
      </c>
      <c r="L5" s="123" t="s">
        <v>22</v>
      </c>
      <c r="M5" s="123" t="s">
        <v>19</v>
      </c>
      <c r="N5" s="122">
        <v>5</v>
      </c>
      <c r="O5">
        <f t="shared" si="0"/>
        <v>2</v>
      </c>
      <c r="P5">
        <f t="shared" si="1"/>
        <v>4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22">
        <v>1770</v>
      </c>
      <c r="L6" s="123" t="s">
        <v>22</v>
      </c>
      <c r="M6" s="123" t="s">
        <v>19</v>
      </c>
      <c r="N6" s="122">
        <v>5</v>
      </c>
      <c r="O6">
        <f t="shared" si="0"/>
        <v>2</v>
      </c>
      <c r="P6">
        <f t="shared" si="1"/>
        <v>4</v>
      </c>
    </row>
    <row r="7" spans="1:16" ht="12.75" customHeight="1">
      <c r="A7" s="5">
        <f>+N42</f>
        <v>1</v>
      </c>
      <c r="B7" s="5">
        <f>+N43</f>
        <v>31</v>
      </c>
      <c r="C7" s="5">
        <f>+N41</f>
        <v>3</v>
      </c>
      <c r="D7" s="5">
        <f>+N39</f>
        <v>2</v>
      </c>
      <c r="E7" s="5">
        <f>+N40</f>
        <v>4</v>
      </c>
      <c r="F7" s="5">
        <f>N35</f>
        <v>2.774193548387097</v>
      </c>
      <c r="G7" s="6">
        <f>N36</f>
        <v>0.8449724815777467</v>
      </c>
      <c r="H7" s="3">
        <f>N37</f>
        <v>30.458310382453657</v>
      </c>
      <c r="I7" s="3">
        <f>+N38</f>
        <v>92.4731182795699</v>
      </c>
      <c r="K7" s="122">
        <v>1771</v>
      </c>
      <c r="L7" s="123" t="s">
        <v>22</v>
      </c>
      <c r="M7" s="123" t="s">
        <v>19</v>
      </c>
      <c r="N7" s="122">
        <v>4</v>
      </c>
      <c r="O7">
        <f t="shared" si="0"/>
        <v>2</v>
      </c>
      <c r="P7">
        <f t="shared" si="1"/>
        <v>4</v>
      </c>
    </row>
    <row r="8" spans="11:16" ht="12.75" customHeight="1">
      <c r="K8" s="122">
        <v>1834</v>
      </c>
      <c r="L8" s="123" t="s">
        <v>23</v>
      </c>
      <c r="M8" s="123" t="s">
        <v>19</v>
      </c>
      <c r="N8" s="122">
        <v>3</v>
      </c>
      <c r="O8">
        <f t="shared" si="0"/>
        <v>2</v>
      </c>
      <c r="P8">
        <f t="shared" si="1"/>
        <v>4</v>
      </c>
    </row>
    <row r="9" spans="11:16" ht="12.75" customHeight="1">
      <c r="K9" s="122">
        <v>1835</v>
      </c>
      <c r="L9" s="123" t="s">
        <v>23</v>
      </c>
      <c r="M9" s="123" t="s">
        <v>19</v>
      </c>
      <c r="N9" s="122">
        <v>3</v>
      </c>
      <c r="O9">
        <f t="shared" si="0"/>
        <v>2</v>
      </c>
      <c r="P9">
        <f t="shared" si="1"/>
        <v>4</v>
      </c>
    </row>
    <row r="10" spans="11:16" ht="12.75" customHeight="1">
      <c r="K10" s="122">
        <v>1836</v>
      </c>
      <c r="L10" s="123" t="s">
        <v>23</v>
      </c>
      <c r="M10" s="123" t="s">
        <v>19</v>
      </c>
      <c r="N10" s="122">
        <v>3</v>
      </c>
      <c r="O10">
        <f t="shared" si="0"/>
        <v>2</v>
      </c>
      <c r="P10">
        <f t="shared" si="1"/>
        <v>4</v>
      </c>
    </row>
    <row r="11" spans="11:16" ht="12.75" customHeight="1">
      <c r="K11" s="122">
        <v>1837</v>
      </c>
      <c r="L11" s="123" t="s">
        <v>23</v>
      </c>
      <c r="M11" s="123" t="s">
        <v>19</v>
      </c>
      <c r="N11" s="122">
        <v>3</v>
      </c>
      <c r="O11">
        <f t="shared" si="0"/>
        <v>2</v>
      </c>
      <c r="P11">
        <f t="shared" si="1"/>
        <v>4</v>
      </c>
    </row>
    <row r="12" spans="11:16" ht="12.75" customHeight="1">
      <c r="K12" s="122">
        <v>1838</v>
      </c>
      <c r="L12" s="123" t="s">
        <v>23</v>
      </c>
      <c r="M12" s="123" t="s">
        <v>19</v>
      </c>
      <c r="N12" s="122">
        <v>3</v>
      </c>
      <c r="O12">
        <f t="shared" si="0"/>
        <v>2</v>
      </c>
      <c r="P12">
        <f t="shared" si="1"/>
        <v>4</v>
      </c>
    </row>
    <row r="13" spans="11:16" ht="12.75" customHeight="1">
      <c r="K13" s="122">
        <v>1839</v>
      </c>
      <c r="L13" s="123" t="s">
        <v>23</v>
      </c>
      <c r="M13" s="123" t="s">
        <v>19</v>
      </c>
      <c r="N13" s="122">
        <v>2</v>
      </c>
      <c r="O13">
        <f t="shared" si="0"/>
        <v>2</v>
      </c>
      <c r="P13">
        <f t="shared" si="1"/>
        <v>4</v>
      </c>
    </row>
    <row r="14" spans="11:16" ht="12.75" customHeight="1">
      <c r="K14" s="122">
        <v>1840</v>
      </c>
      <c r="L14" s="123" t="s">
        <v>23</v>
      </c>
      <c r="M14" s="123" t="s">
        <v>19</v>
      </c>
      <c r="N14" s="122">
        <v>4</v>
      </c>
      <c r="O14">
        <f t="shared" si="0"/>
        <v>2</v>
      </c>
      <c r="P14">
        <f t="shared" si="1"/>
        <v>4</v>
      </c>
    </row>
    <row r="15" spans="11:16" ht="12.75" customHeight="1">
      <c r="K15" s="122">
        <v>1992</v>
      </c>
      <c r="L15" s="123" t="s">
        <v>24</v>
      </c>
      <c r="M15" s="123" t="s">
        <v>19</v>
      </c>
      <c r="N15" s="122">
        <v>3</v>
      </c>
      <c r="O15">
        <f t="shared" si="0"/>
        <v>2</v>
      </c>
      <c r="P15">
        <f t="shared" si="1"/>
        <v>4</v>
      </c>
    </row>
    <row r="16" spans="11:16" ht="12.75" customHeight="1">
      <c r="K16" s="122">
        <v>2013</v>
      </c>
      <c r="L16" s="123" t="s">
        <v>25</v>
      </c>
      <c r="M16" s="123" t="s">
        <v>19</v>
      </c>
      <c r="N16" s="122">
        <v>2</v>
      </c>
      <c r="O16">
        <f t="shared" si="0"/>
        <v>2</v>
      </c>
      <c r="P16">
        <f t="shared" si="1"/>
        <v>4</v>
      </c>
    </row>
    <row r="17" spans="11:16" ht="12.75" customHeight="1">
      <c r="K17" s="122">
        <v>2317</v>
      </c>
      <c r="L17" s="123" t="s">
        <v>18</v>
      </c>
      <c r="M17" s="123" t="s">
        <v>19</v>
      </c>
      <c r="N17" s="122">
        <v>2</v>
      </c>
      <c r="O17">
        <f t="shared" si="0"/>
        <v>2</v>
      </c>
      <c r="P17">
        <f t="shared" si="1"/>
        <v>4</v>
      </c>
    </row>
    <row r="18" spans="11:16" ht="12.75" customHeight="1">
      <c r="K18" s="122">
        <v>2554</v>
      </c>
      <c r="L18" s="123" t="s">
        <v>26</v>
      </c>
      <c r="M18" s="123" t="s">
        <v>19</v>
      </c>
      <c r="N18" s="122">
        <v>2</v>
      </c>
      <c r="O18">
        <f t="shared" si="0"/>
        <v>2</v>
      </c>
      <c r="P18">
        <f t="shared" si="1"/>
        <v>4</v>
      </c>
    </row>
    <row r="19" spans="11:16" ht="12.75" customHeight="1">
      <c r="K19" s="122">
        <v>2786</v>
      </c>
      <c r="L19" s="123" t="s">
        <v>27</v>
      </c>
      <c r="M19" s="123" t="s">
        <v>19</v>
      </c>
      <c r="N19" s="122">
        <v>2</v>
      </c>
      <c r="O19">
        <f t="shared" si="0"/>
        <v>2</v>
      </c>
      <c r="P19">
        <f t="shared" si="1"/>
        <v>4</v>
      </c>
    </row>
    <row r="20" spans="11:16" ht="12.75" customHeight="1">
      <c r="K20" s="122">
        <v>2787</v>
      </c>
      <c r="L20" s="123" t="s">
        <v>27</v>
      </c>
      <c r="M20" s="123" t="s">
        <v>19</v>
      </c>
      <c r="N20" s="122">
        <v>2</v>
      </c>
      <c r="O20">
        <f t="shared" si="0"/>
        <v>2</v>
      </c>
      <c r="P20">
        <f t="shared" si="1"/>
        <v>4</v>
      </c>
    </row>
    <row r="21" spans="11:16" ht="12.75" customHeight="1">
      <c r="K21" s="122">
        <v>2788</v>
      </c>
      <c r="L21" s="123" t="s">
        <v>27</v>
      </c>
      <c r="M21" s="123" t="s">
        <v>19</v>
      </c>
      <c r="N21" s="122">
        <v>3</v>
      </c>
      <c r="O21">
        <f t="shared" si="0"/>
        <v>2</v>
      </c>
      <c r="P21">
        <f t="shared" si="1"/>
        <v>4</v>
      </c>
    </row>
    <row r="22" spans="11:16" ht="12.75" customHeight="1">
      <c r="K22" s="122">
        <v>2789</v>
      </c>
      <c r="L22" s="123" t="s">
        <v>27</v>
      </c>
      <c r="M22" s="123" t="s">
        <v>19</v>
      </c>
      <c r="N22" s="122">
        <v>3</v>
      </c>
      <c r="O22">
        <f t="shared" si="0"/>
        <v>2</v>
      </c>
      <c r="P22">
        <f t="shared" si="1"/>
        <v>4</v>
      </c>
    </row>
    <row r="23" spans="11:16" ht="12.75" customHeight="1">
      <c r="K23" s="122">
        <v>2790</v>
      </c>
      <c r="L23" s="123" t="s">
        <v>27</v>
      </c>
      <c r="M23" s="123" t="s">
        <v>19</v>
      </c>
      <c r="N23" s="122">
        <v>2</v>
      </c>
      <c r="O23">
        <f t="shared" si="0"/>
        <v>2</v>
      </c>
      <c r="P23">
        <f t="shared" si="1"/>
        <v>4</v>
      </c>
    </row>
    <row r="24" spans="11:16" ht="12.75" customHeight="1">
      <c r="K24" s="122">
        <v>2791</v>
      </c>
      <c r="L24" s="123" t="s">
        <v>27</v>
      </c>
      <c r="M24" s="123" t="s">
        <v>19</v>
      </c>
      <c r="N24" s="122">
        <v>2</v>
      </c>
      <c r="O24">
        <f t="shared" si="0"/>
        <v>2</v>
      </c>
      <c r="P24">
        <f t="shared" si="1"/>
        <v>4</v>
      </c>
    </row>
    <row r="25" spans="11:16" ht="12.75" customHeight="1">
      <c r="K25" s="122">
        <v>2861</v>
      </c>
      <c r="L25" s="123" t="s">
        <v>28</v>
      </c>
      <c r="M25" s="123" t="s">
        <v>19</v>
      </c>
      <c r="N25" s="122">
        <v>3</v>
      </c>
      <c r="O25">
        <f t="shared" si="0"/>
        <v>2</v>
      </c>
      <c r="P25">
        <f t="shared" si="1"/>
        <v>4</v>
      </c>
    </row>
    <row r="26" spans="11:16" ht="12.75" customHeight="1">
      <c r="K26" s="122">
        <v>2900</v>
      </c>
      <c r="L26" s="123" t="s">
        <v>29</v>
      </c>
      <c r="M26" s="123" t="s">
        <v>19</v>
      </c>
      <c r="N26" s="122">
        <v>2</v>
      </c>
      <c r="O26">
        <f t="shared" si="0"/>
        <v>2</v>
      </c>
      <c r="P26">
        <f t="shared" si="1"/>
        <v>4</v>
      </c>
    </row>
    <row r="27" spans="11:16" ht="12.75" customHeight="1">
      <c r="K27" s="122">
        <v>2901</v>
      </c>
      <c r="L27" s="123" t="s">
        <v>29</v>
      </c>
      <c r="M27" s="123" t="s">
        <v>19</v>
      </c>
      <c r="N27" s="122">
        <v>2</v>
      </c>
      <c r="O27">
        <f t="shared" si="0"/>
        <v>2</v>
      </c>
      <c r="P27">
        <f t="shared" si="1"/>
        <v>4</v>
      </c>
    </row>
    <row r="28" spans="11:16" ht="12.75" customHeight="1">
      <c r="K28" s="122">
        <v>2902</v>
      </c>
      <c r="L28" s="123" t="s">
        <v>29</v>
      </c>
      <c r="M28" s="123" t="s">
        <v>19</v>
      </c>
      <c r="N28" s="122">
        <v>3</v>
      </c>
      <c r="O28">
        <f t="shared" si="0"/>
        <v>2</v>
      </c>
      <c r="P28">
        <f t="shared" si="1"/>
        <v>4</v>
      </c>
    </row>
    <row r="29" spans="11:16" ht="12.75" customHeight="1">
      <c r="K29" s="122">
        <v>2903</v>
      </c>
      <c r="L29" s="123" t="s">
        <v>29</v>
      </c>
      <c r="M29" s="123" t="s">
        <v>19</v>
      </c>
      <c r="N29" s="122">
        <v>2</v>
      </c>
      <c r="O29">
        <f t="shared" si="0"/>
        <v>2</v>
      </c>
      <c r="P29">
        <f t="shared" si="1"/>
        <v>4</v>
      </c>
    </row>
    <row r="30" spans="11:16" ht="12.75" customHeight="1">
      <c r="K30" s="122">
        <v>2904</v>
      </c>
      <c r="L30" s="123" t="s">
        <v>29</v>
      </c>
      <c r="M30" s="123" t="s">
        <v>19</v>
      </c>
      <c r="N30" s="122">
        <v>2</v>
      </c>
      <c r="O30">
        <f t="shared" si="0"/>
        <v>2</v>
      </c>
      <c r="P30">
        <f t="shared" si="1"/>
        <v>4</v>
      </c>
    </row>
    <row r="31" spans="11:16" ht="12.75" customHeight="1">
      <c r="K31" s="122">
        <v>2905</v>
      </c>
      <c r="L31" s="123" t="s">
        <v>29</v>
      </c>
      <c r="M31" s="123" t="s">
        <v>19</v>
      </c>
      <c r="N31" s="122">
        <v>2</v>
      </c>
      <c r="O31">
        <f t="shared" si="0"/>
        <v>2</v>
      </c>
      <c r="P31">
        <f t="shared" si="1"/>
        <v>4</v>
      </c>
    </row>
    <row r="32" spans="11:16" ht="12.75" customHeight="1">
      <c r="K32" s="122">
        <v>2973</v>
      </c>
      <c r="L32" s="123" t="s">
        <v>30</v>
      </c>
      <c r="M32" s="123" t="s">
        <v>19</v>
      </c>
      <c r="N32" s="122">
        <v>3</v>
      </c>
      <c r="O32">
        <f t="shared" si="0"/>
        <v>2</v>
      </c>
      <c r="P32">
        <f t="shared" si="1"/>
        <v>4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2.774193548387097</v>
      </c>
    </row>
    <row r="36" spans="13:14" ht="12.75" customHeight="1">
      <c r="M36" s="2" t="s">
        <v>12</v>
      </c>
      <c r="N36" s="4">
        <f>STDEV(N2:N34)</f>
        <v>0.8449724815777467</v>
      </c>
    </row>
    <row r="37" spans="13:14" ht="12.75" customHeight="1">
      <c r="M37" s="2" t="s">
        <v>5</v>
      </c>
      <c r="N37" s="3">
        <f>N36/N35*100</f>
        <v>30.458310382453657</v>
      </c>
    </row>
    <row r="38" spans="13:14" ht="12.75" customHeight="1">
      <c r="M38" s="2" t="s">
        <v>13</v>
      </c>
      <c r="N38" s="3">
        <f>N35/N41*100</f>
        <v>92.4731182795699</v>
      </c>
    </row>
    <row r="39" spans="13:14" ht="12.75" customHeight="1">
      <c r="M39" s="2" t="s">
        <v>6</v>
      </c>
      <c r="N39" s="5">
        <v>2</v>
      </c>
    </row>
    <row r="40" spans="13:14" ht="12.75" customHeight="1">
      <c r="M40" s="2" t="s">
        <v>7</v>
      </c>
      <c r="N40" s="5">
        <v>4</v>
      </c>
    </row>
    <row r="41" spans="13:14" ht="12.75" customHeight="1">
      <c r="M41" s="2" t="s">
        <v>8</v>
      </c>
      <c r="N41" s="5">
        <f>(N39+N40)/2</f>
        <v>3</v>
      </c>
    </row>
    <row r="42" spans="13:14" ht="12.75" customHeight="1">
      <c r="M42" s="2" t="s">
        <v>9</v>
      </c>
      <c r="N42" s="5">
        <v>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6" t="s">
        <v>0</v>
      </c>
      <c r="L1" s="16" t="s">
        <v>1</v>
      </c>
      <c r="M1" s="16" t="s">
        <v>2</v>
      </c>
      <c r="N1" s="16" t="s">
        <v>21</v>
      </c>
      <c r="O1" s="1" t="s">
        <v>4</v>
      </c>
      <c r="P1" s="1" t="s">
        <v>3</v>
      </c>
    </row>
    <row r="2" spans="1:16" ht="12.75">
      <c r="A2" s="13" t="s">
        <v>20</v>
      </c>
      <c r="K2" s="17">
        <v>1766</v>
      </c>
      <c r="L2" s="18" t="s">
        <v>22</v>
      </c>
      <c r="M2" s="18" t="s">
        <v>19</v>
      </c>
      <c r="N2" s="17">
        <v>0.85</v>
      </c>
      <c r="O2">
        <f aca="true" t="shared" si="0" ref="O2:O32">$D$7</f>
        <v>0.67</v>
      </c>
      <c r="P2">
        <f aca="true" t="shared" si="1" ref="P2:P32">$E$7</f>
        <v>0.85</v>
      </c>
    </row>
    <row r="3" spans="1:16" ht="12.75">
      <c r="A3" s="13" t="s">
        <v>31</v>
      </c>
      <c r="K3" s="17">
        <v>1767</v>
      </c>
      <c r="L3" s="18" t="s">
        <v>22</v>
      </c>
      <c r="M3" s="18" t="s">
        <v>19</v>
      </c>
      <c r="N3" s="17">
        <v>0.82</v>
      </c>
      <c r="O3">
        <f t="shared" si="0"/>
        <v>0.67</v>
      </c>
      <c r="P3">
        <f t="shared" si="1"/>
        <v>0.85</v>
      </c>
    </row>
    <row r="4" spans="11:16" ht="12.75">
      <c r="K4" s="17">
        <v>1768</v>
      </c>
      <c r="L4" s="18" t="s">
        <v>22</v>
      </c>
      <c r="M4" s="18" t="s">
        <v>19</v>
      </c>
      <c r="N4" s="17">
        <v>0.81</v>
      </c>
      <c r="O4">
        <f t="shared" si="0"/>
        <v>0.67</v>
      </c>
      <c r="P4">
        <f t="shared" si="1"/>
        <v>0.85</v>
      </c>
    </row>
    <row r="5" spans="1:16" ht="12.75">
      <c r="A5" t="s">
        <v>15</v>
      </c>
      <c r="K5" s="17">
        <v>1769</v>
      </c>
      <c r="L5" s="18" t="s">
        <v>22</v>
      </c>
      <c r="M5" s="18" t="s">
        <v>19</v>
      </c>
      <c r="N5" s="17">
        <v>0.76</v>
      </c>
      <c r="O5">
        <f t="shared" si="0"/>
        <v>0.67</v>
      </c>
      <c r="P5">
        <f t="shared" si="1"/>
        <v>0.85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7">
        <v>1770</v>
      </c>
      <c r="L6" s="18" t="s">
        <v>22</v>
      </c>
      <c r="M6" s="18" t="s">
        <v>19</v>
      </c>
      <c r="N6" s="17">
        <v>0.75</v>
      </c>
      <c r="O6">
        <f t="shared" si="0"/>
        <v>0.67</v>
      </c>
      <c r="P6">
        <f t="shared" si="1"/>
        <v>0.85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0.76</v>
      </c>
      <c r="D7" s="5">
        <f>+N39</f>
        <v>0.67</v>
      </c>
      <c r="E7" s="5">
        <f>+N40</f>
        <v>0.85</v>
      </c>
      <c r="F7" s="5">
        <f>N35</f>
        <v>0.7364516129032258</v>
      </c>
      <c r="G7" s="6">
        <f>N36</f>
        <v>0.041113532816399845</v>
      </c>
      <c r="H7" s="3">
        <f>N37</f>
        <v>5.5826522878160105</v>
      </c>
      <c r="I7" s="3">
        <f>+N38</f>
        <v>96.90152801358234</v>
      </c>
      <c r="K7" s="17">
        <v>1771</v>
      </c>
      <c r="L7" s="18" t="s">
        <v>22</v>
      </c>
      <c r="M7" s="18" t="s">
        <v>19</v>
      </c>
      <c r="N7" s="17">
        <v>0.72</v>
      </c>
      <c r="O7">
        <f t="shared" si="0"/>
        <v>0.67</v>
      </c>
      <c r="P7">
        <f t="shared" si="1"/>
        <v>0.85</v>
      </c>
    </row>
    <row r="8" spans="11:16" ht="12.75" customHeight="1">
      <c r="K8" s="17">
        <v>1834</v>
      </c>
      <c r="L8" s="18" t="s">
        <v>23</v>
      </c>
      <c r="M8" s="18" t="s">
        <v>19</v>
      </c>
      <c r="N8" s="17">
        <v>0.73</v>
      </c>
      <c r="O8">
        <f t="shared" si="0"/>
        <v>0.67</v>
      </c>
      <c r="P8">
        <f t="shared" si="1"/>
        <v>0.85</v>
      </c>
    </row>
    <row r="9" spans="11:16" ht="12.75" customHeight="1">
      <c r="K9" s="17">
        <v>1835</v>
      </c>
      <c r="L9" s="18" t="s">
        <v>23</v>
      </c>
      <c r="M9" s="18" t="s">
        <v>19</v>
      </c>
      <c r="N9" s="17">
        <v>0.71</v>
      </c>
      <c r="O9">
        <f t="shared" si="0"/>
        <v>0.67</v>
      </c>
      <c r="P9">
        <f t="shared" si="1"/>
        <v>0.85</v>
      </c>
    </row>
    <row r="10" spans="11:16" ht="12.75" customHeight="1">
      <c r="K10" s="17">
        <v>1836</v>
      </c>
      <c r="L10" s="18" t="s">
        <v>23</v>
      </c>
      <c r="M10" s="18" t="s">
        <v>19</v>
      </c>
      <c r="N10" s="17">
        <v>0.77</v>
      </c>
      <c r="O10">
        <f t="shared" si="0"/>
        <v>0.67</v>
      </c>
      <c r="P10">
        <f t="shared" si="1"/>
        <v>0.85</v>
      </c>
    </row>
    <row r="11" spans="11:16" ht="12.75" customHeight="1">
      <c r="K11" s="17">
        <v>1837</v>
      </c>
      <c r="L11" s="18" t="s">
        <v>23</v>
      </c>
      <c r="M11" s="18" t="s">
        <v>19</v>
      </c>
      <c r="N11" s="17">
        <v>0.71</v>
      </c>
      <c r="O11">
        <f t="shared" si="0"/>
        <v>0.67</v>
      </c>
      <c r="P11">
        <f t="shared" si="1"/>
        <v>0.85</v>
      </c>
    </row>
    <row r="12" spans="11:16" ht="12.75" customHeight="1">
      <c r="K12" s="17">
        <v>1838</v>
      </c>
      <c r="L12" s="18" t="s">
        <v>23</v>
      </c>
      <c r="M12" s="18" t="s">
        <v>19</v>
      </c>
      <c r="N12" s="17">
        <v>0.73</v>
      </c>
      <c r="O12">
        <f t="shared" si="0"/>
        <v>0.67</v>
      </c>
      <c r="P12">
        <f t="shared" si="1"/>
        <v>0.85</v>
      </c>
    </row>
    <row r="13" spans="11:16" ht="12.75" customHeight="1">
      <c r="K13" s="17">
        <v>1839</v>
      </c>
      <c r="L13" s="18" t="s">
        <v>23</v>
      </c>
      <c r="M13" s="18" t="s">
        <v>19</v>
      </c>
      <c r="N13" s="17">
        <v>0.72</v>
      </c>
      <c r="O13">
        <f t="shared" si="0"/>
        <v>0.67</v>
      </c>
      <c r="P13">
        <f t="shared" si="1"/>
        <v>0.85</v>
      </c>
    </row>
    <row r="14" spans="11:16" ht="12.75" customHeight="1">
      <c r="K14" s="17">
        <v>1840</v>
      </c>
      <c r="L14" s="18" t="s">
        <v>23</v>
      </c>
      <c r="M14" s="18" t="s">
        <v>19</v>
      </c>
      <c r="N14" s="17">
        <v>0.77</v>
      </c>
      <c r="O14">
        <f t="shared" si="0"/>
        <v>0.67</v>
      </c>
      <c r="P14">
        <f t="shared" si="1"/>
        <v>0.85</v>
      </c>
    </row>
    <row r="15" spans="11:16" ht="12.75" customHeight="1">
      <c r="K15" s="17">
        <v>1992</v>
      </c>
      <c r="L15" s="18" t="s">
        <v>24</v>
      </c>
      <c r="M15" s="18" t="s">
        <v>19</v>
      </c>
      <c r="N15" s="17">
        <v>0.71</v>
      </c>
      <c r="O15">
        <f t="shared" si="0"/>
        <v>0.67</v>
      </c>
      <c r="P15">
        <f t="shared" si="1"/>
        <v>0.85</v>
      </c>
    </row>
    <row r="16" spans="11:16" ht="12.75" customHeight="1">
      <c r="K16" s="17">
        <v>2013</v>
      </c>
      <c r="L16" s="18" t="s">
        <v>25</v>
      </c>
      <c r="M16" s="18" t="s">
        <v>19</v>
      </c>
      <c r="N16" s="17">
        <v>0.74</v>
      </c>
      <c r="O16">
        <f t="shared" si="0"/>
        <v>0.67</v>
      </c>
      <c r="P16">
        <f t="shared" si="1"/>
        <v>0.85</v>
      </c>
    </row>
    <row r="17" spans="11:16" ht="12.75" customHeight="1">
      <c r="K17" s="17">
        <v>2317</v>
      </c>
      <c r="L17" s="18" t="s">
        <v>18</v>
      </c>
      <c r="M17" s="18" t="s">
        <v>19</v>
      </c>
      <c r="N17" s="17">
        <v>0.75</v>
      </c>
      <c r="O17">
        <f t="shared" si="0"/>
        <v>0.67</v>
      </c>
      <c r="P17">
        <f t="shared" si="1"/>
        <v>0.85</v>
      </c>
    </row>
    <row r="18" spans="11:16" ht="12.75" customHeight="1">
      <c r="K18" s="17">
        <v>2554</v>
      </c>
      <c r="L18" s="18" t="s">
        <v>26</v>
      </c>
      <c r="M18" s="18" t="s">
        <v>19</v>
      </c>
      <c r="N18" s="17">
        <v>0.72</v>
      </c>
      <c r="O18">
        <f t="shared" si="0"/>
        <v>0.67</v>
      </c>
      <c r="P18">
        <f t="shared" si="1"/>
        <v>0.85</v>
      </c>
    </row>
    <row r="19" spans="11:16" ht="12.75" customHeight="1">
      <c r="K19" s="17">
        <v>2786</v>
      </c>
      <c r="L19" s="18" t="s">
        <v>27</v>
      </c>
      <c r="M19" s="18" t="s">
        <v>19</v>
      </c>
      <c r="N19" s="17">
        <v>0.69</v>
      </c>
      <c r="O19">
        <f t="shared" si="0"/>
        <v>0.67</v>
      </c>
      <c r="P19">
        <f t="shared" si="1"/>
        <v>0.85</v>
      </c>
    </row>
    <row r="20" spans="11:16" ht="12.75" customHeight="1">
      <c r="K20" s="17">
        <v>2787</v>
      </c>
      <c r="L20" s="18" t="s">
        <v>27</v>
      </c>
      <c r="M20" s="18" t="s">
        <v>19</v>
      </c>
      <c r="N20" s="17">
        <v>0.72</v>
      </c>
      <c r="O20">
        <f t="shared" si="0"/>
        <v>0.67</v>
      </c>
      <c r="P20">
        <f t="shared" si="1"/>
        <v>0.85</v>
      </c>
    </row>
    <row r="21" spans="11:16" ht="12.75" customHeight="1">
      <c r="K21" s="17">
        <v>2788</v>
      </c>
      <c r="L21" s="18" t="s">
        <v>27</v>
      </c>
      <c r="M21" s="18" t="s">
        <v>19</v>
      </c>
      <c r="N21" s="17">
        <v>0.73</v>
      </c>
      <c r="O21">
        <f t="shared" si="0"/>
        <v>0.67</v>
      </c>
      <c r="P21">
        <f t="shared" si="1"/>
        <v>0.85</v>
      </c>
    </row>
    <row r="22" spans="11:16" ht="12.75" customHeight="1">
      <c r="K22" s="17">
        <v>2789</v>
      </c>
      <c r="L22" s="18" t="s">
        <v>27</v>
      </c>
      <c r="M22" s="18" t="s">
        <v>19</v>
      </c>
      <c r="N22" s="17">
        <v>0.69</v>
      </c>
      <c r="O22">
        <f t="shared" si="0"/>
        <v>0.67</v>
      </c>
      <c r="P22">
        <f t="shared" si="1"/>
        <v>0.85</v>
      </c>
    </row>
    <row r="23" spans="11:16" ht="12.75" customHeight="1">
      <c r="K23" s="17">
        <v>2790</v>
      </c>
      <c r="L23" s="18" t="s">
        <v>27</v>
      </c>
      <c r="M23" s="18" t="s">
        <v>19</v>
      </c>
      <c r="N23" s="17">
        <v>0.72</v>
      </c>
      <c r="O23">
        <f t="shared" si="0"/>
        <v>0.67</v>
      </c>
      <c r="P23">
        <f t="shared" si="1"/>
        <v>0.85</v>
      </c>
    </row>
    <row r="24" spans="11:16" ht="12.75" customHeight="1">
      <c r="K24" s="17">
        <v>2791</v>
      </c>
      <c r="L24" s="18" t="s">
        <v>27</v>
      </c>
      <c r="M24" s="18" t="s">
        <v>19</v>
      </c>
      <c r="N24" s="17">
        <v>0.71</v>
      </c>
      <c r="O24">
        <f t="shared" si="0"/>
        <v>0.67</v>
      </c>
      <c r="P24">
        <f t="shared" si="1"/>
        <v>0.85</v>
      </c>
    </row>
    <row r="25" spans="11:16" ht="12.75" customHeight="1">
      <c r="K25" s="17">
        <v>2861</v>
      </c>
      <c r="L25" s="18" t="s">
        <v>28</v>
      </c>
      <c r="M25" s="18" t="s">
        <v>19</v>
      </c>
      <c r="N25" s="17">
        <v>0.72</v>
      </c>
      <c r="O25">
        <f t="shared" si="0"/>
        <v>0.67</v>
      </c>
      <c r="P25">
        <f t="shared" si="1"/>
        <v>0.85</v>
      </c>
    </row>
    <row r="26" spans="11:16" ht="12.75" customHeight="1">
      <c r="K26" s="17">
        <v>2900</v>
      </c>
      <c r="L26" s="18" t="s">
        <v>29</v>
      </c>
      <c r="M26" s="18" t="s">
        <v>19</v>
      </c>
      <c r="N26" s="17">
        <v>0.75</v>
      </c>
      <c r="O26">
        <f t="shared" si="0"/>
        <v>0.67</v>
      </c>
      <c r="P26">
        <f t="shared" si="1"/>
        <v>0.85</v>
      </c>
    </row>
    <row r="27" spans="11:16" ht="12.75" customHeight="1">
      <c r="K27" s="17">
        <v>2901</v>
      </c>
      <c r="L27" s="18" t="s">
        <v>29</v>
      </c>
      <c r="M27" s="18" t="s">
        <v>19</v>
      </c>
      <c r="N27" s="17">
        <v>0.69</v>
      </c>
      <c r="O27">
        <f t="shared" si="0"/>
        <v>0.67</v>
      </c>
      <c r="P27">
        <f t="shared" si="1"/>
        <v>0.85</v>
      </c>
    </row>
    <row r="28" spans="11:16" ht="12.75" customHeight="1">
      <c r="K28" s="17">
        <v>2902</v>
      </c>
      <c r="L28" s="18" t="s">
        <v>29</v>
      </c>
      <c r="M28" s="18" t="s">
        <v>19</v>
      </c>
      <c r="N28" s="17">
        <v>0.69</v>
      </c>
      <c r="O28">
        <f t="shared" si="0"/>
        <v>0.67</v>
      </c>
      <c r="P28">
        <f t="shared" si="1"/>
        <v>0.85</v>
      </c>
    </row>
    <row r="29" spans="11:16" ht="12.75" customHeight="1">
      <c r="K29" s="17">
        <v>2903</v>
      </c>
      <c r="L29" s="18" t="s">
        <v>29</v>
      </c>
      <c r="M29" s="18" t="s">
        <v>19</v>
      </c>
      <c r="N29" s="17">
        <v>0.81</v>
      </c>
      <c r="O29">
        <f t="shared" si="0"/>
        <v>0.67</v>
      </c>
      <c r="P29">
        <f t="shared" si="1"/>
        <v>0.85</v>
      </c>
    </row>
    <row r="30" spans="11:16" ht="12.75" customHeight="1">
      <c r="K30" s="17">
        <v>2904</v>
      </c>
      <c r="L30" s="18" t="s">
        <v>29</v>
      </c>
      <c r="M30" s="18" t="s">
        <v>19</v>
      </c>
      <c r="N30" s="17">
        <v>0.68</v>
      </c>
      <c r="O30">
        <f t="shared" si="0"/>
        <v>0.67</v>
      </c>
      <c r="P30">
        <f t="shared" si="1"/>
        <v>0.85</v>
      </c>
    </row>
    <row r="31" spans="11:16" ht="12.75" customHeight="1">
      <c r="K31" s="17">
        <v>2905</v>
      </c>
      <c r="L31" s="18" t="s">
        <v>29</v>
      </c>
      <c r="M31" s="18" t="s">
        <v>19</v>
      </c>
      <c r="N31" s="17">
        <v>0.72</v>
      </c>
      <c r="O31">
        <f t="shared" si="0"/>
        <v>0.67</v>
      </c>
      <c r="P31">
        <f t="shared" si="1"/>
        <v>0.85</v>
      </c>
    </row>
    <row r="32" spans="11:16" ht="12.75" customHeight="1">
      <c r="K32" s="17">
        <v>2973</v>
      </c>
      <c r="L32" s="18" t="s">
        <v>30</v>
      </c>
      <c r="M32" s="18" t="s">
        <v>19</v>
      </c>
      <c r="N32" s="17">
        <v>0.74</v>
      </c>
      <c r="O32">
        <f t="shared" si="0"/>
        <v>0.67</v>
      </c>
      <c r="P32">
        <f t="shared" si="1"/>
        <v>0.85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0.7364516129032258</v>
      </c>
    </row>
    <row r="36" spans="13:14" ht="12.75" customHeight="1">
      <c r="M36" s="2" t="s">
        <v>12</v>
      </c>
      <c r="N36" s="4">
        <f>STDEV(N2:N34)</f>
        <v>0.041113532816399845</v>
      </c>
    </row>
    <row r="37" spans="13:14" ht="12.75" customHeight="1">
      <c r="M37" s="2" t="s">
        <v>5</v>
      </c>
      <c r="N37" s="3">
        <f>N36/N35*100</f>
        <v>5.5826522878160105</v>
      </c>
    </row>
    <row r="38" spans="13:14" ht="12.75" customHeight="1">
      <c r="M38" s="2" t="s">
        <v>13</v>
      </c>
      <c r="N38" s="3">
        <f>N35/N41*100</f>
        <v>96.90152801358234</v>
      </c>
    </row>
    <row r="39" spans="13:14" ht="12.75" customHeight="1">
      <c r="M39" s="2" t="s">
        <v>6</v>
      </c>
      <c r="N39" s="5">
        <v>0.67</v>
      </c>
    </row>
    <row r="40" spans="13:14" ht="12.75" customHeight="1">
      <c r="M40" s="2" t="s">
        <v>7</v>
      </c>
      <c r="N40" s="5">
        <v>0.85</v>
      </c>
    </row>
    <row r="41" spans="13:14" ht="12.75" customHeight="1">
      <c r="M41" s="2" t="s">
        <v>8</v>
      </c>
      <c r="N41" s="5">
        <f>(N39+N40)/2</f>
        <v>0.76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24" t="s">
        <v>0</v>
      </c>
      <c r="L1" s="124" t="s">
        <v>1</v>
      </c>
      <c r="M1" s="124" t="s">
        <v>2</v>
      </c>
      <c r="N1" s="124" t="s">
        <v>105</v>
      </c>
      <c r="O1" s="1" t="s">
        <v>4</v>
      </c>
      <c r="P1" s="1" t="s">
        <v>3</v>
      </c>
    </row>
    <row r="2" spans="1:16" ht="12.75">
      <c r="A2" s="13" t="s">
        <v>104</v>
      </c>
      <c r="K2" s="125">
        <v>1766</v>
      </c>
      <c r="L2" s="126" t="s">
        <v>22</v>
      </c>
      <c r="M2" s="126" t="s">
        <v>19</v>
      </c>
      <c r="N2" s="125">
        <v>2.6</v>
      </c>
      <c r="O2">
        <f aca="true" t="shared" si="0" ref="O2:O32">$D$7</f>
        <v>2.1</v>
      </c>
      <c r="P2">
        <f aca="true" t="shared" si="1" ref="P2:P32">$E$7</f>
        <v>3</v>
      </c>
    </row>
    <row r="3" spans="1:16" ht="12.75">
      <c r="A3" s="13" t="s">
        <v>31</v>
      </c>
      <c r="K3" s="125">
        <v>1767</v>
      </c>
      <c r="L3" s="126" t="s">
        <v>22</v>
      </c>
      <c r="M3" s="126" t="s">
        <v>19</v>
      </c>
      <c r="N3" s="125">
        <v>2.7</v>
      </c>
      <c r="O3">
        <f t="shared" si="0"/>
        <v>2.1</v>
      </c>
      <c r="P3">
        <f t="shared" si="1"/>
        <v>3</v>
      </c>
    </row>
    <row r="4" spans="11:16" ht="12.75">
      <c r="K4" s="125">
        <v>1768</v>
      </c>
      <c r="L4" s="126" t="s">
        <v>22</v>
      </c>
      <c r="M4" s="126" t="s">
        <v>19</v>
      </c>
      <c r="N4" s="125">
        <v>2.1</v>
      </c>
      <c r="O4">
        <f t="shared" si="0"/>
        <v>2.1</v>
      </c>
      <c r="P4">
        <f t="shared" si="1"/>
        <v>3</v>
      </c>
    </row>
    <row r="5" spans="1:16" ht="12.75">
      <c r="A5" t="s">
        <v>15</v>
      </c>
      <c r="K5" s="125">
        <v>1769</v>
      </c>
      <c r="L5" s="126" t="s">
        <v>22</v>
      </c>
      <c r="M5" s="126" t="s">
        <v>19</v>
      </c>
      <c r="N5" s="125">
        <v>2.9</v>
      </c>
      <c r="O5">
        <f t="shared" si="0"/>
        <v>2.1</v>
      </c>
      <c r="P5">
        <f t="shared" si="1"/>
        <v>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25">
        <v>1770</v>
      </c>
      <c r="L6" s="126" t="s">
        <v>22</v>
      </c>
      <c r="M6" s="126" t="s">
        <v>19</v>
      </c>
      <c r="N6" s="125">
        <v>2.8</v>
      </c>
      <c r="O6">
        <f t="shared" si="0"/>
        <v>2.1</v>
      </c>
      <c r="P6">
        <f t="shared" si="1"/>
        <v>3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2.55</v>
      </c>
      <c r="D7" s="5">
        <f>+N39</f>
        <v>2.1</v>
      </c>
      <c r="E7" s="5">
        <f>+N40</f>
        <v>3</v>
      </c>
      <c r="F7" s="5">
        <f>N35</f>
        <v>2.5322580645161286</v>
      </c>
      <c r="G7" s="6">
        <f>N36</f>
        <v>0.18688159669372517</v>
      </c>
      <c r="H7" s="3">
        <f>N37</f>
        <v>7.380037576440104</v>
      </c>
      <c r="I7" s="3">
        <f>+N38</f>
        <v>99.30423782416192</v>
      </c>
      <c r="K7" s="125">
        <v>1771</v>
      </c>
      <c r="L7" s="126" t="s">
        <v>22</v>
      </c>
      <c r="M7" s="126" t="s">
        <v>19</v>
      </c>
      <c r="N7" s="125">
        <v>2.6</v>
      </c>
      <c r="O7">
        <f t="shared" si="0"/>
        <v>2.1</v>
      </c>
      <c r="P7">
        <f t="shared" si="1"/>
        <v>3</v>
      </c>
    </row>
    <row r="8" spans="11:16" ht="12.75" customHeight="1">
      <c r="K8" s="125">
        <v>1834</v>
      </c>
      <c r="L8" s="126" t="s">
        <v>23</v>
      </c>
      <c r="M8" s="126" t="s">
        <v>19</v>
      </c>
      <c r="N8" s="125">
        <v>2.4</v>
      </c>
      <c r="O8">
        <f t="shared" si="0"/>
        <v>2.1</v>
      </c>
      <c r="P8">
        <f t="shared" si="1"/>
        <v>3</v>
      </c>
    </row>
    <row r="9" spans="11:16" ht="12.75" customHeight="1">
      <c r="K9" s="125">
        <v>1835</v>
      </c>
      <c r="L9" s="126" t="s">
        <v>23</v>
      </c>
      <c r="M9" s="126" t="s">
        <v>19</v>
      </c>
      <c r="N9" s="125">
        <v>2.4</v>
      </c>
      <c r="O9">
        <f t="shared" si="0"/>
        <v>2.1</v>
      </c>
      <c r="P9">
        <f t="shared" si="1"/>
        <v>3</v>
      </c>
    </row>
    <row r="10" spans="11:16" ht="12.75" customHeight="1">
      <c r="K10" s="125">
        <v>1836</v>
      </c>
      <c r="L10" s="126" t="s">
        <v>23</v>
      </c>
      <c r="M10" s="126" t="s">
        <v>19</v>
      </c>
      <c r="N10" s="125">
        <v>2.8</v>
      </c>
      <c r="O10">
        <f t="shared" si="0"/>
        <v>2.1</v>
      </c>
      <c r="P10">
        <f t="shared" si="1"/>
        <v>3</v>
      </c>
    </row>
    <row r="11" spans="11:16" ht="12.75" customHeight="1">
      <c r="K11" s="125">
        <v>1837</v>
      </c>
      <c r="L11" s="126" t="s">
        <v>23</v>
      </c>
      <c r="M11" s="126" t="s">
        <v>19</v>
      </c>
      <c r="N11" s="125">
        <v>2.4</v>
      </c>
      <c r="O11">
        <f t="shared" si="0"/>
        <v>2.1</v>
      </c>
      <c r="P11">
        <f t="shared" si="1"/>
        <v>3</v>
      </c>
    </row>
    <row r="12" spans="11:16" ht="12.75" customHeight="1">
      <c r="K12" s="125">
        <v>1838</v>
      </c>
      <c r="L12" s="126" t="s">
        <v>23</v>
      </c>
      <c r="M12" s="126" t="s">
        <v>19</v>
      </c>
      <c r="N12" s="125">
        <v>2.2</v>
      </c>
      <c r="O12">
        <f t="shared" si="0"/>
        <v>2.1</v>
      </c>
      <c r="P12">
        <f t="shared" si="1"/>
        <v>3</v>
      </c>
    </row>
    <row r="13" spans="11:16" ht="12.75" customHeight="1">
      <c r="K13" s="125">
        <v>1839</v>
      </c>
      <c r="L13" s="126" t="s">
        <v>23</v>
      </c>
      <c r="M13" s="126" t="s">
        <v>19</v>
      </c>
      <c r="N13" s="125">
        <v>2.4</v>
      </c>
      <c r="O13">
        <f t="shared" si="0"/>
        <v>2.1</v>
      </c>
      <c r="P13">
        <f t="shared" si="1"/>
        <v>3</v>
      </c>
    </row>
    <row r="14" spans="11:16" ht="12.75" customHeight="1">
      <c r="K14" s="125">
        <v>1840</v>
      </c>
      <c r="L14" s="126" t="s">
        <v>23</v>
      </c>
      <c r="M14" s="126" t="s">
        <v>19</v>
      </c>
      <c r="N14" s="125">
        <v>2.7</v>
      </c>
      <c r="O14">
        <f t="shared" si="0"/>
        <v>2.1</v>
      </c>
      <c r="P14">
        <f t="shared" si="1"/>
        <v>3</v>
      </c>
    </row>
    <row r="15" spans="11:16" ht="12.75" customHeight="1">
      <c r="K15" s="125">
        <v>1992</v>
      </c>
      <c r="L15" s="126" t="s">
        <v>24</v>
      </c>
      <c r="M15" s="126" t="s">
        <v>19</v>
      </c>
      <c r="N15" s="125">
        <v>2.4</v>
      </c>
      <c r="O15">
        <f t="shared" si="0"/>
        <v>2.1</v>
      </c>
      <c r="P15">
        <f t="shared" si="1"/>
        <v>3</v>
      </c>
    </row>
    <row r="16" spans="11:16" ht="12.75" customHeight="1">
      <c r="K16" s="125">
        <v>2013</v>
      </c>
      <c r="L16" s="126" t="s">
        <v>25</v>
      </c>
      <c r="M16" s="126" t="s">
        <v>19</v>
      </c>
      <c r="N16" s="125">
        <v>2.5</v>
      </c>
      <c r="O16">
        <f t="shared" si="0"/>
        <v>2.1</v>
      </c>
      <c r="P16">
        <f t="shared" si="1"/>
        <v>3</v>
      </c>
    </row>
    <row r="17" spans="11:16" ht="12.75" customHeight="1">
      <c r="K17" s="125">
        <v>2317</v>
      </c>
      <c r="L17" s="126" t="s">
        <v>18</v>
      </c>
      <c r="M17" s="126" t="s">
        <v>19</v>
      </c>
      <c r="N17" s="125">
        <v>2.8</v>
      </c>
      <c r="O17">
        <f t="shared" si="0"/>
        <v>2.1</v>
      </c>
      <c r="P17">
        <f t="shared" si="1"/>
        <v>3</v>
      </c>
    </row>
    <row r="18" spans="11:16" ht="12.75" customHeight="1">
      <c r="K18" s="125">
        <v>2554</v>
      </c>
      <c r="L18" s="126" t="s">
        <v>26</v>
      </c>
      <c r="M18" s="126" t="s">
        <v>19</v>
      </c>
      <c r="N18" s="125">
        <v>2.5</v>
      </c>
      <c r="O18">
        <f t="shared" si="0"/>
        <v>2.1</v>
      </c>
      <c r="P18">
        <f t="shared" si="1"/>
        <v>3</v>
      </c>
    </row>
    <row r="19" spans="11:16" ht="12.75" customHeight="1">
      <c r="K19" s="125">
        <v>2786</v>
      </c>
      <c r="L19" s="126" t="s">
        <v>27</v>
      </c>
      <c r="M19" s="126" t="s">
        <v>19</v>
      </c>
      <c r="N19" s="125">
        <v>2.6</v>
      </c>
      <c r="O19">
        <f t="shared" si="0"/>
        <v>2.1</v>
      </c>
      <c r="P19">
        <f t="shared" si="1"/>
        <v>3</v>
      </c>
    </row>
    <row r="20" spans="11:16" ht="12.75" customHeight="1">
      <c r="K20" s="125">
        <v>2787</v>
      </c>
      <c r="L20" s="126" t="s">
        <v>27</v>
      </c>
      <c r="M20" s="126" t="s">
        <v>19</v>
      </c>
      <c r="N20" s="125">
        <v>2.4</v>
      </c>
      <c r="O20">
        <f t="shared" si="0"/>
        <v>2.1</v>
      </c>
      <c r="P20">
        <f t="shared" si="1"/>
        <v>3</v>
      </c>
    </row>
    <row r="21" spans="11:16" ht="12.75" customHeight="1">
      <c r="K21" s="125">
        <v>2788</v>
      </c>
      <c r="L21" s="126" t="s">
        <v>27</v>
      </c>
      <c r="M21" s="126" t="s">
        <v>19</v>
      </c>
      <c r="N21" s="125">
        <v>2.4</v>
      </c>
      <c r="O21">
        <f t="shared" si="0"/>
        <v>2.1</v>
      </c>
      <c r="P21">
        <f t="shared" si="1"/>
        <v>3</v>
      </c>
    </row>
    <row r="22" spans="11:16" ht="12.75" customHeight="1">
      <c r="K22" s="125">
        <v>2789</v>
      </c>
      <c r="L22" s="126" t="s">
        <v>27</v>
      </c>
      <c r="M22" s="126" t="s">
        <v>19</v>
      </c>
      <c r="N22" s="125">
        <v>2.4</v>
      </c>
      <c r="O22">
        <f t="shared" si="0"/>
        <v>2.1</v>
      </c>
      <c r="P22">
        <f t="shared" si="1"/>
        <v>3</v>
      </c>
    </row>
    <row r="23" spans="11:16" ht="12.75" customHeight="1">
      <c r="K23" s="125">
        <v>2790</v>
      </c>
      <c r="L23" s="126" t="s">
        <v>27</v>
      </c>
      <c r="M23" s="126" t="s">
        <v>19</v>
      </c>
      <c r="N23" s="125">
        <v>2.5</v>
      </c>
      <c r="O23">
        <f t="shared" si="0"/>
        <v>2.1</v>
      </c>
      <c r="P23">
        <f t="shared" si="1"/>
        <v>3</v>
      </c>
    </row>
    <row r="24" spans="11:16" ht="12.75" customHeight="1">
      <c r="K24" s="125">
        <v>2791</v>
      </c>
      <c r="L24" s="126" t="s">
        <v>27</v>
      </c>
      <c r="M24" s="126" t="s">
        <v>19</v>
      </c>
      <c r="N24" s="125">
        <v>2.7</v>
      </c>
      <c r="O24">
        <f t="shared" si="0"/>
        <v>2.1</v>
      </c>
      <c r="P24">
        <f t="shared" si="1"/>
        <v>3</v>
      </c>
    </row>
    <row r="25" spans="11:16" ht="12.75" customHeight="1">
      <c r="K25" s="125">
        <v>2861</v>
      </c>
      <c r="L25" s="126" t="s">
        <v>28</v>
      </c>
      <c r="M25" s="126" t="s">
        <v>19</v>
      </c>
      <c r="N25" s="125">
        <v>2.5</v>
      </c>
      <c r="O25">
        <f t="shared" si="0"/>
        <v>2.1</v>
      </c>
      <c r="P25">
        <f t="shared" si="1"/>
        <v>3</v>
      </c>
    </row>
    <row r="26" spans="11:16" ht="12.75" customHeight="1">
      <c r="K26" s="125">
        <v>2900</v>
      </c>
      <c r="L26" s="126" t="s">
        <v>29</v>
      </c>
      <c r="M26" s="126" t="s">
        <v>19</v>
      </c>
      <c r="N26" s="125">
        <v>2.8</v>
      </c>
      <c r="O26">
        <f t="shared" si="0"/>
        <v>2.1</v>
      </c>
      <c r="P26">
        <f t="shared" si="1"/>
        <v>3</v>
      </c>
    </row>
    <row r="27" spans="11:16" ht="12.75" customHeight="1">
      <c r="K27" s="125">
        <v>2901</v>
      </c>
      <c r="L27" s="126" t="s">
        <v>29</v>
      </c>
      <c r="M27" s="126" t="s">
        <v>19</v>
      </c>
      <c r="N27" s="125">
        <v>2.6</v>
      </c>
      <c r="O27">
        <f t="shared" si="0"/>
        <v>2.1</v>
      </c>
      <c r="P27">
        <f t="shared" si="1"/>
        <v>3</v>
      </c>
    </row>
    <row r="28" spans="11:16" ht="12.75" customHeight="1">
      <c r="K28" s="125">
        <v>2902</v>
      </c>
      <c r="L28" s="126" t="s">
        <v>29</v>
      </c>
      <c r="M28" s="126" t="s">
        <v>19</v>
      </c>
      <c r="N28" s="125">
        <v>2.4</v>
      </c>
      <c r="O28">
        <f t="shared" si="0"/>
        <v>2.1</v>
      </c>
      <c r="P28">
        <f t="shared" si="1"/>
        <v>3</v>
      </c>
    </row>
    <row r="29" spans="11:16" ht="12.75" customHeight="1">
      <c r="K29" s="125">
        <v>2903</v>
      </c>
      <c r="L29" s="126" t="s">
        <v>29</v>
      </c>
      <c r="M29" s="126" t="s">
        <v>19</v>
      </c>
      <c r="N29" s="125">
        <v>2.6</v>
      </c>
      <c r="O29">
        <f t="shared" si="0"/>
        <v>2.1</v>
      </c>
      <c r="P29">
        <f t="shared" si="1"/>
        <v>3</v>
      </c>
    </row>
    <row r="30" spans="11:16" ht="12.75" customHeight="1">
      <c r="K30" s="125">
        <v>2904</v>
      </c>
      <c r="L30" s="126" t="s">
        <v>29</v>
      </c>
      <c r="M30" s="126" t="s">
        <v>19</v>
      </c>
      <c r="N30" s="125">
        <v>2.3</v>
      </c>
      <c r="O30">
        <f t="shared" si="0"/>
        <v>2.1</v>
      </c>
      <c r="P30">
        <f t="shared" si="1"/>
        <v>3</v>
      </c>
    </row>
    <row r="31" spans="11:16" ht="12.75" customHeight="1">
      <c r="K31" s="125">
        <v>2905</v>
      </c>
      <c r="L31" s="126" t="s">
        <v>29</v>
      </c>
      <c r="M31" s="126" t="s">
        <v>19</v>
      </c>
      <c r="N31" s="125">
        <v>2.5</v>
      </c>
      <c r="O31">
        <f t="shared" si="0"/>
        <v>2.1</v>
      </c>
      <c r="P31">
        <f t="shared" si="1"/>
        <v>3</v>
      </c>
    </row>
    <row r="32" spans="11:16" ht="12.75" customHeight="1">
      <c r="K32" s="125">
        <v>2973</v>
      </c>
      <c r="L32" s="126" t="s">
        <v>30</v>
      </c>
      <c r="M32" s="126" t="s">
        <v>19</v>
      </c>
      <c r="N32" s="125">
        <v>2.6</v>
      </c>
      <c r="O32">
        <f t="shared" si="0"/>
        <v>2.1</v>
      </c>
      <c r="P32">
        <f t="shared" si="1"/>
        <v>3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2.5322580645161286</v>
      </c>
    </row>
    <row r="36" spans="13:14" ht="12.75" customHeight="1">
      <c r="M36" s="2" t="s">
        <v>12</v>
      </c>
      <c r="N36" s="4">
        <f>STDEV(N2:N34)</f>
        <v>0.18688159669372517</v>
      </c>
    </row>
    <row r="37" spans="13:14" ht="12.75" customHeight="1">
      <c r="M37" s="2" t="s">
        <v>5</v>
      </c>
      <c r="N37" s="3">
        <f>N36/N35*100</f>
        <v>7.380037576440104</v>
      </c>
    </row>
    <row r="38" spans="13:14" ht="12.75" customHeight="1">
      <c r="M38" s="2" t="s">
        <v>13</v>
      </c>
      <c r="N38" s="3">
        <f>N35/N41*100</f>
        <v>99.30423782416192</v>
      </c>
    </row>
    <row r="39" spans="13:14" ht="12.75" customHeight="1">
      <c r="M39" s="2" t="s">
        <v>6</v>
      </c>
      <c r="N39" s="5">
        <v>2.1</v>
      </c>
    </row>
    <row r="40" spans="13:14" ht="12.75" customHeight="1">
      <c r="M40" s="2" t="s">
        <v>7</v>
      </c>
      <c r="N40" s="5">
        <v>3</v>
      </c>
    </row>
    <row r="41" spans="13:14" ht="12.75" customHeight="1">
      <c r="M41" s="2" t="s">
        <v>8</v>
      </c>
      <c r="N41" s="5">
        <f>(N39+N40)/2</f>
        <v>2.55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27" t="s">
        <v>0</v>
      </c>
      <c r="L1" s="127" t="s">
        <v>1</v>
      </c>
      <c r="M1" s="127" t="s">
        <v>2</v>
      </c>
      <c r="N1" s="127" t="s">
        <v>107</v>
      </c>
      <c r="O1" s="1" t="s">
        <v>4</v>
      </c>
      <c r="P1" s="1" t="s">
        <v>3</v>
      </c>
    </row>
    <row r="2" spans="1:16" ht="12.75">
      <c r="A2" s="13" t="s">
        <v>106</v>
      </c>
      <c r="K2" s="128">
        <v>1766</v>
      </c>
      <c r="L2" s="129" t="s">
        <v>22</v>
      </c>
      <c r="M2" s="129" t="s">
        <v>19</v>
      </c>
      <c r="N2" s="128">
        <v>182.5</v>
      </c>
      <c r="O2">
        <f aca="true" t="shared" si="0" ref="O2:O32">$D$7</f>
        <v>154</v>
      </c>
      <c r="P2">
        <f aca="true" t="shared" si="1" ref="P2:P32">$E$7</f>
        <v>189</v>
      </c>
    </row>
    <row r="3" spans="1:16" ht="12.75">
      <c r="A3" s="13" t="s">
        <v>31</v>
      </c>
      <c r="K3" s="128">
        <v>1767</v>
      </c>
      <c r="L3" s="129" t="s">
        <v>22</v>
      </c>
      <c r="M3" s="129" t="s">
        <v>19</v>
      </c>
      <c r="N3" s="128">
        <v>168</v>
      </c>
      <c r="O3">
        <f t="shared" si="0"/>
        <v>154</v>
      </c>
      <c r="P3">
        <f t="shared" si="1"/>
        <v>189</v>
      </c>
    </row>
    <row r="4" spans="11:16" ht="12.75">
      <c r="K4" s="128">
        <v>1768</v>
      </c>
      <c r="L4" s="129" t="s">
        <v>22</v>
      </c>
      <c r="M4" s="129" t="s">
        <v>19</v>
      </c>
      <c r="N4" s="128">
        <v>164</v>
      </c>
      <c r="O4">
        <f t="shared" si="0"/>
        <v>154</v>
      </c>
      <c r="P4">
        <f t="shared" si="1"/>
        <v>189</v>
      </c>
    </row>
    <row r="5" spans="1:16" ht="12.75">
      <c r="A5" t="s">
        <v>15</v>
      </c>
      <c r="K5" s="128">
        <v>1769</v>
      </c>
      <c r="L5" s="129" t="s">
        <v>22</v>
      </c>
      <c r="M5" s="129" t="s">
        <v>19</v>
      </c>
      <c r="N5" s="128">
        <v>181.5</v>
      </c>
      <c r="O5">
        <f t="shared" si="0"/>
        <v>154</v>
      </c>
      <c r="P5">
        <f t="shared" si="1"/>
        <v>189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28">
        <v>1770</v>
      </c>
      <c r="L6" s="129" t="s">
        <v>22</v>
      </c>
      <c r="M6" s="129" t="s">
        <v>19</v>
      </c>
      <c r="N6" s="128">
        <v>179</v>
      </c>
      <c r="O6">
        <f t="shared" si="0"/>
        <v>154</v>
      </c>
      <c r="P6">
        <f t="shared" si="1"/>
        <v>189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171.5</v>
      </c>
      <c r="D7" s="5">
        <f>+N39</f>
        <v>154</v>
      </c>
      <c r="E7" s="5">
        <f>+N40</f>
        <v>189</v>
      </c>
      <c r="F7" s="5">
        <f>N35</f>
        <v>176.32258064516128</v>
      </c>
      <c r="G7" s="6">
        <f>N36</f>
        <v>4.746135949550134</v>
      </c>
      <c r="H7" s="3">
        <f>N37</f>
        <v>2.691734621954888</v>
      </c>
      <c r="I7" s="3">
        <f>+N38</f>
        <v>102.81200037618734</v>
      </c>
      <c r="K7" s="128">
        <v>1771</v>
      </c>
      <c r="L7" s="129" t="s">
        <v>22</v>
      </c>
      <c r="M7" s="129" t="s">
        <v>19</v>
      </c>
      <c r="N7" s="128">
        <v>181</v>
      </c>
      <c r="O7">
        <f t="shared" si="0"/>
        <v>154</v>
      </c>
      <c r="P7">
        <f t="shared" si="1"/>
        <v>189</v>
      </c>
    </row>
    <row r="8" spans="11:16" ht="12.75" customHeight="1">
      <c r="K8" s="128">
        <v>1834</v>
      </c>
      <c r="L8" s="129" t="s">
        <v>23</v>
      </c>
      <c r="M8" s="129" t="s">
        <v>19</v>
      </c>
      <c r="N8" s="128">
        <v>177</v>
      </c>
      <c r="O8">
        <f t="shared" si="0"/>
        <v>154</v>
      </c>
      <c r="P8">
        <f t="shared" si="1"/>
        <v>189</v>
      </c>
    </row>
    <row r="9" spans="11:16" ht="12.75" customHeight="1">
      <c r="K9" s="128">
        <v>1835</v>
      </c>
      <c r="L9" s="129" t="s">
        <v>23</v>
      </c>
      <c r="M9" s="129" t="s">
        <v>19</v>
      </c>
      <c r="N9" s="128">
        <v>176.5</v>
      </c>
      <c r="O9">
        <f t="shared" si="0"/>
        <v>154</v>
      </c>
      <c r="P9">
        <f t="shared" si="1"/>
        <v>189</v>
      </c>
    </row>
    <row r="10" spans="11:16" ht="12.75" customHeight="1">
      <c r="K10" s="128">
        <v>1836</v>
      </c>
      <c r="L10" s="129" t="s">
        <v>23</v>
      </c>
      <c r="M10" s="129" t="s">
        <v>19</v>
      </c>
      <c r="N10" s="128">
        <v>177.5</v>
      </c>
      <c r="O10">
        <f t="shared" si="0"/>
        <v>154</v>
      </c>
      <c r="P10">
        <f t="shared" si="1"/>
        <v>189</v>
      </c>
    </row>
    <row r="11" spans="11:16" ht="12.75" customHeight="1">
      <c r="K11" s="128">
        <v>1837</v>
      </c>
      <c r="L11" s="129" t="s">
        <v>23</v>
      </c>
      <c r="M11" s="129" t="s">
        <v>19</v>
      </c>
      <c r="N11" s="128">
        <v>170.5</v>
      </c>
      <c r="O11">
        <f t="shared" si="0"/>
        <v>154</v>
      </c>
      <c r="P11">
        <f t="shared" si="1"/>
        <v>189</v>
      </c>
    </row>
    <row r="12" spans="11:16" ht="12.75" customHeight="1">
      <c r="K12" s="128">
        <v>1838</v>
      </c>
      <c r="L12" s="129" t="s">
        <v>23</v>
      </c>
      <c r="M12" s="129" t="s">
        <v>19</v>
      </c>
      <c r="N12" s="128">
        <v>177.5</v>
      </c>
      <c r="O12">
        <f t="shared" si="0"/>
        <v>154</v>
      </c>
      <c r="P12">
        <f t="shared" si="1"/>
        <v>189</v>
      </c>
    </row>
    <row r="13" spans="11:16" ht="12.75" customHeight="1">
      <c r="K13" s="128">
        <v>1839</v>
      </c>
      <c r="L13" s="129" t="s">
        <v>23</v>
      </c>
      <c r="M13" s="129" t="s">
        <v>19</v>
      </c>
      <c r="N13" s="128">
        <v>177</v>
      </c>
      <c r="O13">
        <f t="shared" si="0"/>
        <v>154</v>
      </c>
      <c r="P13">
        <f t="shared" si="1"/>
        <v>189</v>
      </c>
    </row>
    <row r="14" spans="11:16" ht="12.75" customHeight="1">
      <c r="K14" s="128">
        <v>1840</v>
      </c>
      <c r="L14" s="129" t="s">
        <v>23</v>
      </c>
      <c r="M14" s="129" t="s">
        <v>19</v>
      </c>
      <c r="N14" s="128">
        <v>170</v>
      </c>
      <c r="O14">
        <f t="shared" si="0"/>
        <v>154</v>
      </c>
      <c r="P14">
        <f t="shared" si="1"/>
        <v>189</v>
      </c>
    </row>
    <row r="15" spans="11:16" ht="12.75" customHeight="1">
      <c r="K15" s="128">
        <v>1992</v>
      </c>
      <c r="L15" s="129" t="s">
        <v>24</v>
      </c>
      <c r="M15" s="129" t="s">
        <v>19</v>
      </c>
      <c r="N15" s="128">
        <v>170.5</v>
      </c>
      <c r="O15">
        <f t="shared" si="0"/>
        <v>154</v>
      </c>
      <c r="P15">
        <f t="shared" si="1"/>
        <v>189</v>
      </c>
    </row>
    <row r="16" spans="11:16" ht="12.75" customHeight="1">
      <c r="K16" s="128">
        <v>2013</v>
      </c>
      <c r="L16" s="129" t="s">
        <v>25</v>
      </c>
      <c r="M16" s="129" t="s">
        <v>19</v>
      </c>
      <c r="N16" s="128">
        <v>176.5</v>
      </c>
      <c r="O16">
        <f t="shared" si="0"/>
        <v>154</v>
      </c>
      <c r="P16">
        <f t="shared" si="1"/>
        <v>189</v>
      </c>
    </row>
    <row r="17" spans="11:16" ht="12.75" customHeight="1">
      <c r="K17" s="128">
        <v>2317</v>
      </c>
      <c r="L17" s="129" t="s">
        <v>18</v>
      </c>
      <c r="M17" s="129" t="s">
        <v>19</v>
      </c>
      <c r="N17" s="128">
        <v>177.5</v>
      </c>
      <c r="O17">
        <f t="shared" si="0"/>
        <v>154</v>
      </c>
      <c r="P17">
        <f t="shared" si="1"/>
        <v>189</v>
      </c>
    </row>
    <row r="18" spans="11:16" ht="12.75" customHeight="1">
      <c r="K18" s="128">
        <v>2554</v>
      </c>
      <c r="L18" s="129" t="s">
        <v>26</v>
      </c>
      <c r="M18" s="129" t="s">
        <v>19</v>
      </c>
      <c r="N18" s="128">
        <v>175.5</v>
      </c>
      <c r="O18">
        <f t="shared" si="0"/>
        <v>154</v>
      </c>
      <c r="P18">
        <f t="shared" si="1"/>
        <v>189</v>
      </c>
    </row>
    <row r="19" spans="11:16" ht="12.75" customHeight="1">
      <c r="K19" s="128">
        <v>2786</v>
      </c>
      <c r="L19" s="129" t="s">
        <v>27</v>
      </c>
      <c r="M19" s="129" t="s">
        <v>19</v>
      </c>
      <c r="N19" s="128">
        <v>176</v>
      </c>
      <c r="O19">
        <f t="shared" si="0"/>
        <v>154</v>
      </c>
      <c r="P19">
        <f t="shared" si="1"/>
        <v>189</v>
      </c>
    </row>
    <row r="20" spans="11:16" ht="12.75" customHeight="1">
      <c r="K20" s="128">
        <v>2787</v>
      </c>
      <c r="L20" s="129" t="s">
        <v>27</v>
      </c>
      <c r="M20" s="129" t="s">
        <v>19</v>
      </c>
      <c r="N20" s="128">
        <v>173.5</v>
      </c>
      <c r="O20">
        <f t="shared" si="0"/>
        <v>154</v>
      </c>
      <c r="P20">
        <f t="shared" si="1"/>
        <v>189</v>
      </c>
    </row>
    <row r="21" spans="11:16" ht="12.75" customHeight="1">
      <c r="K21" s="128">
        <v>2788</v>
      </c>
      <c r="L21" s="129" t="s">
        <v>27</v>
      </c>
      <c r="M21" s="129" t="s">
        <v>19</v>
      </c>
      <c r="N21" s="128">
        <v>178.5</v>
      </c>
      <c r="O21">
        <f t="shared" si="0"/>
        <v>154</v>
      </c>
      <c r="P21">
        <f t="shared" si="1"/>
        <v>189</v>
      </c>
    </row>
    <row r="22" spans="11:16" ht="12.75" customHeight="1">
      <c r="K22" s="128">
        <v>2789</v>
      </c>
      <c r="L22" s="129" t="s">
        <v>27</v>
      </c>
      <c r="M22" s="129" t="s">
        <v>19</v>
      </c>
      <c r="N22" s="128">
        <v>185</v>
      </c>
      <c r="O22">
        <f t="shared" si="0"/>
        <v>154</v>
      </c>
      <c r="P22">
        <f t="shared" si="1"/>
        <v>189</v>
      </c>
    </row>
    <row r="23" spans="11:16" ht="12.75" customHeight="1">
      <c r="K23" s="128">
        <v>2790</v>
      </c>
      <c r="L23" s="129" t="s">
        <v>27</v>
      </c>
      <c r="M23" s="129" t="s">
        <v>19</v>
      </c>
      <c r="N23" s="128">
        <v>175.5</v>
      </c>
      <c r="O23">
        <f t="shared" si="0"/>
        <v>154</v>
      </c>
      <c r="P23">
        <f t="shared" si="1"/>
        <v>189</v>
      </c>
    </row>
    <row r="24" spans="11:16" ht="12.75" customHeight="1">
      <c r="K24" s="128">
        <v>2791</v>
      </c>
      <c r="L24" s="129" t="s">
        <v>27</v>
      </c>
      <c r="M24" s="129" t="s">
        <v>19</v>
      </c>
      <c r="N24" s="128">
        <v>174.5</v>
      </c>
      <c r="O24">
        <f t="shared" si="0"/>
        <v>154</v>
      </c>
      <c r="P24">
        <f t="shared" si="1"/>
        <v>189</v>
      </c>
    </row>
    <row r="25" spans="11:16" ht="12.75" customHeight="1">
      <c r="K25" s="128">
        <v>2861</v>
      </c>
      <c r="L25" s="129" t="s">
        <v>28</v>
      </c>
      <c r="M25" s="129" t="s">
        <v>19</v>
      </c>
      <c r="N25" s="128">
        <v>183</v>
      </c>
      <c r="O25">
        <f t="shared" si="0"/>
        <v>154</v>
      </c>
      <c r="P25">
        <f t="shared" si="1"/>
        <v>189</v>
      </c>
    </row>
    <row r="26" spans="11:16" ht="12.75" customHeight="1">
      <c r="K26" s="128">
        <v>2900</v>
      </c>
      <c r="L26" s="129" t="s">
        <v>29</v>
      </c>
      <c r="M26" s="129" t="s">
        <v>19</v>
      </c>
      <c r="N26" s="128">
        <v>177.5</v>
      </c>
      <c r="O26">
        <f t="shared" si="0"/>
        <v>154</v>
      </c>
      <c r="P26">
        <f t="shared" si="1"/>
        <v>189</v>
      </c>
    </row>
    <row r="27" spans="11:16" ht="12.75" customHeight="1">
      <c r="K27" s="128">
        <v>2901</v>
      </c>
      <c r="L27" s="129" t="s">
        <v>29</v>
      </c>
      <c r="M27" s="129" t="s">
        <v>19</v>
      </c>
      <c r="N27" s="128">
        <v>176</v>
      </c>
      <c r="O27">
        <f t="shared" si="0"/>
        <v>154</v>
      </c>
      <c r="P27">
        <f t="shared" si="1"/>
        <v>189</v>
      </c>
    </row>
    <row r="28" spans="11:16" ht="12.75" customHeight="1">
      <c r="K28" s="128">
        <v>2902</v>
      </c>
      <c r="L28" s="129" t="s">
        <v>29</v>
      </c>
      <c r="M28" s="129" t="s">
        <v>19</v>
      </c>
      <c r="N28" s="128">
        <v>185</v>
      </c>
      <c r="O28">
        <f t="shared" si="0"/>
        <v>154</v>
      </c>
      <c r="P28">
        <f t="shared" si="1"/>
        <v>189</v>
      </c>
    </row>
    <row r="29" spans="11:16" ht="12.75" customHeight="1">
      <c r="K29" s="128">
        <v>2903</v>
      </c>
      <c r="L29" s="129" t="s">
        <v>29</v>
      </c>
      <c r="M29" s="129" t="s">
        <v>19</v>
      </c>
      <c r="N29" s="128">
        <v>178</v>
      </c>
      <c r="O29">
        <f t="shared" si="0"/>
        <v>154</v>
      </c>
      <c r="P29">
        <f t="shared" si="1"/>
        <v>189</v>
      </c>
    </row>
    <row r="30" spans="11:16" ht="12.75" customHeight="1">
      <c r="K30" s="128">
        <v>2904</v>
      </c>
      <c r="L30" s="129" t="s">
        <v>29</v>
      </c>
      <c r="M30" s="129" t="s">
        <v>19</v>
      </c>
      <c r="N30" s="128">
        <v>171</v>
      </c>
      <c r="O30">
        <f t="shared" si="0"/>
        <v>154</v>
      </c>
      <c r="P30">
        <f t="shared" si="1"/>
        <v>189</v>
      </c>
    </row>
    <row r="31" spans="11:16" ht="12.75" customHeight="1">
      <c r="K31" s="128">
        <v>2905</v>
      </c>
      <c r="L31" s="129" t="s">
        <v>29</v>
      </c>
      <c r="M31" s="129" t="s">
        <v>19</v>
      </c>
      <c r="N31" s="128">
        <v>175.5</v>
      </c>
      <c r="O31">
        <f t="shared" si="0"/>
        <v>154</v>
      </c>
      <c r="P31">
        <f t="shared" si="1"/>
        <v>189</v>
      </c>
    </row>
    <row r="32" spans="11:16" ht="12.75" customHeight="1">
      <c r="K32" s="128">
        <v>2973</v>
      </c>
      <c r="L32" s="129" t="s">
        <v>30</v>
      </c>
      <c r="M32" s="129" t="s">
        <v>19</v>
      </c>
      <c r="N32" s="128">
        <v>175</v>
      </c>
      <c r="O32">
        <f t="shared" si="0"/>
        <v>154</v>
      </c>
      <c r="P32">
        <f t="shared" si="1"/>
        <v>189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176.32258064516128</v>
      </c>
    </row>
    <row r="36" spans="13:14" ht="12.75" customHeight="1">
      <c r="M36" s="2" t="s">
        <v>12</v>
      </c>
      <c r="N36" s="4">
        <f>STDEV(N2:N34)</f>
        <v>4.746135949550134</v>
      </c>
    </row>
    <row r="37" spans="13:14" ht="12.75" customHeight="1">
      <c r="M37" s="2" t="s">
        <v>5</v>
      </c>
      <c r="N37" s="3">
        <f>N36/N35*100</f>
        <v>2.691734621954888</v>
      </c>
    </row>
    <row r="38" spans="13:14" ht="12.75" customHeight="1">
      <c r="M38" s="2" t="s">
        <v>13</v>
      </c>
      <c r="N38" s="3">
        <f>N35/N41*100</f>
        <v>102.81200037618734</v>
      </c>
    </row>
    <row r="39" spans="13:14" ht="12.75" customHeight="1">
      <c r="M39" s="2" t="s">
        <v>6</v>
      </c>
      <c r="N39" s="5">
        <v>154</v>
      </c>
    </row>
    <row r="40" spans="13:14" ht="12.75" customHeight="1">
      <c r="M40" s="2" t="s">
        <v>7</v>
      </c>
      <c r="N40" s="5">
        <v>189</v>
      </c>
    </row>
    <row r="41" spans="13:14" ht="12.75" customHeight="1">
      <c r="M41" s="2" t="s">
        <v>8</v>
      </c>
      <c r="N41" s="5">
        <f>(N39+N40)/2</f>
        <v>171.5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30" t="s">
        <v>0</v>
      </c>
      <c r="L1" s="130" t="s">
        <v>1</v>
      </c>
      <c r="M1" s="130" t="s">
        <v>2</v>
      </c>
      <c r="N1" s="130" t="s">
        <v>109</v>
      </c>
      <c r="O1" s="1" t="s">
        <v>4</v>
      </c>
      <c r="P1" s="1" t="s">
        <v>3</v>
      </c>
    </row>
    <row r="2" spans="1:16" ht="12.75">
      <c r="A2" s="13" t="s">
        <v>108</v>
      </c>
      <c r="K2" s="131">
        <v>1766</v>
      </c>
      <c r="L2" s="132" t="s">
        <v>22</v>
      </c>
      <c r="M2" s="132" t="s">
        <v>19</v>
      </c>
      <c r="N2" s="131">
        <v>0.36</v>
      </c>
      <c r="O2">
        <f aca="true" t="shared" si="0" ref="O2:O32">$D$7</f>
        <v>0.18</v>
      </c>
      <c r="P2">
        <f aca="true" t="shared" si="1" ref="P2:P32">$E$7</f>
        <v>0.34</v>
      </c>
    </row>
    <row r="3" spans="1:16" ht="12.75">
      <c r="A3" s="13" t="s">
        <v>31</v>
      </c>
      <c r="K3" s="131">
        <v>1767</v>
      </c>
      <c r="L3" s="132" t="s">
        <v>22</v>
      </c>
      <c r="M3" s="132" t="s">
        <v>19</v>
      </c>
      <c r="N3" s="131">
        <v>0.2</v>
      </c>
      <c r="O3">
        <f t="shared" si="0"/>
        <v>0.18</v>
      </c>
      <c r="P3">
        <f t="shared" si="1"/>
        <v>0.34</v>
      </c>
    </row>
    <row r="4" spans="11:16" ht="12.75">
      <c r="K4" s="131">
        <v>1768</v>
      </c>
      <c r="L4" s="132" t="s">
        <v>22</v>
      </c>
      <c r="M4" s="132" t="s">
        <v>19</v>
      </c>
      <c r="N4" s="131">
        <v>0.5</v>
      </c>
      <c r="O4">
        <f t="shared" si="0"/>
        <v>0.18</v>
      </c>
      <c r="P4">
        <f t="shared" si="1"/>
        <v>0.34</v>
      </c>
    </row>
    <row r="5" spans="1:16" ht="12.75">
      <c r="A5" t="s">
        <v>15</v>
      </c>
      <c r="K5" s="131">
        <v>1769</v>
      </c>
      <c r="L5" s="132" t="s">
        <v>22</v>
      </c>
      <c r="M5" s="132" t="s">
        <v>19</v>
      </c>
      <c r="N5" s="131">
        <v>0.24</v>
      </c>
      <c r="O5">
        <f t="shared" si="0"/>
        <v>0.18</v>
      </c>
      <c r="P5">
        <f t="shared" si="1"/>
        <v>0.34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31">
        <v>1770</v>
      </c>
      <c r="L6" s="132" t="s">
        <v>22</v>
      </c>
      <c r="M6" s="132" t="s">
        <v>19</v>
      </c>
      <c r="N6" s="131">
        <v>0.3</v>
      </c>
      <c r="O6">
        <f t="shared" si="0"/>
        <v>0.18</v>
      </c>
      <c r="P6">
        <f t="shared" si="1"/>
        <v>0.34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0.26</v>
      </c>
      <c r="D7" s="5">
        <f>+N39</f>
        <v>0.18</v>
      </c>
      <c r="E7" s="5">
        <f>+N40</f>
        <v>0.34</v>
      </c>
      <c r="F7" s="5">
        <f>N35</f>
        <v>0.3038709677419355</v>
      </c>
      <c r="G7" s="6">
        <f>N36</f>
        <v>0.14351950899569577</v>
      </c>
      <c r="H7" s="3">
        <f>N37</f>
        <v>47.230411665250195</v>
      </c>
      <c r="I7" s="3">
        <f>+N38</f>
        <v>116.87344913151365</v>
      </c>
      <c r="K7" s="131">
        <v>1771</v>
      </c>
      <c r="L7" s="132" t="s">
        <v>22</v>
      </c>
      <c r="M7" s="132" t="s">
        <v>19</v>
      </c>
      <c r="N7" s="131">
        <v>0.4</v>
      </c>
      <c r="O7">
        <f t="shared" si="0"/>
        <v>0.18</v>
      </c>
      <c r="P7">
        <f t="shared" si="1"/>
        <v>0.34</v>
      </c>
    </row>
    <row r="8" spans="11:16" ht="12.75" customHeight="1">
      <c r="K8" s="131">
        <v>1834</v>
      </c>
      <c r="L8" s="132" t="s">
        <v>23</v>
      </c>
      <c r="M8" s="132" t="s">
        <v>19</v>
      </c>
      <c r="N8" s="131">
        <v>0.13</v>
      </c>
      <c r="O8">
        <f t="shared" si="0"/>
        <v>0.18</v>
      </c>
      <c r="P8">
        <f t="shared" si="1"/>
        <v>0.34</v>
      </c>
    </row>
    <row r="9" spans="11:16" ht="12.75" customHeight="1">
      <c r="K9" s="131">
        <v>1835</v>
      </c>
      <c r="L9" s="132" t="s">
        <v>23</v>
      </c>
      <c r="M9" s="132" t="s">
        <v>19</v>
      </c>
      <c r="N9" s="131">
        <v>0.44</v>
      </c>
      <c r="O9">
        <f t="shared" si="0"/>
        <v>0.18</v>
      </c>
      <c r="P9">
        <f t="shared" si="1"/>
        <v>0.34</v>
      </c>
    </row>
    <row r="10" spans="11:16" ht="12.75" customHeight="1">
      <c r="K10" s="131">
        <v>1836</v>
      </c>
      <c r="L10" s="132" t="s">
        <v>23</v>
      </c>
      <c r="M10" s="132" t="s">
        <v>19</v>
      </c>
      <c r="N10" s="131">
        <v>0.29</v>
      </c>
      <c r="O10">
        <f t="shared" si="0"/>
        <v>0.18</v>
      </c>
      <c r="P10">
        <f t="shared" si="1"/>
        <v>0.34</v>
      </c>
    </row>
    <row r="11" spans="11:16" ht="12.75" customHeight="1">
      <c r="K11" s="131">
        <v>1837</v>
      </c>
      <c r="L11" s="132" t="s">
        <v>23</v>
      </c>
      <c r="M11" s="132" t="s">
        <v>19</v>
      </c>
      <c r="N11" s="131">
        <v>0.2</v>
      </c>
      <c r="O11">
        <f t="shared" si="0"/>
        <v>0.18</v>
      </c>
      <c r="P11">
        <f t="shared" si="1"/>
        <v>0.34</v>
      </c>
    </row>
    <row r="12" spans="11:16" ht="12.75" customHeight="1">
      <c r="K12" s="131">
        <v>1838</v>
      </c>
      <c r="L12" s="132" t="s">
        <v>23</v>
      </c>
      <c r="M12" s="132" t="s">
        <v>19</v>
      </c>
      <c r="N12" s="131">
        <v>0.32</v>
      </c>
      <c r="O12">
        <f t="shared" si="0"/>
        <v>0.18</v>
      </c>
      <c r="P12">
        <f t="shared" si="1"/>
        <v>0.34</v>
      </c>
    </row>
    <row r="13" spans="11:16" ht="12.75" customHeight="1">
      <c r="K13" s="131">
        <v>1839</v>
      </c>
      <c r="L13" s="132" t="s">
        <v>23</v>
      </c>
      <c r="M13" s="132" t="s">
        <v>19</v>
      </c>
      <c r="N13" s="131">
        <v>0.27</v>
      </c>
      <c r="O13">
        <f t="shared" si="0"/>
        <v>0.18</v>
      </c>
      <c r="P13">
        <f t="shared" si="1"/>
        <v>0.34</v>
      </c>
    </row>
    <row r="14" spans="11:16" ht="12.75" customHeight="1">
      <c r="K14" s="131">
        <v>1840</v>
      </c>
      <c r="L14" s="132" t="s">
        <v>23</v>
      </c>
      <c r="M14" s="132" t="s">
        <v>19</v>
      </c>
      <c r="N14" s="131">
        <v>0.34</v>
      </c>
      <c r="O14">
        <f t="shared" si="0"/>
        <v>0.18</v>
      </c>
      <c r="P14">
        <f t="shared" si="1"/>
        <v>0.34</v>
      </c>
    </row>
    <row r="15" spans="11:16" ht="12.75" customHeight="1">
      <c r="K15" s="131">
        <v>1992</v>
      </c>
      <c r="L15" s="132" t="s">
        <v>24</v>
      </c>
      <c r="M15" s="132" t="s">
        <v>19</v>
      </c>
      <c r="N15" s="131">
        <v>0.2</v>
      </c>
      <c r="O15">
        <f t="shared" si="0"/>
        <v>0.18</v>
      </c>
      <c r="P15">
        <f t="shared" si="1"/>
        <v>0.34</v>
      </c>
    </row>
    <row r="16" spans="11:16" ht="12.75" customHeight="1">
      <c r="K16" s="131">
        <v>2013</v>
      </c>
      <c r="L16" s="132" t="s">
        <v>25</v>
      </c>
      <c r="M16" s="132" t="s">
        <v>19</v>
      </c>
      <c r="N16" s="131">
        <v>0.4</v>
      </c>
      <c r="O16">
        <f t="shared" si="0"/>
        <v>0.18</v>
      </c>
      <c r="P16">
        <f t="shared" si="1"/>
        <v>0.34</v>
      </c>
    </row>
    <row r="17" spans="11:16" ht="12.75" customHeight="1">
      <c r="K17" s="131">
        <v>2317</v>
      </c>
      <c r="L17" s="132" t="s">
        <v>18</v>
      </c>
      <c r="M17" s="132" t="s">
        <v>19</v>
      </c>
      <c r="N17" s="131">
        <v>0.15</v>
      </c>
      <c r="O17">
        <f t="shared" si="0"/>
        <v>0.18</v>
      </c>
      <c r="P17">
        <f t="shared" si="1"/>
        <v>0.34</v>
      </c>
    </row>
    <row r="18" spans="11:16" ht="12.75" customHeight="1">
      <c r="K18" s="131">
        <v>2554</v>
      </c>
      <c r="L18" s="132" t="s">
        <v>26</v>
      </c>
      <c r="M18" s="132" t="s">
        <v>19</v>
      </c>
      <c r="N18" s="131">
        <v>0.29</v>
      </c>
      <c r="O18">
        <f t="shared" si="0"/>
        <v>0.18</v>
      </c>
      <c r="P18">
        <f t="shared" si="1"/>
        <v>0.34</v>
      </c>
    </row>
    <row r="19" spans="11:16" ht="12.75" customHeight="1">
      <c r="K19" s="131">
        <v>2786</v>
      </c>
      <c r="L19" s="132" t="s">
        <v>27</v>
      </c>
      <c r="M19" s="132" t="s">
        <v>19</v>
      </c>
      <c r="N19" s="131">
        <v>0.23</v>
      </c>
      <c r="O19">
        <f t="shared" si="0"/>
        <v>0.18</v>
      </c>
      <c r="P19">
        <f t="shared" si="1"/>
        <v>0.34</v>
      </c>
    </row>
    <row r="20" spans="11:16" ht="12.75" customHeight="1">
      <c r="K20" s="131">
        <v>2787</v>
      </c>
      <c r="L20" s="132" t="s">
        <v>27</v>
      </c>
      <c r="M20" s="132" t="s">
        <v>19</v>
      </c>
      <c r="N20" s="131">
        <v>0.31</v>
      </c>
      <c r="O20">
        <f t="shared" si="0"/>
        <v>0.18</v>
      </c>
      <c r="P20">
        <f t="shared" si="1"/>
        <v>0.34</v>
      </c>
    </row>
    <row r="21" spans="11:16" ht="12.75" customHeight="1">
      <c r="K21" s="131">
        <v>2788</v>
      </c>
      <c r="L21" s="132" t="s">
        <v>27</v>
      </c>
      <c r="M21" s="132" t="s">
        <v>19</v>
      </c>
      <c r="N21" s="131">
        <v>0.21</v>
      </c>
      <c r="O21">
        <f t="shared" si="0"/>
        <v>0.18</v>
      </c>
      <c r="P21">
        <f t="shared" si="1"/>
        <v>0.34</v>
      </c>
    </row>
    <row r="22" spans="11:16" ht="12.75" customHeight="1">
      <c r="K22" s="131">
        <v>2789</v>
      </c>
      <c r="L22" s="132" t="s">
        <v>27</v>
      </c>
      <c r="M22" s="132" t="s">
        <v>19</v>
      </c>
      <c r="N22" s="131">
        <v>0.22</v>
      </c>
      <c r="O22">
        <f t="shared" si="0"/>
        <v>0.18</v>
      </c>
      <c r="P22">
        <f t="shared" si="1"/>
        <v>0.34</v>
      </c>
    </row>
    <row r="23" spans="11:16" ht="12.75" customHeight="1">
      <c r="K23" s="131">
        <v>2790</v>
      </c>
      <c r="L23" s="132" t="s">
        <v>27</v>
      </c>
      <c r="M23" s="132" t="s">
        <v>19</v>
      </c>
      <c r="N23" s="131">
        <v>0.29</v>
      </c>
      <c r="O23">
        <f t="shared" si="0"/>
        <v>0.18</v>
      </c>
      <c r="P23">
        <f t="shared" si="1"/>
        <v>0.34</v>
      </c>
    </row>
    <row r="24" spans="11:16" ht="12.75" customHeight="1">
      <c r="K24" s="131">
        <v>2791</v>
      </c>
      <c r="L24" s="132" t="s">
        <v>27</v>
      </c>
      <c r="M24" s="132" t="s">
        <v>19</v>
      </c>
      <c r="N24" s="131">
        <v>0.29</v>
      </c>
      <c r="O24">
        <f t="shared" si="0"/>
        <v>0.18</v>
      </c>
      <c r="P24">
        <f t="shared" si="1"/>
        <v>0.34</v>
      </c>
    </row>
    <row r="25" spans="11:16" ht="12.75" customHeight="1">
      <c r="K25" s="131">
        <v>2861</v>
      </c>
      <c r="L25" s="132" t="s">
        <v>28</v>
      </c>
      <c r="M25" s="132" t="s">
        <v>19</v>
      </c>
      <c r="N25" s="131">
        <v>0.33</v>
      </c>
      <c r="O25">
        <f t="shared" si="0"/>
        <v>0.18</v>
      </c>
      <c r="P25">
        <f t="shared" si="1"/>
        <v>0.34</v>
      </c>
    </row>
    <row r="26" spans="11:16" ht="12.75" customHeight="1">
      <c r="K26" s="131">
        <v>2900</v>
      </c>
      <c r="L26" s="132" t="s">
        <v>29</v>
      </c>
      <c r="M26" s="132" t="s">
        <v>19</v>
      </c>
      <c r="N26" s="131">
        <v>0.15</v>
      </c>
      <c r="O26">
        <f t="shared" si="0"/>
        <v>0.18</v>
      </c>
      <c r="P26">
        <f t="shared" si="1"/>
        <v>0.34</v>
      </c>
    </row>
    <row r="27" spans="11:16" ht="12.75" customHeight="1">
      <c r="K27" s="131">
        <v>2901</v>
      </c>
      <c r="L27" s="132" t="s">
        <v>29</v>
      </c>
      <c r="M27" s="132" t="s">
        <v>19</v>
      </c>
      <c r="N27" s="131">
        <v>0.23</v>
      </c>
      <c r="O27">
        <f t="shared" si="0"/>
        <v>0.18</v>
      </c>
      <c r="P27">
        <f t="shared" si="1"/>
        <v>0.34</v>
      </c>
    </row>
    <row r="28" spans="11:16" ht="12.75" customHeight="1">
      <c r="K28" s="131">
        <v>2902</v>
      </c>
      <c r="L28" s="132" t="s">
        <v>29</v>
      </c>
      <c r="M28" s="132" t="s">
        <v>19</v>
      </c>
      <c r="N28" s="131">
        <v>0.22</v>
      </c>
      <c r="O28">
        <f t="shared" si="0"/>
        <v>0.18</v>
      </c>
      <c r="P28">
        <f t="shared" si="1"/>
        <v>0.34</v>
      </c>
    </row>
    <row r="29" spans="11:16" ht="12.75" customHeight="1">
      <c r="K29" s="131">
        <v>2903</v>
      </c>
      <c r="L29" s="132" t="s">
        <v>29</v>
      </c>
      <c r="M29" s="132" t="s">
        <v>19</v>
      </c>
      <c r="N29" s="131">
        <v>0.31</v>
      </c>
      <c r="O29">
        <f t="shared" si="0"/>
        <v>0.18</v>
      </c>
      <c r="P29">
        <f t="shared" si="1"/>
        <v>0.34</v>
      </c>
    </row>
    <row r="30" spans="11:16" ht="12.75" customHeight="1">
      <c r="K30" s="131">
        <v>2904</v>
      </c>
      <c r="L30" s="132" t="s">
        <v>29</v>
      </c>
      <c r="M30" s="132" t="s">
        <v>19</v>
      </c>
      <c r="N30" s="131">
        <v>0.39</v>
      </c>
      <c r="O30">
        <f t="shared" si="0"/>
        <v>0.18</v>
      </c>
      <c r="P30">
        <f t="shared" si="1"/>
        <v>0.34</v>
      </c>
    </row>
    <row r="31" spans="11:16" ht="12.75" customHeight="1">
      <c r="K31" s="131">
        <v>2905</v>
      </c>
      <c r="L31" s="132" t="s">
        <v>29</v>
      </c>
      <c r="M31" s="132" t="s">
        <v>19</v>
      </c>
      <c r="N31" s="131">
        <v>0.29</v>
      </c>
      <c r="O31">
        <f t="shared" si="0"/>
        <v>0.18</v>
      </c>
      <c r="P31">
        <f t="shared" si="1"/>
        <v>0.34</v>
      </c>
    </row>
    <row r="32" spans="11:16" ht="12.75" customHeight="1">
      <c r="K32" s="131">
        <v>2973</v>
      </c>
      <c r="L32" s="132" t="s">
        <v>30</v>
      </c>
      <c r="M32" s="132" t="s">
        <v>19</v>
      </c>
      <c r="N32" s="131">
        <v>0.92</v>
      </c>
      <c r="O32">
        <f t="shared" si="0"/>
        <v>0.18</v>
      </c>
      <c r="P32">
        <f t="shared" si="1"/>
        <v>0.34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0.3038709677419355</v>
      </c>
    </row>
    <row r="36" spans="13:14" ht="12.75" customHeight="1">
      <c r="M36" s="2" t="s">
        <v>12</v>
      </c>
      <c r="N36" s="4">
        <f>STDEV(N2:N34)</f>
        <v>0.14351950899569577</v>
      </c>
    </row>
    <row r="37" spans="13:14" ht="12.75" customHeight="1">
      <c r="M37" s="2" t="s">
        <v>5</v>
      </c>
      <c r="N37" s="3">
        <f>N36/N35*100</f>
        <v>47.230411665250195</v>
      </c>
    </row>
    <row r="38" spans="13:14" ht="12.75" customHeight="1">
      <c r="M38" s="2" t="s">
        <v>13</v>
      </c>
      <c r="N38" s="3">
        <f>N35/N41*100</f>
        <v>116.87344913151365</v>
      </c>
    </row>
    <row r="39" spans="13:14" ht="12.75" customHeight="1">
      <c r="M39" s="2" t="s">
        <v>6</v>
      </c>
      <c r="N39" s="5">
        <v>0.18</v>
      </c>
    </row>
    <row r="40" spans="13:14" ht="12.75" customHeight="1">
      <c r="M40" s="2" t="s">
        <v>7</v>
      </c>
      <c r="N40" s="5">
        <v>0.34</v>
      </c>
    </row>
    <row r="41" spans="13:14" ht="12.75" customHeight="1">
      <c r="M41" s="2" t="s">
        <v>8</v>
      </c>
      <c r="N41" s="5">
        <f>(N39+N40)/2</f>
        <v>0.26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33" t="s">
        <v>0</v>
      </c>
      <c r="L1" s="133" t="s">
        <v>1</v>
      </c>
      <c r="M1" s="133" t="s">
        <v>2</v>
      </c>
      <c r="N1" s="133" t="s">
        <v>111</v>
      </c>
      <c r="O1" s="1" t="s">
        <v>4</v>
      </c>
      <c r="P1" s="1" t="s">
        <v>3</v>
      </c>
    </row>
    <row r="2" spans="1:16" ht="12.75">
      <c r="A2" s="13" t="s">
        <v>110</v>
      </c>
      <c r="K2" s="134">
        <v>1766</v>
      </c>
      <c r="L2" s="135" t="s">
        <v>22</v>
      </c>
      <c r="M2" s="135" t="s">
        <v>19</v>
      </c>
      <c r="N2" s="134">
        <v>0.1</v>
      </c>
      <c r="O2">
        <f aca="true" t="shared" si="0" ref="O2:O32">$D$7</f>
        <v>0.07</v>
      </c>
      <c r="P2">
        <f aca="true" t="shared" si="1" ref="P2:P32">$E$7</f>
        <v>0.19</v>
      </c>
    </row>
    <row r="3" spans="1:16" ht="12.75">
      <c r="A3" s="13" t="s">
        <v>31</v>
      </c>
      <c r="K3" s="134">
        <v>1767</v>
      </c>
      <c r="L3" s="135" t="s">
        <v>22</v>
      </c>
      <c r="M3" s="135" t="s">
        <v>19</v>
      </c>
      <c r="N3" s="134">
        <v>0.12</v>
      </c>
      <c r="O3">
        <f t="shared" si="0"/>
        <v>0.07</v>
      </c>
      <c r="P3">
        <f t="shared" si="1"/>
        <v>0.19</v>
      </c>
    </row>
    <row r="4" spans="11:16" ht="12.75">
      <c r="K4" s="134">
        <v>1768</v>
      </c>
      <c r="L4" s="135" t="s">
        <v>22</v>
      </c>
      <c r="M4" s="135" t="s">
        <v>19</v>
      </c>
      <c r="N4" s="134">
        <v>0.16</v>
      </c>
      <c r="O4">
        <f t="shared" si="0"/>
        <v>0.07</v>
      </c>
      <c r="P4">
        <f t="shared" si="1"/>
        <v>0.19</v>
      </c>
    </row>
    <row r="5" spans="1:16" ht="12.75">
      <c r="A5" t="s">
        <v>15</v>
      </c>
      <c r="K5" s="134">
        <v>1769</v>
      </c>
      <c r="L5" s="135" t="s">
        <v>22</v>
      </c>
      <c r="M5" s="135" t="s">
        <v>19</v>
      </c>
      <c r="N5" s="134">
        <v>0.17</v>
      </c>
      <c r="O5">
        <f t="shared" si="0"/>
        <v>0.07</v>
      </c>
      <c r="P5">
        <f t="shared" si="1"/>
        <v>0.19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34">
        <v>1770</v>
      </c>
      <c r="L6" s="135" t="s">
        <v>22</v>
      </c>
      <c r="M6" s="135" t="s">
        <v>19</v>
      </c>
      <c r="N6" s="134">
        <v>0.13</v>
      </c>
      <c r="O6">
        <f t="shared" si="0"/>
        <v>0.07</v>
      </c>
      <c r="P6">
        <f t="shared" si="1"/>
        <v>0.19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0.13</v>
      </c>
      <c r="D7" s="5">
        <f>+N39</f>
        <v>0.07</v>
      </c>
      <c r="E7" s="5">
        <f>+N40</f>
        <v>0.19</v>
      </c>
      <c r="F7" s="5">
        <f>N35</f>
        <v>0.11483870967741934</v>
      </c>
      <c r="G7" s="6">
        <f>N36</f>
        <v>0.024477332063487674</v>
      </c>
      <c r="H7" s="3">
        <f>N37</f>
        <v>21.314530729441515</v>
      </c>
      <c r="I7" s="3">
        <f>+N38</f>
        <v>88.33746898263027</v>
      </c>
      <c r="K7" s="134">
        <v>1771</v>
      </c>
      <c r="L7" s="135" t="s">
        <v>22</v>
      </c>
      <c r="M7" s="135" t="s">
        <v>19</v>
      </c>
      <c r="N7" s="134">
        <v>0.13</v>
      </c>
      <c r="O7">
        <f t="shared" si="0"/>
        <v>0.07</v>
      </c>
      <c r="P7">
        <f t="shared" si="1"/>
        <v>0.19</v>
      </c>
    </row>
    <row r="8" spans="11:16" ht="12.75" customHeight="1">
      <c r="K8" s="134">
        <v>1834</v>
      </c>
      <c r="L8" s="135" t="s">
        <v>23</v>
      </c>
      <c r="M8" s="135" t="s">
        <v>19</v>
      </c>
      <c r="N8" s="134">
        <v>0.11</v>
      </c>
      <c r="O8">
        <f t="shared" si="0"/>
        <v>0.07</v>
      </c>
      <c r="P8">
        <f t="shared" si="1"/>
        <v>0.19</v>
      </c>
    </row>
    <row r="9" spans="11:16" ht="12.75" customHeight="1">
      <c r="K9" s="134">
        <v>1835</v>
      </c>
      <c r="L9" s="135" t="s">
        <v>23</v>
      </c>
      <c r="M9" s="135" t="s">
        <v>19</v>
      </c>
      <c r="N9" s="134">
        <v>0.12</v>
      </c>
      <c r="O9">
        <f t="shared" si="0"/>
        <v>0.07</v>
      </c>
      <c r="P9">
        <f t="shared" si="1"/>
        <v>0.19</v>
      </c>
    </row>
    <row r="10" spans="11:16" ht="12.75" customHeight="1">
      <c r="K10" s="134">
        <v>1836</v>
      </c>
      <c r="L10" s="135" t="s">
        <v>23</v>
      </c>
      <c r="M10" s="135" t="s">
        <v>19</v>
      </c>
      <c r="N10" s="134">
        <v>0.14</v>
      </c>
      <c r="O10">
        <f t="shared" si="0"/>
        <v>0.07</v>
      </c>
      <c r="P10">
        <f t="shared" si="1"/>
        <v>0.19</v>
      </c>
    </row>
    <row r="11" spans="11:16" ht="12.75" customHeight="1">
      <c r="K11" s="134">
        <v>1837</v>
      </c>
      <c r="L11" s="135" t="s">
        <v>23</v>
      </c>
      <c r="M11" s="135" t="s">
        <v>19</v>
      </c>
      <c r="N11" s="134">
        <v>0.14</v>
      </c>
      <c r="O11">
        <f t="shared" si="0"/>
        <v>0.07</v>
      </c>
      <c r="P11">
        <f t="shared" si="1"/>
        <v>0.19</v>
      </c>
    </row>
    <row r="12" spans="11:16" ht="12.75" customHeight="1">
      <c r="K12" s="134">
        <v>1838</v>
      </c>
      <c r="L12" s="135" t="s">
        <v>23</v>
      </c>
      <c r="M12" s="135" t="s">
        <v>19</v>
      </c>
      <c r="N12" s="134">
        <v>0.14</v>
      </c>
      <c r="O12">
        <f t="shared" si="0"/>
        <v>0.07</v>
      </c>
      <c r="P12">
        <f t="shared" si="1"/>
        <v>0.19</v>
      </c>
    </row>
    <row r="13" spans="11:16" ht="12.75" customHeight="1">
      <c r="K13" s="134">
        <v>1839</v>
      </c>
      <c r="L13" s="135" t="s">
        <v>23</v>
      </c>
      <c r="M13" s="135" t="s">
        <v>19</v>
      </c>
      <c r="N13" s="134">
        <v>0.1</v>
      </c>
      <c r="O13">
        <f t="shared" si="0"/>
        <v>0.07</v>
      </c>
      <c r="P13">
        <f t="shared" si="1"/>
        <v>0.19</v>
      </c>
    </row>
    <row r="14" spans="11:16" ht="12.75" customHeight="1">
      <c r="K14" s="134">
        <v>1840</v>
      </c>
      <c r="L14" s="135" t="s">
        <v>23</v>
      </c>
      <c r="M14" s="135" t="s">
        <v>19</v>
      </c>
      <c r="N14" s="134">
        <v>0.09</v>
      </c>
      <c r="O14">
        <f t="shared" si="0"/>
        <v>0.07</v>
      </c>
      <c r="P14">
        <f t="shared" si="1"/>
        <v>0.19</v>
      </c>
    </row>
    <row r="15" spans="11:16" ht="12.75" customHeight="1">
      <c r="K15" s="134">
        <v>1992</v>
      </c>
      <c r="L15" s="135" t="s">
        <v>24</v>
      </c>
      <c r="M15" s="135" t="s">
        <v>19</v>
      </c>
      <c r="N15" s="134">
        <v>0.14</v>
      </c>
      <c r="O15">
        <f t="shared" si="0"/>
        <v>0.07</v>
      </c>
      <c r="P15">
        <f t="shared" si="1"/>
        <v>0.19</v>
      </c>
    </row>
    <row r="16" spans="11:16" ht="12.75" customHeight="1">
      <c r="K16" s="134">
        <v>2013</v>
      </c>
      <c r="L16" s="135" t="s">
        <v>25</v>
      </c>
      <c r="M16" s="135" t="s">
        <v>19</v>
      </c>
      <c r="N16" s="134">
        <v>0.09</v>
      </c>
      <c r="O16">
        <f t="shared" si="0"/>
        <v>0.07</v>
      </c>
      <c r="P16">
        <f t="shared" si="1"/>
        <v>0.19</v>
      </c>
    </row>
    <row r="17" spans="11:16" ht="12.75" customHeight="1">
      <c r="K17" s="134">
        <v>2317</v>
      </c>
      <c r="L17" s="135" t="s">
        <v>18</v>
      </c>
      <c r="M17" s="135" t="s">
        <v>19</v>
      </c>
      <c r="N17" s="134">
        <v>0.14</v>
      </c>
      <c r="O17">
        <f t="shared" si="0"/>
        <v>0.07</v>
      </c>
      <c r="P17">
        <f t="shared" si="1"/>
        <v>0.19</v>
      </c>
    </row>
    <row r="18" spans="11:16" ht="12.75" customHeight="1">
      <c r="K18" s="134">
        <v>2554</v>
      </c>
      <c r="L18" s="135" t="s">
        <v>26</v>
      </c>
      <c r="M18" s="135" t="s">
        <v>19</v>
      </c>
      <c r="N18" s="134">
        <v>0.09</v>
      </c>
      <c r="O18">
        <f t="shared" si="0"/>
        <v>0.07</v>
      </c>
      <c r="P18">
        <f t="shared" si="1"/>
        <v>0.19</v>
      </c>
    </row>
    <row r="19" spans="11:16" ht="12.75" customHeight="1">
      <c r="K19" s="134">
        <v>2786</v>
      </c>
      <c r="L19" s="135" t="s">
        <v>27</v>
      </c>
      <c r="M19" s="135" t="s">
        <v>19</v>
      </c>
      <c r="N19" s="134">
        <v>0.1</v>
      </c>
      <c r="O19">
        <f t="shared" si="0"/>
        <v>0.07</v>
      </c>
      <c r="P19">
        <f t="shared" si="1"/>
        <v>0.19</v>
      </c>
    </row>
    <row r="20" spans="11:16" ht="12.75" customHeight="1">
      <c r="K20" s="134">
        <v>2787</v>
      </c>
      <c r="L20" s="135" t="s">
        <v>27</v>
      </c>
      <c r="M20" s="135" t="s">
        <v>19</v>
      </c>
      <c r="N20" s="134">
        <v>0.09</v>
      </c>
      <c r="O20">
        <f t="shared" si="0"/>
        <v>0.07</v>
      </c>
      <c r="P20">
        <f t="shared" si="1"/>
        <v>0.19</v>
      </c>
    </row>
    <row r="21" spans="11:16" ht="12.75" customHeight="1">
      <c r="K21" s="134">
        <v>2788</v>
      </c>
      <c r="L21" s="135" t="s">
        <v>27</v>
      </c>
      <c r="M21" s="135" t="s">
        <v>19</v>
      </c>
      <c r="N21" s="134">
        <v>0.1</v>
      </c>
      <c r="O21">
        <f t="shared" si="0"/>
        <v>0.07</v>
      </c>
      <c r="P21">
        <f t="shared" si="1"/>
        <v>0.19</v>
      </c>
    </row>
    <row r="22" spans="11:16" ht="12.75" customHeight="1">
      <c r="K22" s="134">
        <v>2789</v>
      </c>
      <c r="L22" s="135" t="s">
        <v>27</v>
      </c>
      <c r="M22" s="135" t="s">
        <v>19</v>
      </c>
      <c r="N22" s="134">
        <v>0.09</v>
      </c>
      <c r="O22">
        <f t="shared" si="0"/>
        <v>0.07</v>
      </c>
      <c r="P22">
        <f t="shared" si="1"/>
        <v>0.19</v>
      </c>
    </row>
    <row r="23" spans="11:16" ht="12.75" customHeight="1">
      <c r="K23" s="134">
        <v>2790</v>
      </c>
      <c r="L23" s="135" t="s">
        <v>27</v>
      </c>
      <c r="M23" s="135" t="s">
        <v>19</v>
      </c>
      <c r="N23" s="134">
        <v>0.09</v>
      </c>
      <c r="O23">
        <f t="shared" si="0"/>
        <v>0.07</v>
      </c>
      <c r="P23">
        <f t="shared" si="1"/>
        <v>0.19</v>
      </c>
    </row>
    <row r="24" spans="11:16" ht="12.75" customHeight="1">
      <c r="K24" s="134">
        <v>2791</v>
      </c>
      <c r="L24" s="135" t="s">
        <v>27</v>
      </c>
      <c r="M24" s="135" t="s">
        <v>19</v>
      </c>
      <c r="N24" s="134">
        <v>0.11</v>
      </c>
      <c r="O24">
        <f t="shared" si="0"/>
        <v>0.07</v>
      </c>
      <c r="P24">
        <f t="shared" si="1"/>
        <v>0.19</v>
      </c>
    </row>
    <row r="25" spans="11:16" ht="12.75" customHeight="1">
      <c r="K25" s="134">
        <v>2861</v>
      </c>
      <c r="L25" s="135" t="s">
        <v>28</v>
      </c>
      <c r="M25" s="135" t="s">
        <v>19</v>
      </c>
      <c r="N25" s="134">
        <v>0.11</v>
      </c>
      <c r="O25">
        <f t="shared" si="0"/>
        <v>0.07</v>
      </c>
      <c r="P25">
        <f t="shared" si="1"/>
        <v>0.19</v>
      </c>
    </row>
    <row r="26" spans="11:16" ht="12.75" customHeight="1">
      <c r="K26" s="134">
        <v>2900</v>
      </c>
      <c r="L26" s="135" t="s">
        <v>29</v>
      </c>
      <c r="M26" s="135" t="s">
        <v>19</v>
      </c>
      <c r="N26" s="134">
        <v>0.14</v>
      </c>
      <c r="O26">
        <f t="shared" si="0"/>
        <v>0.07</v>
      </c>
      <c r="P26">
        <f t="shared" si="1"/>
        <v>0.19</v>
      </c>
    </row>
    <row r="27" spans="11:16" ht="12.75" customHeight="1">
      <c r="K27" s="134">
        <v>2901</v>
      </c>
      <c r="L27" s="135" t="s">
        <v>29</v>
      </c>
      <c r="M27" s="135" t="s">
        <v>19</v>
      </c>
      <c r="N27" s="134">
        <v>0.1</v>
      </c>
      <c r="O27">
        <f t="shared" si="0"/>
        <v>0.07</v>
      </c>
      <c r="P27">
        <f t="shared" si="1"/>
        <v>0.19</v>
      </c>
    </row>
    <row r="28" spans="11:16" ht="12.75" customHeight="1">
      <c r="K28" s="134">
        <v>2902</v>
      </c>
      <c r="L28" s="135" t="s">
        <v>29</v>
      </c>
      <c r="M28" s="135" t="s">
        <v>19</v>
      </c>
      <c r="N28" s="134">
        <v>0.09</v>
      </c>
      <c r="O28">
        <f t="shared" si="0"/>
        <v>0.07</v>
      </c>
      <c r="P28">
        <f t="shared" si="1"/>
        <v>0.19</v>
      </c>
    </row>
    <row r="29" spans="11:16" ht="12.75" customHeight="1">
      <c r="K29" s="134">
        <v>2903</v>
      </c>
      <c r="L29" s="135" t="s">
        <v>29</v>
      </c>
      <c r="M29" s="135" t="s">
        <v>19</v>
      </c>
      <c r="N29" s="134">
        <v>0.11</v>
      </c>
      <c r="O29">
        <f t="shared" si="0"/>
        <v>0.07</v>
      </c>
      <c r="P29">
        <f t="shared" si="1"/>
        <v>0.19</v>
      </c>
    </row>
    <row r="30" spans="11:16" ht="12.75" customHeight="1">
      <c r="K30" s="134">
        <v>2904</v>
      </c>
      <c r="L30" s="135" t="s">
        <v>29</v>
      </c>
      <c r="M30" s="135" t="s">
        <v>19</v>
      </c>
      <c r="N30" s="134">
        <v>0.08</v>
      </c>
      <c r="O30">
        <f t="shared" si="0"/>
        <v>0.07</v>
      </c>
      <c r="P30">
        <f t="shared" si="1"/>
        <v>0.19</v>
      </c>
    </row>
    <row r="31" spans="11:16" ht="12.75" customHeight="1">
      <c r="K31" s="134">
        <v>2905</v>
      </c>
      <c r="L31" s="135" t="s">
        <v>29</v>
      </c>
      <c r="M31" s="135" t="s">
        <v>19</v>
      </c>
      <c r="N31" s="134">
        <v>0.09</v>
      </c>
      <c r="O31">
        <f t="shared" si="0"/>
        <v>0.07</v>
      </c>
      <c r="P31">
        <f t="shared" si="1"/>
        <v>0.19</v>
      </c>
    </row>
    <row r="32" spans="11:16" ht="12.75" customHeight="1">
      <c r="K32" s="134">
        <v>2973</v>
      </c>
      <c r="L32" s="135" t="s">
        <v>30</v>
      </c>
      <c r="M32" s="135" t="s">
        <v>19</v>
      </c>
      <c r="N32" s="134">
        <v>0.15</v>
      </c>
      <c r="O32">
        <f t="shared" si="0"/>
        <v>0.07</v>
      </c>
      <c r="P32">
        <f t="shared" si="1"/>
        <v>0.19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0.11483870967741934</v>
      </c>
    </row>
    <row r="36" spans="13:14" ht="12.75" customHeight="1">
      <c r="M36" s="2" t="s">
        <v>12</v>
      </c>
      <c r="N36" s="4">
        <f>STDEV(N2:N34)</f>
        <v>0.024477332063487674</v>
      </c>
    </row>
    <row r="37" spans="13:14" ht="12.75" customHeight="1">
      <c r="M37" s="2" t="s">
        <v>5</v>
      </c>
      <c r="N37" s="3">
        <f>N36/N35*100</f>
        <v>21.314530729441515</v>
      </c>
    </row>
    <row r="38" spans="13:14" ht="12.75" customHeight="1">
      <c r="M38" s="2" t="s">
        <v>13</v>
      </c>
      <c r="N38" s="3">
        <f>N35/N41*100</f>
        <v>88.33746898263027</v>
      </c>
    </row>
    <row r="39" spans="13:14" ht="12.75" customHeight="1">
      <c r="M39" s="2" t="s">
        <v>6</v>
      </c>
      <c r="N39" s="5">
        <v>0.07</v>
      </c>
    </row>
    <row r="40" spans="13:14" ht="12.75" customHeight="1">
      <c r="M40" s="2" t="s">
        <v>7</v>
      </c>
      <c r="N40" s="5">
        <v>0.19</v>
      </c>
    </row>
    <row r="41" spans="13:14" ht="12.75" customHeight="1">
      <c r="M41" s="2" t="s">
        <v>8</v>
      </c>
      <c r="N41" s="5">
        <f>(N39+N40)/2</f>
        <v>0.13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36" t="s">
        <v>0</v>
      </c>
      <c r="L1" s="136" t="s">
        <v>1</v>
      </c>
      <c r="M1" s="136" t="s">
        <v>2</v>
      </c>
      <c r="N1" s="136" t="s">
        <v>113</v>
      </c>
      <c r="O1" s="1" t="s">
        <v>4</v>
      </c>
      <c r="P1" s="1" t="s">
        <v>3</v>
      </c>
    </row>
    <row r="2" spans="1:16" ht="12.75">
      <c r="A2" s="13" t="s">
        <v>112</v>
      </c>
      <c r="K2" s="137">
        <v>1766</v>
      </c>
      <c r="L2" s="138" t="s">
        <v>22</v>
      </c>
      <c r="M2" s="138" t="s">
        <v>19</v>
      </c>
      <c r="N2" s="137">
        <v>7.5</v>
      </c>
      <c r="O2">
        <f aca="true" t="shared" si="0" ref="O2:O32">$D$7</f>
        <v>6.2</v>
      </c>
      <c r="P2">
        <f aca="true" t="shared" si="1" ref="P2:P32">$E$7</f>
        <v>8</v>
      </c>
    </row>
    <row r="3" spans="1:16" ht="12.75">
      <c r="A3" s="13" t="s">
        <v>31</v>
      </c>
      <c r="K3" s="137">
        <v>1767</v>
      </c>
      <c r="L3" s="138" t="s">
        <v>22</v>
      </c>
      <c r="M3" s="138" t="s">
        <v>19</v>
      </c>
      <c r="N3" s="137">
        <v>6.8</v>
      </c>
      <c r="O3">
        <f t="shared" si="0"/>
        <v>6.2</v>
      </c>
      <c r="P3">
        <f t="shared" si="1"/>
        <v>8</v>
      </c>
    </row>
    <row r="4" spans="11:16" ht="12.75">
      <c r="K4" s="137">
        <v>1768</v>
      </c>
      <c r="L4" s="138" t="s">
        <v>22</v>
      </c>
      <c r="M4" s="138" t="s">
        <v>19</v>
      </c>
      <c r="N4" s="137">
        <v>6.1</v>
      </c>
      <c r="O4">
        <f t="shared" si="0"/>
        <v>6.2</v>
      </c>
      <c r="P4">
        <f t="shared" si="1"/>
        <v>8</v>
      </c>
    </row>
    <row r="5" spans="1:16" ht="12.75">
      <c r="A5" t="s">
        <v>15</v>
      </c>
      <c r="K5" s="137">
        <v>1769</v>
      </c>
      <c r="L5" s="138" t="s">
        <v>22</v>
      </c>
      <c r="M5" s="138" t="s">
        <v>19</v>
      </c>
      <c r="N5" s="137">
        <v>7.3</v>
      </c>
      <c r="O5">
        <f t="shared" si="0"/>
        <v>6.2</v>
      </c>
      <c r="P5">
        <f t="shared" si="1"/>
        <v>8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37">
        <v>1770</v>
      </c>
      <c r="L6" s="138" t="s">
        <v>22</v>
      </c>
      <c r="M6" s="138" t="s">
        <v>19</v>
      </c>
      <c r="N6" s="137">
        <v>6.7</v>
      </c>
      <c r="O6">
        <f t="shared" si="0"/>
        <v>6.2</v>
      </c>
      <c r="P6">
        <f t="shared" si="1"/>
        <v>8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7.1</v>
      </c>
      <c r="D7" s="5">
        <f>+N39</f>
        <v>6.2</v>
      </c>
      <c r="E7" s="5">
        <f>+N40</f>
        <v>8</v>
      </c>
      <c r="F7" s="5">
        <f>N35</f>
        <v>7.990322580645161</v>
      </c>
      <c r="G7" s="6">
        <f>N36</f>
        <v>1.1728469177489096</v>
      </c>
      <c r="H7" s="3">
        <f>N37</f>
        <v>14.67834253137513</v>
      </c>
      <c r="I7" s="3">
        <f>+N38</f>
        <v>112.5397546569741</v>
      </c>
      <c r="K7" s="137">
        <v>1771</v>
      </c>
      <c r="L7" s="138" t="s">
        <v>22</v>
      </c>
      <c r="M7" s="138" t="s">
        <v>19</v>
      </c>
      <c r="N7" s="137">
        <v>7.3</v>
      </c>
      <c r="O7">
        <f t="shared" si="0"/>
        <v>6.2</v>
      </c>
      <c r="P7">
        <f t="shared" si="1"/>
        <v>8</v>
      </c>
    </row>
    <row r="8" spans="11:16" ht="12.75" customHeight="1">
      <c r="K8" s="137">
        <v>1834</v>
      </c>
      <c r="L8" s="138" t="s">
        <v>23</v>
      </c>
      <c r="M8" s="138" t="s">
        <v>19</v>
      </c>
      <c r="N8" s="137">
        <v>9.4</v>
      </c>
      <c r="O8">
        <f t="shared" si="0"/>
        <v>6.2</v>
      </c>
      <c r="P8">
        <f t="shared" si="1"/>
        <v>8</v>
      </c>
    </row>
    <row r="9" spans="11:16" ht="12.75" customHeight="1">
      <c r="K9" s="137">
        <v>1835</v>
      </c>
      <c r="L9" s="138" t="s">
        <v>23</v>
      </c>
      <c r="M9" s="138" t="s">
        <v>19</v>
      </c>
      <c r="N9" s="137">
        <v>9.7</v>
      </c>
      <c r="O9">
        <f t="shared" si="0"/>
        <v>6.2</v>
      </c>
      <c r="P9">
        <f t="shared" si="1"/>
        <v>8</v>
      </c>
    </row>
    <row r="10" spans="11:16" ht="12.75" customHeight="1">
      <c r="K10" s="137">
        <v>1836</v>
      </c>
      <c r="L10" s="138" t="s">
        <v>23</v>
      </c>
      <c r="M10" s="138" t="s">
        <v>19</v>
      </c>
      <c r="N10" s="137">
        <v>8.3</v>
      </c>
      <c r="O10">
        <f t="shared" si="0"/>
        <v>6.2</v>
      </c>
      <c r="P10">
        <f t="shared" si="1"/>
        <v>8</v>
      </c>
    </row>
    <row r="11" spans="11:16" ht="12.75" customHeight="1">
      <c r="K11" s="137">
        <v>1837</v>
      </c>
      <c r="L11" s="138" t="s">
        <v>23</v>
      </c>
      <c r="M11" s="138" t="s">
        <v>19</v>
      </c>
      <c r="N11" s="137">
        <v>10.4</v>
      </c>
      <c r="O11">
        <f t="shared" si="0"/>
        <v>6.2</v>
      </c>
      <c r="P11">
        <f t="shared" si="1"/>
        <v>8</v>
      </c>
    </row>
    <row r="12" spans="11:16" ht="12.75" customHeight="1">
      <c r="K12" s="137">
        <v>1838</v>
      </c>
      <c r="L12" s="138" t="s">
        <v>23</v>
      </c>
      <c r="M12" s="138" t="s">
        <v>19</v>
      </c>
      <c r="N12" s="137">
        <v>9.5</v>
      </c>
      <c r="O12">
        <f t="shared" si="0"/>
        <v>6.2</v>
      </c>
      <c r="P12">
        <f t="shared" si="1"/>
        <v>8</v>
      </c>
    </row>
    <row r="13" spans="11:16" ht="12.75" customHeight="1">
      <c r="K13" s="137">
        <v>1839</v>
      </c>
      <c r="L13" s="138" t="s">
        <v>23</v>
      </c>
      <c r="M13" s="138" t="s">
        <v>19</v>
      </c>
      <c r="N13" s="137">
        <v>8.7</v>
      </c>
      <c r="O13">
        <f t="shared" si="0"/>
        <v>6.2</v>
      </c>
      <c r="P13">
        <f t="shared" si="1"/>
        <v>8</v>
      </c>
    </row>
    <row r="14" spans="11:16" ht="12.75" customHeight="1">
      <c r="K14" s="137">
        <v>1840</v>
      </c>
      <c r="L14" s="138" t="s">
        <v>23</v>
      </c>
      <c r="M14" s="138" t="s">
        <v>19</v>
      </c>
      <c r="N14" s="137">
        <v>7.1</v>
      </c>
      <c r="O14">
        <f t="shared" si="0"/>
        <v>6.2</v>
      </c>
      <c r="P14">
        <f t="shared" si="1"/>
        <v>8</v>
      </c>
    </row>
    <row r="15" spans="11:16" ht="12.75" customHeight="1">
      <c r="K15" s="137">
        <v>1992</v>
      </c>
      <c r="L15" s="138" t="s">
        <v>24</v>
      </c>
      <c r="M15" s="138" t="s">
        <v>19</v>
      </c>
      <c r="N15" s="137">
        <v>10.4</v>
      </c>
      <c r="O15">
        <f t="shared" si="0"/>
        <v>6.2</v>
      </c>
      <c r="P15">
        <f t="shared" si="1"/>
        <v>8</v>
      </c>
    </row>
    <row r="16" spans="11:16" ht="12.75" customHeight="1">
      <c r="K16" s="137">
        <v>2013</v>
      </c>
      <c r="L16" s="138" t="s">
        <v>25</v>
      </c>
      <c r="M16" s="138" t="s">
        <v>19</v>
      </c>
      <c r="N16" s="137">
        <v>9.2</v>
      </c>
      <c r="O16">
        <f t="shared" si="0"/>
        <v>6.2</v>
      </c>
      <c r="P16">
        <f t="shared" si="1"/>
        <v>8</v>
      </c>
    </row>
    <row r="17" spans="11:16" ht="12.75" customHeight="1">
      <c r="K17" s="137">
        <v>2317</v>
      </c>
      <c r="L17" s="138" t="s">
        <v>18</v>
      </c>
      <c r="M17" s="138" t="s">
        <v>19</v>
      </c>
      <c r="N17" s="137">
        <v>6.6</v>
      </c>
      <c r="O17">
        <f t="shared" si="0"/>
        <v>6.2</v>
      </c>
      <c r="P17">
        <f t="shared" si="1"/>
        <v>8</v>
      </c>
    </row>
    <row r="18" spans="11:16" ht="12.75" customHeight="1">
      <c r="K18" s="137">
        <v>2554</v>
      </c>
      <c r="L18" s="138" t="s">
        <v>26</v>
      </c>
      <c r="M18" s="138" t="s">
        <v>19</v>
      </c>
      <c r="N18" s="137">
        <v>8.2</v>
      </c>
      <c r="O18">
        <f t="shared" si="0"/>
        <v>6.2</v>
      </c>
      <c r="P18">
        <f t="shared" si="1"/>
        <v>8</v>
      </c>
    </row>
    <row r="19" spans="11:16" ht="12.75" customHeight="1">
      <c r="K19" s="137">
        <v>2786</v>
      </c>
      <c r="L19" s="138" t="s">
        <v>27</v>
      </c>
      <c r="M19" s="138" t="s">
        <v>19</v>
      </c>
      <c r="N19" s="137">
        <v>8.3</v>
      </c>
      <c r="O19">
        <f t="shared" si="0"/>
        <v>6.2</v>
      </c>
      <c r="P19">
        <f t="shared" si="1"/>
        <v>8</v>
      </c>
    </row>
    <row r="20" spans="11:16" ht="12.75" customHeight="1">
      <c r="K20" s="137">
        <v>2787</v>
      </c>
      <c r="L20" s="138" t="s">
        <v>27</v>
      </c>
      <c r="M20" s="138" t="s">
        <v>19</v>
      </c>
      <c r="N20" s="137">
        <v>8</v>
      </c>
      <c r="O20">
        <f t="shared" si="0"/>
        <v>6.2</v>
      </c>
      <c r="P20">
        <f t="shared" si="1"/>
        <v>8</v>
      </c>
    </row>
    <row r="21" spans="11:16" ht="12.75" customHeight="1">
      <c r="K21" s="137">
        <v>2788</v>
      </c>
      <c r="L21" s="138" t="s">
        <v>27</v>
      </c>
      <c r="M21" s="138" t="s">
        <v>19</v>
      </c>
      <c r="N21" s="137">
        <v>7.5</v>
      </c>
      <c r="O21">
        <f t="shared" si="0"/>
        <v>6.2</v>
      </c>
      <c r="P21">
        <f t="shared" si="1"/>
        <v>8</v>
      </c>
    </row>
    <row r="22" spans="11:16" ht="12.75" customHeight="1">
      <c r="K22" s="137">
        <v>2789</v>
      </c>
      <c r="L22" s="138" t="s">
        <v>27</v>
      </c>
      <c r="M22" s="138" t="s">
        <v>19</v>
      </c>
      <c r="N22" s="137">
        <v>7.6</v>
      </c>
      <c r="O22">
        <f t="shared" si="0"/>
        <v>6.2</v>
      </c>
      <c r="P22">
        <f t="shared" si="1"/>
        <v>8</v>
      </c>
    </row>
    <row r="23" spans="11:16" ht="12.75" customHeight="1">
      <c r="K23" s="137">
        <v>2790</v>
      </c>
      <c r="L23" s="138" t="s">
        <v>27</v>
      </c>
      <c r="M23" s="138" t="s">
        <v>19</v>
      </c>
      <c r="N23" s="137">
        <v>8.2</v>
      </c>
      <c r="O23">
        <f t="shared" si="0"/>
        <v>6.2</v>
      </c>
      <c r="P23">
        <f t="shared" si="1"/>
        <v>8</v>
      </c>
    </row>
    <row r="24" spans="11:16" ht="12.75" customHeight="1">
      <c r="K24" s="137">
        <v>2791</v>
      </c>
      <c r="L24" s="138" t="s">
        <v>27</v>
      </c>
      <c r="M24" s="138" t="s">
        <v>19</v>
      </c>
      <c r="N24" s="137">
        <v>9.1</v>
      </c>
      <c r="O24">
        <f t="shared" si="0"/>
        <v>6.2</v>
      </c>
      <c r="P24">
        <f t="shared" si="1"/>
        <v>8</v>
      </c>
    </row>
    <row r="25" spans="11:16" ht="12.75" customHeight="1">
      <c r="K25" s="137">
        <v>2861</v>
      </c>
      <c r="L25" s="138" t="s">
        <v>28</v>
      </c>
      <c r="M25" s="138" t="s">
        <v>19</v>
      </c>
      <c r="N25" s="137">
        <v>6.4</v>
      </c>
      <c r="O25">
        <f t="shared" si="0"/>
        <v>6.2</v>
      </c>
      <c r="P25">
        <f t="shared" si="1"/>
        <v>8</v>
      </c>
    </row>
    <row r="26" spans="11:16" ht="12.75" customHeight="1">
      <c r="K26" s="137">
        <v>2900</v>
      </c>
      <c r="L26" s="138" t="s">
        <v>29</v>
      </c>
      <c r="M26" s="138" t="s">
        <v>19</v>
      </c>
      <c r="N26" s="137">
        <v>6.6</v>
      </c>
      <c r="O26">
        <f t="shared" si="0"/>
        <v>6.2</v>
      </c>
      <c r="P26">
        <f t="shared" si="1"/>
        <v>8</v>
      </c>
    </row>
    <row r="27" spans="11:16" ht="12.75" customHeight="1">
      <c r="K27" s="137">
        <v>2901</v>
      </c>
      <c r="L27" s="138" t="s">
        <v>29</v>
      </c>
      <c r="M27" s="138" t="s">
        <v>19</v>
      </c>
      <c r="N27" s="137">
        <v>8.3</v>
      </c>
      <c r="O27">
        <f t="shared" si="0"/>
        <v>6.2</v>
      </c>
      <c r="P27">
        <f t="shared" si="1"/>
        <v>8</v>
      </c>
    </row>
    <row r="28" spans="11:16" ht="12.75" customHeight="1">
      <c r="K28" s="137">
        <v>2902</v>
      </c>
      <c r="L28" s="138" t="s">
        <v>29</v>
      </c>
      <c r="M28" s="138" t="s">
        <v>19</v>
      </c>
      <c r="N28" s="137">
        <v>7.6</v>
      </c>
      <c r="O28">
        <f t="shared" si="0"/>
        <v>6.2</v>
      </c>
      <c r="P28">
        <f t="shared" si="1"/>
        <v>8</v>
      </c>
    </row>
    <row r="29" spans="11:16" ht="12.75" customHeight="1">
      <c r="K29" s="137">
        <v>2903</v>
      </c>
      <c r="L29" s="138" t="s">
        <v>29</v>
      </c>
      <c r="M29" s="138" t="s">
        <v>19</v>
      </c>
      <c r="N29" s="137">
        <v>7.8</v>
      </c>
      <c r="O29">
        <f t="shared" si="0"/>
        <v>6.2</v>
      </c>
      <c r="P29">
        <f t="shared" si="1"/>
        <v>8</v>
      </c>
    </row>
    <row r="30" spans="11:16" ht="12.75" customHeight="1">
      <c r="K30" s="137">
        <v>2904</v>
      </c>
      <c r="L30" s="138" t="s">
        <v>29</v>
      </c>
      <c r="M30" s="138" t="s">
        <v>19</v>
      </c>
      <c r="N30" s="137">
        <v>8.6</v>
      </c>
      <c r="O30">
        <f t="shared" si="0"/>
        <v>6.2</v>
      </c>
      <c r="P30">
        <f t="shared" si="1"/>
        <v>8</v>
      </c>
    </row>
    <row r="31" spans="11:16" ht="12.75" customHeight="1">
      <c r="K31" s="137">
        <v>2905</v>
      </c>
      <c r="L31" s="138" t="s">
        <v>29</v>
      </c>
      <c r="M31" s="138" t="s">
        <v>19</v>
      </c>
      <c r="N31" s="137">
        <v>8.2</v>
      </c>
      <c r="O31">
        <f t="shared" si="0"/>
        <v>6.2</v>
      </c>
      <c r="P31">
        <f t="shared" si="1"/>
        <v>8</v>
      </c>
    </row>
    <row r="32" spans="11:16" ht="12.75" customHeight="1">
      <c r="K32" s="137">
        <v>2973</v>
      </c>
      <c r="L32" s="138" t="s">
        <v>30</v>
      </c>
      <c r="M32" s="138" t="s">
        <v>19</v>
      </c>
      <c r="N32" s="137">
        <v>6.3</v>
      </c>
      <c r="O32">
        <f t="shared" si="0"/>
        <v>6.2</v>
      </c>
      <c r="P32">
        <f t="shared" si="1"/>
        <v>8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7.990322580645161</v>
      </c>
    </row>
    <row r="36" spans="13:14" ht="12.75" customHeight="1">
      <c r="M36" s="2" t="s">
        <v>12</v>
      </c>
      <c r="N36" s="4">
        <f>STDEV(N2:N34)</f>
        <v>1.1728469177489096</v>
      </c>
    </row>
    <row r="37" spans="13:14" ht="12.75" customHeight="1">
      <c r="M37" s="2" t="s">
        <v>5</v>
      </c>
      <c r="N37" s="3">
        <f>N36/N35*100</f>
        <v>14.67834253137513</v>
      </c>
    </row>
    <row r="38" spans="13:14" ht="12.75" customHeight="1">
      <c r="M38" s="2" t="s">
        <v>13</v>
      </c>
      <c r="N38" s="3">
        <f>N35/N41*100</f>
        <v>112.5397546569741</v>
      </c>
    </row>
    <row r="39" spans="13:14" ht="12.75" customHeight="1">
      <c r="M39" s="2" t="s">
        <v>6</v>
      </c>
      <c r="N39" s="5">
        <v>6.2</v>
      </c>
    </row>
    <row r="40" spans="13:14" ht="12.75" customHeight="1">
      <c r="M40" s="2" t="s">
        <v>7</v>
      </c>
      <c r="N40" s="5">
        <v>8</v>
      </c>
    </row>
    <row r="41" spans="13:14" ht="12.75" customHeight="1">
      <c r="M41" s="2" t="s">
        <v>8</v>
      </c>
      <c r="N41" s="5">
        <f>(N39+N40)/2</f>
        <v>7.1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39" t="s">
        <v>0</v>
      </c>
      <c r="L1" s="139" t="s">
        <v>1</v>
      </c>
      <c r="M1" s="139" t="s">
        <v>2</v>
      </c>
      <c r="N1" s="139" t="s">
        <v>115</v>
      </c>
      <c r="O1" s="1" t="s">
        <v>4</v>
      </c>
      <c r="P1" s="1" t="s">
        <v>3</v>
      </c>
    </row>
    <row r="2" spans="1:16" ht="12.75">
      <c r="A2" s="13" t="s">
        <v>114</v>
      </c>
      <c r="K2" s="140">
        <v>1766</v>
      </c>
      <c r="L2" s="141" t="s">
        <v>22</v>
      </c>
      <c r="M2" s="141" t="s">
        <v>19</v>
      </c>
      <c r="N2" s="140">
        <v>0.49</v>
      </c>
      <c r="O2">
        <f aca="true" t="shared" si="0" ref="O2:O32">$D$7</f>
        <v>0.4</v>
      </c>
      <c r="P2">
        <f aca="true" t="shared" si="1" ref="P2:P32">$E$7</f>
        <v>0.52</v>
      </c>
    </row>
    <row r="3" spans="1:16" ht="12.75">
      <c r="A3" s="13" t="s">
        <v>31</v>
      </c>
      <c r="K3" s="140">
        <v>1767</v>
      </c>
      <c r="L3" s="141" t="s">
        <v>22</v>
      </c>
      <c r="M3" s="141" t="s">
        <v>19</v>
      </c>
      <c r="N3" s="140">
        <v>0.46</v>
      </c>
      <c r="O3">
        <f t="shared" si="0"/>
        <v>0.4</v>
      </c>
      <c r="P3">
        <f t="shared" si="1"/>
        <v>0.52</v>
      </c>
    </row>
    <row r="4" spans="11:16" ht="12.75">
      <c r="K4" s="140">
        <v>1768</v>
      </c>
      <c r="L4" s="141" t="s">
        <v>22</v>
      </c>
      <c r="M4" s="141" t="s">
        <v>19</v>
      </c>
      <c r="N4" s="140">
        <v>0.46</v>
      </c>
      <c r="O4">
        <f t="shared" si="0"/>
        <v>0.4</v>
      </c>
      <c r="P4">
        <f t="shared" si="1"/>
        <v>0.52</v>
      </c>
    </row>
    <row r="5" spans="1:16" ht="12.75">
      <c r="A5" t="s">
        <v>15</v>
      </c>
      <c r="K5" s="140">
        <v>1769</v>
      </c>
      <c r="L5" s="141" t="s">
        <v>22</v>
      </c>
      <c r="M5" s="141" t="s">
        <v>19</v>
      </c>
      <c r="N5" s="140">
        <v>0.48</v>
      </c>
      <c r="O5">
        <f t="shared" si="0"/>
        <v>0.4</v>
      </c>
      <c r="P5">
        <f t="shared" si="1"/>
        <v>0.52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40">
        <v>1770</v>
      </c>
      <c r="L6" s="141" t="s">
        <v>22</v>
      </c>
      <c r="M6" s="141" t="s">
        <v>19</v>
      </c>
      <c r="N6" s="140">
        <v>0.47</v>
      </c>
      <c r="O6">
        <f t="shared" si="0"/>
        <v>0.4</v>
      </c>
      <c r="P6">
        <f t="shared" si="1"/>
        <v>0.52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0.46</v>
      </c>
      <c r="D7" s="5">
        <f>+N39</f>
        <v>0.4</v>
      </c>
      <c r="E7" s="5">
        <f>+N40</f>
        <v>0.52</v>
      </c>
      <c r="F7" s="5">
        <f>N35</f>
        <v>0.46670967741935493</v>
      </c>
      <c r="G7" s="6">
        <f>N36</f>
        <v>0.013909693378808638</v>
      </c>
      <c r="H7" s="3">
        <f>N37</f>
        <v>2.980373892335276</v>
      </c>
      <c r="I7" s="3">
        <f>+N38</f>
        <v>101.45862552594672</v>
      </c>
      <c r="K7" s="140">
        <v>1771</v>
      </c>
      <c r="L7" s="141" t="s">
        <v>22</v>
      </c>
      <c r="M7" s="141" t="s">
        <v>19</v>
      </c>
      <c r="N7" s="140">
        <v>0.47</v>
      </c>
      <c r="O7">
        <f t="shared" si="0"/>
        <v>0.4</v>
      </c>
      <c r="P7">
        <f t="shared" si="1"/>
        <v>0.52</v>
      </c>
    </row>
    <row r="8" spans="11:16" ht="12.75" customHeight="1">
      <c r="K8" s="140">
        <v>1834</v>
      </c>
      <c r="L8" s="141" t="s">
        <v>23</v>
      </c>
      <c r="M8" s="141" t="s">
        <v>19</v>
      </c>
      <c r="N8" s="140">
        <v>0.47</v>
      </c>
      <c r="O8">
        <f t="shared" si="0"/>
        <v>0.4</v>
      </c>
      <c r="P8">
        <f t="shared" si="1"/>
        <v>0.52</v>
      </c>
    </row>
    <row r="9" spans="11:16" ht="12.75" customHeight="1">
      <c r="K9" s="140">
        <v>1835</v>
      </c>
      <c r="L9" s="141" t="s">
        <v>23</v>
      </c>
      <c r="M9" s="141" t="s">
        <v>19</v>
      </c>
      <c r="N9" s="140">
        <v>0.48</v>
      </c>
      <c r="O9">
        <f t="shared" si="0"/>
        <v>0.4</v>
      </c>
      <c r="P9">
        <f t="shared" si="1"/>
        <v>0.52</v>
      </c>
    </row>
    <row r="10" spans="11:16" ht="12.75" customHeight="1">
      <c r="K10" s="140">
        <v>1836</v>
      </c>
      <c r="L10" s="141" t="s">
        <v>23</v>
      </c>
      <c r="M10" s="141" t="s">
        <v>19</v>
      </c>
      <c r="N10" s="140">
        <v>0.48</v>
      </c>
      <c r="O10">
        <f t="shared" si="0"/>
        <v>0.4</v>
      </c>
      <c r="P10">
        <f t="shared" si="1"/>
        <v>0.52</v>
      </c>
    </row>
    <row r="11" spans="11:16" ht="12.75" customHeight="1">
      <c r="K11" s="140">
        <v>1837</v>
      </c>
      <c r="L11" s="141" t="s">
        <v>23</v>
      </c>
      <c r="M11" s="141" t="s">
        <v>19</v>
      </c>
      <c r="N11" s="140">
        <v>0.45</v>
      </c>
      <c r="O11">
        <f t="shared" si="0"/>
        <v>0.4</v>
      </c>
      <c r="P11">
        <f t="shared" si="1"/>
        <v>0.52</v>
      </c>
    </row>
    <row r="12" spans="11:16" ht="12.75" customHeight="1">
      <c r="K12" s="140">
        <v>1838</v>
      </c>
      <c r="L12" s="141" t="s">
        <v>23</v>
      </c>
      <c r="M12" s="141" t="s">
        <v>19</v>
      </c>
      <c r="N12" s="140">
        <v>0.47</v>
      </c>
      <c r="O12">
        <f t="shared" si="0"/>
        <v>0.4</v>
      </c>
      <c r="P12">
        <f t="shared" si="1"/>
        <v>0.52</v>
      </c>
    </row>
    <row r="13" spans="11:16" ht="12.75" customHeight="1">
      <c r="K13" s="140">
        <v>1839</v>
      </c>
      <c r="L13" s="141" t="s">
        <v>23</v>
      </c>
      <c r="M13" s="141" t="s">
        <v>19</v>
      </c>
      <c r="N13" s="140">
        <v>0.46</v>
      </c>
      <c r="O13">
        <f t="shared" si="0"/>
        <v>0.4</v>
      </c>
      <c r="P13">
        <f t="shared" si="1"/>
        <v>0.52</v>
      </c>
    </row>
    <row r="14" spans="11:16" ht="12.75" customHeight="1">
      <c r="K14" s="140">
        <v>1840</v>
      </c>
      <c r="L14" s="141" t="s">
        <v>23</v>
      </c>
      <c r="M14" s="141" t="s">
        <v>19</v>
      </c>
      <c r="N14" s="140">
        <v>0.46</v>
      </c>
      <c r="O14">
        <f t="shared" si="0"/>
        <v>0.4</v>
      </c>
      <c r="P14">
        <f t="shared" si="1"/>
        <v>0.52</v>
      </c>
    </row>
    <row r="15" spans="11:16" ht="12.75" customHeight="1">
      <c r="K15" s="140">
        <v>1992</v>
      </c>
      <c r="L15" s="141" t="s">
        <v>24</v>
      </c>
      <c r="M15" s="141" t="s">
        <v>19</v>
      </c>
      <c r="N15" s="140">
        <v>0.45</v>
      </c>
      <c r="O15">
        <f t="shared" si="0"/>
        <v>0.4</v>
      </c>
      <c r="P15">
        <f t="shared" si="1"/>
        <v>0.52</v>
      </c>
    </row>
    <row r="16" spans="11:16" ht="12.75" customHeight="1">
      <c r="K16" s="140">
        <v>2013</v>
      </c>
      <c r="L16" s="141" t="s">
        <v>25</v>
      </c>
      <c r="M16" s="141" t="s">
        <v>19</v>
      </c>
      <c r="N16" s="140">
        <v>0.5</v>
      </c>
      <c r="O16">
        <f t="shared" si="0"/>
        <v>0.4</v>
      </c>
      <c r="P16">
        <f t="shared" si="1"/>
        <v>0.52</v>
      </c>
    </row>
    <row r="17" spans="11:16" ht="12.75" customHeight="1">
      <c r="K17" s="140">
        <v>2317</v>
      </c>
      <c r="L17" s="141" t="s">
        <v>18</v>
      </c>
      <c r="M17" s="141" t="s">
        <v>19</v>
      </c>
      <c r="N17" s="140">
        <v>0.45</v>
      </c>
      <c r="O17">
        <f t="shared" si="0"/>
        <v>0.4</v>
      </c>
      <c r="P17">
        <f t="shared" si="1"/>
        <v>0.52</v>
      </c>
    </row>
    <row r="18" spans="11:16" ht="12.75" customHeight="1">
      <c r="K18" s="140">
        <v>2554</v>
      </c>
      <c r="L18" s="141" t="s">
        <v>26</v>
      </c>
      <c r="M18" s="141" t="s">
        <v>19</v>
      </c>
      <c r="N18" s="140">
        <v>0.47</v>
      </c>
      <c r="O18">
        <f t="shared" si="0"/>
        <v>0.4</v>
      </c>
      <c r="P18">
        <f t="shared" si="1"/>
        <v>0.52</v>
      </c>
    </row>
    <row r="19" spans="11:16" ht="12.75" customHeight="1">
      <c r="K19" s="140">
        <v>2786</v>
      </c>
      <c r="L19" s="141" t="s">
        <v>27</v>
      </c>
      <c r="M19" s="141" t="s">
        <v>19</v>
      </c>
      <c r="N19" s="140">
        <v>0.46</v>
      </c>
      <c r="O19">
        <f t="shared" si="0"/>
        <v>0.4</v>
      </c>
      <c r="P19">
        <f t="shared" si="1"/>
        <v>0.52</v>
      </c>
    </row>
    <row r="20" spans="11:16" ht="12.75" customHeight="1">
      <c r="K20" s="140">
        <v>2787</v>
      </c>
      <c r="L20" s="141" t="s">
        <v>27</v>
      </c>
      <c r="M20" s="141" t="s">
        <v>19</v>
      </c>
      <c r="N20" s="140">
        <v>0.44</v>
      </c>
      <c r="O20">
        <f t="shared" si="0"/>
        <v>0.4</v>
      </c>
      <c r="P20">
        <f t="shared" si="1"/>
        <v>0.52</v>
      </c>
    </row>
    <row r="21" spans="11:16" ht="12.75" customHeight="1">
      <c r="K21" s="140">
        <v>2788</v>
      </c>
      <c r="L21" s="141" t="s">
        <v>27</v>
      </c>
      <c r="M21" s="141" t="s">
        <v>19</v>
      </c>
      <c r="N21" s="140">
        <v>0.46</v>
      </c>
      <c r="O21">
        <f t="shared" si="0"/>
        <v>0.4</v>
      </c>
      <c r="P21">
        <f t="shared" si="1"/>
        <v>0.52</v>
      </c>
    </row>
    <row r="22" spans="11:16" ht="12.75" customHeight="1">
      <c r="K22" s="140">
        <v>2789</v>
      </c>
      <c r="L22" s="141" t="s">
        <v>27</v>
      </c>
      <c r="M22" s="141" t="s">
        <v>19</v>
      </c>
      <c r="N22" s="140">
        <v>0.46</v>
      </c>
      <c r="O22">
        <f t="shared" si="0"/>
        <v>0.4</v>
      </c>
      <c r="P22">
        <f t="shared" si="1"/>
        <v>0.52</v>
      </c>
    </row>
    <row r="23" spans="11:16" ht="12.75" customHeight="1">
      <c r="K23" s="140">
        <v>2790</v>
      </c>
      <c r="L23" s="141" t="s">
        <v>27</v>
      </c>
      <c r="M23" s="141" t="s">
        <v>19</v>
      </c>
      <c r="N23" s="140">
        <v>0.47</v>
      </c>
      <c r="O23">
        <f t="shared" si="0"/>
        <v>0.4</v>
      </c>
      <c r="P23">
        <f t="shared" si="1"/>
        <v>0.52</v>
      </c>
    </row>
    <row r="24" spans="11:16" ht="12.75" customHeight="1">
      <c r="K24" s="140">
        <v>2791</v>
      </c>
      <c r="L24" s="141" t="s">
        <v>27</v>
      </c>
      <c r="M24" s="141" t="s">
        <v>19</v>
      </c>
      <c r="N24" s="140">
        <v>0.47</v>
      </c>
      <c r="O24">
        <f t="shared" si="0"/>
        <v>0.4</v>
      </c>
      <c r="P24">
        <f t="shared" si="1"/>
        <v>0.52</v>
      </c>
    </row>
    <row r="25" spans="11:16" ht="12.75" customHeight="1">
      <c r="K25" s="140">
        <v>2861</v>
      </c>
      <c r="L25" s="141" t="s">
        <v>28</v>
      </c>
      <c r="M25" s="141" t="s">
        <v>19</v>
      </c>
      <c r="N25" s="140">
        <v>0.492</v>
      </c>
      <c r="O25">
        <f t="shared" si="0"/>
        <v>0.4</v>
      </c>
      <c r="P25">
        <f t="shared" si="1"/>
        <v>0.52</v>
      </c>
    </row>
    <row r="26" spans="11:16" ht="12.75" customHeight="1">
      <c r="K26" s="140">
        <v>2900</v>
      </c>
      <c r="L26" s="141" t="s">
        <v>29</v>
      </c>
      <c r="M26" s="141" t="s">
        <v>19</v>
      </c>
      <c r="N26" s="140">
        <v>0.45</v>
      </c>
      <c r="O26">
        <f t="shared" si="0"/>
        <v>0.4</v>
      </c>
      <c r="P26">
        <f t="shared" si="1"/>
        <v>0.52</v>
      </c>
    </row>
    <row r="27" spans="11:16" ht="12.75" customHeight="1">
      <c r="K27" s="140">
        <v>2901</v>
      </c>
      <c r="L27" s="141" t="s">
        <v>29</v>
      </c>
      <c r="M27" s="141" t="s">
        <v>19</v>
      </c>
      <c r="N27" s="140">
        <v>0.46</v>
      </c>
      <c r="O27">
        <f t="shared" si="0"/>
        <v>0.4</v>
      </c>
      <c r="P27">
        <f t="shared" si="1"/>
        <v>0.52</v>
      </c>
    </row>
    <row r="28" spans="11:16" ht="12.75" customHeight="1">
      <c r="K28" s="140">
        <v>2902</v>
      </c>
      <c r="L28" s="141" t="s">
        <v>29</v>
      </c>
      <c r="M28" s="141" t="s">
        <v>19</v>
      </c>
      <c r="N28" s="140">
        <v>0.46</v>
      </c>
      <c r="O28">
        <f t="shared" si="0"/>
        <v>0.4</v>
      </c>
      <c r="P28">
        <f t="shared" si="1"/>
        <v>0.52</v>
      </c>
    </row>
    <row r="29" spans="11:16" ht="12.75" customHeight="1">
      <c r="K29" s="140">
        <v>2903</v>
      </c>
      <c r="L29" s="141" t="s">
        <v>29</v>
      </c>
      <c r="M29" s="141" t="s">
        <v>19</v>
      </c>
      <c r="N29" s="140">
        <v>0.45</v>
      </c>
      <c r="O29">
        <f t="shared" si="0"/>
        <v>0.4</v>
      </c>
      <c r="P29">
        <f t="shared" si="1"/>
        <v>0.52</v>
      </c>
    </row>
    <row r="30" spans="11:16" ht="12.75" customHeight="1">
      <c r="K30" s="140">
        <v>2904</v>
      </c>
      <c r="L30" s="141" t="s">
        <v>29</v>
      </c>
      <c r="M30" s="141" t="s">
        <v>19</v>
      </c>
      <c r="N30" s="140">
        <v>0.47</v>
      </c>
      <c r="O30">
        <f t="shared" si="0"/>
        <v>0.4</v>
      </c>
      <c r="P30">
        <f t="shared" si="1"/>
        <v>0.52</v>
      </c>
    </row>
    <row r="31" spans="11:16" ht="12.75" customHeight="1">
      <c r="K31" s="140">
        <v>2905</v>
      </c>
      <c r="L31" s="141" t="s">
        <v>29</v>
      </c>
      <c r="M31" s="141" t="s">
        <v>19</v>
      </c>
      <c r="N31" s="140">
        <v>0.47</v>
      </c>
      <c r="O31">
        <f t="shared" si="0"/>
        <v>0.4</v>
      </c>
      <c r="P31">
        <f t="shared" si="1"/>
        <v>0.52</v>
      </c>
    </row>
    <row r="32" spans="11:16" ht="12.75" customHeight="1">
      <c r="K32" s="140">
        <v>2973</v>
      </c>
      <c r="L32" s="141" t="s">
        <v>30</v>
      </c>
      <c r="M32" s="141" t="s">
        <v>19</v>
      </c>
      <c r="N32" s="140">
        <v>0.486</v>
      </c>
      <c r="O32">
        <f t="shared" si="0"/>
        <v>0.4</v>
      </c>
      <c r="P32">
        <f t="shared" si="1"/>
        <v>0.52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0.46670967741935493</v>
      </c>
    </row>
    <row r="36" spans="13:14" ht="12.75" customHeight="1">
      <c r="M36" s="2" t="s">
        <v>12</v>
      </c>
      <c r="N36" s="4">
        <f>STDEV(N2:N34)</f>
        <v>0.013909693378808638</v>
      </c>
    </row>
    <row r="37" spans="13:14" ht="12.75" customHeight="1">
      <c r="M37" s="2" t="s">
        <v>5</v>
      </c>
      <c r="N37" s="3">
        <f>N36/N35*100</f>
        <v>2.980373892335276</v>
      </c>
    </row>
    <row r="38" spans="13:14" ht="12.75" customHeight="1">
      <c r="M38" s="2" t="s">
        <v>13</v>
      </c>
      <c r="N38" s="3">
        <f>N35/N41*100</f>
        <v>101.45862552594672</v>
      </c>
    </row>
    <row r="39" spans="13:14" ht="12.75" customHeight="1">
      <c r="M39" s="2" t="s">
        <v>6</v>
      </c>
      <c r="N39" s="5">
        <v>0.4</v>
      </c>
    </row>
    <row r="40" spans="13:14" ht="12.75" customHeight="1">
      <c r="M40" s="2" t="s">
        <v>7</v>
      </c>
      <c r="N40" s="5">
        <v>0.52</v>
      </c>
    </row>
    <row r="41" spans="13:14" ht="12.75" customHeight="1">
      <c r="M41" s="2" t="s">
        <v>8</v>
      </c>
      <c r="N41" s="5">
        <f>(N39+N40)/2</f>
        <v>0.46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42" t="s">
        <v>0</v>
      </c>
      <c r="L1" s="142" t="s">
        <v>1</v>
      </c>
      <c r="M1" s="142" t="s">
        <v>2</v>
      </c>
      <c r="N1" s="142" t="s">
        <v>117</v>
      </c>
      <c r="O1" s="1" t="s">
        <v>4</v>
      </c>
      <c r="P1" s="1" t="s">
        <v>3</v>
      </c>
    </row>
    <row r="2" spans="1:16" ht="12.75">
      <c r="A2" s="13" t="s">
        <v>116</v>
      </c>
      <c r="K2" s="143">
        <v>1766</v>
      </c>
      <c r="L2" s="144" t="s">
        <v>22</v>
      </c>
      <c r="M2" s="144" t="s">
        <v>19</v>
      </c>
      <c r="N2" s="143">
        <v>1.32</v>
      </c>
      <c r="O2">
        <f aca="true" t="shared" si="0" ref="O2:O32">$D$7</f>
        <v>1.05</v>
      </c>
      <c r="P2">
        <f aca="true" t="shared" si="1" ref="P2:P32">$E$7</f>
        <v>1.33</v>
      </c>
    </row>
    <row r="3" spans="1:16" ht="12.75">
      <c r="A3" s="13" t="s">
        <v>31</v>
      </c>
      <c r="K3" s="143">
        <v>1767</v>
      </c>
      <c r="L3" s="144" t="s">
        <v>22</v>
      </c>
      <c r="M3" s="144" t="s">
        <v>19</v>
      </c>
      <c r="N3" s="143">
        <v>1.12</v>
      </c>
      <c r="O3">
        <f t="shared" si="0"/>
        <v>1.05</v>
      </c>
      <c r="P3">
        <f t="shared" si="1"/>
        <v>1.33</v>
      </c>
    </row>
    <row r="4" spans="11:16" ht="12.75">
      <c r="K4" s="143">
        <v>1768</v>
      </c>
      <c r="L4" s="144" t="s">
        <v>22</v>
      </c>
      <c r="M4" s="144" t="s">
        <v>19</v>
      </c>
      <c r="N4" s="143">
        <v>1.13</v>
      </c>
      <c r="O4">
        <f t="shared" si="0"/>
        <v>1.05</v>
      </c>
      <c r="P4">
        <f t="shared" si="1"/>
        <v>1.33</v>
      </c>
    </row>
    <row r="5" spans="1:16" ht="12.75">
      <c r="A5" t="s">
        <v>15</v>
      </c>
      <c r="K5" s="143">
        <v>1769</v>
      </c>
      <c r="L5" s="144" t="s">
        <v>22</v>
      </c>
      <c r="M5" s="144" t="s">
        <v>19</v>
      </c>
      <c r="N5" s="143">
        <v>1.24</v>
      </c>
      <c r="O5">
        <f t="shared" si="0"/>
        <v>1.05</v>
      </c>
      <c r="P5">
        <f t="shared" si="1"/>
        <v>1.33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43">
        <v>1770</v>
      </c>
      <c r="L6" s="144" t="s">
        <v>22</v>
      </c>
      <c r="M6" s="144" t="s">
        <v>19</v>
      </c>
      <c r="N6" s="143">
        <v>1.29</v>
      </c>
      <c r="O6">
        <f t="shared" si="0"/>
        <v>1.05</v>
      </c>
      <c r="P6">
        <f t="shared" si="1"/>
        <v>1.33</v>
      </c>
    </row>
    <row r="7" spans="1:16" ht="12.75" customHeight="1">
      <c r="A7" s="5">
        <f>+N42</f>
        <v>0.02</v>
      </c>
      <c r="B7" s="5">
        <f>+N43</f>
        <v>31</v>
      </c>
      <c r="C7" s="5">
        <f>+N41</f>
        <v>1.19</v>
      </c>
      <c r="D7" s="5">
        <f>+N39</f>
        <v>1.05</v>
      </c>
      <c r="E7" s="5">
        <f>+N40</f>
        <v>1.33</v>
      </c>
      <c r="F7" s="5">
        <f>N35</f>
        <v>1.2093548387096773</v>
      </c>
      <c r="G7" s="6">
        <f>N36</f>
        <v>0.07999731178279233</v>
      </c>
      <c r="H7" s="3">
        <f>N37</f>
        <v>6.614875074063916</v>
      </c>
      <c r="I7" s="3">
        <f>+N38</f>
        <v>101.62645703442668</v>
      </c>
      <c r="K7" s="143">
        <v>1771</v>
      </c>
      <c r="L7" s="144" t="s">
        <v>22</v>
      </c>
      <c r="M7" s="144" t="s">
        <v>19</v>
      </c>
      <c r="N7" s="143">
        <v>1.2</v>
      </c>
      <c r="O7">
        <f t="shared" si="0"/>
        <v>1.05</v>
      </c>
      <c r="P7">
        <f t="shared" si="1"/>
        <v>1.33</v>
      </c>
    </row>
    <row r="8" spans="11:16" ht="12.75" customHeight="1">
      <c r="K8" s="143">
        <v>1834</v>
      </c>
      <c r="L8" s="144" t="s">
        <v>23</v>
      </c>
      <c r="M8" s="144" t="s">
        <v>19</v>
      </c>
      <c r="N8" s="143">
        <v>1.14</v>
      </c>
      <c r="O8">
        <f t="shared" si="0"/>
        <v>1.05</v>
      </c>
      <c r="P8">
        <f t="shared" si="1"/>
        <v>1.33</v>
      </c>
    </row>
    <row r="9" spans="11:16" ht="12.75" customHeight="1">
      <c r="K9" s="143">
        <v>1835</v>
      </c>
      <c r="L9" s="144" t="s">
        <v>23</v>
      </c>
      <c r="M9" s="144" t="s">
        <v>19</v>
      </c>
      <c r="N9" s="143">
        <v>1.18</v>
      </c>
      <c r="O9">
        <f t="shared" si="0"/>
        <v>1.05</v>
      </c>
      <c r="P9">
        <f t="shared" si="1"/>
        <v>1.33</v>
      </c>
    </row>
    <row r="10" spans="11:16" ht="12.75" customHeight="1">
      <c r="K10" s="143">
        <v>1836</v>
      </c>
      <c r="L10" s="144" t="s">
        <v>23</v>
      </c>
      <c r="M10" s="144" t="s">
        <v>19</v>
      </c>
      <c r="N10" s="143">
        <v>1.26</v>
      </c>
      <c r="O10">
        <f t="shared" si="0"/>
        <v>1.05</v>
      </c>
      <c r="P10">
        <f t="shared" si="1"/>
        <v>1.33</v>
      </c>
    </row>
    <row r="11" spans="11:16" ht="12.75" customHeight="1">
      <c r="K11" s="143">
        <v>1837</v>
      </c>
      <c r="L11" s="144" t="s">
        <v>23</v>
      </c>
      <c r="M11" s="144" t="s">
        <v>19</v>
      </c>
      <c r="N11" s="143">
        <v>1.15</v>
      </c>
      <c r="O11">
        <f t="shared" si="0"/>
        <v>1.05</v>
      </c>
      <c r="P11">
        <f t="shared" si="1"/>
        <v>1.33</v>
      </c>
    </row>
    <row r="12" spans="11:16" ht="12.75" customHeight="1">
      <c r="K12" s="143">
        <v>1838</v>
      </c>
      <c r="L12" s="144" t="s">
        <v>23</v>
      </c>
      <c r="M12" s="144" t="s">
        <v>19</v>
      </c>
      <c r="N12" s="143">
        <v>1.18</v>
      </c>
      <c r="O12">
        <f t="shared" si="0"/>
        <v>1.05</v>
      </c>
      <c r="P12">
        <f t="shared" si="1"/>
        <v>1.33</v>
      </c>
    </row>
    <row r="13" spans="11:16" ht="12.75" customHeight="1">
      <c r="K13" s="143">
        <v>1839</v>
      </c>
      <c r="L13" s="144" t="s">
        <v>23</v>
      </c>
      <c r="M13" s="144" t="s">
        <v>19</v>
      </c>
      <c r="N13" s="143">
        <v>1.18</v>
      </c>
      <c r="O13">
        <f t="shared" si="0"/>
        <v>1.05</v>
      </c>
      <c r="P13">
        <f t="shared" si="1"/>
        <v>1.33</v>
      </c>
    </row>
    <row r="14" spans="11:16" ht="12.75" customHeight="1">
      <c r="K14" s="143">
        <v>1840</v>
      </c>
      <c r="L14" s="144" t="s">
        <v>23</v>
      </c>
      <c r="M14" s="144" t="s">
        <v>19</v>
      </c>
      <c r="N14" s="143">
        <v>1.16</v>
      </c>
      <c r="O14">
        <f t="shared" si="0"/>
        <v>1.05</v>
      </c>
      <c r="P14">
        <f t="shared" si="1"/>
        <v>1.33</v>
      </c>
    </row>
    <row r="15" spans="11:16" ht="12.75" customHeight="1">
      <c r="K15" s="143">
        <v>1992</v>
      </c>
      <c r="L15" s="144" t="s">
        <v>24</v>
      </c>
      <c r="M15" s="144" t="s">
        <v>19</v>
      </c>
      <c r="N15" s="143">
        <v>1.15</v>
      </c>
      <c r="O15">
        <f t="shared" si="0"/>
        <v>1.05</v>
      </c>
      <c r="P15">
        <f t="shared" si="1"/>
        <v>1.33</v>
      </c>
    </row>
    <row r="16" spans="11:16" ht="12.75" customHeight="1">
      <c r="K16" s="143">
        <v>2013</v>
      </c>
      <c r="L16" s="144" t="s">
        <v>25</v>
      </c>
      <c r="M16" s="144" t="s">
        <v>19</v>
      </c>
      <c r="N16" s="143">
        <v>1.32</v>
      </c>
      <c r="O16">
        <f t="shared" si="0"/>
        <v>1.05</v>
      </c>
      <c r="P16">
        <f t="shared" si="1"/>
        <v>1.33</v>
      </c>
    </row>
    <row r="17" spans="11:16" ht="12.75" customHeight="1">
      <c r="K17" s="143">
        <v>2317</v>
      </c>
      <c r="L17" s="144" t="s">
        <v>18</v>
      </c>
      <c r="M17" s="144" t="s">
        <v>19</v>
      </c>
      <c r="N17" s="143">
        <v>1.26</v>
      </c>
      <c r="O17">
        <f t="shared" si="0"/>
        <v>1.05</v>
      </c>
      <c r="P17">
        <f t="shared" si="1"/>
        <v>1.33</v>
      </c>
    </row>
    <row r="18" spans="11:16" ht="12.75" customHeight="1">
      <c r="K18" s="143">
        <v>2554</v>
      </c>
      <c r="L18" s="144" t="s">
        <v>26</v>
      </c>
      <c r="M18" s="144" t="s">
        <v>19</v>
      </c>
      <c r="N18" s="143">
        <v>1.22</v>
      </c>
      <c r="O18">
        <f t="shared" si="0"/>
        <v>1.05</v>
      </c>
      <c r="P18">
        <f t="shared" si="1"/>
        <v>1.33</v>
      </c>
    </row>
    <row r="19" spans="11:16" ht="12.75" customHeight="1">
      <c r="K19" s="143">
        <v>2786</v>
      </c>
      <c r="L19" s="144" t="s">
        <v>27</v>
      </c>
      <c r="M19" s="144" t="s">
        <v>19</v>
      </c>
      <c r="N19" s="143">
        <v>1.2</v>
      </c>
      <c r="O19">
        <f t="shared" si="0"/>
        <v>1.05</v>
      </c>
      <c r="P19">
        <f t="shared" si="1"/>
        <v>1.33</v>
      </c>
    </row>
    <row r="20" spans="11:16" ht="12.75" customHeight="1">
      <c r="K20" s="143">
        <v>2787</v>
      </c>
      <c r="L20" s="144" t="s">
        <v>27</v>
      </c>
      <c r="M20" s="144" t="s">
        <v>19</v>
      </c>
      <c r="N20" s="143">
        <v>1.19</v>
      </c>
      <c r="O20">
        <f t="shared" si="0"/>
        <v>1.05</v>
      </c>
      <c r="P20">
        <f t="shared" si="1"/>
        <v>1.33</v>
      </c>
    </row>
    <row r="21" spans="11:16" ht="12.75" customHeight="1">
      <c r="K21" s="143">
        <v>2788</v>
      </c>
      <c r="L21" s="144" t="s">
        <v>27</v>
      </c>
      <c r="M21" s="144" t="s">
        <v>19</v>
      </c>
      <c r="N21" s="143">
        <v>1.5</v>
      </c>
      <c r="O21">
        <f t="shared" si="0"/>
        <v>1.05</v>
      </c>
      <c r="P21">
        <f t="shared" si="1"/>
        <v>1.33</v>
      </c>
    </row>
    <row r="22" spans="11:16" ht="12.75" customHeight="1">
      <c r="K22" s="143">
        <v>2789</v>
      </c>
      <c r="L22" s="144" t="s">
        <v>27</v>
      </c>
      <c r="M22" s="144" t="s">
        <v>19</v>
      </c>
      <c r="N22" s="143">
        <v>1.26</v>
      </c>
      <c r="O22">
        <f t="shared" si="0"/>
        <v>1.05</v>
      </c>
      <c r="P22">
        <f t="shared" si="1"/>
        <v>1.33</v>
      </c>
    </row>
    <row r="23" spans="11:16" ht="12.75" customHeight="1">
      <c r="K23" s="143">
        <v>2790</v>
      </c>
      <c r="L23" s="144" t="s">
        <v>27</v>
      </c>
      <c r="M23" s="144" t="s">
        <v>19</v>
      </c>
      <c r="N23" s="143">
        <v>1.22</v>
      </c>
      <c r="O23">
        <f t="shared" si="0"/>
        <v>1.05</v>
      </c>
      <c r="P23">
        <f t="shared" si="1"/>
        <v>1.33</v>
      </c>
    </row>
    <row r="24" spans="11:16" ht="12.75" customHeight="1">
      <c r="K24" s="143">
        <v>2791</v>
      </c>
      <c r="L24" s="144" t="s">
        <v>27</v>
      </c>
      <c r="M24" s="144" t="s">
        <v>19</v>
      </c>
      <c r="N24" s="143">
        <v>1.18</v>
      </c>
      <c r="O24">
        <f t="shared" si="0"/>
        <v>1.05</v>
      </c>
      <c r="P24">
        <f t="shared" si="1"/>
        <v>1.33</v>
      </c>
    </row>
    <row r="25" spans="11:16" ht="12.75" customHeight="1">
      <c r="K25" s="143">
        <v>2861</v>
      </c>
      <c r="L25" s="144" t="s">
        <v>28</v>
      </c>
      <c r="M25" s="144" t="s">
        <v>19</v>
      </c>
      <c r="N25" s="143">
        <v>1.13</v>
      </c>
      <c r="O25">
        <f t="shared" si="0"/>
        <v>1.05</v>
      </c>
      <c r="P25">
        <f t="shared" si="1"/>
        <v>1.33</v>
      </c>
    </row>
    <row r="26" spans="11:16" ht="12.75" customHeight="1">
      <c r="K26" s="143">
        <v>2900</v>
      </c>
      <c r="L26" s="144" t="s">
        <v>29</v>
      </c>
      <c r="M26" s="144" t="s">
        <v>19</v>
      </c>
      <c r="N26" s="143">
        <v>1.26</v>
      </c>
      <c r="O26">
        <f t="shared" si="0"/>
        <v>1.05</v>
      </c>
      <c r="P26">
        <f t="shared" si="1"/>
        <v>1.33</v>
      </c>
    </row>
    <row r="27" spans="11:16" ht="12.75" customHeight="1">
      <c r="K27" s="143">
        <v>2901</v>
      </c>
      <c r="L27" s="144" t="s">
        <v>29</v>
      </c>
      <c r="M27" s="144" t="s">
        <v>19</v>
      </c>
      <c r="N27" s="143">
        <v>1.2</v>
      </c>
      <c r="O27">
        <f t="shared" si="0"/>
        <v>1.05</v>
      </c>
      <c r="P27">
        <f t="shared" si="1"/>
        <v>1.33</v>
      </c>
    </row>
    <row r="28" spans="11:16" ht="12.75" customHeight="1">
      <c r="K28" s="143">
        <v>2902</v>
      </c>
      <c r="L28" s="144" t="s">
        <v>29</v>
      </c>
      <c r="M28" s="144" t="s">
        <v>19</v>
      </c>
      <c r="N28" s="143">
        <v>1.26</v>
      </c>
      <c r="O28">
        <f t="shared" si="0"/>
        <v>1.05</v>
      </c>
      <c r="P28">
        <f t="shared" si="1"/>
        <v>1.33</v>
      </c>
    </row>
    <row r="29" spans="11:16" ht="12.75" customHeight="1">
      <c r="K29" s="143">
        <v>2903</v>
      </c>
      <c r="L29" s="144" t="s">
        <v>29</v>
      </c>
      <c r="M29" s="144" t="s">
        <v>19</v>
      </c>
      <c r="N29" s="143">
        <v>1.1</v>
      </c>
      <c r="O29">
        <f t="shared" si="0"/>
        <v>1.05</v>
      </c>
      <c r="P29">
        <f t="shared" si="1"/>
        <v>1.33</v>
      </c>
    </row>
    <row r="30" spans="11:16" ht="12.75" customHeight="1">
      <c r="K30" s="143">
        <v>2904</v>
      </c>
      <c r="L30" s="144" t="s">
        <v>29</v>
      </c>
      <c r="M30" s="144" t="s">
        <v>19</v>
      </c>
      <c r="N30" s="143">
        <v>1.15</v>
      </c>
      <c r="O30">
        <f t="shared" si="0"/>
        <v>1.05</v>
      </c>
      <c r="P30">
        <f t="shared" si="1"/>
        <v>1.33</v>
      </c>
    </row>
    <row r="31" spans="11:16" ht="12.75" customHeight="1">
      <c r="K31" s="143">
        <v>2905</v>
      </c>
      <c r="L31" s="144" t="s">
        <v>29</v>
      </c>
      <c r="M31" s="144" t="s">
        <v>19</v>
      </c>
      <c r="N31" s="143">
        <v>1.22</v>
      </c>
      <c r="O31">
        <f t="shared" si="0"/>
        <v>1.05</v>
      </c>
      <c r="P31">
        <f t="shared" si="1"/>
        <v>1.33</v>
      </c>
    </row>
    <row r="32" spans="11:16" ht="12.75" customHeight="1">
      <c r="K32" s="143">
        <v>2973</v>
      </c>
      <c r="L32" s="144" t="s">
        <v>30</v>
      </c>
      <c r="M32" s="144" t="s">
        <v>19</v>
      </c>
      <c r="N32" s="143">
        <v>1.12</v>
      </c>
      <c r="O32">
        <f t="shared" si="0"/>
        <v>1.05</v>
      </c>
      <c r="P32">
        <f t="shared" si="1"/>
        <v>1.33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1.2093548387096773</v>
      </c>
    </row>
    <row r="36" spans="13:14" ht="12.75" customHeight="1">
      <c r="M36" s="2" t="s">
        <v>12</v>
      </c>
      <c r="N36" s="4">
        <f>STDEV(N2:N34)</f>
        <v>0.07999731178279233</v>
      </c>
    </row>
    <row r="37" spans="13:14" ht="12.75" customHeight="1">
      <c r="M37" s="2" t="s">
        <v>5</v>
      </c>
      <c r="N37" s="3">
        <f>N36/N35*100</f>
        <v>6.614875074063916</v>
      </c>
    </row>
    <row r="38" spans="13:14" ht="12.75" customHeight="1">
      <c r="M38" s="2" t="s">
        <v>13</v>
      </c>
      <c r="N38" s="3">
        <f>N35/N41*100</f>
        <v>101.62645703442668</v>
      </c>
    </row>
    <row r="39" spans="13:14" ht="12.75" customHeight="1">
      <c r="M39" s="2" t="s">
        <v>6</v>
      </c>
      <c r="N39" s="5">
        <v>1.05</v>
      </c>
    </row>
    <row r="40" spans="13:14" ht="12.75" customHeight="1">
      <c r="M40" s="2" t="s">
        <v>7</v>
      </c>
      <c r="N40" s="5">
        <v>1.33</v>
      </c>
    </row>
    <row r="41" spans="13:14" ht="12.75" customHeight="1">
      <c r="M41" s="2" t="s">
        <v>8</v>
      </c>
      <c r="N41" s="5">
        <f>(N39+N40)/2</f>
        <v>1.19</v>
      </c>
    </row>
    <row r="42" spans="13:14" ht="12.75" customHeight="1">
      <c r="M42" s="2" t="s">
        <v>9</v>
      </c>
      <c r="N42" s="5">
        <v>0.02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45" t="s">
        <v>0</v>
      </c>
      <c r="L1" s="145" t="s">
        <v>1</v>
      </c>
      <c r="M1" s="145" t="s">
        <v>2</v>
      </c>
      <c r="N1" s="145" t="s">
        <v>119</v>
      </c>
      <c r="O1" s="1" t="s">
        <v>4</v>
      </c>
      <c r="P1" s="1" t="s">
        <v>3</v>
      </c>
    </row>
    <row r="2" spans="1:16" ht="12.75">
      <c r="A2" s="13" t="s">
        <v>118</v>
      </c>
      <c r="K2" s="146">
        <v>1481</v>
      </c>
      <c r="L2" s="147" t="s">
        <v>81</v>
      </c>
      <c r="M2" s="147" t="s">
        <v>19</v>
      </c>
      <c r="N2" s="146">
        <v>3.3</v>
      </c>
      <c r="O2">
        <f aca="true" t="shared" si="0" ref="O2:O33">$D$7</f>
        <v>3.2</v>
      </c>
      <c r="P2">
        <f aca="true" t="shared" si="1" ref="P2:P33">$E$7</f>
        <v>4.1</v>
      </c>
    </row>
    <row r="3" spans="1:16" ht="12.75">
      <c r="A3" s="13" t="s">
        <v>31</v>
      </c>
      <c r="K3" s="146">
        <v>1766</v>
      </c>
      <c r="L3" s="147" t="s">
        <v>22</v>
      </c>
      <c r="M3" s="147" t="s">
        <v>19</v>
      </c>
      <c r="N3" s="146">
        <v>4</v>
      </c>
      <c r="O3">
        <f t="shared" si="0"/>
        <v>3.2</v>
      </c>
      <c r="P3">
        <f t="shared" si="1"/>
        <v>4.1</v>
      </c>
    </row>
    <row r="4" spans="11:16" ht="12.75">
      <c r="K4" s="146">
        <v>1767</v>
      </c>
      <c r="L4" s="147" t="s">
        <v>22</v>
      </c>
      <c r="M4" s="147" t="s">
        <v>19</v>
      </c>
      <c r="N4" s="146">
        <v>3.8</v>
      </c>
      <c r="O4">
        <f t="shared" si="0"/>
        <v>3.2</v>
      </c>
      <c r="P4">
        <f t="shared" si="1"/>
        <v>4.1</v>
      </c>
    </row>
    <row r="5" spans="1:16" ht="12.75">
      <c r="A5" t="s">
        <v>15</v>
      </c>
      <c r="K5" s="146">
        <v>1768</v>
      </c>
      <c r="L5" s="147" t="s">
        <v>22</v>
      </c>
      <c r="M5" s="147" t="s">
        <v>19</v>
      </c>
      <c r="N5" s="146">
        <v>3.4</v>
      </c>
      <c r="O5">
        <f t="shared" si="0"/>
        <v>3.2</v>
      </c>
      <c r="P5">
        <f t="shared" si="1"/>
        <v>4.1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46">
        <v>1769</v>
      </c>
      <c r="L6" s="147" t="s">
        <v>22</v>
      </c>
      <c r="M6" s="147" t="s">
        <v>19</v>
      </c>
      <c r="N6" s="146">
        <v>3.6</v>
      </c>
      <c r="O6">
        <f t="shared" si="0"/>
        <v>3.2</v>
      </c>
      <c r="P6">
        <f t="shared" si="1"/>
        <v>4.1</v>
      </c>
    </row>
    <row r="7" spans="1:16" ht="12.75" customHeight="1">
      <c r="A7" s="5">
        <f>+N42</f>
        <v>0.1</v>
      </c>
      <c r="B7" s="5">
        <f>+N43</f>
        <v>32</v>
      </c>
      <c r="C7" s="5">
        <f>+N41</f>
        <v>3.65</v>
      </c>
      <c r="D7" s="5">
        <f>+N39</f>
        <v>3.2</v>
      </c>
      <c r="E7" s="5">
        <f>+N40</f>
        <v>4.1</v>
      </c>
      <c r="F7" s="5">
        <f>N35</f>
        <v>3.525000000000001</v>
      </c>
      <c r="G7" s="6">
        <f>N36</f>
        <v>0.18491497610277408</v>
      </c>
      <c r="H7" s="3">
        <f>N37</f>
        <v>5.245814924901391</v>
      </c>
      <c r="I7" s="3">
        <f>+N38</f>
        <v>96.57534246575345</v>
      </c>
      <c r="K7" s="146">
        <v>1770</v>
      </c>
      <c r="L7" s="147" t="s">
        <v>22</v>
      </c>
      <c r="M7" s="147" t="s">
        <v>19</v>
      </c>
      <c r="N7" s="146">
        <v>3.6</v>
      </c>
      <c r="O7">
        <f t="shared" si="0"/>
        <v>3.2</v>
      </c>
      <c r="P7">
        <f t="shared" si="1"/>
        <v>4.1</v>
      </c>
    </row>
    <row r="8" spans="11:16" ht="12.75" customHeight="1">
      <c r="K8" s="146">
        <v>1771</v>
      </c>
      <c r="L8" s="147" t="s">
        <v>22</v>
      </c>
      <c r="M8" s="147" t="s">
        <v>19</v>
      </c>
      <c r="N8" s="146">
        <v>3.8</v>
      </c>
      <c r="O8">
        <f t="shared" si="0"/>
        <v>3.2</v>
      </c>
      <c r="P8">
        <f t="shared" si="1"/>
        <v>4.1</v>
      </c>
    </row>
    <row r="9" spans="11:16" ht="12.75" customHeight="1">
      <c r="K9" s="146">
        <v>1834</v>
      </c>
      <c r="L9" s="147" t="s">
        <v>23</v>
      </c>
      <c r="M9" s="147" t="s">
        <v>19</v>
      </c>
      <c r="N9" s="146">
        <v>3.3</v>
      </c>
      <c r="O9">
        <f t="shared" si="0"/>
        <v>3.2</v>
      </c>
      <c r="P9">
        <f t="shared" si="1"/>
        <v>4.1</v>
      </c>
    </row>
    <row r="10" spans="11:16" ht="12.75" customHeight="1">
      <c r="K10" s="146">
        <v>1835</v>
      </c>
      <c r="L10" s="147" t="s">
        <v>23</v>
      </c>
      <c r="M10" s="147" t="s">
        <v>19</v>
      </c>
      <c r="N10" s="146">
        <v>3.5</v>
      </c>
      <c r="O10">
        <f t="shared" si="0"/>
        <v>3.2</v>
      </c>
      <c r="P10">
        <f t="shared" si="1"/>
        <v>4.1</v>
      </c>
    </row>
    <row r="11" spans="11:16" ht="12.75" customHeight="1">
      <c r="K11" s="146">
        <v>1836</v>
      </c>
      <c r="L11" s="147" t="s">
        <v>23</v>
      </c>
      <c r="M11" s="147" t="s">
        <v>19</v>
      </c>
      <c r="N11" s="146">
        <v>3.5</v>
      </c>
      <c r="O11">
        <f t="shared" si="0"/>
        <v>3.2</v>
      </c>
      <c r="P11">
        <f t="shared" si="1"/>
        <v>4.1</v>
      </c>
    </row>
    <row r="12" spans="11:16" ht="12.75" customHeight="1">
      <c r="K12" s="146">
        <v>1837</v>
      </c>
      <c r="L12" s="147" t="s">
        <v>23</v>
      </c>
      <c r="M12" s="147" t="s">
        <v>19</v>
      </c>
      <c r="N12" s="146">
        <v>3.5</v>
      </c>
      <c r="O12">
        <f t="shared" si="0"/>
        <v>3.2</v>
      </c>
      <c r="P12">
        <f t="shared" si="1"/>
        <v>4.1</v>
      </c>
    </row>
    <row r="13" spans="11:16" ht="12.75" customHeight="1">
      <c r="K13" s="146">
        <v>1838</v>
      </c>
      <c r="L13" s="147" t="s">
        <v>23</v>
      </c>
      <c r="M13" s="147" t="s">
        <v>19</v>
      </c>
      <c r="N13" s="146">
        <v>3.7</v>
      </c>
      <c r="O13">
        <f t="shared" si="0"/>
        <v>3.2</v>
      </c>
      <c r="P13">
        <f t="shared" si="1"/>
        <v>4.1</v>
      </c>
    </row>
    <row r="14" spans="11:16" ht="12.75" customHeight="1">
      <c r="K14" s="146">
        <v>1839</v>
      </c>
      <c r="L14" s="147" t="s">
        <v>23</v>
      </c>
      <c r="M14" s="147" t="s">
        <v>19</v>
      </c>
      <c r="N14" s="146">
        <v>3.4</v>
      </c>
      <c r="O14">
        <f t="shared" si="0"/>
        <v>3.2</v>
      </c>
      <c r="P14">
        <f t="shared" si="1"/>
        <v>4.1</v>
      </c>
    </row>
    <row r="15" spans="11:16" ht="12.75" customHeight="1">
      <c r="K15" s="146">
        <v>1840</v>
      </c>
      <c r="L15" s="147" t="s">
        <v>23</v>
      </c>
      <c r="M15" s="147" t="s">
        <v>19</v>
      </c>
      <c r="N15" s="146">
        <v>3.3</v>
      </c>
      <c r="O15">
        <f t="shared" si="0"/>
        <v>3.2</v>
      </c>
      <c r="P15">
        <f t="shared" si="1"/>
        <v>4.1</v>
      </c>
    </row>
    <row r="16" spans="11:16" ht="12.75" customHeight="1">
      <c r="K16" s="146">
        <v>1992</v>
      </c>
      <c r="L16" s="147" t="s">
        <v>24</v>
      </c>
      <c r="M16" s="147" t="s">
        <v>19</v>
      </c>
      <c r="N16" s="146">
        <v>3.5</v>
      </c>
      <c r="O16">
        <f t="shared" si="0"/>
        <v>3.2</v>
      </c>
      <c r="P16">
        <f t="shared" si="1"/>
        <v>4.1</v>
      </c>
    </row>
    <row r="17" spans="11:16" ht="12.75" customHeight="1">
      <c r="K17" s="146">
        <v>2013</v>
      </c>
      <c r="L17" s="147" t="s">
        <v>25</v>
      </c>
      <c r="M17" s="147" t="s">
        <v>19</v>
      </c>
      <c r="N17" s="146">
        <v>3.6</v>
      </c>
      <c r="O17">
        <f t="shared" si="0"/>
        <v>3.2</v>
      </c>
      <c r="P17">
        <f t="shared" si="1"/>
        <v>4.1</v>
      </c>
    </row>
    <row r="18" spans="11:16" ht="12.75" customHeight="1">
      <c r="K18" s="146">
        <v>2317</v>
      </c>
      <c r="L18" s="147" t="s">
        <v>18</v>
      </c>
      <c r="M18" s="147" t="s">
        <v>19</v>
      </c>
      <c r="N18" s="146">
        <v>3.9</v>
      </c>
      <c r="O18">
        <f t="shared" si="0"/>
        <v>3.2</v>
      </c>
      <c r="P18">
        <f t="shared" si="1"/>
        <v>4.1</v>
      </c>
    </row>
    <row r="19" spans="11:16" ht="12.75" customHeight="1">
      <c r="K19" s="146">
        <v>2554</v>
      </c>
      <c r="L19" s="147" t="s">
        <v>26</v>
      </c>
      <c r="M19" s="147" t="s">
        <v>19</v>
      </c>
      <c r="N19" s="146">
        <v>3.5</v>
      </c>
      <c r="O19">
        <f t="shared" si="0"/>
        <v>3.2</v>
      </c>
      <c r="P19">
        <f t="shared" si="1"/>
        <v>4.1</v>
      </c>
    </row>
    <row r="20" spans="11:16" ht="12.75" customHeight="1">
      <c r="K20" s="146">
        <v>2786</v>
      </c>
      <c r="L20" s="147" t="s">
        <v>27</v>
      </c>
      <c r="M20" s="147" t="s">
        <v>19</v>
      </c>
      <c r="N20" s="146">
        <v>3.5</v>
      </c>
      <c r="O20">
        <f t="shared" si="0"/>
        <v>3.2</v>
      </c>
      <c r="P20">
        <f t="shared" si="1"/>
        <v>4.1</v>
      </c>
    </row>
    <row r="21" spans="11:16" ht="12.75" customHeight="1">
      <c r="K21" s="146">
        <v>2787</v>
      </c>
      <c r="L21" s="147" t="s">
        <v>27</v>
      </c>
      <c r="M21" s="147" t="s">
        <v>19</v>
      </c>
      <c r="N21" s="146">
        <v>3.4</v>
      </c>
      <c r="O21">
        <f t="shared" si="0"/>
        <v>3.2</v>
      </c>
      <c r="P21">
        <f t="shared" si="1"/>
        <v>4.1</v>
      </c>
    </row>
    <row r="22" spans="11:16" ht="12.75" customHeight="1">
      <c r="K22" s="146">
        <v>2788</v>
      </c>
      <c r="L22" s="147" t="s">
        <v>27</v>
      </c>
      <c r="M22" s="147" t="s">
        <v>19</v>
      </c>
      <c r="N22" s="146">
        <v>3.4</v>
      </c>
      <c r="O22">
        <f t="shared" si="0"/>
        <v>3.2</v>
      </c>
      <c r="P22">
        <f t="shared" si="1"/>
        <v>4.1</v>
      </c>
    </row>
    <row r="23" spans="11:16" ht="12.75" customHeight="1">
      <c r="K23" s="146">
        <v>2789</v>
      </c>
      <c r="L23" s="147" t="s">
        <v>27</v>
      </c>
      <c r="M23" s="147" t="s">
        <v>19</v>
      </c>
      <c r="N23" s="146">
        <v>3.5</v>
      </c>
      <c r="O23">
        <f t="shared" si="0"/>
        <v>3.2</v>
      </c>
      <c r="P23">
        <f t="shared" si="1"/>
        <v>4.1</v>
      </c>
    </row>
    <row r="24" spans="11:16" ht="12.75" customHeight="1">
      <c r="K24" s="146">
        <v>2790</v>
      </c>
      <c r="L24" s="147" t="s">
        <v>27</v>
      </c>
      <c r="M24" s="147" t="s">
        <v>19</v>
      </c>
      <c r="N24" s="146">
        <v>3.5</v>
      </c>
      <c r="O24">
        <f t="shared" si="0"/>
        <v>3.2</v>
      </c>
      <c r="P24">
        <f t="shared" si="1"/>
        <v>4.1</v>
      </c>
    </row>
    <row r="25" spans="11:16" ht="12.75" customHeight="1">
      <c r="K25" s="146">
        <v>2791</v>
      </c>
      <c r="L25" s="147" t="s">
        <v>27</v>
      </c>
      <c r="M25" s="147" t="s">
        <v>19</v>
      </c>
      <c r="N25" s="146">
        <v>3.5</v>
      </c>
      <c r="O25">
        <f t="shared" si="0"/>
        <v>3.2</v>
      </c>
      <c r="P25">
        <f t="shared" si="1"/>
        <v>4.1</v>
      </c>
    </row>
    <row r="26" spans="11:16" ht="12.75" customHeight="1">
      <c r="K26" s="146">
        <v>2861</v>
      </c>
      <c r="L26" s="147" t="s">
        <v>28</v>
      </c>
      <c r="M26" s="147" t="s">
        <v>19</v>
      </c>
      <c r="N26" s="146">
        <v>3.4</v>
      </c>
      <c r="O26">
        <f t="shared" si="0"/>
        <v>3.2</v>
      </c>
      <c r="P26">
        <f t="shared" si="1"/>
        <v>4.1</v>
      </c>
    </row>
    <row r="27" spans="11:16" ht="12.75" customHeight="1">
      <c r="K27" s="146">
        <v>2900</v>
      </c>
      <c r="L27" s="147" t="s">
        <v>29</v>
      </c>
      <c r="M27" s="147" t="s">
        <v>19</v>
      </c>
      <c r="N27" s="146">
        <v>3.9</v>
      </c>
      <c r="O27">
        <f t="shared" si="0"/>
        <v>3.2</v>
      </c>
      <c r="P27">
        <f t="shared" si="1"/>
        <v>4.1</v>
      </c>
    </row>
    <row r="28" spans="11:16" ht="12.75" customHeight="1">
      <c r="K28" s="146">
        <v>2901</v>
      </c>
      <c r="L28" s="147" t="s">
        <v>29</v>
      </c>
      <c r="M28" s="147" t="s">
        <v>19</v>
      </c>
      <c r="N28" s="146">
        <v>3.5</v>
      </c>
      <c r="O28">
        <f t="shared" si="0"/>
        <v>3.2</v>
      </c>
      <c r="P28">
        <f t="shared" si="1"/>
        <v>4.1</v>
      </c>
    </row>
    <row r="29" spans="11:16" ht="12.75" customHeight="1">
      <c r="K29" s="146">
        <v>2902</v>
      </c>
      <c r="L29" s="147" t="s">
        <v>29</v>
      </c>
      <c r="M29" s="147" t="s">
        <v>19</v>
      </c>
      <c r="N29" s="146">
        <v>3.5</v>
      </c>
      <c r="O29">
        <f t="shared" si="0"/>
        <v>3.2</v>
      </c>
      <c r="P29">
        <f t="shared" si="1"/>
        <v>4.1</v>
      </c>
    </row>
    <row r="30" spans="11:16" ht="12.75" customHeight="1">
      <c r="K30" s="146">
        <v>2903</v>
      </c>
      <c r="L30" s="147" t="s">
        <v>29</v>
      </c>
      <c r="M30" s="147" t="s">
        <v>19</v>
      </c>
      <c r="N30" s="146">
        <v>3.3</v>
      </c>
      <c r="O30">
        <f t="shared" si="0"/>
        <v>3.2</v>
      </c>
      <c r="P30">
        <f t="shared" si="1"/>
        <v>4.1</v>
      </c>
    </row>
    <row r="31" spans="11:16" ht="12.75" customHeight="1">
      <c r="K31" s="146">
        <v>2904</v>
      </c>
      <c r="L31" s="147" t="s">
        <v>29</v>
      </c>
      <c r="M31" s="147" t="s">
        <v>19</v>
      </c>
      <c r="N31" s="146">
        <v>3.4</v>
      </c>
      <c r="O31">
        <f t="shared" si="0"/>
        <v>3.2</v>
      </c>
      <c r="P31">
        <f t="shared" si="1"/>
        <v>4.1</v>
      </c>
    </row>
    <row r="32" spans="11:16" ht="12.75" customHeight="1">
      <c r="K32" s="146">
        <v>2905</v>
      </c>
      <c r="L32" s="147" t="s">
        <v>29</v>
      </c>
      <c r="M32" s="147" t="s">
        <v>19</v>
      </c>
      <c r="N32" s="146">
        <v>3.5</v>
      </c>
      <c r="O32">
        <f t="shared" si="0"/>
        <v>3.2</v>
      </c>
      <c r="P32">
        <f t="shared" si="1"/>
        <v>4.1</v>
      </c>
    </row>
    <row r="33" spans="11:16" ht="12.75" customHeight="1">
      <c r="K33" s="146">
        <v>2973</v>
      </c>
      <c r="L33" s="147" t="s">
        <v>30</v>
      </c>
      <c r="M33" s="147" t="s">
        <v>19</v>
      </c>
      <c r="N33" s="146">
        <v>3.3</v>
      </c>
      <c r="O33">
        <f t="shared" si="0"/>
        <v>3.2</v>
      </c>
      <c r="P33">
        <f t="shared" si="1"/>
        <v>4.1</v>
      </c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3.525000000000001</v>
      </c>
    </row>
    <row r="36" spans="13:14" ht="12.75" customHeight="1">
      <c r="M36" s="2" t="s">
        <v>12</v>
      </c>
      <c r="N36" s="4">
        <f>STDEV(N2:N34)</f>
        <v>0.18491497610277408</v>
      </c>
    </row>
    <row r="37" spans="13:14" ht="12.75" customHeight="1">
      <c r="M37" s="2" t="s">
        <v>5</v>
      </c>
      <c r="N37" s="3">
        <f>N36/N35*100</f>
        <v>5.245814924901391</v>
      </c>
    </row>
    <row r="38" spans="13:14" ht="12.75" customHeight="1">
      <c r="M38" s="2" t="s">
        <v>13</v>
      </c>
      <c r="N38" s="3">
        <f>N35/N41*100</f>
        <v>96.57534246575345</v>
      </c>
    </row>
    <row r="39" spans="13:14" ht="12.75" customHeight="1">
      <c r="M39" s="2" t="s">
        <v>6</v>
      </c>
      <c r="N39" s="5">
        <v>3.2</v>
      </c>
    </row>
    <row r="40" spans="13:14" ht="12.75" customHeight="1">
      <c r="M40" s="2" t="s">
        <v>7</v>
      </c>
      <c r="N40" s="5">
        <v>4.1</v>
      </c>
    </row>
    <row r="41" spans="13:14" ht="12.75" customHeight="1">
      <c r="M41" s="2" t="s">
        <v>8</v>
      </c>
      <c r="N41" s="5">
        <f>(N39+N40)/2</f>
        <v>3.65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32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48" t="s">
        <v>0</v>
      </c>
      <c r="L1" s="148" t="s">
        <v>1</v>
      </c>
      <c r="M1" s="148" t="s">
        <v>2</v>
      </c>
      <c r="N1" s="148" t="s">
        <v>121</v>
      </c>
      <c r="O1" s="1" t="s">
        <v>4</v>
      </c>
      <c r="P1" s="1" t="s">
        <v>3</v>
      </c>
    </row>
    <row r="2" spans="1:16" ht="12.75">
      <c r="A2" s="13" t="s">
        <v>120</v>
      </c>
      <c r="K2" s="149">
        <v>1481</v>
      </c>
      <c r="L2" s="150" t="s">
        <v>81</v>
      </c>
      <c r="M2" s="150" t="s">
        <v>19</v>
      </c>
      <c r="N2" s="149">
        <v>120</v>
      </c>
      <c r="O2">
        <f aca="true" t="shared" si="0" ref="O2:O33">$D$7</f>
        <v>107</v>
      </c>
      <c r="P2">
        <f aca="true" t="shared" si="1" ref="P2:P33">$E$7</f>
        <v>133</v>
      </c>
    </row>
    <row r="3" spans="1:16" ht="12.75">
      <c r="A3" s="13" t="s">
        <v>31</v>
      </c>
      <c r="K3" s="149">
        <v>1766</v>
      </c>
      <c r="L3" s="150" t="s">
        <v>22</v>
      </c>
      <c r="M3" s="150" t="s">
        <v>19</v>
      </c>
      <c r="N3" s="149">
        <v>124</v>
      </c>
      <c r="O3">
        <f t="shared" si="0"/>
        <v>107</v>
      </c>
      <c r="P3">
        <f t="shared" si="1"/>
        <v>133</v>
      </c>
    </row>
    <row r="4" spans="11:16" ht="12.75">
      <c r="K4" s="149">
        <v>1767</v>
      </c>
      <c r="L4" s="150" t="s">
        <v>22</v>
      </c>
      <c r="M4" s="150" t="s">
        <v>19</v>
      </c>
      <c r="N4" s="149">
        <v>118</v>
      </c>
      <c r="O4">
        <f t="shared" si="0"/>
        <v>107</v>
      </c>
      <c r="P4">
        <f t="shared" si="1"/>
        <v>133</v>
      </c>
    </row>
    <row r="5" spans="1:16" ht="12.75">
      <c r="A5" t="s">
        <v>15</v>
      </c>
      <c r="K5" s="149">
        <v>1768</v>
      </c>
      <c r="L5" s="150" t="s">
        <v>22</v>
      </c>
      <c r="M5" s="150" t="s">
        <v>19</v>
      </c>
      <c r="N5" s="149">
        <v>120</v>
      </c>
      <c r="O5">
        <f t="shared" si="0"/>
        <v>107</v>
      </c>
      <c r="P5">
        <f t="shared" si="1"/>
        <v>133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49">
        <v>1769</v>
      </c>
      <c r="L6" s="150" t="s">
        <v>22</v>
      </c>
      <c r="M6" s="150" t="s">
        <v>19</v>
      </c>
      <c r="N6" s="149">
        <v>117</v>
      </c>
      <c r="O6">
        <f t="shared" si="0"/>
        <v>107</v>
      </c>
      <c r="P6">
        <f t="shared" si="1"/>
        <v>133</v>
      </c>
    </row>
    <row r="7" spans="1:16" ht="12.75" customHeight="1">
      <c r="A7" s="5">
        <f>+N42</f>
        <v>1</v>
      </c>
      <c r="B7" s="5">
        <f>+N43</f>
        <v>32</v>
      </c>
      <c r="C7" s="5">
        <f>+N41</f>
        <v>120</v>
      </c>
      <c r="D7" s="5">
        <f>+N39</f>
        <v>107</v>
      </c>
      <c r="E7" s="5">
        <f>+N40</f>
        <v>133</v>
      </c>
      <c r="F7" s="5">
        <f>N35</f>
        <v>118.5</v>
      </c>
      <c r="G7" s="6">
        <f>N36</f>
        <v>2.5144742283748487</v>
      </c>
      <c r="H7" s="3">
        <f>N37</f>
        <v>2.1219191800631636</v>
      </c>
      <c r="I7" s="3">
        <f>+N38</f>
        <v>98.75</v>
      </c>
      <c r="K7" s="149">
        <v>1770</v>
      </c>
      <c r="L7" s="150" t="s">
        <v>22</v>
      </c>
      <c r="M7" s="150" t="s">
        <v>19</v>
      </c>
      <c r="N7" s="149">
        <v>119</v>
      </c>
      <c r="O7">
        <f t="shared" si="0"/>
        <v>107</v>
      </c>
      <c r="P7">
        <f t="shared" si="1"/>
        <v>133</v>
      </c>
    </row>
    <row r="8" spans="11:16" ht="12.75" customHeight="1">
      <c r="K8" s="149">
        <v>1771</v>
      </c>
      <c r="L8" s="150" t="s">
        <v>22</v>
      </c>
      <c r="M8" s="150" t="s">
        <v>19</v>
      </c>
      <c r="N8" s="149">
        <v>124</v>
      </c>
      <c r="O8">
        <f t="shared" si="0"/>
        <v>107</v>
      </c>
      <c r="P8">
        <f t="shared" si="1"/>
        <v>133</v>
      </c>
    </row>
    <row r="9" spans="11:16" ht="12.75" customHeight="1">
      <c r="K9" s="149">
        <v>1834</v>
      </c>
      <c r="L9" s="150" t="s">
        <v>23</v>
      </c>
      <c r="M9" s="150" t="s">
        <v>19</v>
      </c>
      <c r="N9" s="149">
        <v>117</v>
      </c>
      <c r="O9">
        <f t="shared" si="0"/>
        <v>107</v>
      </c>
      <c r="P9">
        <f t="shared" si="1"/>
        <v>133</v>
      </c>
    </row>
    <row r="10" spans="11:16" ht="12.75" customHeight="1">
      <c r="K10" s="149">
        <v>1835</v>
      </c>
      <c r="L10" s="150" t="s">
        <v>23</v>
      </c>
      <c r="M10" s="150" t="s">
        <v>19</v>
      </c>
      <c r="N10" s="149">
        <v>120</v>
      </c>
      <c r="O10">
        <f t="shared" si="0"/>
        <v>107</v>
      </c>
      <c r="P10">
        <f t="shared" si="1"/>
        <v>133</v>
      </c>
    </row>
    <row r="11" spans="11:16" ht="12.75" customHeight="1">
      <c r="K11" s="149">
        <v>1836</v>
      </c>
      <c r="L11" s="150" t="s">
        <v>23</v>
      </c>
      <c r="M11" s="150" t="s">
        <v>19</v>
      </c>
      <c r="N11" s="149">
        <v>120</v>
      </c>
      <c r="O11">
        <f t="shared" si="0"/>
        <v>107</v>
      </c>
      <c r="P11">
        <f t="shared" si="1"/>
        <v>133</v>
      </c>
    </row>
    <row r="12" spans="11:16" ht="12.75" customHeight="1">
      <c r="K12" s="149">
        <v>1837</v>
      </c>
      <c r="L12" s="150" t="s">
        <v>23</v>
      </c>
      <c r="M12" s="150" t="s">
        <v>19</v>
      </c>
      <c r="N12" s="149">
        <v>114</v>
      </c>
      <c r="O12">
        <f t="shared" si="0"/>
        <v>107</v>
      </c>
      <c r="P12">
        <f t="shared" si="1"/>
        <v>133</v>
      </c>
    </row>
    <row r="13" spans="11:16" ht="12.75" customHeight="1">
      <c r="K13" s="149">
        <v>1838</v>
      </c>
      <c r="L13" s="150" t="s">
        <v>23</v>
      </c>
      <c r="M13" s="150" t="s">
        <v>19</v>
      </c>
      <c r="N13" s="149">
        <v>119</v>
      </c>
      <c r="O13">
        <f t="shared" si="0"/>
        <v>107</v>
      </c>
      <c r="P13">
        <f t="shared" si="1"/>
        <v>133</v>
      </c>
    </row>
    <row r="14" spans="11:16" ht="12.75" customHeight="1">
      <c r="K14" s="149">
        <v>1839</v>
      </c>
      <c r="L14" s="150" t="s">
        <v>23</v>
      </c>
      <c r="M14" s="150" t="s">
        <v>19</v>
      </c>
      <c r="N14" s="149">
        <v>117</v>
      </c>
      <c r="O14">
        <f t="shared" si="0"/>
        <v>107</v>
      </c>
      <c r="P14">
        <f t="shared" si="1"/>
        <v>133</v>
      </c>
    </row>
    <row r="15" spans="11:16" ht="12.75" customHeight="1">
      <c r="K15" s="149">
        <v>1840</v>
      </c>
      <c r="L15" s="150" t="s">
        <v>23</v>
      </c>
      <c r="M15" s="150" t="s">
        <v>19</v>
      </c>
      <c r="N15" s="149">
        <v>114</v>
      </c>
      <c r="O15">
        <f t="shared" si="0"/>
        <v>107</v>
      </c>
      <c r="P15">
        <f t="shared" si="1"/>
        <v>133</v>
      </c>
    </row>
    <row r="16" spans="11:16" ht="12.75" customHeight="1">
      <c r="K16" s="149">
        <v>1992</v>
      </c>
      <c r="L16" s="150" t="s">
        <v>24</v>
      </c>
      <c r="M16" s="150" t="s">
        <v>19</v>
      </c>
      <c r="N16" s="149">
        <v>114</v>
      </c>
      <c r="O16">
        <f t="shared" si="0"/>
        <v>107</v>
      </c>
      <c r="P16">
        <f t="shared" si="1"/>
        <v>133</v>
      </c>
    </row>
    <row r="17" spans="11:16" ht="12.75" customHeight="1">
      <c r="K17" s="149">
        <v>2013</v>
      </c>
      <c r="L17" s="150" t="s">
        <v>25</v>
      </c>
      <c r="M17" s="150" t="s">
        <v>19</v>
      </c>
      <c r="N17" s="149">
        <v>120</v>
      </c>
      <c r="O17">
        <f t="shared" si="0"/>
        <v>107</v>
      </c>
      <c r="P17">
        <f t="shared" si="1"/>
        <v>133</v>
      </c>
    </row>
    <row r="18" spans="11:16" ht="12.75" customHeight="1">
      <c r="K18" s="149">
        <v>2317</v>
      </c>
      <c r="L18" s="150" t="s">
        <v>18</v>
      </c>
      <c r="M18" s="150" t="s">
        <v>19</v>
      </c>
      <c r="N18" s="149">
        <v>116</v>
      </c>
      <c r="O18">
        <f t="shared" si="0"/>
        <v>107</v>
      </c>
      <c r="P18">
        <f t="shared" si="1"/>
        <v>133</v>
      </c>
    </row>
    <row r="19" spans="11:16" ht="12.75" customHeight="1">
      <c r="K19" s="149">
        <v>2554</v>
      </c>
      <c r="L19" s="150" t="s">
        <v>26</v>
      </c>
      <c r="M19" s="150" t="s">
        <v>19</v>
      </c>
      <c r="N19" s="149">
        <v>119</v>
      </c>
      <c r="O19">
        <f t="shared" si="0"/>
        <v>107</v>
      </c>
      <c r="P19">
        <f t="shared" si="1"/>
        <v>133</v>
      </c>
    </row>
    <row r="20" spans="11:16" ht="12.75" customHeight="1">
      <c r="K20" s="149">
        <v>2786</v>
      </c>
      <c r="L20" s="150" t="s">
        <v>27</v>
      </c>
      <c r="M20" s="150" t="s">
        <v>19</v>
      </c>
      <c r="N20" s="149">
        <v>118</v>
      </c>
      <c r="O20">
        <f t="shared" si="0"/>
        <v>107</v>
      </c>
      <c r="P20">
        <f t="shared" si="1"/>
        <v>133</v>
      </c>
    </row>
    <row r="21" spans="11:16" ht="12.75" customHeight="1">
      <c r="K21" s="149">
        <v>2787</v>
      </c>
      <c r="L21" s="150" t="s">
        <v>27</v>
      </c>
      <c r="M21" s="150" t="s">
        <v>19</v>
      </c>
      <c r="N21" s="149">
        <v>116</v>
      </c>
      <c r="O21">
        <f t="shared" si="0"/>
        <v>107</v>
      </c>
      <c r="P21">
        <f t="shared" si="1"/>
        <v>133</v>
      </c>
    </row>
    <row r="22" spans="11:16" ht="12.75" customHeight="1">
      <c r="K22" s="149">
        <v>2788</v>
      </c>
      <c r="L22" s="150" t="s">
        <v>27</v>
      </c>
      <c r="M22" s="150" t="s">
        <v>19</v>
      </c>
      <c r="N22" s="149">
        <v>119</v>
      </c>
      <c r="O22">
        <f t="shared" si="0"/>
        <v>107</v>
      </c>
      <c r="P22">
        <f t="shared" si="1"/>
        <v>133</v>
      </c>
    </row>
    <row r="23" spans="11:16" ht="12.75" customHeight="1">
      <c r="K23" s="149">
        <v>2789</v>
      </c>
      <c r="L23" s="150" t="s">
        <v>27</v>
      </c>
      <c r="M23" s="150" t="s">
        <v>19</v>
      </c>
      <c r="N23" s="149">
        <v>119</v>
      </c>
      <c r="O23">
        <f t="shared" si="0"/>
        <v>107</v>
      </c>
      <c r="P23">
        <f t="shared" si="1"/>
        <v>133</v>
      </c>
    </row>
    <row r="24" spans="11:16" ht="12.75" customHeight="1">
      <c r="K24" s="149">
        <v>2790</v>
      </c>
      <c r="L24" s="150" t="s">
        <v>27</v>
      </c>
      <c r="M24" s="150" t="s">
        <v>19</v>
      </c>
      <c r="N24" s="149">
        <v>119</v>
      </c>
      <c r="O24">
        <f t="shared" si="0"/>
        <v>107</v>
      </c>
      <c r="P24">
        <f t="shared" si="1"/>
        <v>133</v>
      </c>
    </row>
    <row r="25" spans="11:16" ht="12.75" customHeight="1">
      <c r="K25" s="149">
        <v>2791</v>
      </c>
      <c r="L25" s="150" t="s">
        <v>27</v>
      </c>
      <c r="M25" s="150" t="s">
        <v>19</v>
      </c>
      <c r="N25" s="149">
        <v>118</v>
      </c>
      <c r="O25">
        <f t="shared" si="0"/>
        <v>107</v>
      </c>
      <c r="P25">
        <f t="shared" si="1"/>
        <v>133</v>
      </c>
    </row>
    <row r="26" spans="11:16" ht="12.75" customHeight="1">
      <c r="K26" s="149">
        <v>2861</v>
      </c>
      <c r="L26" s="150" t="s">
        <v>28</v>
      </c>
      <c r="M26" s="150" t="s">
        <v>19</v>
      </c>
      <c r="N26" s="149">
        <v>124</v>
      </c>
      <c r="O26">
        <f t="shared" si="0"/>
        <v>107</v>
      </c>
      <c r="P26">
        <f t="shared" si="1"/>
        <v>133</v>
      </c>
    </row>
    <row r="27" spans="11:16" ht="12.75" customHeight="1">
      <c r="K27" s="149">
        <v>2900</v>
      </c>
      <c r="L27" s="150" t="s">
        <v>29</v>
      </c>
      <c r="M27" s="150" t="s">
        <v>19</v>
      </c>
      <c r="N27" s="149">
        <v>116</v>
      </c>
      <c r="O27">
        <f t="shared" si="0"/>
        <v>107</v>
      </c>
      <c r="P27">
        <f t="shared" si="1"/>
        <v>133</v>
      </c>
    </row>
    <row r="28" spans="11:16" ht="12.75" customHeight="1">
      <c r="K28" s="149">
        <v>2901</v>
      </c>
      <c r="L28" s="150" t="s">
        <v>29</v>
      </c>
      <c r="M28" s="150" t="s">
        <v>19</v>
      </c>
      <c r="N28" s="149">
        <v>118</v>
      </c>
      <c r="O28">
        <f t="shared" si="0"/>
        <v>107</v>
      </c>
      <c r="P28">
        <f t="shared" si="1"/>
        <v>133</v>
      </c>
    </row>
    <row r="29" spans="11:16" ht="12.75" customHeight="1">
      <c r="K29" s="149">
        <v>2902</v>
      </c>
      <c r="L29" s="150" t="s">
        <v>29</v>
      </c>
      <c r="M29" s="150" t="s">
        <v>19</v>
      </c>
      <c r="N29" s="149">
        <v>119</v>
      </c>
      <c r="O29">
        <f t="shared" si="0"/>
        <v>107</v>
      </c>
      <c r="P29">
        <f t="shared" si="1"/>
        <v>133</v>
      </c>
    </row>
    <row r="30" spans="11:16" ht="12.75" customHeight="1">
      <c r="K30" s="149">
        <v>2903</v>
      </c>
      <c r="L30" s="150" t="s">
        <v>29</v>
      </c>
      <c r="M30" s="150" t="s">
        <v>19</v>
      </c>
      <c r="N30" s="149">
        <v>117</v>
      </c>
      <c r="O30">
        <f t="shared" si="0"/>
        <v>107</v>
      </c>
      <c r="P30">
        <f t="shared" si="1"/>
        <v>133</v>
      </c>
    </row>
    <row r="31" spans="11:16" ht="12.75" customHeight="1">
      <c r="K31" s="149">
        <v>2904</v>
      </c>
      <c r="L31" s="150" t="s">
        <v>29</v>
      </c>
      <c r="M31" s="150" t="s">
        <v>19</v>
      </c>
      <c r="N31" s="149">
        <v>118</v>
      </c>
      <c r="O31">
        <f t="shared" si="0"/>
        <v>107</v>
      </c>
      <c r="P31">
        <f t="shared" si="1"/>
        <v>133</v>
      </c>
    </row>
    <row r="32" spans="11:16" ht="12.75" customHeight="1">
      <c r="K32" s="149">
        <v>2905</v>
      </c>
      <c r="L32" s="150" t="s">
        <v>29</v>
      </c>
      <c r="M32" s="150" t="s">
        <v>19</v>
      </c>
      <c r="N32" s="149">
        <v>119</v>
      </c>
      <c r="O32">
        <f t="shared" si="0"/>
        <v>107</v>
      </c>
      <c r="P32">
        <f t="shared" si="1"/>
        <v>133</v>
      </c>
    </row>
    <row r="33" spans="11:16" ht="12.75" customHeight="1">
      <c r="K33" s="149">
        <v>2973</v>
      </c>
      <c r="L33" s="150" t="s">
        <v>30</v>
      </c>
      <c r="M33" s="150" t="s">
        <v>19</v>
      </c>
      <c r="N33" s="149">
        <v>120</v>
      </c>
      <c r="O33">
        <f t="shared" si="0"/>
        <v>107</v>
      </c>
      <c r="P33">
        <f t="shared" si="1"/>
        <v>133</v>
      </c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118.5</v>
      </c>
    </row>
    <row r="36" spans="13:14" ht="12.75" customHeight="1">
      <c r="M36" s="2" t="s">
        <v>12</v>
      </c>
      <c r="N36" s="4">
        <f>STDEV(N2:N34)</f>
        <v>2.5144742283748487</v>
      </c>
    </row>
    <row r="37" spans="13:14" ht="12.75" customHeight="1">
      <c r="M37" s="2" t="s">
        <v>5</v>
      </c>
      <c r="N37" s="3">
        <f>N36/N35*100</f>
        <v>2.1219191800631636</v>
      </c>
    </row>
    <row r="38" spans="13:14" ht="12.75" customHeight="1">
      <c r="M38" s="2" t="s">
        <v>13</v>
      </c>
      <c r="N38" s="3">
        <f>N35/N41*100</f>
        <v>98.75</v>
      </c>
    </row>
    <row r="39" spans="13:14" ht="12.75" customHeight="1">
      <c r="M39" s="2" t="s">
        <v>6</v>
      </c>
      <c r="N39" s="5">
        <v>107</v>
      </c>
    </row>
    <row r="40" spans="13:14" ht="12.75" customHeight="1">
      <c r="M40" s="2" t="s">
        <v>7</v>
      </c>
      <c r="N40" s="5">
        <v>133</v>
      </c>
    </row>
    <row r="41" spans="13:14" ht="12.75" customHeight="1">
      <c r="M41" s="2" t="s">
        <v>8</v>
      </c>
      <c r="N41" s="5">
        <f>(N39+N40)/2</f>
        <v>120</v>
      </c>
    </row>
    <row r="42" spans="13:14" ht="12.75" customHeight="1">
      <c r="M42" s="2" t="s">
        <v>9</v>
      </c>
      <c r="N42" s="5">
        <v>1</v>
      </c>
    </row>
    <row r="43" spans="13:14" ht="12.75" customHeight="1">
      <c r="M43" s="2" t="s">
        <v>10</v>
      </c>
      <c r="N43" s="5">
        <f>COUNT(N2:N34)</f>
        <v>32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51" t="s">
        <v>0</v>
      </c>
      <c r="L1" s="151" t="s">
        <v>1</v>
      </c>
      <c r="M1" s="151" t="s">
        <v>2</v>
      </c>
      <c r="N1" s="151" t="s">
        <v>123</v>
      </c>
      <c r="O1" s="1" t="s">
        <v>4</v>
      </c>
      <c r="P1" s="1" t="s">
        <v>3</v>
      </c>
    </row>
    <row r="2" spans="1:16" ht="12.75">
      <c r="A2" s="13" t="s">
        <v>122</v>
      </c>
      <c r="K2" s="152">
        <v>1766</v>
      </c>
      <c r="L2" s="153" t="s">
        <v>22</v>
      </c>
      <c r="M2" s="153" t="s">
        <v>19</v>
      </c>
      <c r="N2" s="152">
        <v>18.4</v>
      </c>
      <c r="O2">
        <f aca="true" t="shared" si="0" ref="O2:O32">$D$7</f>
        <v>16.9</v>
      </c>
      <c r="P2">
        <f aca="true" t="shared" si="1" ref="P2:P32">$E$7</f>
        <v>20.9</v>
      </c>
    </row>
    <row r="3" spans="1:16" ht="12.75">
      <c r="A3" s="13" t="s">
        <v>31</v>
      </c>
      <c r="K3" s="152">
        <v>1767</v>
      </c>
      <c r="L3" s="153" t="s">
        <v>22</v>
      </c>
      <c r="M3" s="153" t="s">
        <v>19</v>
      </c>
      <c r="N3" s="152">
        <v>18.6</v>
      </c>
      <c r="O3">
        <f t="shared" si="0"/>
        <v>16.9</v>
      </c>
      <c r="P3">
        <f t="shared" si="1"/>
        <v>20.9</v>
      </c>
    </row>
    <row r="4" spans="11:16" ht="12.75">
      <c r="K4" s="152">
        <v>1768</v>
      </c>
      <c r="L4" s="153" t="s">
        <v>22</v>
      </c>
      <c r="M4" s="153" t="s">
        <v>19</v>
      </c>
      <c r="N4" s="152">
        <v>19.3</v>
      </c>
      <c r="O4">
        <f t="shared" si="0"/>
        <v>16.9</v>
      </c>
      <c r="P4">
        <f t="shared" si="1"/>
        <v>20.9</v>
      </c>
    </row>
    <row r="5" spans="1:16" ht="12.75">
      <c r="A5" t="s">
        <v>15</v>
      </c>
      <c r="K5" s="152">
        <v>1769</v>
      </c>
      <c r="L5" s="153" t="s">
        <v>22</v>
      </c>
      <c r="M5" s="153" t="s">
        <v>19</v>
      </c>
      <c r="N5" s="152">
        <v>20.7</v>
      </c>
      <c r="O5">
        <f t="shared" si="0"/>
        <v>16.9</v>
      </c>
      <c r="P5">
        <f t="shared" si="1"/>
        <v>20.9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52">
        <v>1770</v>
      </c>
      <c r="L6" s="153" t="s">
        <v>22</v>
      </c>
      <c r="M6" s="153" t="s">
        <v>19</v>
      </c>
      <c r="N6" s="152">
        <v>19.1</v>
      </c>
      <c r="O6">
        <f t="shared" si="0"/>
        <v>16.9</v>
      </c>
      <c r="P6">
        <f t="shared" si="1"/>
        <v>20.9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18.9</v>
      </c>
      <c r="D7" s="5">
        <f>+N39</f>
        <v>16.9</v>
      </c>
      <c r="E7" s="5">
        <f>+N40</f>
        <v>20.9</v>
      </c>
      <c r="F7" s="5">
        <f>N35</f>
        <v>18.53548387096774</v>
      </c>
      <c r="G7" s="6">
        <f>N36</f>
        <v>1.0703732642079522</v>
      </c>
      <c r="H7" s="3">
        <f>N37</f>
        <v>5.774725233283418</v>
      </c>
      <c r="I7" s="3">
        <f>+N38</f>
        <v>98.07134323263355</v>
      </c>
      <c r="K7" s="152">
        <v>1771</v>
      </c>
      <c r="L7" s="153" t="s">
        <v>22</v>
      </c>
      <c r="M7" s="153" t="s">
        <v>19</v>
      </c>
      <c r="N7" s="152">
        <v>18.2</v>
      </c>
      <c r="O7">
        <f t="shared" si="0"/>
        <v>16.9</v>
      </c>
      <c r="P7">
        <f t="shared" si="1"/>
        <v>20.9</v>
      </c>
    </row>
    <row r="8" spans="11:16" ht="12.75" customHeight="1">
      <c r="K8" s="152">
        <v>1834</v>
      </c>
      <c r="L8" s="153" t="s">
        <v>23</v>
      </c>
      <c r="M8" s="153" t="s">
        <v>19</v>
      </c>
      <c r="N8" s="152">
        <v>17.6</v>
      </c>
      <c r="O8">
        <f t="shared" si="0"/>
        <v>16.9</v>
      </c>
      <c r="P8">
        <f t="shared" si="1"/>
        <v>20.9</v>
      </c>
    </row>
    <row r="9" spans="11:16" ht="12.75" customHeight="1">
      <c r="K9" s="152">
        <v>1835</v>
      </c>
      <c r="L9" s="153" t="s">
        <v>23</v>
      </c>
      <c r="M9" s="153" t="s">
        <v>19</v>
      </c>
      <c r="N9" s="152">
        <v>20</v>
      </c>
      <c r="O9">
        <f t="shared" si="0"/>
        <v>16.9</v>
      </c>
      <c r="P9">
        <f t="shared" si="1"/>
        <v>20.9</v>
      </c>
    </row>
    <row r="10" spans="11:16" ht="12.75" customHeight="1">
      <c r="K10" s="152">
        <v>1836</v>
      </c>
      <c r="L10" s="153" t="s">
        <v>23</v>
      </c>
      <c r="M10" s="153" t="s">
        <v>19</v>
      </c>
      <c r="N10" s="152">
        <v>19.2</v>
      </c>
      <c r="O10">
        <f t="shared" si="0"/>
        <v>16.9</v>
      </c>
      <c r="P10">
        <f t="shared" si="1"/>
        <v>20.9</v>
      </c>
    </row>
    <row r="11" spans="11:16" ht="12.75" customHeight="1">
      <c r="K11" s="152">
        <v>1837</v>
      </c>
      <c r="L11" s="153" t="s">
        <v>23</v>
      </c>
      <c r="M11" s="153" t="s">
        <v>19</v>
      </c>
      <c r="N11" s="152">
        <v>18.1</v>
      </c>
      <c r="O11">
        <f t="shared" si="0"/>
        <v>16.9</v>
      </c>
      <c r="P11">
        <f t="shared" si="1"/>
        <v>20.9</v>
      </c>
    </row>
    <row r="12" spans="11:16" ht="12.75" customHeight="1">
      <c r="K12" s="152">
        <v>1838</v>
      </c>
      <c r="L12" s="153" t="s">
        <v>23</v>
      </c>
      <c r="M12" s="153" t="s">
        <v>19</v>
      </c>
      <c r="N12" s="152">
        <v>17.6</v>
      </c>
      <c r="O12">
        <f t="shared" si="0"/>
        <v>16.9</v>
      </c>
      <c r="P12">
        <f t="shared" si="1"/>
        <v>20.9</v>
      </c>
    </row>
    <row r="13" spans="11:16" ht="12.75" customHeight="1">
      <c r="K13" s="152">
        <v>1839</v>
      </c>
      <c r="L13" s="153" t="s">
        <v>23</v>
      </c>
      <c r="M13" s="153" t="s">
        <v>19</v>
      </c>
      <c r="N13" s="152">
        <v>17.1</v>
      </c>
      <c r="O13">
        <f t="shared" si="0"/>
        <v>16.9</v>
      </c>
      <c r="P13">
        <f t="shared" si="1"/>
        <v>20.9</v>
      </c>
    </row>
    <row r="14" spans="11:16" ht="12.75" customHeight="1">
      <c r="K14" s="152">
        <v>1840</v>
      </c>
      <c r="L14" s="153" t="s">
        <v>23</v>
      </c>
      <c r="M14" s="153" t="s">
        <v>19</v>
      </c>
      <c r="N14" s="152">
        <v>18.4</v>
      </c>
      <c r="O14">
        <f t="shared" si="0"/>
        <v>16.9</v>
      </c>
      <c r="P14">
        <f t="shared" si="1"/>
        <v>20.9</v>
      </c>
    </row>
    <row r="15" spans="11:16" ht="12.75" customHeight="1">
      <c r="K15" s="152">
        <v>1992</v>
      </c>
      <c r="L15" s="153" t="s">
        <v>24</v>
      </c>
      <c r="M15" s="153" t="s">
        <v>19</v>
      </c>
      <c r="N15" s="152">
        <v>18.1</v>
      </c>
      <c r="O15">
        <f t="shared" si="0"/>
        <v>16.9</v>
      </c>
      <c r="P15">
        <f t="shared" si="1"/>
        <v>20.9</v>
      </c>
    </row>
    <row r="16" spans="11:16" ht="12.75" customHeight="1">
      <c r="K16" s="152">
        <v>2013</v>
      </c>
      <c r="L16" s="153" t="s">
        <v>25</v>
      </c>
      <c r="M16" s="153" t="s">
        <v>19</v>
      </c>
      <c r="N16" s="152">
        <v>19</v>
      </c>
      <c r="O16">
        <f t="shared" si="0"/>
        <v>16.9</v>
      </c>
      <c r="P16">
        <f t="shared" si="1"/>
        <v>20.9</v>
      </c>
    </row>
    <row r="17" spans="11:16" ht="12.75" customHeight="1">
      <c r="K17" s="152">
        <v>2317</v>
      </c>
      <c r="L17" s="153" t="s">
        <v>18</v>
      </c>
      <c r="M17" s="153" t="s">
        <v>19</v>
      </c>
      <c r="N17" s="152">
        <v>17.5</v>
      </c>
      <c r="O17">
        <f t="shared" si="0"/>
        <v>16.9</v>
      </c>
      <c r="P17">
        <f t="shared" si="1"/>
        <v>20.9</v>
      </c>
    </row>
    <row r="18" spans="11:16" ht="12.75" customHeight="1">
      <c r="K18" s="152">
        <v>2554</v>
      </c>
      <c r="L18" s="153" t="s">
        <v>26</v>
      </c>
      <c r="M18" s="153" t="s">
        <v>19</v>
      </c>
      <c r="N18" s="152">
        <v>17.8</v>
      </c>
      <c r="O18">
        <f t="shared" si="0"/>
        <v>16.9</v>
      </c>
      <c r="P18">
        <f t="shared" si="1"/>
        <v>20.9</v>
      </c>
    </row>
    <row r="19" spans="11:16" ht="12.75" customHeight="1">
      <c r="K19" s="152">
        <v>2786</v>
      </c>
      <c r="L19" s="153" t="s">
        <v>27</v>
      </c>
      <c r="M19" s="153" t="s">
        <v>19</v>
      </c>
      <c r="N19" s="152">
        <v>18.5</v>
      </c>
      <c r="O19">
        <f t="shared" si="0"/>
        <v>16.9</v>
      </c>
      <c r="P19">
        <f t="shared" si="1"/>
        <v>20.9</v>
      </c>
    </row>
    <row r="20" spans="11:16" ht="12.75" customHeight="1">
      <c r="K20" s="152">
        <v>2787</v>
      </c>
      <c r="L20" s="153" t="s">
        <v>27</v>
      </c>
      <c r="M20" s="153" t="s">
        <v>19</v>
      </c>
      <c r="N20" s="152">
        <v>17.8</v>
      </c>
      <c r="O20">
        <f t="shared" si="0"/>
        <v>16.9</v>
      </c>
      <c r="P20">
        <f t="shared" si="1"/>
        <v>20.9</v>
      </c>
    </row>
    <row r="21" spans="11:16" ht="12.75" customHeight="1">
      <c r="K21" s="152">
        <v>2788</v>
      </c>
      <c r="L21" s="153" t="s">
        <v>27</v>
      </c>
      <c r="M21" s="153" t="s">
        <v>19</v>
      </c>
      <c r="N21" s="152">
        <v>19.4</v>
      </c>
      <c r="O21">
        <f t="shared" si="0"/>
        <v>16.9</v>
      </c>
      <c r="P21">
        <f t="shared" si="1"/>
        <v>20.9</v>
      </c>
    </row>
    <row r="22" spans="11:16" ht="12.75" customHeight="1">
      <c r="K22" s="152">
        <v>2789</v>
      </c>
      <c r="L22" s="153" t="s">
        <v>27</v>
      </c>
      <c r="M22" s="153" t="s">
        <v>19</v>
      </c>
      <c r="N22" s="152">
        <v>18.1</v>
      </c>
      <c r="O22">
        <f t="shared" si="0"/>
        <v>16.9</v>
      </c>
      <c r="P22">
        <f t="shared" si="1"/>
        <v>20.9</v>
      </c>
    </row>
    <row r="23" spans="11:16" ht="12.75" customHeight="1">
      <c r="K23" s="152">
        <v>2790</v>
      </c>
      <c r="L23" s="153" t="s">
        <v>27</v>
      </c>
      <c r="M23" s="153" t="s">
        <v>19</v>
      </c>
      <c r="N23" s="152">
        <v>17.8</v>
      </c>
      <c r="O23">
        <f t="shared" si="0"/>
        <v>16.9</v>
      </c>
      <c r="P23">
        <f t="shared" si="1"/>
        <v>20.9</v>
      </c>
    </row>
    <row r="24" spans="11:16" ht="12.75" customHeight="1">
      <c r="K24" s="152">
        <v>2791</v>
      </c>
      <c r="L24" s="153" t="s">
        <v>27</v>
      </c>
      <c r="M24" s="153" t="s">
        <v>19</v>
      </c>
      <c r="N24" s="152">
        <v>18.6</v>
      </c>
      <c r="O24">
        <f t="shared" si="0"/>
        <v>16.9</v>
      </c>
      <c r="P24">
        <f t="shared" si="1"/>
        <v>20.9</v>
      </c>
    </row>
    <row r="25" spans="11:16" ht="12.75" customHeight="1">
      <c r="K25" s="152">
        <v>2861</v>
      </c>
      <c r="L25" s="153" t="s">
        <v>28</v>
      </c>
      <c r="M25" s="153" t="s">
        <v>19</v>
      </c>
      <c r="N25" s="152">
        <v>17.9</v>
      </c>
      <c r="O25">
        <f t="shared" si="0"/>
        <v>16.9</v>
      </c>
      <c r="P25">
        <f t="shared" si="1"/>
        <v>20.9</v>
      </c>
    </row>
    <row r="26" spans="11:16" ht="12.75" customHeight="1">
      <c r="K26" s="152">
        <v>2900</v>
      </c>
      <c r="L26" s="153" t="s">
        <v>29</v>
      </c>
      <c r="M26" s="153" t="s">
        <v>19</v>
      </c>
      <c r="N26" s="152">
        <v>17.5</v>
      </c>
      <c r="O26">
        <f t="shared" si="0"/>
        <v>16.9</v>
      </c>
      <c r="P26">
        <f t="shared" si="1"/>
        <v>20.9</v>
      </c>
    </row>
    <row r="27" spans="11:16" ht="12.75" customHeight="1">
      <c r="K27" s="152">
        <v>2901</v>
      </c>
      <c r="L27" s="153" t="s">
        <v>29</v>
      </c>
      <c r="M27" s="153" t="s">
        <v>19</v>
      </c>
      <c r="N27" s="152">
        <v>18.5</v>
      </c>
      <c r="O27">
        <f t="shared" si="0"/>
        <v>16.9</v>
      </c>
      <c r="P27">
        <f t="shared" si="1"/>
        <v>20.9</v>
      </c>
    </row>
    <row r="28" spans="11:16" ht="12.75" customHeight="1">
      <c r="K28" s="152">
        <v>2902</v>
      </c>
      <c r="L28" s="153" t="s">
        <v>29</v>
      </c>
      <c r="M28" s="153" t="s">
        <v>19</v>
      </c>
      <c r="N28" s="152">
        <v>18.1</v>
      </c>
      <c r="O28">
        <f t="shared" si="0"/>
        <v>16.9</v>
      </c>
      <c r="P28">
        <f t="shared" si="1"/>
        <v>20.9</v>
      </c>
    </row>
    <row r="29" spans="11:16" ht="12.75" customHeight="1">
      <c r="K29" s="152">
        <v>2903</v>
      </c>
      <c r="L29" s="153" t="s">
        <v>29</v>
      </c>
      <c r="M29" s="153" t="s">
        <v>19</v>
      </c>
      <c r="N29" s="152">
        <v>18.8</v>
      </c>
      <c r="O29">
        <f t="shared" si="0"/>
        <v>16.9</v>
      </c>
      <c r="P29">
        <f t="shared" si="1"/>
        <v>20.9</v>
      </c>
    </row>
    <row r="30" spans="11:16" ht="12.75" customHeight="1">
      <c r="K30" s="152">
        <v>2904</v>
      </c>
      <c r="L30" s="153" t="s">
        <v>29</v>
      </c>
      <c r="M30" s="153" t="s">
        <v>19</v>
      </c>
      <c r="N30" s="152">
        <v>18.6</v>
      </c>
      <c r="O30">
        <f t="shared" si="0"/>
        <v>16.9</v>
      </c>
      <c r="P30">
        <f t="shared" si="1"/>
        <v>20.9</v>
      </c>
    </row>
    <row r="31" spans="11:16" ht="12.75" customHeight="1">
      <c r="K31" s="152">
        <v>2905</v>
      </c>
      <c r="L31" s="153" t="s">
        <v>29</v>
      </c>
      <c r="M31" s="153" t="s">
        <v>19</v>
      </c>
      <c r="N31" s="152">
        <v>17.8</v>
      </c>
      <c r="O31">
        <f t="shared" si="0"/>
        <v>16.9</v>
      </c>
      <c r="P31">
        <f t="shared" si="1"/>
        <v>20.9</v>
      </c>
    </row>
    <row r="32" spans="11:16" ht="12.75" customHeight="1">
      <c r="K32" s="152">
        <v>2973</v>
      </c>
      <c r="L32" s="153" t="s">
        <v>30</v>
      </c>
      <c r="M32" s="153" t="s">
        <v>19</v>
      </c>
      <c r="N32" s="152">
        <v>22.5</v>
      </c>
      <c r="O32">
        <f t="shared" si="0"/>
        <v>16.9</v>
      </c>
      <c r="P32">
        <f t="shared" si="1"/>
        <v>20.9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18.53548387096774</v>
      </c>
    </row>
    <row r="36" spans="13:14" ht="12.75" customHeight="1">
      <c r="M36" s="2" t="s">
        <v>12</v>
      </c>
      <c r="N36" s="4">
        <f>STDEV(N2:N34)</f>
        <v>1.0703732642079522</v>
      </c>
    </row>
    <row r="37" spans="13:14" ht="12.75" customHeight="1">
      <c r="M37" s="2" t="s">
        <v>5</v>
      </c>
      <c r="N37" s="3">
        <f>N36/N35*100</f>
        <v>5.774725233283418</v>
      </c>
    </row>
    <row r="38" spans="13:14" ht="12.75" customHeight="1">
      <c r="M38" s="2" t="s">
        <v>13</v>
      </c>
      <c r="N38" s="3">
        <f>N35/N41*100</f>
        <v>98.07134323263355</v>
      </c>
    </row>
    <row r="39" spans="13:14" ht="12.75" customHeight="1">
      <c r="M39" s="2" t="s">
        <v>6</v>
      </c>
      <c r="N39" s="5">
        <v>16.9</v>
      </c>
    </row>
    <row r="40" spans="13:14" ht="12.75" customHeight="1">
      <c r="M40" s="2" t="s">
        <v>7</v>
      </c>
      <c r="N40" s="5">
        <v>20.9</v>
      </c>
    </row>
    <row r="41" spans="13:14" ht="12.75" customHeight="1">
      <c r="M41" s="2" t="s">
        <v>8</v>
      </c>
      <c r="N41" s="5">
        <f>(N39+N40)/2</f>
        <v>18.9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9" t="s">
        <v>0</v>
      </c>
      <c r="L1" s="19" t="s">
        <v>1</v>
      </c>
      <c r="M1" s="19" t="s">
        <v>2</v>
      </c>
      <c r="N1" s="19" t="s">
        <v>33</v>
      </c>
      <c r="O1" s="1" t="s">
        <v>4</v>
      </c>
      <c r="P1" s="1" t="s">
        <v>3</v>
      </c>
    </row>
    <row r="2" spans="1:16" ht="12.75">
      <c r="A2" s="13" t="s">
        <v>32</v>
      </c>
      <c r="K2" s="20">
        <v>1766</v>
      </c>
      <c r="L2" s="21" t="s">
        <v>22</v>
      </c>
      <c r="M2" s="21" t="s">
        <v>19</v>
      </c>
      <c r="N2" s="20">
        <v>5.36</v>
      </c>
      <c r="O2">
        <f aca="true" t="shared" si="0" ref="O2:O32">$D$7</f>
        <v>4.61</v>
      </c>
      <c r="P2">
        <f aca="true" t="shared" si="1" ref="P2:P32">$E$7</f>
        <v>5.65</v>
      </c>
    </row>
    <row r="3" spans="1:16" ht="12.75">
      <c r="A3" s="13" t="s">
        <v>31</v>
      </c>
      <c r="K3" s="20">
        <v>1767</v>
      </c>
      <c r="L3" s="21" t="s">
        <v>22</v>
      </c>
      <c r="M3" s="21" t="s">
        <v>19</v>
      </c>
      <c r="N3" s="20">
        <v>4.81</v>
      </c>
      <c r="O3">
        <f t="shared" si="0"/>
        <v>4.61</v>
      </c>
      <c r="P3">
        <f t="shared" si="1"/>
        <v>5.65</v>
      </c>
    </row>
    <row r="4" spans="11:16" ht="12.75">
      <c r="K4" s="20">
        <v>1768</v>
      </c>
      <c r="L4" s="21" t="s">
        <v>22</v>
      </c>
      <c r="M4" s="21" t="s">
        <v>19</v>
      </c>
      <c r="N4" s="20">
        <v>4.94</v>
      </c>
      <c r="O4">
        <f t="shared" si="0"/>
        <v>4.61</v>
      </c>
      <c r="P4">
        <f t="shared" si="1"/>
        <v>5.65</v>
      </c>
    </row>
    <row r="5" spans="1:16" ht="12.75">
      <c r="A5" t="s">
        <v>15</v>
      </c>
      <c r="K5" s="20">
        <v>1769</v>
      </c>
      <c r="L5" s="21" t="s">
        <v>22</v>
      </c>
      <c r="M5" s="21" t="s">
        <v>19</v>
      </c>
      <c r="N5" s="20">
        <v>5.39</v>
      </c>
      <c r="O5">
        <f t="shared" si="0"/>
        <v>4.61</v>
      </c>
      <c r="P5">
        <f t="shared" si="1"/>
        <v>5.65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20">
        <v>1770</v>
      </c>
      <c r="L6" s="21" t="s">
        <v>22</v>
      </c>
      <c r="M6" s="21" t="s">
        <v>19</v>
      </c>
      <c r="N6" s="20">
        <v>5.47</v>
      </c>
      <c r="O6">
        <f t="shared" si="0"/>
        <v>4.61</v>
      </c>
      <c r="P6">
        <f t="shared" si="1"/>
        <v>5.65</v>
      </c>
    </row>
    <row r="7" spans="1:16" ht="12.75" customHeight="1">
      <c r="A7" s="5">
        <f>+N42</f>
        <v>0.01</v>
      </c>
      <c r="B7" s="5">
        <f>+N43</f>
        <v>31</v>
      </c>
      <c r="C7" s="5">
        <f>+N41</f>
        <v>5.130000000000001</v>
      </c>
      <c r="D7" s="5">
        <f>+N39</f>
        <v>4.61</v>
      </c>
      <c r="E7" s="5">
        <f>+N40</f>
        <v>5.65</v>
      </c>
      <c r="F7" s="5">
        <f>N35</f>
        <v>5.30225806451613</v>
      </c>
      <c r="G7" s="6">
        <f>N36</f>
        <v>0.1985901923965848</v>
      </c>
      <c r="H7" s="3">
        <f>N37</f>
        <v>3.745389039541356</v>
      </c>
      <c r="I7" s="3">
        <f>+N38</f>
        <v>103.3578570081117</v>
      </c>
      <c r="K7" s="20">
        <v>1771</v>
      </c>
      <c r="L7" s="21" t="s">
        <v>22</v>
      </c>
      <c r="M7" s="21" t="s">
        <v>19</v>
      </c>
      <c r="N7" s="20">
        <v>5.71</v>
      </c>
      <c r="O7">
        <f t="shared" si="0"/>
        <v>4.61</v>
      </c>
      <c r="P7">
        <f t="shared" si="1"/>
        <v>5.65</v>
      </c>
    </row>
    <row r="8" spans="11:16" ht="12.75" customHeight="1">
      <c r="K8" s="20">
        <v>1834</v>
      </c>
      <c r="L8" s="21" t="s">
        <v>23</v>
      </c>
      <c r="M8" s="21" t="s">
        <v>19</v>
      </c>
      <c r="N8" s="20">
        <v>5.57</v>
      </c>
      <c r="O8">
        <f t="shared" si="0"/>
        <v>4.61</v>
      </c>
      <c r="P8">
        <f t="shared" si="1"/>
        <v>5.65</v>
      </c>
    </row>
    <row r="9" spans="11:16" ht="12.75" customHeight="1">
      <c r="K9" s="20">
        <v>1835</v>
      </c>
      <c r="L9" s="21" t="s">
        <v>23</v>
      </c>
      <c r="M9" s="21" t="s">
        <v>19</v>
      </c>
      <c r="N9" s="20">
        <v>5.57</v>
      </c>
      <c r="O9">
        <f t="shared" si="0"/>
        <v>4.61</v>
      </c>
      <c r="P9">
        <f t="shared" si="1"/>
        <v>5.65</v>
      </c>
    </row>
    <row r="10" spans="11:16" ht="12.75" customHeight="1">
      <c r="K10" s="20">
        <v>1836</v>
      </c>
      <c r="L10" s="21" t="s">
        <v>23</v>
      </c>
      <c r="M10" s="21" t="s">
        <v>19</v>
      </c>
      <c r="N10" s="20">
        <v>5.57</v>
      </c>
      <c r="O10">
        <f t="shared" si="0"/>
        <v>4.61</v>
      </c>
      <c r="P10">
        <f t="shared" si="1"/>
        <v>5.65</v>
      </c>
    </row>
    <row r="11" spans="11:16" ht="12.75" customHeight="1">
      <c r="K11" s="20">
        <v>1837</v>
      </c>
      <c r="L11" s="21" t="s">
        <v>23</v>
      </c>
      <c r="M11" s="21" t="s">
        <v>19</v>
      </c>
      <c r="N11" s="20">
        <v>5.13</v>
      </c>
      <c r="O11">
        <f t="shared" si="0"/>
        <v>4.61</v>
      </c>
      <c r="P11">
        <f t="shared" si="1"/>
        <v>5.65</v>
      </c>
    </row>
    <row r="12" spans="11:16" ht="12.75" customHeight="1">
      <c r="K12" s="20">
        <v>1838</v>
      </c>
      <c r="L12" s="21" t="s">
        <v>23</v>
      </c>
      <c r="M12" s="21" t="s">
        <v>19</v>
      </c>
      <c r="N12" s="20">
        <v>5.41</v>
      </c>
      <c r="O12">
        <f t="shared" si="0"/>
        <v>4.61</v>
      </c>
      <c r="P12">
        <f t="shared" si="1"/>
        <v>5.65</v>
      </c>
    </row>
    <row r="13" spans="11:16" ht="12.75" customHeight="1">
      <c r="K13" s="20">
        <v>1839</v>
      </c>
      <c r="L13" s="21" t="s">
        <v>23</v>
      </c>
      <c r="M13" s="21" t="s">
        <v>19</v>
      </c>
      <c r="N13" s="20">
        <v>5.29</v>
      </c>
      <c r="O13">
        <f t="shared" si="0"/>
        <v>4.61</v>
      </c>
      <c r="P13">
        <f t="shared" si="1"/>
        <v>5.65</v>
      </c>
    </row>
    <row r="14" spans="11:16" ht="12.75" customHeight="1">
      <c r="K14" s="20">
        <v>1840</v>
      </c>
      <c r="L14" s="21" t="s">
        <v>23</v>
      </c>
      <c r="M14" s="21" t="s">
        <v>19</v>
      </c>
      <c r="N14" s="20">
        <v>5.01</v>
      </c>
      <c r="O14">
        <f t="shared" si="0"/>
        <v>4.61</v>
      </c>
      <c r="P14">
        <f t="shared" si="1"/>
        <v>5.65</v>
      </c>
    </row>
    <row r="15" spans="11:16" ht="12.75" customHeight="1">
      <c r="K15" s="20">
        <v>1992</v>
      </c>
      <c r="L15" s="21" t="s">
        <v>24</v>
      </c>
      <c r="M15" s="21" t="s">
        <v>19</v>
      </c>
      <c r="N15" s="20">
        <v>5.13</v>
      </c>
      <c r="O15">
        <f t="shared" si="0"/>
        <v>4.61</v>
      </c>
      <c r="P15">
        <f t="shared" si="1"/>
        <v>5.65</v>
      </c>
    </row>
    <row r="16" spans="11:16" ht="12.75" customHeight="1">
      <c r="K16" s="20">
        <v>2013</v>
      </c>
      <c r="L16" s="21" t="s">
        <v>25</v>
      </c>
      <c r="M16" s="21" t="s">
        <v>19</v>
      </c>
      <c r="N16" s="20">
        <v>5.34</v>
      </c>
      <c r="O16">
        <f t="shared" si="0"/>
        <v>4.61</v>
      </c>
      <c r="P16">
        <f t="shared" si="1"/>
        <v>5.65</v>
      </c>
    </row>
    <row r="17" spans="11:16" ht="12.75" customHeight="1">
      <c r="K17" s="20">
        <v>2317</v>
      </c>
      <c r="L17" s="21" t="s">
        <v>18</v>
      </c>
      <c r="M17" s="21" t="s">
        <v>19</v>
      </c>
      <c r="N17" s="20">
        <v>5.17</v>
      </c>
      <c r="O17">
        <f t="shared" si="0"/>
        <v>4.61</v>
      </c>
      <c r="P17">
        <f t="shared" si="1"/>
        <v>5.65</v>
      </c>
    </row>
    <row r="18" spans="11:16" ht="12.75" customHeight="1">
      <c r="K18" s="20">
        <v>2554</v>
      </c>
      <c r="L18" s="21" t="s">
        <v>26</v>
      </c>
      <c r="M18" s="21" t="s">
        <v>19</v>
      </c>
      <c r="N18" s="20">
        <v>5.22</v>
      </c>
      <c r="O18">
        <f t="shared" si="0"/>
        <v>4.61</v>
      </c>
      <c r="P18">
        <f t="shared" si="1"/>
        <v>5.65</v>
      </c>
    </row>
    <row r="19" spans="11:16" ht="12.75" customHeight="1">
      <c r="K19" s="20">
        <v>2786</v>
      </c>
      <c r="L19" s="21" t="s">
        <v>27</v>
      </c>
      <c r="M19" s="21" t="s">
        <v>19</v>
      </c>
      <c r="N19" s="20">
        <v>5.26</v>
      </c>
      <c r="O19">
        <f t="shared" si="0"/>
        <v>4.61</v>
      </c>
      <c r="P19">
        <f t="shared" si="1"/>
        <v>5.65</v>
      </c>
    </row>
    <row r="20" spans="11:16" ht="12.75" customHeight="1">
      <c r="K20" s="20">
        <v>2787</v>
      </c>
      <c r="L20" s="21" t="s">
        <v>27</v>
      </c>
      <c r="M20" s="21" t="s">
        <v>19</v>
      </c>
      <c r="N20" s="20">
        <v>5.19</v>
      </c>
      <c r="O20">
        <f t="shared" si="0"/>
        <v>4.61</v>
      </c>
      <c r="P20">
        <f t="shared" si="1"/>
        <v>5.65</v>
      </c>
    </row>
    <row r="21" spans="11:16" ht="12.75" customHeight="1">
      <c r="K21" s="20">
        <v>2788</v>
      </c>
      <c r="L21" s="21" t="s">
        <v>27</v>
      </c>
      <c r="M21" s="21" t="s">
        <v>19</v>
      </c>
      <c r="N21" s="20">
        <v>5.53</v>
      </c>
      <c r="O21">
        <f t="shared" si="0"/>
        <v>4.61</v>
      </c>
      <c r="P21">
        <f t="shared" si="1"/>
        <v>5.65</v>
      </c>
    </row>
    <row r="22" spans="11:16" ht="12.75" customHeight="1">
      <c r="K22" s="20">
        <v>2789</v>
      </c>
      <c r="L22" s="21" t="s">
        <v>27</v>
      </c>
      <c r="M22" s="21" t="s">
        <v>19</v>
      </c>
      <c r="N22" s="20">
        <v>5.5</v>
      </c>
      <c r="O22">
        <f t="shared" si="0"/>
        <v>4.61</v>
      </c>
      <c r="P22">
        <f t="shared" si="1"/>
        <v>5.65</v>
      </c>
    </row>
    <row r="23" spans="11:16" ht="12.75" customHeight="1">
      <c r="K23" s="20">
        <v>2790</v>
      </c>
      <c r="L23" s="21" t="s">
        <v>27</v>
      </c>
      <c r="M23" s="21" t="s">
        <v>19</v>
      </c>
      <c r="N23" s="20">
        <v>5.22</v>
      </c>
      <c r="O23">
        <f t="shared" si="0"/>
        <v>4.61</v>
      </c>
      <c r="P23">
        <f t="shared" si="1"/>
        <v>5.65</v>
      </c>
    </row>
    <row r="24" spans="11:16" ht="12.75" customHeight="1">
      <c r="K24" s="20">
        <v>2791</v>
      </c>
      <c r="L24" s="21" t="s">
        <v>27</v>
      </c>
      <c r="M24" s="21" t="s">
        <v>19</v>
      </c>
      <c r="N24" s="20">
        <v>5.22</v>
      </c>
      <c r="O24">
        <f t="shared" si="0"/>
        <v>4.61</v>
      </c>
      <c r="P24">
        <f t="shared" si="1"/>
        <v>5.65</v>
      </c>
    </row>
    <row r="25" spans="11:16" ht="12.75" customHeight="1">
      <c r="K25" s="20">
        <v>2861</v>
      </c>
      <c r="L25" s="21" t="s">
        <v>28</v>
      </c>
      <c r="M25" s="21" t="s">
        <v>19</v>
      </c>
      <c r="N25" s="20">
        <v>5.42</v>
      </c>
      <c r="O25">
        <f t="shared" si="0"/>
        <v>4.61</v>
      </c>
      <c r="P25">
        <f t="shared" si="1"/>
        <v>5.65</v>
      </c>
    </row>
    <row r="26" spans="11:16" ht="12.75" customHeight="1">
      <c r="K26" s="20">
        <v>2900</v>
      </c>
      <c r="L26" s="21" t="s">
        <v>29</v>
      </c>
      <c r="M26" s="21" t="s">
        <v>19</v>
      </c>
      <c r="N26" s="20">
        <v>5.17</v>
      </c>
      <c r="O26">
        <f t="shared" si="0"/>
        <v>4.61</v>
      </c>
      <c r="P26">
        <f t="shared" si="1"/>
        <v>5.65</v>
      </c>
    </row>
    <row r="27" spans="11:16" ht="12.75" customHeight="1">
      <c r="K27" s="20">
        <v>2901</v>
      </c>
      <c r="L27" s="21" t="s">
        <v>29</v>
      </c>
      <c r="M27" s="21" t="s">
        <v>19</v>
      </c>
      <c r="N27" s="20">
        <v>5.26</v>
      </c>
      <c r="O27">
        <f t="shared" si="0"/>
        <v>4.61</v>
      </c>
      <c r="P27">
        <f t="shared" si="1"/>
        <v>5.65</v>
      </c>
    </row>
    <row r="28" spans="11:16" ht="12.75" customHeight="1">
      <c r="K28" s="20">
        <v>2902</v>
      </c>
      <c r="L28" s="21" t="s">
        <v>29</v>
      </c>
      <c r="M28" s="21" t="s">
        <v>19</v>
      </c>
      <c r="N28" s="20">
        <v>5.5</v>
      </c>
      <c r="O28">
        <f t="shared" si="0"/>
        <v>4.61</v>
      </c>
      <c r="P28">
        <f t="shared" si="1"/>
        <v>5.65</v>
      </c>
    </row>
    <row r="29" spans="11:16" ht="12.75" customHeight="1">
      <c r="K29" s="20">
        <v>2903</v>
      </c>
      <c r="L29" s="21" t="s">
        <v>29</v>
      </c>
      <c r="M29" s="21" t="s">
        <v>19</v>
      </c>
      <c r="N29" s="20">
        <v>5.3</v>
      </c>
      <c r="O29">
        <f t="shared" si="0"/>
        <v>4.61</v>
      </c>
      <c r="P29">
        <f t="shared" si="1"/>
        <v>5.65</v>
      </c>
    </row>
    <row r="30" spans="11:16" ht="12.75" customHeight="1">
      <c r="K30" s="20">
        <v>2904</v>
      </c>
      <c r="L30" s="21" t="s">
        <v>29</v>
      </c>
      <c r="M30" s="21" t="s">
        <v>19</v>
      </c>
      <c r="N30" s="20">
        <v>5.21</v>
      </c>
      <c r="O30">
        <f t="shared" si="0"/>
        <v>4.61</v>
      </c>
      <c r="P30">
        <f t="shared" si="1"/>
        <v>5.65</v>
      </c>
    </row>
    <row r="31" spans="11:16" ht="12.75" customHeight="1">
      <c r="K31" s="20">
        <v>2905</v>
      </c>
      <c r="L31" s="21" t="s">
        <v>29</v>
      </c>
      <c r="M31" s="21" t="s">
        <v>19</v>
      </c>
      <c r="N31" s="20">
        <v>5.22</v>
      </c>
      <c r="O31">
        <f t="shared" si="0"/>
        <v>4.61</v>
      </c>
      <c r="P31">
        <f t="shared" si="1"/>
        <v>5.65</v>
      </c>
    </row>
    <row r="32" spans="11:16" ht="12.75" customHeight="1">
      <c r="K32" s="20">
        <v>2973</v>
      </c>
      <c r="L32" s="21" t="s">
        <v>30</v>
      </c>
      <c r="M32" s="21" t="s">
        <v>19</v>
      </c>
      <c r="N32" s="20">
        <v>5.28</v>
      </c>
      <c r="O32">
        <f t="shared" si="0"/>
        <v>4.61</v>
      </c>
      <c r="P32">
        <f t="shared" si="1"/>
        <v>5.65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5.30225806451613</v>
      </c>
    </row>
    <row r="36" spans="13:14" ht="12.75" customHeight="1">
      <c r="M36" s="2" t="s">
        <v>12</v>
      </c>
      <c r="N36" s="4">
        <f>STDEV(N2:N34)</f>
        <v>0.1985901923965848</v>
      </c>
    </row>
    <row r="37" spans="13:14" ht="12.75" customHeight="1">
      <c r="M37" s="2" t="s">
        <v>5</v>
      </c>
      <c r="N37" s="3">
        <f>N36/N35*100</f>
        <v>3.745389039541356</v>
      </c>
    </row>
    <row r="38" spans="13:14" ht="12.75" customHeight="1">
      <c r="M38" s="2" t="s">
        <v>13</v>
      </c>
      <c r="N38" s="3">
        <f>N35/N41*100</f>
        <v>103.3578570081117</v>
      </c>
    </row>
    <row r="39" spans="13:14" ht="12.75" customHeight="1">
      <c r="M39" s="2" t="s">
        <v>6</v>
      </c>
      <c r="N39" s="5">
        <v>4.61</v>
      </c>
    </row>
    <row r="40" spans="13:14" ht="12.75" customHeight="1">
      <c r="M40" s="2" t="s">
        <v>7</v>
      </c>
      <c r="N40" s="5">
        <v>5.65</v>
      </c>
    </row>
    <row r="41" spans="13:14" ht="12.75" customHeight="1">
      <c r="M41" s="2" t="s">
        <v>8</v>
      </c>
      <c r="N41" s="5">
        <f>(N39+N40)/2</f>
        <v>5.130000000000001</v>
      </c>
    </row>
    <row r="42" spans="13:14" ht="12.75" customHeight="1">
      <c r="M42" s="2" t="s">
        <v>9</v>
      </c>
      <c r="N42" s="5">
        <v>0.01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54" t="s">
        <v>0</v>
      </c>
      <c r="L1" s="154" t="s">
        <v>1</v>
      </c>
      <c r="M1" s="154" t="s">
        <v>2</v>
      </c>
      <c r="N1" s="154" t="s">
        <v>125</v>
      </c>
      <c r="O1" s="1" t="s">
        <v>4</v>
      </c>
      <c r="P1" s="1" t="s">
        <v>3</v>
      </c>
    </row>
    <row r="2" spans="1:16" ht="12.75">
      <c r="A2" s="13" t="s">
        <v>124</v>
      </c>
      <c r="K2" s="155">
        <v>1766</v>
      </c>
      <c r="L2" s="156" t="s">
        <v>22</v>
      </c>
      <c r="M2" s="156" t="s">
        <v>19</v>
      </c>
      <c r="N2" s="155">
        <v>21.4</v>
      </c>
      <c r="O2">
        <f aca="true" t="shared" si="0" ref="O2:O32">$D$7</f>
        <v>17.5</v>
      </c>
      <c r="P2">
        <f aca="true" t="shared" si="1" ref="P2:P32">$E$7</f>
        <v>21.6</v>
      </c>
    </row>
    <row r="3" spans="1:16" ht="12.75">
      <c r="A3" s="13" t="s">
        <v>31</v>
      </c>
      <c r="K3" s="155">
        <v>1767</v>
      </c>
      <c r="L3" s="156" t="s">
        <v>22</v>
      </c>
      <c r="M3" s="156" t="s">
        <v>19</v>
      </c>
      <c r="N3" s="155">
        <v>19</v>
      </c>
      <c r="O3">
        <f t="shared" si="0"/>
        <v>17.5</v>
      </c>
      <c r="P3">
        <f t="shared" si="1"/>
        <v>21.6</v>
      </c>
    </row>
    <row r="4" spans="11:16" ht="12.75">
      <c r="K4" s="155">
        <v>1768</v>
      </c>
      <c r="L4" s="156" t="s">
        <v>22</v>
      </c>
      <c r="M4" s="156" t="s">
        <v>19</v>
      </c>
      <c r="N4" s="155">
        <v>19</v>
      </c>
      <c r="O4">
        <f t="shared" si="0"/>
        <v>17.5</v>
      </c>
      <c r="P4">
        <f t="shared" si="1"/>
        <v>21.6</v>
      </c>
    </row>
    <row r="5" spans="1:16" ht="12.75">
      <c r="A5" t="s">
        <v>15</v>
      </c>
      <c r="K5" s="155">
        <v>1769</v>
      </c>
      <c r="L5" s="156" t="s">
        <v>22</v>
      </c>
      <c r="M5" s="156" t="s">
        <v>19</v>
      </c>
      <c r="N5" s="155">
        <v>20.7</v>
      </c>
      <c r="O5">
        <f t="shared" si="0"/>
        <v>17.5</v>
      </c>
      <c r="P5">
        <f t="shared" si="1"/>
        <v>21.6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55">
        <v>1770</v>
      </c>
      <c r="L6" s="156" t="s">
        <v>22</v>
      </c>
      <c r="M6" s="156" t="s">
        <v>19</v>
      </c>
      <c r="N6" s="155">
        <v>19.8</v>
      </c>
      <c r="O6">
        <f t="shared" si="0"/>
        <v>17.5</v>
      </c>
      <c r="P6">
        <f t="shared" si="1"/>
        <v>21.6</v>
      </c>
    </row>
    <row r="7" spans="1:16" ht="12.75" customHeight="1">
      <c r="A7" s="5">
        <f>+N42</f>
        <v>0.1</v>
      </c>
      <c r="B7" s="5">
        <f>+N43</f>
        <v>31</v>
      </c>
      <c r="C7" s="5">
        <f>+N41</f>
        <v>19.55</v>
      </c>
      <c r="D7" s="5">
        <f>+N39</f>
        <v>17.5</v>
      </c>
      <c r="E7" s="5">
        <f>+N40</f>
        <v>21.6</v>
      </c>
      <c r="F7" s="5">
        <f>N35</f>
        <v>19.66774193548387</v>
      </c>
      <c r="G7" s="6">
        <f>N36</f>
        <v>0.9108190807451475</v>
      </c>
      <c r="H7" s="3">
        <f>N37</f>
        <v>4.631030261292369</v>
      </c>
      <c r="I7" s="3">
        <f>+N38</f>
        <v>100.60226053955942</v>
      </c>
      <c r="K7" s="155">
        <v>1771</v>
      </c>
      <c r="L7" s="156" t="s">
        <v>22</v>
      </c>
      <c r="M7" s="156" t="s">
        <v>19</v>
      </c>
      <c r="N7" s="155">
        <v>19.4</v>
      </c>
      <c r="O7">
        <f t="shared" si="0"/>
        <v>17.5</v>
      </c>
      <c r="P7">
        <f t="shared" si="1"/>
        <v>21.6</v>
      </c>
    </row>
    <row r="8" spans="11:16" ht="12.75" customHeight="1">
      <c r="K8" s="155">
        <v>1834</v>
      </c>
      <c r="L8" s="156" t="s">
        <v>23</v>
      </c>
      <c r="M8" s="156" t="s">
        <v>19</v>
      </c>
      <c r="N8" s="155">
        <v>18.2</v>
      </c>
      <c r="O8">
        <f t="shared" si="0"/>
        <v>17.5</v>
      </c>
      <c r="P8">
        <f t="shared" si="1"/>
        <v>21.6</v>
      </c>
    </row>
    <row r="9" spans="11:16" ht="12.75" customHeight="1">
      <c r="K9" s="155">
        <v>1835</v>
      </c>
      <c r="L9" s="156" t="s">
        <v>23</v>
      </c>
      <c r="M9" s="156" t="s">
        <v>19</v>
      </c>
      <c r="N9" s="155">
        <v>19.6</v>
      </c>
      <c r="O9">
        <f t="shared" si="0"/>
        <v>17.5</v>
      </c>
      <c r="P9">
        <f t="shared" si="1"/>
        <v>21.6</v>
      </c>
    </row>
    <row r="10" spans="11:16" ht="12.75" customHeight="1">
      <c r="K10" s="155">
        <v>1836</v>
      </c>
      <c r="L10" s="156" t="s">
        <v>23</v>
      </c>
      <c r="M10" s="156" t="s">
        <v>19</v>
      </c>
      <c r="N10" s="155">
        <v>20.1</v>
      </c>
      <c r="O10">
        <f t="shared" si="0"/>
        <v>17.5</v>
      </c>
      <c r="P10">
        <f t="shared" si="1"/>
        <v>21.6</v>
      </c>
    </row>
    <row r="11" spans="11:16" ht="12.75" customHeight="1">
      <c r="K11" s="155">
        <v>1837</v>
      </c>
      <c r="L11" s="156" t="s">
        <v>23</v>
      </c>
      <c r="M11" s="156" t="s">
        <v>19</v>
      </c>
      <c r="N11" s="155">
        <v>20</v>
      </c>
      <c r="O11">
        <f t="shared" si="0"/>
        <v>17.5</v>
      </c>
      <c r="P11">
        <f t="shared" si="1"/>
        <v>21.6</v>
      </c>
    </row>
    <row r="12" spans="11:16" ht="12.75" customHeight="1">
      <c r="K12" s="155">
        <v>1838</v>
      </c>
      <c r="L12" s="156" t="s">
        <v>23</v>
      </c>
      <c r="M12" s="156" t="s">
        <v>19</v>
      </c>
      <c r="N12" s="155">
        <v>19.2</v>
      </c>
      <c r="O12">
        <f t="shared" si="0"/>
        <v>17.5</v>
      </c>
      <c r="P12">
        <f t="shared" si="1"/>
        <v>21.6</v>
      </c>
    </row>
    <row r="13" spans="11:16" ht="12.75" customHeight="1">
      <c r="K13" s="155">
        <v>1839</v>
      </c>
      <c r="L13" s="156" t="s">
        <v>23</v>
      </c>
      <c r="M13" s="156" t="s">
        <v>19</v>
      </c>
      <c r="N13" s="155">
        <v>19.8</v>
      </c>
      <c r="O13">
        <f t="shared" si="0"/>
        <v>17.5</v>
      </c>
      <c r="P13">
        <f t="shared" si="1"/>
        <v>21.6</v>
      </c>
    </row>
    <row r="14" spans="11:16" ht="12.75" customHeight="1">
      <c r="K14" s="155">
        <v>1840</v>
      </c>
      <c r="L14" s="156" t="s">
        <v>23</v>
      </c>
      <c r="M14" s="156" t="s">
        <v>19</v>
      </c>
      <c r="N14" s="155">
        <v>19</v>
      </c>
      <c r="O14">
        <f t="shared" si="0"/>
        <v>17.5</v>
      </c>
      <c r="P14">
        <f t="shared" si="1"/>
        <v>21.6</v>
      </c>
    </row>
    <row r="15" spans="11:16" ht="12.75" customHeight="1">
      <c r="K15" s="155">
        <v>1992</v>
      </c>
      <c r="L15" s="156" t="s">
        <v>24</v>
      </c>
      <c r="M15" s="156" t="s">
        <v>19</v>
      </c>
      <c r="N15" s="155">
        <v>20</v>
      </c>
      <c r="O15">
        <f t="shared" si="0"/>
        <v>17.5</v>
      </c>
      <c r="P15">
        <f t="shared" si="1"/>
        <v>21.6</v>
      </c>
    </row>
    <row r="16" spans="11:16" ht="12.75" customHeight="1">
      <c r="K16" s="155">
        <v>2013</v>
      </c>
      <c r="L16" s="156" t="s">
        <v>25</v>
      </c>
      <c r="M16" s="156" t="s">
        <v>19</v>
      </c>
      <c r="N16" s="155">
        <v>19.8</v>
      </c>
      <c r="O16">
        <f t="shared" si="0"/>
        <v>17.5</v>
      </c>
      <c r="P16">
        <f t="shared" si="1"/>
        <v>21.6</v>
      </c>
    </row>
    <row r="17" spans="11:16" ht="12.75" customHeight="1">
      <c r="K17" s="155">
        <v>2317</v>
      </c>
      <c r="L17" s="156" t="s">
        <v>18</v>
      </c>
      <c r="M17" s="156" t="s">
        <v>19</v>
      </c>
      <c r="N17" s="155">
        <v>18.8</v>
      </c>
      <c r="O17">
        <f t="shared" si="0"/>
        <v>17.5</v>
      </c>
      <c r="P17">
        <f t="shared" si="1"/>
        <v>21.6</v>
      </c>
    </row>
    <row r="18" spans="11:16" ht="12.75" customHeight="1">
      <c r="K18" s="155">
        <v>2554</v>
      </c>
      <c r="L18" s="156" t="s">
        <v>26</v>
      </c>
      <c r="M18" s="156" t="s">
        <v>19</v>
      </c>
      <c r="N18" s="155">
        <v>19.3</v>
      </c>
      <c r="O18">
        <f t="shared" si="0"/>
        <v>17.5</v>
      </c>
      <c r="P18">
        <f t="shared" si="1"/>
        <v>21.6</v>
      </c>
    </row>
    <row r="19" spans="11:16" ht="12.75" customHeight="1">
      <c r="K19" s="155">
        <v>2786</v>
      </c>
      <c r="L19" s="156" t="s">
        <v>27</v>
      </c>
      <c r="M19" s="156" t="s">
        <v>19</v>
      </c>
      <c r="N19" s="155">
        <v>18.9</v>
      </c>
      <c r="O19">
        <f t="shared" si="0"/>
        <v>17.5</v>
      </c>
      <c r="P19">
        <f t="shared" si="1"/>
        <v>21.6</v>
      </c>
    </row>
    <row r="20" spans="11:16" ht="12.75" customHeight="1">
      <c r="K20" s="155">
        <v>2787</v>
      </c>
      <c r="L20" s="156" t="s">
        <v>27</v>
      </c>
      <c r="M20" s="156" t="s">
        <v>19</v>
      </c>
      <c r="N20" s="155">
        <v>19.2</v>
      </c>
      <c r="O20">
        <f t="shared" si="0"/>
        <v>17.5</v>
      </c>
      <c r="P20">
        <f t="shared" si="1"/>
        <v>21.6</v>
      </c>
    </row>
    <row r="21" spans="11:16" ht="12.75" customHeight="1">
      <c r="K21" s="155">
        <v>2788</v>
      </c>
      <c r="L21" s="156" t="s">
        <v>27</v>
      </c>
      <c r="M21" s="156" t="s">
        <v>19</v>
      </c>
      <c r="N21" s="155">
        <v>20</v>
      </c>
      <c r="O21">
        <f t="shared" si="0"/>
        <v>17.5</v>
      </c>
      <c r="P21">
        <f t="shared" si="1"/>
        <v>21.6</v>
      </c>
    </row>
    <row r="22" spans="11:16" ht="12.75" customHeight="1">
      <c r="K22" s="155">
        <v>2789</v>
      </c>
      <c r="L22" s="156" t="s">
        <v>27</v>
      </c>
      <c r="M22" s="156" t="s">
        <v>19</v>
      </c>
      <c r="N22" s="155">
        <v>20.3</v>
      </c>
      <c r="O22">
        <f t="shared" si="0"/>
        <v>17.5</v>
      </c>
      <c r="P22">
        <f t="shared" si="1"/>
        <v>21.6</v>
      </c>
    </row>
    <row r="23" spans="11:16" ht="12.75" customHeight="1">
      <c r="K23" s="155">
        <v>2790</v>
      </c>
      <c r="L23" s="156" t="s">
        <v>27</v>
      </c>
      <c r="M23" s="156" t="s">
        <v>19</v>
      </c>
      <c r="N23" s="155">
        <v>19.3</v>
      </c>
      <c r="O23">
        <f t="shared" si="0"/>
        <v>17.5</v>
      </c>
      <c r="P23">
        <f t="shared" si="1"/>
        <v>21.6</v>
      </c>
    </row>
    <row r="24" spans="11:16" ht="12.75" customHeight="1">
      <c r="K24" s="155">
        <v>2791</v>
      </c>
      <c r="L24" s="156" t="s">
        <v>27</v>
      </c>
      <c r="M24" s="156" t="s">
        <v>19</v>
      </c>
      <c r="N24" s="155">
        <v>20.1</v>
      </c>
      <c r="O24">
        <f t="shared" si="0"/>
        <v>17.5</v>
      </c>
      <c r="P24">
        <f t="shared" si="1"/>
        <v>21.6</v>
      </c>
    </row>
    <row r="25" spans="11:16" ht="12.75" customHeight="1">
      <c r="K25" s="155">
        <v>2861</v>
      </c>
      <c r="L25" s="156" t="s">
        <v>28</v>
      </c>
      <c r="M25" s="156" t="s">
        <v>19</v>
      </c>
      <c r="N25" s="155">
        <v>20.4</v>
      </c>
      <c r="O25">
        <f t="shared" si="0"/>
        <v>17.5</v>
      </c>
      <c r="P25">
        <f t="shared" si="1"/>
        <v>21.6</v>
      </c>
    </row>
    <row r="26" spans="11:16" ht="12.75" customHeight="1">
      <c r="K26" s="155">
        <v>2900</v>
      </c>
      <c r="L26" s="156" t="s">
        <v>29</v>
      </c>
      <c r="M26" s="156" t="s">
        <v>19</v>
      </c>
      <c r="N26" s="155">
        <v>18.8</v>
      </c>
      <c r="O26">
        <f t="shared" si="0"/>
        <v>17.5</v>
      </c>
      <c r="P26">
        <f t="shared" si="1"/>
        <v>21.6</v>
      </c>
    </row>
    <row r="27" spans="11:16" ht="12.75" customHeight="1">
      <c r="K27" s="155">
        <v>2901</v>
      </c>
      <c r="L27" s="156" t="s">
        <v>29</v>
      </c>
      <c r="M27" s="156" t="s">
        <v>19</v>
      </c>
      <c r="N27" s="155">
        <v>18.9</v>
      </c>
      <c r="O27">
        <f t="shared" si="0"/>
        <v>17.5</v>
      </c>
      <c r="P27">
        <f t="shared" si="1"/>
        <v>21.6</v>
      </c>
    </row>
    <row r="28" spans="11:16" ht="12.75" customHeight="1">
      <c r="K28" s="155">
        <v>2902</v>
      </c>
      <c r="L28" s="156" t="s">
        <v>29</v>
      </c>
      <c r="M28" s="156" t="s">
        <v>19</v>
      </c>
      <c r="N28" s="155">
        <v>20.3</v>
      </c>
      <c r="O28">
        <f t="shared" si="0"/>
        <v>17.5</v>
      </c>
      <c r="P28">
        <f t="shared" si="1"/>
        <v>21.6</v>
      </c>
    </row>
    <row r="29" spans="11:16" ht="12.75" customHeight="1">
      <c r="K29" s="155">
        <v>2903</v>
      </c>
      <c r="L29" s="156" t="s">
        <v>29</v>
      </c>
      <c r="M29" s="156" t="s">
        <v>19</v>
      </c>
      <c r="N29" s="155">
        <v>20.2</v>
      </c>
      <c r="O29">
        <f t="shared" si="0"/>
        <v>17.5</v>
      </c>
      <c r="P29">
        <f t="shared" si="1"/>
        <v>21.6</v>
      </c>
    </row>
    <row r="30" spans="11:16" ht="12.75" customHeight="1">
      <c r="K30" s="155">
        <v>2904</v>
      </c>
      <c r="L30" s="156" t="s">
        <v>29</v>
      </c>
      <c r="M30" s="156" t="s">
        <v>19</v>
      </c>
      <c r="N30" s="155">
        <v>18.2</v>
      </c>
      <c r="O30">
        <f t="shared" si="0"/>
        <v>17.5</v>
      </c>
      <c r="P30">
        <f t="shared" si="1"/>
        <v>21.6</v>
      </c>
    </row>
    <row r="31" spans="11:16" ht="12.75" customHeight="1">
      <c r="K31" s="155">
        <v>2905</v>
      </c>
      <c r="L31" s="156" t="s">
        <v>29</v>
      </c>
      <c r="M31" s="156" t="s">
        <v>19</v>
      </c>
      <c r="N31" s="155">
        <v>19.3</v>
      </c>
      <c r="O31">
        <f t="shared" si="0"/>
        <v>17.5</v>
      </c>
      <c r="P31">
        <f t="shared" si="1"/>
        <v>21.6</v>
      </c>
    </row>
    <row r="32" spans="11:16" ht="12.75" customHeight="1">
      <c r="K32" s="155">
        <v>2973</v>
      </c>
      <c r="L32" s="156" t="s">
        <v>30</v>
      </c>
      <c r="M32" s="156" t="s">
        <v>19</v>
      </c>
      <c r="N32" s="155">
        <v>22.7</v>
      </c>
      <c r="O32">
        <f t="shared" si="0"/>
        <v>17.5</v>
      </c>
      <c r="P32">
        <f t="shared" si="1"/>
        <v>21.6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19.66774193548387</v>
      </c>
    </row>
    <row r="36" spans="13:14" ht="12.75" customHeight="1">
      <c r="M36" s="2" t="s">
        <v>12</v>
      </c>
      <c r="N36" s="4">
        <f>STDEV(N2:N34)</f>
        <v>0.9108190807451475</v>
      </c>
    </row>
    <row r="37" spans="13:14" ht="12.75" customHeight="1">
      <c r="M37" s="2" t="s">
        <v>5</v>
      </c>
      <c r="N37" s="3">
        <f>N36/N35*100</f>
        <v>4.631030261292369</v>
      </c>
    </row>
    <row r="38" spans="13:14" ht="12.75" customHeight="1">
      <c r="M38" s="2" t="s">
        <v>13</v>
      </c>
      <c r="N38" s="3">
        <f>N35/N41*100</f>
        <v>100.60226053955942</v>
      </c>
    </row>
    <row r="39" spans="13:14" ht="12.75" customHeight="1">
      <c r="M39" s="2" t="s">
        <v>6</v>
      </c>
      <c r="N39" s="5">
        <v>17.5</v>
      </c>
    </row>
    <row r="40" spans="13:14" ht="12.75" customHeight="1">
      <c r="M40" s="2" t="s">
        <v>7</v>
      </c>
      <c r="N40" s="5">
        <v>21.6</v>
      </c>
    </row>
    <row r="41" spans="13:14" ht="12.75" customHeight="1">
      <c r="M41" s="2" t="s">
        <v>8</v>
      </c>
      <c r="N41" s="5">
        <f>(N39+N40)/2</f>
        <v>19.55</v>
      </c>
    </row>
    <row r="42" spans="13:14" ht="12.75" customHeight="1">
      <c r="M42" s="2" t="s">
        <v>9</v>
      </c>
      <c r="N42" s="5">
        <v>0.1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57" t="s">
        <v>0</v>
      </c>
      <c r="L1" s="157" t="s">
        <v>1</v>
      </c>
      <c r="M1" s="157" t="s">
        <v>2</v>
      </c>
      <c r="N1" s="157" t="s">
        <v>127</v>
      </c>
      <c r="O1" s="1" t="s">
        <v>4</v>
      </c>
      <c r="P1" s="1" t="s">
        <v>3</v>
      </c>
    </row>
    <row r="2" spans="1:16" ht="12.75">
      <c r="A2" s="13" t="s">
        <v>126</v>
      </c>
      <c r="K2" s="158">
        <v>1766</v>
      </c>
      <c r="L2" s="159" t="s">
        <v>22</v>
      </c>
      <c r="M2" s="159" t="s">
        <v>19</v>
      </c>
      <c r="N2" s="158">
        <v>50</v>
      </c>
      <c r="O2">
        <f aca="true" t="shared" si="0" ref="O2:O32">$D$7</f>
        <v>40</v>
      </c>
      <c r="P2">
        <f aca="true" t="shared" si="1" ref="P2:P32">$E$7</f>
        <v>54</v>
      </c>
    </row>
    <row r="3" spans="1:16" ht="12.75">
      <c r="A3" s="13" t="s">
        <v>31</v>
      </c>
      <c r="K3" s="158">
        <v>1767</v>
      </c>
      <c r="L3" s="159" t="s">
        <v>22</v>
      </c>
      <c r="M3" s="159" t="s">
        <v>19</v>
      </c>
      <c r="N3" s="158">
        <v>47</v>
      </c>
      <c r="O3">
        <f t="shared" si="0"/>
        <v>40</v>
      </c>
      <c r="P3">
        <f t="shared" si="1"/>
        <v>54</v>
      </c>
    </row>
    <row r="4" spans="11:16" ht="12.75">
      <c r="K4" s="158">
        <v>1768</v>
      </c>
      <c r="L4" s="159" t="s">
        <v>22</v>
      </c>
      <c r="M4" s="159" t="s">
        <v>19</v>
      </c>
      <c r="N4" s="158">
        <v>46</v>
      </c>
      <c r="O4">
        <f t="shared" si="0"/>
        <v>40</v>
      </c>
      <c r="P4">
        <f t="shared" si="1"/>
        <v>54</v>
      </c>
    </row>
    <row r="5" spans="1:16" ht="12.75">
      <c r="A5" t="s">
        <v>15</v>
      </c>
      <c r="K5" s="158">
        <v>1769</v>
      </c>
      <c r="L5" s="159" t="s">
        <v>22</v>
      </c>
      <c r="M5" s="159" t="s">
        <v>19</v>
      </c>
      <c r="N5" s="158">
        <v>52</v>
      </c>
      <c r="O5">
        <f t="shared" si="0"/>
        <v>40</v>
      </c>
      <c r="P5">
        <f t="shared" si="1"/>
        <v>54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58">
        <v>1770</v>
      </c>
      <c r="L6" s="159" t="s">
        <v>22</v>
      </c>
      <c r="M6" s="159" t="s">
        <v>19</v>
      </c>
      <c r="N6" s="158">
        <v>52</v>
      </c>
      <c r="O6">
        <f t="shared" si="0"/>
        <v>40</v>
      </c>
      <c r="P6">
        <f t="shared" si="1"/>
        <v>54</v>
      </c>
    </row>
    <row r="7" spans="1:16" ht="12.75" customHeight="1">
      <c r="A7" s="5">
        <f>+N42</f>
        <v>2</v>
      </c>
      <c r="B7" s="5">
        <f>+N43</f>
        <v>31</v>
      </c>
      <c r="C7" s="5">
        <f>+N41</f>
        <v>47</v>
      </c>
      <c r="D7" s="5">
        <f>+N39</f>
        <v>40</v>
      </c>
      <c r="E7" s="5">
        <f>+N40</f>
        <v>54</v>
      </c>
      <c r="F7" s="5">
        <f>N35</f>
        <v>47.67741935483871</v>
      </c>
      <c r="G7" s="6">
        <f>N36</f>
        <v>2.2418310488556275</v>
      </c>
      <c r="H7" s="3">
        <f>N37</f>
        <v>4.702081360928583</v>
      </c>
      <c r="I7" s="3">
        <f>+N38</f>
        <v>101.44131777625259</v>
      </c>
      <c r="K7" s="158">
        <v>1771</v>
      </c>
      <c r="L7" s="159" t="s">
        <v>22</v>
      </c>
      <c r="M7" s="159" t="s">
        <v>19</v>
      </c>
      <c r="N7" s="158">
        <v>50</v>
      </c>
      <c r="O7">
        <f t="shared" si="0"/>
        <v>40</v>
      </c>
      <c r="P7">
        <f t="shared" si="1"/>
        <v>54</v>
      </c>
    </row>
    <row r="8" spans="11:16" ht="12.75" customHeight="1">
      <c r="K8" s="158">
        <v>1834</v>
      </c>
      <c r="L8" s="159" t="s">
        <v>23</v>
      </c>
      <c r="M8" s="159" t="s">
        <v>19</v>
      </c>
      <c r="N8" s="158">
        <v>49</v>
      </c>
      <c r="O8">
        <f t="shared" si="0"/>
        <v>40</v>
      </c>
      <c r="P8">
        <f t="shared" si="1"/>
        <v>54</v>
      </c>
    </row>
    <row r="9" spans="11:16" ht="12.75" customHeight="1">
      <c r="K9" s="158">
        <v>1835</v>
      </c>
      <c r="L9" s="159" t="s">
        <v>23</v>
      </c>
      <c r="M9" s="159" t="s">
        <v>19</v>
      </c>
      <c r="N9" s="158">
        <v>51</v>
      </c>
      <c r="O9">
        <f t="shared" si="0"/>
        <v>40</v>
      </c>
      <c r="P9">
        <f t="shared" si="1"/>
        <v>54</v>
      </c>
    </row>
    <row r="10" spans="11:16" ht="12.75" customHeight="1">
      <c r="K10" s="158">
        <v>1836</v>
      </c>
      <c r="L10" s="159" t="s">
        <v>23</v>
      </c>
      <c r="M10" s="159" t="s">
        <v>19</v>
      </c>
      <c r="N10" s="158">
        <v>51</v>
      </c>
      <c r="O10">
        <f t="shared" si="0"/>
        <v>40</v>
      </c>
      <c r="P10">
        <f t="shared" si="1"/>
        <v>54</v>
      </c>
    </row>
    <row r="11" spans="11:16" ht="12.75" customHeight="1">
      <c r="K11" s="158">
        <v>1837</v>
      </c>
      <c r="L11" s="159" t="s">
        <v>23</v>
      </c>
      <c r="M11" s="159" t="s">
        <v>19</v>
      </c>
      <c r="N11" s="158">
        <v>48</v>
      </c>
      <c r="O11">
        <f t="shared" si="0"/>
        <v>40</v>
      </c>
      <c r="P11">
        <f t="shared" si="1"/>
        <v>54</v>
      </c>
    </row>
    <row r="12" spans="11:16" ht="12.75" customHeight="1">
      <c r="K12" s="158">
        <v>1838</v>
      </c>
      <c r="L12" s="159" t="s">
        <v>23</v>
      </c>
      <c r="M12" s="159" t="s">
        <v>19</v>
      </c>
      <c r="N12" s="158">
        <v>50</v>
      </c>
      <c r="O12">
        <f t="shared" si="0"/>
        <v>40</v>
      </c>
      <c r="P12">
        <f t="shared" si="1"/>
        <v>54</v>
      </c>
    </row>
    <row r="13" spans="11:16" ht="12.75" customHeight="1">
      <c r="K13" s="158">
        <v>1839</v>
      </c>
      <c r="L13" s="159" t="s">
        <v>23</v>
      </c>
      <c r="M13" s="159" t="s">
        <v>19</v>
      </c>
      <c r="N13" s="158">
        <v>49</v>
      </c>
      <c r="O13">
        <f t="shared" si="0"/>
        <v>40</v>
      </c>
      <c r="P13">
        <f t="shared" si="1"/>
        <v>54</v>
      </c>
    </row>
    <row r="14" spans="11:16" ht="12.75" customHeight="1">
      <c r="K14" s="158">
        <v>1840</v>
      </c>
      <c r="L14" s="159" t="s">
        <v>23</v>
      </c>
      <c r="M14" s="159" t="s">
        <v>19</v>
      </c>
      <c r="N14" s="158">
        <v>48</v>
      </c>
      <c r="O14">
        <f t="shared" si="0"/>
        <v>40</v>
      </c>
      <c r="P14">
        <f t="shared" si="1"/>
        <v>54</v>
      </c>
    </row>
    <row r="15" spans="11:16" ht="12.75" customHeight="1">
      <c r="K15" s="158">
        <v>1992</v>
      </c>
      <c r="L15" s="159" t="s">
        <v>24</v>
      </c>
      <c r="M15" s="159" t="s">
        <v>19</v>
      </c>
      <c r="N15" s="158">
        <v>48</v>
      </c>
      <c r="O15">
        <f t="shared" si="0"/>
        <v>40</v>
      </c>
      <c r="P15">
        <f t="shared" si="1"/>
        <v>54</v>
      </c>
    </row>
    <row r="16" spans="11:16" ht="12.75" customHeight="1">
      <c r="K16" s="158">
        <v>2013</v>
      </c>
      <c r="L16" s="159" t="s">
        <v>25</v>
      </c>
      <c r="M16" s="159" t="s">
        <v>19</v>
      </c>
      <c r="N16" s="158">
        <v>44</v>
      </c>
      <c r="O16">
        <f t="shared" si="0"/>
        <v>40</v>
      </c>
      <c r="P16">
        <f t="shared" si="1"/>
        <v>54</v>
      </c>
    </row>
    <row r="17" spans="11:16" ht="12.75" customHeight="1">
      <c r="K17" s="158">
        <v>2317</v>
      </c>
      <c r="L17" s="159" t="s">
        <v>18</v>
      </c>
      <c r="M17" s="159" t="s">
        <v>19</v>
      </c>
      <c r="N17" s="158">
        <v>45</v>
      </c>
      <c r="O17">
        <f t="shared" si="0"/>
        <v>40</v>
      </c>
      <c r="P17">
        <f t="shared" si="1"/>
        <v>54</v>
      </c>
    </row>
    <row r="18" spans="11:16" ht="12.75" customHeight="1">
      <c r="K18" s="158">
        <v>2554</v>
      </c>
      <c r="L18" s="159" t="s">
        <v>26</v>
      </c>
      <c r="M18" s="159" t="s">
        <v>19</v>
      </c>
      <c r="N18" s="158">
        <v>47</v>
      </c>
      <c r="O18">
        <f t="shared" si="0"/>
        <v>40</v>
      </c>
      <c r="P18">
        <f t="shared" si="1"/>
        <v>54</v>
      </c>
    </row>
    <row r="19" spans="11:16" ht="12.75" customHeight="1">
      <c r="K19" s="158">
        <v>2786</v>
      </c>
      <c r="L19" s="159" t="s">
        <v>27</v>
      </c>
      <c r="M19" s="159" t="s">
        <v>19</v>
      </c>
      <c r="N19" s="158">
        <v>46</v>
      </c>
      <c r="O19">
        <f t="shared" si="0"/>
        <v>40</v>
      </c>
      <c r="P19">
        <f t="shared" si="1"/>
        <v>54</v>
      </c>
    </row>
    <row r="20" spans="11:16" ht="12.75" customHeight="1">
      <c r="K20" s="158">
        <v>2787</v>
      </c>
      <c r="L20" s="159" t="s">
        <v>27</v>
      </c>
      <c r="M20" s="159" t="s">
        <v>19</v>
      </c>
      <c r="N20" s="158">
        <v>44</v>
      </c>
      <c r="O20">
        <f t="shared" si="0"/>
        <v>40</v>
      </c>
      <c r="P20">
        <f t="shared" si="1"/>
        <v>54</v>
      </c>
    </row>
    <row r="21" spans="11:16" ht="12.75" customHeight="1">
      <c r="K21" s="158">
        <v>2788</v>
      </c>
      <c r="L21" s="159" t="s">
        <v>27</v>
      </c>
      <c r="M21" s="159" t="s">
        <v>19</v>
      </c>
      <c r="N21" s="158">
        <v>46</v>
      </c>
      <c r="O21">
        <f t="shared" si="0"/>
        <v>40</v>
      </c>
      <c r="P21">
        <f t="shared" si="1"/>
        <v>54</v>
      </c>
    </row>
    <row r="22" spans="11:16" ht="12.75" customHeight="1">
      <c r="K22" s="158">
        <v>2789</v>
      </c>
      <c r="L22" s="159" t="s">
        <v>27</v>
      </c>
      <c r="M22" s="159" t="s">
        <v>19</v>
      </c>
      <c r="N22" s="158">
        <v>46</v>
      </c>
      <c r="O22">
        <f t="shared" si="0"/>
        <v>40</v>
      </c>
      <c r="P22">
        <f t="shared" si="1"/>
        <v>54</v>
      </c>
    </row>
    <row r="23" spans="11:16" ht="12.75" customHeight="1">
      <c r="K23" s="158">
        <v>2790</v>
      </c>
      <c r="L23" s="159" t="s">
        <v>27</v>
      </c>
      <c r="M23" s="159" t="s">
        <v>19</v>
      </c>
      <c r="N23" s="158">
        <v>47</v>
      </c>
      <c r="O23">
        <f t="shared" si="0"/>
        <v>40</v>
      </c>
      <c r="P23">
        <f t="shared" si="1"/>
        <v>54</v>
      </c>
    </row>
    <row r="24" spans="11:16" ht="12.75" customHeight="1">
      <c r="K24" s="158">
        <v>2791</v>
      </c>
      <c r="L24" s="159" t="s">
        <v>27</v>
      </c>
      <c r="M24" s="159" t="s">
        <v>19</v>
      </c>
      <c r="N24" s="158">
        <v>47</v>
      </c>
      <c r="O24">
        <f t="shared" si="0"/>
        <v>40</v>
      </c>
      <c r="P24">
        <f t="shared" si="1"/>
        <v>54</v>
      </c>
    </row>
    <row r="25" spans="11:16" ht="12.75" customHeight="1">
      <c r="K25" s="158">
        <v>2861</v>
      </c>
      <c r="L25" s="159" t="s">
        <v>28</v>
      </c>
      <c r="M25" s="159" t="s">
        <v>19</v>
      </c>
      <c r="N25" s="158">
        <v>49</v>
      </c>
      <c r="O25">
        <f t="shared" si="0"/>
        <v>40</v>
      </c>
      <c r="P25">
        <f t="shared" si="1"/>
        <v>54</v>
      </c>
    </row>
    <row r="26" spans="11:16" ht="12.75" customHeight="1">
      <c r="K26" s="158">
        <v>2900</v>
      </c>
      <c r="L26" s="159" t="s">
        <v>29</v>
      </c>
      <c r="M26" s="159" t="s">
        <v>19</v>
      </c>
      <c r="N26" s="158">
        <v>45</v>
      </c>
      <c r="O26">
        <f t="shared" si="0"/>
        <v>40</v>
      </c>
      <c r="P26">
        <f t="shared" si="1"/>
        <v>54</v>
      </c>
    </row>
    <row r="27" spans="11:16" ht="12.75" customHeight="1">
      <c r="K27" s="158">
        <v>2901</v>
      </c>
      <c r="L27" s="159" t="s">
        <v>29</v>
      </c>
      <c r="M27" s="159" t="s">
        <v>19</v>
      </c>
      <c r="N27" s="158">
        <v>46</v>
      </c>
      <c r="O27">
        <f t="shared" si="0"/>
        <v>40</v>
      </c>
      <c r="P27">
        <f t="shared" si="1"/>
        <v>54</v>
      </c>
    </row>
    <row r="28" spans="11:16" ht="12.75" customHeight="1">
      <c r="K28" s="158">
        <v>2902</v>
      </c>
      <c r="L28" s="159" t="s">
        <v>29</v>
      </c>
      <c r="M28" s="159" t="s">
        <v>19</v>
      </c>
      <c r="N28" s="158">
        <v>46</v>
      </c>
      <c r="O28">
        <f t="shared" si="0"/>
        <v>40</v>
      </c>
      <c r="P28">
        <f t="shared" si="1"/>
        <v>54</v>
      </c>
    </row>
    <row r="29" spans="11:16" ht="12.75" customHeight="1">
      <c r="K29" s="158">
        <v>2903</v>
      </c>
      <c r="L29" s="159" t="s">
        <v>29</v>
      </c>
      <c r="M29" s="159" t="s">
        <v>19</v>
      </c>
      <c r="N29" s="158">
        <v>45</v>
      </c>
      <c r="O29">
        <f t="shared" si="0"/>
        <v>40</v>
      </c>
      <c r="P29">
        <f t="shared" si="1"/>
        <v>54</v>
      </c>
    </row>
    <row r="30" spans="11:16" ht="12.75" customHeight="1">
      <c r="K30" s="158">
        <v>2904</v>
      </c>
      <c r="L30" s="159" t="s">
        <v>29</v>
      </c>
      <c r="M30" s="159" t="s">
        <v>19</v>
      </c>
      <c r="N30" s="158">
        <v>48</v>
      </c>
      <c r="O30">
        <f t="shared" si="0"/>
        <v>40</v>
      </c>
      <c r="P30">
        <f t="shared" si="1"/>
        <v>54</v>
      </c>
    </row>
    <row r="31" spans="11:16" ht="12.75" customHeight="1">
      <c r="K31" s="158">
        <v>2905</v>
      </c>
      <c r="L31" s="159" t="s">
        <v>29</v>
      </c>
      <c r="M31" s="159" t="s">
        <v>19</v>
      </c>
      <c r="N31" s="158">
        <v>47</v>
      </c>
      <c r="O31">
        <f t="shared" si="0"/>
        <v>40</v>
      </c>
      <c r="P31">
        <f t="shared" si="1"/>
        <v>54</v>
      </c>
    </row>
    <row r="32" spans="11:16" ht="12.75" customHeight="1">
      <c r="K32" s="158">
        <v>2973</v>
      </c>
      <c r="L32" s="159" t="s">
        <v>30</v>
      </c>
      <c r="M32" s="159" t="s">
        <v>19</v>
      </c>
      <c r="N32" s="158">
        <v>49</v>
      </c>
      <c r="O32">
        <f t="shared" si="0"/>
        <v>40</v>
      </c>
      <c r="P32">
        <f t="shared" si="1"/>
        <v>54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47.67741935483871</v>
      </c>
    </row>
    <row r="36" spans="13:14" ht="12.75" customHeight="1">
      <c r="M36" s="2" t="s">
        <v>12</v>
      </c>
      <c r="N36" s="4">
        <f>STDEV(N2:N34)</f>
        <v>2.2418310488556275</v>
      </c>
    </row>
    <row r="37" spans="13:14" ht="12.75" customHeight="1">
      <c r="M37" s="2" t="s">
        <v>5</v>
      </c>
      <c r="N37" s="3">
        <f>N36/N35*100</f>
        <v>4.702081360928583</v>
      </c>
    </row>
    <row r="38" spans="13:14" ht="12.75" customHeight="1">
      <c r="M38" s="2" t="s">
        <v>13</v>
      </c>
      <c r="N38" s="3">
        <f>N35/N41*100</f>
        <v>101.44131777625259</v>
      </c>
    </row>
    <row r="39" spans="13:14" ht="12.75" customHeight="1">
      <c r="M39" s="2" t="s">
        <v>6</v>
      </c>
      <c r="N39" s="5">
        <v>40</v>
      </c>
    </row>
    <row r="40" spans="13:14" ht="12.75" customHeight="1">
      <c r="M40" s="2" t="s">
        <v>7</v>
      </c>
      <c r="N40" s="5">
        <v>54</v>
      </c>
    </row>
    <row r="41" spans="13:14" ht="12.75" customHeight="1">
      <c r="M41" s="2" t="s">
        <v>8</v>
      </c>
      <c r="N41" s="5">
        <f>(N39+N40)/2</f>
        <v>47</v>
      </c>
    </row>
    <row r="42" spans="13:14" ht="12.75" customHeight="1">
      <c r="M42" s="2" t="s">
        <v>9</v>
      </c>
      <c r="N42" s="5">
        <v>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160" t="s">
        <v>0</v>
      </c>
      <c r="L1" s="160" t="s">
        <v>1</v>
      </c>
      <c r="M1" s="160" t="s">
        <v>2</v>
      </c>
      <c r="N1" s="160" t="s">
        <v>129</v>
      </c>
      <c r="O1" s="1" t="s">
        <v>4</v>
      </c>
      <c r="P1" s="1" t="s">
        <v>3</v>
      </c>
    </row>
    <row r="2" spans="1:16" ht="12.75">
      <c r="A2" s="13" t="s">
        <v>128</v>
      </c>
      <c r="K2" s="161">
        <v>1766</v>
      </c>
      <c r="L2" s="162" t="s">
        <v>22</v>
      </c>
      <c r="M2" s="162" t="s">
        <v>19</v>
      </c>
      <c r="N2" s="161">
        <v>25.6</v>
      </c>
      <c r="O2">
        <f aca="true" t="shared" si="0" ref="O2:O32">$D$7</f>
        <v>18.7</v>
      </c>
      <c r="P2">
        <f aca="true" t="shared" si="1" ref="P2:P32">$E$7</f>
        <v>23.9</v>
      </c>
    </row>
    <row r="3" spans="1:16" ht="12.75">
      <c r="A3" s="13" t="s">
        <v>31</v>
      </c>
      <c r="K3" s="161">
        <v>1767</v>
      </c>
      <c r="L3" s="162" t="s">
        <v>22</v>
      </c>
      <c r="M3" s="162" t="s">
        <v>19</v>
      </c>
      <c r="N3" s="161">
        <v>17.8</v>
      </c>
      <c r="O3">
        <f t="shared" si="0"/>
        <v>18.7</v>
      </c>
      <c r="P3">
        <f t="shared" si="1"/>
        <v>23.9</v>
      </c>
    </row>
    <row r="4" spans="11:16" ht="12.75">
      <c r="K4" s="161">
        <v>1768</v>
      </c>
      <c r="L4" s="162" t="s">
        <v>22</v>
      </c>
      <c r="M4" s="162" t="s">
        <v>19</v>
      </c>
      <c r="N4" s="161">
        <v>24.2</v>
      </c>
      <c r="O4">
        <f t="shared" si="0"/>
        <v>18.7</v>
      </c>
      <c r="P4">
        <f t="shared" si="1"/>
        <v>23.9</v>
      </c>
    </row>
    <row r="5" spans="1:16" ht="12.75">
      <c r="A5" t="s">
        <v>15</v>
      </c>
      <c r="K5" s="161">
        <v>1769</v>
      </c>
      <c r="L5" s="162" t="s">
        <v>22</v>
      </c>
      <c r="M5" s="162" t="s">
        <v>19</v>
      </c>
      <c r="N5" s="161">
        <v>25.2</v>
      </c>
      <c r="O5">
        <f t="shared" si="0"/>
        <v>18.7</v>
      </c>
      <c r="P5">
        <f t="shared" si="1"/>
        <v>23.9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161">
        <v>1770</v>
      </c>
      <c r="L6" s="162" t="s">
        <v>22</v>
      </c>
      <c r="M6" s="162" t="s">
        <v>19</v>
      </c>
      <c r="N6" s="161">
        <v>19</v>
      </c>
      <c r="O6">
        <f t="shared" si="0"/>
        <v>18.7</v>
      </c>
      <c r="P6">
        <f t="shared" si="1"/>
        <v>23.9</v>
      </c>
    </row>
    <row r="7" spans="1:16" ht="12.75" customHeight="1">
      <c r="A7" s="5">
        <f>+N42</f>
        <v>0.5</v>
      </c>
      <c r="B7" s="5">
        <f>+N43</f>
        <v>31</v>
      </c>
      <c r="C7" s="5">
        <f>+N41</f>
        <v>21.299999999999997</v>
      </c>
      <c r="D7" s="5">
        <f>+N39</f>
        <v>18.7</v>
      </c>
      <c r="E7" s="5">
        <f>+N40</f>
        <v>23.9</v>
      </c>
      <c r="F7" s="5">
        <f>N35</f>
        <v>19.66129032258064</v>
      </c>
      <c r="G7" s="6">
        <f>N36</f>
        <v>8.8416694283133</v>
      </c>
      <c r="H7" s="3">
        <f>N37</f>
        <v>44.969934746138215</v>
      </c>
      <c r="I7" s="3">
        <f>+N38</f>
        <v>92.30652733605936</v>
      </c>
      <c r="K7" s="161">
        <v>1771</v>
      </c>
      <c r="L7" s="162" t="s">
        <v>22</v>
      </c>
      <c r="M7" s="162" t="s">
        <v>19</v>
      </c>
      <c r="N7" s="161">
        <v>30.1</v>
      </c>
      <c r="O7">
        <f t="shared" si="0"/>
        <v>18.7</v>
      </c>
      <c r="P7">
        <f t="shared" si="1"/>
        <v>23.9</v>
      </c>
    </row>
    <row r="8" spans="11:16" ht="12.75" customHeight="1">
      <c r="K8" s="161">
        <v>1834</v>
      </c>
      <c r="L8" s="162" t="s">
        <v>23</v>
      </c>
      <c r="M8" s="162" t="s">
        <v>19</v>
      </c>
      <c r="N8" s="161">
        <v>17.9</v>
      </c>
      <c r="O8">
        <f t="shared" si="0"/>
        <v>18.7</v>
      </c>
      <c r="P8">
        <f t="shared" si="1"/>
        <v>23.9</v>
      </c>
    </row>
    <row r="9" spans="11:16" ht="12.75" customHeight="1">
      <c r="K9" s="161">
        <v>1835</v>
      </c>
      <c r="L9" s="162" t="s">
        <v>23</v>
      </c>
      <c r="M9" s="162" t="s">
        <v>19</v>
      </c>
      <c r="N9" s="161">
        <v>20.9</v>
      </c>
      <c r="O9">
        <f t="shared" si="0"/>
        <v>18.7</v>
      </c>
      <c r="P9">
        <f t="shared" si="1"/>
        <v>23.9</v>
      </c>
    </row>
    <row r="10" spans="11:16" ht="12.75" customHeight="1">
      <c r="K10" s="161">
        <v>1836</v>
      </c>
      <c r="L10" s="162" t="s">
        <v>23</v>
      </c>
      <c r="M10" s="162" t="s">
        <v>19</v>
      </c>
      <c r="N10" s="161">
        <v>12.4</v>
      </c>
      <c r="O10">
        <f t="shared" si="0"/>
        <v>18.7</v>
      </c>
      <c r="P10">
        <f t="shared" si="1"/>
        <v>23.9</v>
      </c>
    </row>
    <row r="11" spans="11:16" ht="12.75" customHeight="1">
      <c r="K11" s="161">
        <v>1837</v>
      </c>
      <c r="L11" s="162" t="s">
        <v>23</v>
      </c>
      <c r="M11" s="162" t="s">
        <v>19</v>
      </c>
      <c r="N11" s="161">
        <v>9.5</v>
      </c>
      <c r="O11">
        <f t="shared" si="0"/>
        <v>18.7</v>
      </c>
      <c r="P11">
        <f t="shared" si="1"/>
        <v>23.9</v>
      </c>
    </row>
    <row r="12" spans="11:16" ht="12.75" customHeight="1">
      <c r="K12" s="161">
        <v>1838</v>
      </c>
      <c r="L12" s="162" t="s">
        <v>23</v>
      </c>
      <c r="M12" s="162" t="s">
        <v>19</v>
      </c>
      <c r="N12" s="161">
        <v>14</v>
      </c>
      <c r="O12">
        <f t="shared" si="0"/>
        <v>18.7</v>
      </c>
      <c r="P12">
        <f t="shared" si="1"/>
        <v>23.9</v>
      </c>
    </row>
    <row r="13" spans="11:16" ht="12.75" customHeight="1">
      <c r="K13" s="161">
        <v>1839</v>
      </c>
      <c r="L13" s="162" t="s">
        <v>23</v>
      </c>
      <c r="M13" s="162" t="s">
        <v>19</v>
      </c>
      <c r="N13" s="161">
        <v>5.8</v>
      </c>
      <c r="O13">
        <f t="shared" si="0"/>
        <v>18.7</v>
      </c>
      <c r="P13">
        <f t="shared" si="1"/>
        <v>23.9</v>
      </c>
    </row>
    <row r="14" spans="11:16" ht="12.75" customHeight="1">
      <c r="K14" s="161">
        <v>1840</v>
      </c>
      <c r="L14" s="162" t="s">
        <v>23</v>
      </c>
      <c r="M14" s="162" t="s">
        <v>19</v>
      </c>
      <c r="N14" s="161">
        <v>12.3</v>
      </c>
      <c r="O14">
        <f t="shared" si="0"/>
        <v>18.7</v>
      </c>
      <c r="P14">
        <f t="shared" si="1"/>
        <v>23.9</v>
      </c>
    </row>
    <row r="15" spans="11:16" ht="12.75" customHeight="1">
      <c r="K15" s="161">
        <v>1992</v>
      </c>
      <c r="L15" s="162" t="s">
        <v>24</v>
      </c>
      <c r="M15" s="162" t="s">
        <v>19</v>
      </c>
      <c r="N15" s="161">
        <v>9.5</v>
      </c>
      <c r="O15">
        <f t="shared" si="0"/>
        <v>18.7</v>
      </c>
      <c r="P15">
        <f t="shared" si="1"/>
        <v>23.9</v>
      </c>
    </row>
    <row r="16" spans="11:16" ht="12.75" customHeight="1">
      <c r="K16" s="161">
        <v>2013</v>
      </c>
      <c r="L16" s="162" t="s">
        <v>25</v>
      </c>
      <c r="M16" s="162" t="s">
        <v>19</v>
      </c>
      <c r="N16" s="161">
        <v>27.8</v>
      </c>
      <c r="O16">
        <f t="shared" si="0"/>
        <v>18.7</v>
      </c>
      <c r="P16">
        <f t="shared" si="1"/>
        <v>23.9</v>
      </c>
    </row>
    <row r="17" spans="11:16" ht="12.75" customHeight="1">
      <c r="K17" s="161">
        <v>2317</v>
      </c>
      <c r="L17" s="162" t="s">
        <v>18</v>
      </c>
      <c r="M17" s="162" t="s">
        <v>19</v>
      </c>
      <c r="N17" s="161">
        <v>6.7</v>
      </c>
      <c r="O17">
        <f t="shared" si="0"/>
        <v>18.7</v>
      </c>
      <c r="P17">
        <f t="shared" si="1"/>
        <v>23.9</v>
      </c>
    </row>
    <row r="18" spans="11:16" ht="12.75" customHeight="1">
      <c r="K18" s="161">
        <v>2554</v>
      </c>
      <c r="L18" s="162" t="s">
        <v>26</v>
      </c>
      <c r="M18" s="162" t="s">
        <v>19</v>
      </c>
      <c r="N18" s="161">
        <v>23.4</v>
      </c>
      <c r="O18">
        <f t="shared" si="0"/>
        <v>18.7</v>
      </c>
      <c r="P18">
        <f t="shared" si="1"/>
        <v>23.9</v>
      </c>
    </row>
    <row r="19" spans="11:16" ht="12.75" customHeight="1">
      <c r="K19" s="161">
        <v>2786</v>
      </c>
      <c r="L19" s="162" t="s">
        <v>27</v>
      </c>
      <c r="M19" s="162" t="s">
        <v>19</v>
      </c>
      <c r="N19" s="161">
        <v>21.7</v>
      </c>
      <c r="O19">
        <f t="shared" si="0"/>
        <v>18.7</v>
      </c>
      <c r="P19">
        <f t="shared" si="1"/>
        <v>23.9</v>
      </c>
    </row>
    <row r="20" spans="11:16" ht="12.75" customHeight="1">
      <c r="K20" s="161">
        <v>2787</v>
      </c>
      <c r="L20" s="162" t="s">
        <v>27</v>
      </c>
      <c r="M20" s="162" t="s">
        <v>19</v>
      </c>
      <c r="N20" s="161">
        <v>21.1</v>
      </c>
      <c r="O20">
        <f t="shared" si="0"/>
        <v>18.7</v>
      </c>
      <c r="P20">
        <f t="shared" si="1"/>
        <v>23.9</v>
      </c>
    </row>
    <row r="21" spans="11:16" ht="12.75" customHeight="1">
      <c r="K21" s="161">
        <v>2788</v>
      </c>
      <c r="L21" s="162" t="s">
        <v>27</v>
      </c>
      <c r="M21" s="162" t="s">
        <v>19</v>
      </c>
      <c r="N21" s="161">
        <v>14.9</v>
      </c>
      <c r="O21">
        <f t="shared" si="0"/>
        <v>18.7</v>
      </c>
      <c r="P21">
        <f t="shared" si="1"/>
        <v>23.9</v>
      </c>
    </row>
    <row r="22" spans="11:16" ht="12.75" customHeight="1">
      <c r="K22" s="161">
        <v>2789</v>
      </c>
      <c r="L22" s="162" t="s">
        <v>27</v>
      </c>
      <c r="M22" s="162" t="s">
        <v>19</v>
      </c>
      <c r="N22" s="161">
        <v>12.2</v>
      </c>
      <c r="O22">
        <f t="shared" si="0"/>
        <v>18.7</v>
      </c>
      <c r="P22">
        <f t="shared" si="1"/>
        <v>23.9</v>
      </c>
    </row>
    <row r="23" spans="11:16" ht="12.75" customHeight="1">
      <c r="K23" s="161">
        <v>2790</v>
      </c>
      <c r="L23" s="162" t="s">
        <v>27</v>
      </c>
      <c r="M23" s="162" t="s">
        <v>19</v>
      </c>
      <c r="N23" s="161">
        <v>23.4</v>
      </c>
      <c r="O23">
        <f t="shared" si="0"/>
        <v>18.7</v>
      </c>
      <c r="P23">
        <f t="shared" si="1"/>
        <v>23.9</v>
      </c>
    </row>
    <row r="24" spans="11:16" ht="12.75" customHeight="1">
      <c r="K24" s="161">
        <v>2791</v>
      </c>
      <c r="L24" s="162" t="s">
        <v>27</v>
      </c>
      <c r="M24" s="162" t="s">
        <v>19</v>
      </c>
      <c r="N24" s="161">
        <v>24</v>
      </c>
      <c r="O24">
        <f t="shared" si="0"/>
        <v>18.7</v>
      </c>
      <c r="P24">
        <f t="shared" si="1"/>
        <v>23.9</v>
      </c>
    </row>
    <row r="25" spans="11:16" ht="12.75" customHeight="1">
      <c r="K25" s="161">
        <v>2861</v>
      </c>
      <c r="L25" s="162" t="s">
        <v>28</v>
      </c>
      <c r="M25" s="162" t="s">
        <v>19</v>
      </c>
      <c r="N25" s="161">
        <v>29.8</v>
      </c>
      <c r="O25">
        <f t="shared" si="0"/>
        <v>18.7</v>
      </c>
      <c r="P25">
        <f t="shared" si="1"/>
        <v>23.9</v>
      </c>
    </row>
    <row r="26" spans="11:16" ht="12.75" customHeight="1">
      <c r="K26" s="161">
        <v>2900</v>
      </c>
      <c r="L26" s="162" t="s">
        <v>29</v>
      </c>
      <c r="M26" s="162" t="s">
        <v>19</v>
      </c>
      <c r="N26" s="161">
        <v>6.7</v>
      </c>
      <c r="O26">
        <f t="shared" si="0"/>
        <v>18.7</v>
      </c>
      <c r="P26">
        <f t="shared" si="1"/>
        <v>23.9</v>
      </c>
    </row>
    <row r="27" spans="11:16" ht="12.75" customHeight="1">
      <c r="K27" s="161">
        <v>2901</v>
      </c>
      <c r="L27" s="162" t="s">
        <v>29</v>
      </c>
      <c r="M27" s="162" t="s">
        <v>19</v>
      </c>
      <c r="N27" s="161">
        <v>21.7</v>
      </c>
      <c r="O27">
        <f t="shared" si="0"/>
        <v>18.7</v>
      </c>
      <c r="P27">
        <f t="shared" si="1"/>
        <v>23.9</v>
      </c>
    </row>
    <row r="28" spans="11:16" ht="12.75" customHeight="1">
      <c r="K28" s="161">
        <v>2902</v>
      </c>
      <c r="L28" s="162" t="s">
        <v>29</v>
      </c>
      <c r="M28" s="162" t="s">
        <v>19</v>
      </c>
      <c r="N28" s="161">
        <v>12.2</v>
      </c>
      <c r="O28">
        <f t="shared" si="0"/>
        <v>18.7</v>
      </c>
      <c r="P28">
        <f t="shared" si="1"/>
        <v>23.9</v>
      </c>
    </row>
    <row r="29" spans="11:16" ht="12.75" customHeight="1">
      <c r="K29" s="161">
        <v>2903</v>
      </c>
      <c r="L29" s="162" t="s">
        <v>29</v>
      </c>
      <c r="M29" s="162" t="s">
        <v>19</v>
      </c>
      <c r="N29" s="161">
        <v>16.8</v>
      </c>
      <c r="O29">
        <f t="shared" si="0"/>
        <v>18.7</v>
      </c>
      <c r="P29">
        <f t="shared" si="1"/>
        <v>23.9</v>
      </c>
    </row>
    <row r="30" spans="11:16" ht="12.75" customHeight="1">
      <c r="K30" s="161">
        <v>2904</v>
      </c>
      <c r="L30" s="162" t="s">
        <v>29</v>
      </c>
      <c r="M30" s="162" t="s">
        <v>19</v>
      </c>
      <c r="N30" s="161">
        <v>33.5</v>
      </c>
      <c r="O30">
        <f t="shared" si="0"/>
        <v>18.7</v>
      </c>
      <c r="P30">
        <f t="shared" si="1"/>
        <v>23.9</v>
      </c>
    </row>
    <row r="31" spans="11:16" ht="12.75" customHeight="1">
      <c r="K31" s="161">
        <v>2905</v>
      </c>
      <c r="L31" s="162" t="s">
        <v>29</v>
      </c>
      <c r="M31" s="162" t="s">
        <v>19</v>
      </c>
      <c r="N31" s="161">
        <v>23.4</v>
      </c>
      <c r="O31">
        <f t="shared" si="0"/>
        <v>18.7</v>
      </c>
      <c r="P31">
        <f t="shared" si="1"/>
        <v>23.9</v>
      </c>
    </row>
    <row r="32" spans="11:16" ht="12.75" customHeight="1">
      <c r="K32" s="161">
        <v>2973</v>
      </c>
      <c r="L32" s="162" t="s">
        <v>30</v>
      </c>
      <c r="M32" s="162" t="s">
        <v>19</v>
      </c>
      <c r="N32" s="161">
        <v>46</v>
      </c>
      <c r="O32">
        <f t="shared" si="0"/>
        <v>18.7</v>
      </c>
      <c r="P32">
        <f t="shared" si="1"/>
        <v>23.9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19.66129032258064</v>
      </c>
    </row>
    <row r="36" spans="13:14" ht="12.75" customHeight="1">
      <c r="M36" s="2" t="s">
        <v>12</v>
      </c>
      <c r="N36" s="4">
        <f>STDEV(N2:N34)</f>
        <v>8.8416694283133</v>
      </c>
    </row>
    <row r="37" spans="13:14" ht="12.75" customHeight="1">
      <c r="M37" s="2" t="s">
        <v>5</v>
      </c>
      <c r="N37" s="3">
        <f>N36/N35*100</f>
        <v>44.969934746138215</v>
      </c>
    </row>
    <row r="38" spans="13:14" ht="12.75" customHeight="1">
      <c r="M38" s="2" t="s">
        <v>13</v>
      </c>
      <c r="N38" s="3">
        <f>N35/N41*100</f>
        <v>92.30652733605936</v>
      </c>
    </row>
    <row r="39" spans="13:14" ht="12.75" customHeight="1">
      <c r="M39" s="2" t="s">
        <v>6</v>
      </c>
      <c r="N39" s="5">
        <v>18.7</v>
      </c>
    </row>
    <row r="40" spans="13:14" ht="12.75" customHeight="1">
      <c r="M40" s="2" t="s">
        <v>7</v>
      </c>
      <c r="N40" s="5">
        <v>23.9</v>
      </c>
    </row>
    <row r="41" spans="13:14" ht="12.75" customHeight="1">
      <c r="M41" s="2" t="s">
        <v>8</v>
      </c>
      <c r="N41" s="5">
        <f>(N39+N40)/2</f>
        <v>21.299999999999997</v>
      </c>
    </row>
    <row r="42" spans="13:14" ht="12.75" customHeight="1">
      <c r="M42" s="2" t="s">
        <v>9</v>
      </c>
      <c r="N42" s="5">
        <v>0.5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22" t="s">
        <v>0</v>
      </c>
      <c r="L1" s="22" t="s">
        <v>1</v>
      </c>
      <c r="M1" s="22" t="s">
        <v>2</v>
      </c>
      <c r="N1" s="22" t="s">
        <v>35</v>
      </c>
      <c r="O1" s="1" t="s">
        <v>4</v>
      </c>
      <c r="P1" s="1" t="s">
        <v>3</v>
      </c>
    </row>
    <row r="2" spans="1:16" ht="12.75">
      <c r="A2" s="13" t="s">
        <v>34</v>
      </c>
      <c r="K2" s="23">
        <v>1766</v>
      </c>
      <c r="L2" s="24" t="s">
        <v>22</v>
      </c>
      <c r="M2" s="24" t="s">
        <v>19</v>
      </c>
      <c r="N2" s="23">
        <v>665</v>
      </c>
      <c r="O2">
        <f aca="true" t="shared" si="0" ref="O2:O32">$D$7</f>
        <v>570</v>
      </c>
      <c r="P2">
        <f aca="true" t="shared" si="1" ref="P2:P32">$E$7</f>
        <v>697</v>
      </c>
    </row>
    <row r="3" spans="1:16" ht="12.75">
      <c r="A3" s="13" t="s">
        <v>31</v>
      </c>
      <c r="K3" s="23">
        <v>1767</v>
      </c>
      <c r="L3" s="24" t="s">
        <v>22</v>
      </c>
      <c r="M3" s="24" t="s">
        <v>19</v>
      </c>
      <c r="N3" s="23">
        <v>619</v>
      </c>
      <c r="O3">
        <f t="shared" si="0"/>
        <v>570</v>
      </c>
      <c r="P3">
        <f t="shared" si="1"/>
        <v>697</v>
      </c>
    </row>
    <row r="4" spans="11:16" ht="12.75">
      <c r="K4" s="23">
        <v>1768</v>
      </c>
      <c r="L4" s="24" t="s">
        <v>22</v>
      </c>
      <c r="M4" s="24" t="s">
        <v>19</v>
      </c>
      <c r="N4" s="23">
        <v>659</v>
      </c>
      <c r="O4">
        <f t="shared" si="0"/>
        <v>570</v>
      </c>
      <c r="P4">
        <f t="shared" si="1"/>
        <v>697</v>
      </c>
    </row>
    <row r="5" spans="1:16" ht="12.75">
      <c r="A5" t="s">
        <v>15</v>
      </c>
      <c r="K5" s="23">
        <v>1769</v>
      </c>
      <c r="L5" s="24" t="s">
        <v>22</v>
      </c>
      <c r="M5" s="24" t="s">
        <v>19</v>
      </c>
      <c r="N5" s="23">
        <v>638</v>
      </c>
      <c r="O5">
        <f t="shared" si="0"/>
        <v>570</v>
      </c>
      <c r="P5">
        <f t="shared" si="1"/>
        <v>697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23">
        <v>1770</v>
      </c>
      <c r="L6" s="24" t="s">
        <v>22</v>
      </c>
      <c r="M6" s="24" t="s">
        <v>19</v>
      </c>
      <c r="N6" s="23">
        <v>649</v>
      </c>
      <c r="O6">
        <f t="shared" si="0"/>
        <v>570</v>
      </c>
      <c r="P6">
        <f t="shared" si="1"/>
        <v>697</v>
      </c>
    </row>
    <row r="7" spans="1:16" ht="12.75" customHeight="1">
      <c r="A7" s="5">
        <f>+N42</f>
        <v>0.2</v>
      </c>
      <c r="B7" s="5">
        <f>+N43</f>
        <v>31</v>
      </c>
      <c r="C7" s="5">
        <f>+N41</f>
        <v>633.5</v>
      </c>
      <c r="D7" s="5">
        <f>+N39</f>
        <v>570</v>
      </c>
      <c r="E7" s="5">
        <f>+N40</f>
        <v>697</v>
      </c>
      <c r="F7" s="5">
        <f>N35</f>
        <v>649.3548387096774</v>
      </c>
      <c r="G7" s="6">
        <f>N36</f>
        <v>16.80584895623583</v>
      </c>
      <c r="H7" s="3">
        <f>N37</f>
        <v>2.5880840419439184</v>
      </c>
      <c r="I7" s="3">
        <f>+N38</f>
        <v>102.50273697074623</v>
      </c>
      <c r="K7" s="23">
        <v>1771</v>
      </c>
      <c r="L7" s="24" t="s">
        <v>22</v>
      </c>
      <c r="M7" s="24" t="s">
        <v>19</v>
      </c>
      <c r="N7" s="23">
        <v>653</v>
      </c>
      <c r="O7">
        <f t="shared" si="0"/>
        <v>570</v>
      </c>
      <c r="P7">
        <f t="shared" si="1"/>
        <v>697</v>
      </c>
    </row>
    <row r="8" spans="11:16" ht="12.75" customHeight="1">
      <c r="K8" s="23">
        <v>1834</v>
      </c>
      <c r="L8" s="24" t="s">
        <v>23</v>
      </c>
      <c r="M8" s="24" t="s">
        <v>19</v>
      </c>
      <c r="N8" s="23">
        <v>675</v>
      </c>
      <c r="O8">
        <f t="shared" si="0"/>
        <v>570</v>
      </c>
      <c r="P8">
        <f t="shared" si="1"/>
        <v>697</v>
      </c>
    </row>
    <row r="9" spans="11:16" ht="12.75" customHeight="1">
      <c r="K9" s="23">
        <v>1835</v>
      </c>
      <c r="L9" s="24" t="s">
        <v>23</v>
      </c>
      <c r="M9" s="24" t="s">
        <v>19</v>
      </c>
      <c r="N9" s="23">
        <v>682</v>
      </c>
      <c r="O9">
        <f t="shared" si="0"/>
        <v>570</v>
      </c>
      <c r="P9">
        <f t="shared" si="1"/>
        <v>697</v>
      </c>
    </row>
    <row r="10" spans="11:16" ht="12.75" customHeight="1">
      <c r="K10" s="23">
        <v>1836</v>
      </c>
      <c r="L10" s="24" t="s">
        <v>23</v>
      </c>
      <c r="M10" s="24" t="s">
        <v>19</v>
      </c>
      <c r="N10" s="23">
        <v>690</v>
      </c>
      <c r="O10">
        <f t="shared" si="0"/>
        <v>570</v>
      </c>
      <c r="P10">
        <f t="shared" si="1"/>
        <v>697</v>
      </c>
    </row>
    <row r="11" spans="11:16" ht="12.75" customHeight="1">
      <c r="K11" s="23">
        <v>1837</v>
      </c>
      <c r="L11" s="24" t="s">
        <v>23</v>
      </c>
      <c r="M11" s="24" t="s">
        <v>19</v>
      </c>
      <c r="N11" s="23">
        <v>626</v>
      </c>
      <c r="O11">
        <f t="shared" si="0"/>
        <v>570</v>
      </c>
      <c r="P11">
        <f t="shared" si="1"/>
        <v>697</v>
      </c>
    </row>
    <row r="12" spans="11:16" ht="12.75" customHeight="1">
      <c r="K12" s="23">
        <v>1838</v>
      </c>
      <c r="L12" s="24" t="s">
        <v>23</v>
      </c>
      <c r="M12" s="24" t="s">
        <v>19</v>
      </c>
      <c r="N12" s="23">
        <v>651</v>
      </c>
      <c r="O12">
        <f t="shared" si="0"/>
        <v>570</v>
      </c>
      <c r="P12">
        <f t="shared" si="1"/>
        <v>697</v>
      </c>
    </row>
    <row r="13" spans="11:16" ht="12.75" customHeight="1">
      <c r="K13" s="23">
        <v>1839</v>
      </c>
      <c r="L13" s="24" t="s">
        <v>23</v>
      </c>
      <c r="M13" s="24" t="s">
        <v>19</v>
      </c>
      <c r="N13" s="23">
        <v>645</v>
      </c>
      <c r="O13">
        <f t="shared" si="0"/>
        <v>570</v>
      </c>
      <c r="P13">
        <f t="shared" si="1"/>
        <v>697</v>
      </c>
    </row>
    <row r="14" spans="11:16" ht="12.75" customHeight="1">
      <c r="K14" s="23">
        <v>1840</v>
      </c>
      <c r="L14" s="24" t="s">
        <v>23</v>
      </c>
      <c r="M14" s="24" t="s">
        <v>19</v>
      </c>
      <c r="N14" s="23">
        <v>634</v>
      </c>
      <c r="O14">
        <f t="shared" si="0"/>
        <v>570</v>
      </c>
      <c r="P14">
        <f t="shared" si="1"/>
        <v>697</v>
      </c>
    </row>
    <row r="15" spans="11:16" ht="12.75" customHeight="1">
      <c r="K15" s="23">
        <v>1992</v>
      </c>
      <c r="L15" s="24" t="s">
        <v>24</v>
      </c>
      <c r="M15" s="24" t="s">
        <v>19</v>
      </c>
      <c r="N15" s="23">
        <v>626</v>
      </c>
      <c r="O15">
        <f t="shared" si="0"/>
        <v>570</v>
      </c>
      <c r="P15">
        <f t="shared" si="1"/>
        <v>697</v>
      </c>
    </row>
    <row r="16" spans="11:16" ht="12.75" customHeight="1">
      <c r="K16" s="23">
        <v>2013</v>
      </c>
      <c r="L16" s="24" t="s">
        <v>25</v>
      </c>
      <c r="M16" s="24" t="s">
        <v>19</v>
      </c>
      <c r="N16" s="23">
        <v>648</v>
      </c>
      <c r="O16">
        <f t="shared" si="0"/>
        <v>570</v>
      </c>
      <c r="P16">
        <f t="shared" si="1"/>
        <v>697</v>
      </c>
    </row>
    <row r="17" spans="11:16" ht="12.75" customHeight="1">
      <c r="K17" s="23">
        <v>2317</v>
      </c>
      <c r="L17" s="24" t="s">
        <v>18</v>
      </c>
      <c r="M17" s="24" t="s">
        <v>19</v>
      </c>
      <c r="N17" s="23">
        <v>657</v>
      </c>
      <c r="O17">
        <f t="shared" si="0"/>
        <v>570</v>
      </c>
      <c r="P17">
        <f t="shared" si="1"/>
        <v>697</v>
      </c>
    </row>
    <row r="18" spans="11:16" ht="12.75" customHeight="1">
      <c r="K18" s="23">
        <v>2554</v>
      </c>
      <c r="L18" s="24" t="s">
        <v>26</v>
      </c>
      <c r="M18" s="24" t="s">
        <v>19</v>
      </c>
      <c r="N18" s="23">
        <v>637</v>
      </c>
      <c r="O18">
        <f t="shared" si="0"/>
        <v>570</v>
      </c>
      <c r="P18">
        <f t="shared" si="1"/>
        <v>697</v>
      </c>
    </row>
    <row r="19" spans="11:16" ht="12.75" customHeight="1">
      <c r="K19" s="23">
        <v>2786</v>
      </c>
      <c r="L19" s="24" t="s">
        <v>27</v>
      </c>
      <c r="M19" s="24" t="s">
        <v>19</v>
      </c>
      <c r="N19" s="23">
        <v>648</v>
      </c>
      <c r="O19">
        <f t="shared" si="0"/>
        <v>570</v>
      </c>
      <c r="P19">
        <f t="shared" si="1"/>
        <v>697</v>
      </c>
    </row>
    <row r="20" spans="11:16" ht="12.75" customHeight="1">
      <c r="K20" s="23">
        <v>2787</v>
      </c>
      <c r="L20" s="24" t="s">
        <v>27</v>
      </c>
      <c r="M20" s="24" t="s">
        <v>19</v>
      </c>
      <c r="N20" s="23">
        <v>647</v>
      </c>
      <c r="O20">
        <f t="shared" si="0"/>
        <v>570</v>
      </c>
      <c r="P20">
        <f t="shared" si="1"/>
        <v>697</v>
      </c>
    </row>
    <row r="21" spans="11:16" ht="12.75" customHeight="1">
      <c r="K21" s="23">
        <v>2788</v>
      </c>
      <c r="L21" s="24" t="s">
        <v>27</v>
      </c>
      <c r="M21" s="24" t="s">
        <v>19</v>
      </c>
      <c r="N21" s="23">
        <v>669</v>
      </c>
      <c r="O21">
        <f t="shared" si="0"/>
        <v>570</v>
      </c>
      <c r="P21">
        <f t="shared" si="1"/>
        <v>697</v>
      </c>
    </row>
    <row r="22" spans="11:16" ht="12.75" customHeight="1">
      <c r="K22" s="23">
        <v>2789</v>
      </c>
      <c r="L22" s="24" t="s">
        <v>27</v>
      </c>
      <c r="M22" s="24" t="s">
        <v>19</v>
      </c>
      <c r="N22" s="23">
        <v>666</v>
      </c>
      <c r="O22">
        <f t="shared" si="0"/>
        <v>570</v>
      </c>
      <c r="P22">
        <f t="shared" si="1"/>
        <v>697</v>
      </c>
    </row>
    <row r="23" spans="11:16" ht="12.75" customHeight="1">
      <c r="K23" s="23">
        <v>2790</v>
      </c>
      <c r="L23" s="24" t="s">
        <v>27</v>
      </c>
      <c r="M23" s="24" t="s">
        <v>19</v>
      </c>
      <c r="N23" s="23">
        <v>637</v>
      </c>
      <c r="O23">
        <f t="shared" si="0"/>
        <v>570</v>
      </c>
      <c r="P23">
        <f t="shared" si="1"/>
        <v>697</v>
      </c>
    </row>
    <row r="24" spans="11:16" ht="12.75" customHeight="1">
      <c r="K24" s="23">
        <v>2791</v>
      </c>
      <c r="L24" s="24" t="s">
        <v>27</v>
      </c>
      <c r="M24" s="24" t="s">
        <v>19</v>
      </c>
      <c r="N24" s="23">
        <v>635</v>
      </c>
      <c r="O24">
        <f t="shared" si="0"/>
        <v>570</v>
      </c>
      <c r="P24">
        <f t="shared" si="1"/>
        <v>697</v>
      </c>
    </row>
    <row r="25" spans="11:16" ht="12.75" customHeight="1">
      <c r="K25" s="23">
        <v>2861</v>
      </c>
      <c r="L25" s="24" t="s">
        <v>28</v>
      </c>
      <c r="M25" s="24" t="s">
        <v>19</v>
      </c>
      <c r="N25" s="23">
        <v>641</v>
      </c>
      <c r="O25">
        <f t="shared" si="0"/>
        <v>570</v>
      </c>
      <c r="P25">
        <f t="shared" si="1"/>
        <v>697</v>
      </c>
    </row>
    <row r="26" spans="11:16" ht="12.75" customHeight="1">
      <c r="K26" s="23">
        <v>2900</v>
      </c>
      <c r="L26" s="24" t="s">
        <v>29</v>
      </c>
      <c r="M26" s="24" t="s">
        <v>19</v>
      </c>
      <c r="N26" s="23">
        <v>657</v>
      </c>
      <c r="O26">
        <f t="shared" si="0"/>
        <v>570</v>
      </c>
      <c r="P26">
        <f t="shared" si="1"/>
        <v>697</v>
      </c>
    </row>
    <row r="27" spans="11:16" ht="12.75" customHeight="1">
      <c r="K27" s="23">
        <v>2901</v>
      </c>
      <c r="L27" s="24" t="s">
        <v>29</v>
      </c>
      <c r="M27" s="24" t="s">
        <v>19</v>
      </c>
      <c r="N27" s="23">
        <v>648</v>
      </c>
      <c r="O27">
        <f t="shared" si="0"/>
        <v>570</v>
      </c>
      <c r="P27">
        <f t="shared" si="1"/>
        <v>697</v>
      </c>
    </row>
    <row r="28" spans="11:16" ht="12.75" customHeight="1">
      <c r="K28" s="23">
        <v>2902</v>
      </c>
      <c r="L28" s="24" t="s">
        <v>29</v>
      </c>
      <c r="M28" s="24" t="s">
        <v>19</v>
      </c>
      <c r="N28" s="23">
        <v>666</v>
      </c>
      <c r="O28">
        <f t="shared" si="0"/>
        <v>570</v>
      </c>
      <c r="P28">
        <f t="shared" si="1"/>
        <v>697</v>
      </c>
    </row>
    <row r="29" spans="11:16" ht="12.75" customHeight="1">
      <c r="K29" s="23">
        <v>2903</v>
      </c>
      <c r="L29" s="24" t="s">
        <v>29</v>
      </c>
      <c r="M29" s="24" t="s">
        <v>19</v>
      </c>
      <c r="N29" s="23">
        <v>656</v>
      </c>
      <c r="O29">
        <f t="shared" si="0"/>
        <v>570</v>
      </c>
      <c r="P29">
        <f t="shared" si="1"/>
        <v>697</v>
      </c>
    </row>
    <row r="30" spans="11:16" ht="12.75" customHeight="1">
      <c r="K30" s="23">
        <v>2904</v>
      </c>
      <c r="L30" s="24" t="s">
        <v>29</v>
      </c>
      <c r="M30" s="24" t="s">
        <v>19</v>
      </c>
      <c r="N30" s="23">
        <v>629</v>
      </c>
      <c r="O30">
        <f t="shared" si="0"/>
        <v>570</v>
      </c>
      <c r="P30">
        <f t="shared" si="1"/>
        <v>697</v>
      </c>
    </row>
    <row r="31" spans="11:16" ht="12.75" customHeight="1">
      <c r="K31" s="23">
        <v>2905</v>
      </c>
      <c r="L31" s="24" t="s">
        <v>29</v>
      </c>
      <c r="M31" s="24" t="s">
        <v>19</v>
      </c>
      <c r="N31" s="23">
        <v>637</v>
      </c>
      <c r="O31">
        <f t="shared" si="0"/>
        <v>570</v>
      </c>
      <c r="P31">
        <f t="shared" si="1"/>
        <v>697</v>
      </c>
    </row>
    <row r="32" spans="11:16" ht="12.75" customHeight="1">
      <c r="K32" s="23">
        <v>2973</v>
      </c>
      <c r="L32" s="24" t="s">
        <v>30</v>
      </c>
      <c r="M32" s="24" t="s">
        <v>19</v>
      </c>
      <c r="N32" s="23">
        <v>640</v>
      </c>
      <c r="O32">
        <f t="shared" si="0"/>
        <v>570</v>
      </c>
      <c r="P32">
        <f t="shared" si="1"/>
        <v>697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649.3548387096774</v>
      </c>
    </row>
    <row r="36" spans="13:14" ht="12.75" customHeight="1">
      <c r="M36" s="2" t="s">
        <v>12</v>
      </c>
      <c r="N36" s="4">
        <f>STDEV(N2:N34)</f>
        <v>16.80584895623583</v>
      </c>
    </row>
    <row r="37" spans="13:14" ht="12.75" customHeight="1">
      <c r="M37" s="2" t="s">
        <v>5</v>
      </c>
      <c r="N37" s="3">
        <f>N36/N35*100</f>
        <v>2.5880840419439184</v>
      </c>
    </row>
    <row r="38" spans="13:14" ht="12.75" customHeight="1">
      <c r="M38" s="2" t="s">
        <v>13</v>
      </c>
      <c r="N38" s="3">
        <f>N35/N41*100</f>
        <v>102.50273697074623</v>
      </c>
    </row>
    <row r="39" spans="13:14" ht="12.75" customHeight="1">
      <c r="M39" s="2" t="s">
        <v>6</v>
      </c>
      <c r="N39" s="5">
        <v>570</v>
      </c>
    </row>
    <row r="40" spans="13:14" ht="12.75" customHeight="1">
      <c r="M40" s="2" t="s">
        <v>7</v>
      </c>
      <c r="N40" s="5">
        <v>697</v>
      </c>
    </row>
    <row r="41" spans="13:14" ht="12.75" customHeight="1">
      <c r="M41" s="2" t="s">
        <v>8</v>
      </c>
      <c r="N41" s="5">
        <f>(N39+N40)/2</f>
        <v>633.5</v>
      </c>
    </row>
    <row r="42" spans="13:14" ht="12.75" customHeight="1">
      <c r="M42" s="2" t="s">
        <v>9</v>
      </c>
      <c r="N42" s="5">
        <v>0.2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25" t="s">
        <v>0</v>
      </c>
      <c r="L1" s="25" t="s">
        <v>1</v>
      </c>
      <c r="M1" s="25" t="s">
        <v>2</v>
      </c>
      <c r="N1" s="25" t="s">
        <v>38</v>
      </c>
      <c r="O1" s="1" t="s">
        <v>4</v>
      </c>
      <c r="P1" s="1" t="s">
        <v>3</v>
      </c>
    </row>
    <row r="2" spans="1:16" ht="12.75">
      <c r="A2" s="13" t="s">
        <v>36</v>
      </c>
      <c r="K2" s="26">
        <v>1766</v>
      </c>
      <c r="L2" s="27" t="s">
        <v>22</v>
      </c>
      <c r="M2" s="27" t="s">
        <v>19</v>
      </c>
      <c r="N2" s="26">
        <v>5</v>
      </c>
      <c r="O2">
        <f aca="true" t="shared" si="0" ref="O2:O17">$D$7</f>
        <v>5</v>
      </c>
      <c r="P2">
        <f aca="true" t="shared" si="1" ref="P2:P17">$E$7</f>
        <v>10</v>
      </c>
    </row>
    <row r="3" spans="1:16" ht="12.75">
      <c r="A3" s="13" t="s">
        <v>37</v>
      </c>
      <c r="K3" s="26">
        <v>1767</v>
      </c>
      <c r="L3" s="27" t="s">
        <v>22</v>
      </c>
      <c r="M3" s="27" t="s">
        <v>19</v>
      </c>
      <c r="N3" s="26">
        <v>5</v>
      </c>
      <c r="O3">
        <f t="shared" si="0"/>
        <v>5</v>
      </c>
      <c r="P3">
        <f t="shared" si="1"/>
        <v>10</v>
      </c>
    </row>
    <row r="4" spans="11:16" ht="12.75">
      <c r="K4" s="26">
        <v>1768</v>
      </c>
      <c r="L4" s="27" t="s">
        <v>22</v>
      </c>
      <c r="M4" s="27" t="s">
        <v>19</v>
      </c>
      <c r="N4" s="26">
        <v>5</v>
      </c>
      <c r="O4">
        <f t="shared" si="0"/>
        <v>5</v>
      </c>
      <c r="P4">
        <f t="shared" si="1"/>
        <v>10</v>
      </c>
    </row>
    <row r="5" spans="1:16" ht="12.75">
      <c r="A5" t="s">
        <v>15</v>
      </c>
      <c r="K5" s="26">
        <v>1769</v>
      </c>
      <c r="L5" s="27" t="s">
        <v>22</v>
      </c>
      <c r="M5" s="27" t="s">
        <v>19</v>
      </c>
      <c r="N5" s="26">
        <v>5</v>
      </c>
      <c r="O5">
        <f t="shared" si="0"/>
        <v>5</v>
      </c>
      <c r="P5">
        <f t="shared" si="1"/>
        <v>10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26">
        <v>1770</v>
      </c>
      <c r="L6" s="27" t="s">
        <v>22</v>
      </c>
      <c r="M6" s="27" t="s">
        <v>19</v>
      </c>
      <c r="N6" s="26">
        <v>5</v>
      </c>
      <c r="O6">
        <f t="shared" si="0"/>
        <v>5</v>
      </c>
      <c r="P6">
        <f t="shared" si="1"/>
        <v>10</v>
      </c>
    </row>
    <row r="7" spans="1:16" ht="12.75" customHeight="1">
      <c r="A7" s="5">
        <f>+N42</f>
        <v>10</v>
      </c>
      <c r="B7" s="5">
        <f>+N43</f>
        <v>16</v>
      </c>
      <c r="C7" s="5">
        <f>+N41</f>
        <v>7.5</v>
      </c>
      <c r="D7" s="5">
        <f>+N39</f>
        <v>5</v>
      </c>
      <c r="E7" s="5">
        <f>+N40</f>
        <v>10</v>
      </c>
      <c r="F7" s="5">
        <f>N35</f>
        <v>5</v>
      </c>
      <c r="G7" s="6">
        <f>N36</f>
        <v>0</v>
      </c>
      <c r="H7" s="3">
        <f>N37</f>
        <v>0</v>
      </c>
      <c r="I7" s="3">
        <f>+N38</f>
        <v>66.66666666666666</v>
      </c>
      <c r="K7" s="26">
        <v>1771</v>
      </c>
      <c r="L7" s="27" t="s">
        <v>22</v>
      </c>
      <c r="M7" s="27" t="s">
        <v>19</v>
      </c>
      <c r="N7" s="26">
        <v>5</v>
      </c>
      <c r="O7">
        <f t="shared" si="0"/>
        <v>5</v>
      </c>
      <c r="P7">
        <f t="shared" si="1"/>
        <v>10</v>
      </c>
    </row>
    <row r="8" spans="11:16" ht="12.75" customHeight="1">
      <c r="K8" s="26">
        <v>1834</v>
      </c>
      <c r="L8" s="27" t="s">
        <v>23</v>
      </c>
      <c r="M8" s="27" t="s">
        <v>19</v>
      </c>
      <c r="N8" s="26">
        <v>5</v>
      </c>
      <c r="O8">
        <f t="shared" si="0"/>
        <v>5</v>
      </c>
      <c r="P8">
        <f t="shared" si="1"/>
        <v>10</v>
      </c>
    </row>
    <row r="9" spans="11:16" ht="12.75" customHeight="1">
      <c r="K9" s="26">
        <v>1835</v>
      </c>
      <c r="L9" s="27" t="s">
        <v>23</v>
      </c>
      <c r="M9" s="27" t="s">
        <v>19</v>
      </c>
      <c r="N9" s="26">
        <v>5</v>
      </c>
      <c r="O9">
        <f t="shared" si="0"/>
        <v>5</v>
      </c>
      <c r="P9">
        <f t="shared" si="1"/>
        <v>10</v>
      </c>
    </row>
    <row r="10" spans="11:16" ht="12.75" customHeight="1">
      <c r="K10" s="26">
        <v>1836</v>
      </c>
      <c r="L10" s="27" t="s">
        <v>23</v>
      </c>
      <c r="M10" s="27" t="s">
        <v>19</v>
      </c>
      <c r="N10" s="26">
        <v>5</v>
      </c>
      <c r="O10">
        <f t="shared" si="0"/>
        <v>5</v>
      </c>
      <c r="P10">
        <f t="shared" si="1"/>
        <v>10</v>
      </c>
    </row>
    <row r="11" spans="11:16" ht="12.75" customHeight="1">
      <c r="K11" s="26">
        <v>1837</v>
      </c>
      <c r="L11" s="27" t="s">
        <v>23</v>
      </c>
      <c r="M11" s="27" t="s">
        <v>19</v>
      </c>
      <c r="N11" s="26">
        <v>5</v>
      </c>
      <c r="O11">
        <f t="shared" si="0"/>
        <v>5</v>
      </c>
      <c r="P11">
        <f t="shared" si="1"/>
        <v>10</v>
      </c>
    </row>
    <row r="12" spans="11:16" ht="12.75" customHeight="1">
      <c r="K12" s="26">
        <v>1838</v>
      </c>
      <c r="L12" s="27" t="s">
        <v>23</v>
      </c>
      <c r="M12" s="27" t="s">
        <v>19</v>
      </c>
      <c r="N12" s="26">
        <v>5</v>
      </c>
      <c r="O12">
        <f t="shared" si="0"/>
        <v>5</v>
      </c>
      <c r="P12">
        <f t="shared" si="1"/>
        <v>10</v>
      </c>
    </row>
    <row r="13" spans="11:16" ht="12.75" customHeight="1">
      <c r="K13" s="26">
        <v>1839</v>
      </c>
      <c r="L13" s="27" t="s">
        <v>23</v>
      </c>
      <c r="M13" s="27" t="s">
        <v>19</v>
      </c>
      <c r="N13" s="26">
        <v>5</v>
      </c>
      <c r="O13">
        <f t="shared" si="0"/>
        <v>5</v>
      </c>
      <c r="P13">
        <f t="shared" si="1"/>
        <v>10</v>
      </c>
    </row>
    <row r="14" spans="11:16" ht="12.75" customHeight="1">
      <c r="K14" s="26">
        <v>1840</v>
      </c>
      <c r="L14" s="27" t="s">
        <v>23</v>
      </c>
      <c r="M14" s="27" t="s">
        <v>19</v>
      </c>
      <c r="N14" s="26">
        <v>5</v>
      </c>
      <c r="O14">
        <f t="shared" si="0"/>
        <v>5</v>
      </c>
      <c r="P14">
        <f t="shared" si="1"/>
        <v>10</v>
      </c>
    </row>
    <row r="15" spans="11:16" ht="12.75" customHeight="1">
      <c r="K15" s="26">
        <v>1992</v>
      </c>
      <c r="L15" s="27" t="s">
        <v>24</v>
      </c>
      <c r="M15" s="27" t="s">
        <v>19</v>
      </c>
      <c r="N15" s="26">
        <v>5</v>
      </c>
      <c r="O15">
        <f t="shared" si="0"/>
        <v>5</v>
      </c>
      <c r="P15">
        <f t="shared" si="1"/>
        <v>10</v>
      </c>
    </row>
    <row r="16" spans="11:16" ht="12.75" customHeight="1">
      <c r="K16" s="26">
        <v>2861</v>
      </c>
      <c r="L16" s="27" t="s">
        <v>28</v>
      </c>
      <c r="M16" s="27" t="s">
        <v>19</v>
      </c>
      <c r="N16" s="26">
        <v>5</v>
      </c>
      <c r="O16">
        <f t="shared" si="0"/>
        <v>5</v>
      </c>
      <c r="P16">
        <f t="shared" si="1"/>
        <v>10</v>
      </c>
    </row>
    <row r="17" spans="11:16" ht="12.75" customHeight="1">
      <c r="K17" s="26">
        <v>2973</v>
      </c>
      <c r="L17" s="27" t="s">
        <v>30</v>
      </c>
      <c r="M17" s="27" t="s">
        <v>19</v>
      </c>
      <c r="N17" s="26">
        <v>5</v>
      </c>
      <c r="O17">
        <f t="shared" si="0"/>
        <v>5</v>
      </c>
      <c r="P17">
        <f t="shared" si="1"/>
        <v>10</v>
      </c>
    </row>
    <row r="18" spans="11:14" ht="12.75" customHeight="1">
      <c r="K18" s="17"/>
      <c r="L18" s="18"/>
      <c r="M18" s="18"/>
      <c r="N18" s="17"/>
    </row>
    <row r="19" spans="11:14" ht="12.75" customHeight="1">
      <c r="K19" s="17"/>
      <c r="L19" s="18"/>
      <c r="M19" s="18"/>
      <c r="N19" s="17"/>
    </row>
    <row r="20" spans="11:14" ht="12.75" customHeight="1">
      <c r="K20" s="17"/>
      <c r="L20" s="18"/>
      <c r="M20" s="18"/>
      <c r="N20" s="17"/>
    </row>
    <row r="21" spans="11:14" ht="12.75" customHeight="1">
      <c r="K21" s="17"/>
      <c r="L21" s="18"/>
      <c r="M21" s="18"/>
      <c r="N21" s="17"/>
    </row>
    <row r="22" spans="11:14" ht="12.75" customHeight="1">
      <c r="K22" s="17"/>
      <c r="L22" s="18"/>
      <c r="M22" s="18"/>
      <c r="N22" s="17"/>
    </row>
    <row r="23" spans="11:14" ht="12.75" customHeight="1">
      <c r="K23" s="17"/>
      <c r="L23" s="18"/>
      <c r="M23" s="18"/>
      <c r="N23" s="17"/>
    </row>
    <row r="24" spans="11:14" ht="12.75" customHeight="1">
      <c r="K24" s="17"/>
      <c r="L24" s="18"/>
      <c r="M24" s="18"/>
      <c r="N24" s="17"/>
    </row>
    <row r="25" spans="11:14" ht="12.75" customHeight="1">
      <c r="K25" s="17"/>
      <c r="L25" s="18"/>
      <c r="M25" s="18"/>
      <c r="N25" s="17"/>
    </row>
    <row r="26" spans="11:14" ht="12.75" customHeight="1">
      <c r="K26" s="17"/>
      <c r="L26" s="18"/>
      <c r="M26" s="18"/>
      <c r="N26" s="17"/>
    </row>
    <row r="27" spans="11:14" ht="12.75" customHeight="1">
      <c r="K27" s="17"/>
      <c r="L27" s="18"/>
      <c r="M27" s="18"/>
      <c r="N27" s="17"/>
    </row>
    <row r="28" spans="11:14" ht="12.75" customHeight="1">
      <c r="K28" s="17"/>
      <c r="L28" s="18"/>
      <c r="M28" s="18"/>
      <c r="N28" s="17"/>
    </row>
    <row r="29" spans="11:14" ht="12.75" customHeight="1">
      <c r="K29" s="17"/>
      <c r="L29" s="18"/>
      <c r="M29" s="18"/>
      <c r="N29" s="17"/>
    </row>
    <row r="30" spans="11:14" ht="12.75" customHeight="1">
      <c r="K30" s="17"/>
      <c r="L30" s="18"/>
      <c r="M30" s="18"/>
      <c r="N30" s="17"/>
    </row>
    <row r="31" spans="11:14" ht="12.75" customHeight="1">
      <c r="K31" s="17"/>
      <c r="L31" s="18"/>
      <c r="M31" s="18"/>
      <c r="N31" s="17"/>
    </row>
    <row r="32" spans="11:14" ht="12.75" customHeight="1">
      <c r="K32" s="17"/>
      <c r="L32" s="18"/>
      <c r="M32" s="18"/>
      <c r="N32" s="17"/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5</v>
      </c>
    </row>
    <row r="36" spans="13:14" ht="12.75" customHeight="1">
      <c r="M36" s="2" t="s">
        <v>12</v>
      </c>
      <c r="N36" s="4">
        <f>STDEV(N2:N34)</f>
        <v>0</v>
      </c>
    </row>
    <row r="37" spans="13:14" ht="12.75" customHeight="1">
      <c r="M37" s="2" t="s">
        <v>5</v>
      </c>
      <c r="N37" s="3">
        <f>N36/N35*100</f>
        <v>0</v>
      </c>
    </row>
    <row r="38" spans="13:14" ht="12.75" customHeight="1">
      <c r="M38" s="2" t="s">
        <v>13</v>
      </c>
      <c r="N38" s="3">
        <f>N35/N41*100</f>
        <v>66.66666666666666</v>
      </c>
    </row>
    <row r="39" spans="13:14" ht="12.75" customHeight="1">
      <c r="M39" s="2" t="s">
        <v>6</v>
      </c>
      <c r="N39" s="5">
        <v>5</v>
      </c>
    </row>
    <row r="40" spans="13:14" ht="12.75" customHeight="1">
      <c r="M40" s="2" t="s">
        <v>7</v>
      </c>
      <c r="N40" s="5">
        <v>10</v>
      </c>
    </row>
    <row r="41" spans="13:14" ht="12.75" customHeight="1">
      <c r="M41" s="2" t="s">
        <v>8</v>
      </c>
      <c r="N41" s="5">
        <f>(N39+N40)/2</f>
        <v>7.5</v>
      </c>
    </row>
    <row r="42" spans="13:14" ht="12.75" customHeight="1">
      <c r="M42" s="2" t="s">
        <v>9</v>
      </c>
      <c r="N42" s="5">
        <v>10</v>
      </c>
    </row>
    <row r="43" spans="13:14" ht="12.75" customHeight="1">
      <c r="M43" s="2" t="s">
        <v>10</v>
      </c>
      <c r="N43" s="5">
        <f>COUNT(N2:N34)</f>
        <v>16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28" t="s">
        <v>0</v>
      </c>
      <c r="L1" s="28" t="s">
        <v>1</v>
      </c>
      <c r="M1" s="28" t="s">
        <v>2</v>
      </c>
      <c r="N1" s="28" t="s">
        <v>40</v>
      </c>
      <c r="O1" s="1" t="s">
        <v>4</v>
      </c>
      <c r="P1" s="1" t="s">
        <v>3</v>
      </c>
    </row>
    <row r="2" spans="1:16" ht="12.75">
      <c r="A2" s="13" t="s">
        <v>39</v>
      </c>
      <c r="K2" s="29">
        <v>1766</v>
      </c>
      <c r="L2" s="30" t="s">
        <v>22</v>
      </c>
      <c r="M2" s="30" t="s">
        <v>19</v>
      </c>
      <c r="N2" s="29">
        <v>2430</v>
      </c>
      <c r="O2">
        <f aca="true" t="shared" si="0" ref="O2:O32">$D$7</f>
        <v>2180</v>
      </c>
      <c r="P2">
        <f aca="true" t="shared" si="1" ref="P2:P32">$E$7</f>
        <v>2690</v>
      </c>
    </row>
    <row r="3" spans="1:16" ht="12.75">
      <c r="A3" s="13" t="s">
        <v>31</v>
      </c>
      <c r="K3" s="29">
        <v>1767</v>
      </c>
      <c r="L3" s="30" t="s">
        <v>22</v>
      </c>
      <c r="M3" s="30" t="s">
        <v>19</v>
      </c>
      <c r="N3" s="29">
        <v>2230</v>
      </c>
      <c r="O3">
        <f t="shared" si="0"/>
        <v>2180</v>
      </c>
      <c r="P3">
        <f t="shared" si="1"/>
        <v>2690</v>
      </c>
    </row>
    <row r="4" spans="11:16" ht="12.75">
      <c r="K4" s="29">
        <v>1768</v>
      </c>
      <c r="L4" s="30" t="s">
        <v>22</v>
      </c>
      <c r="M4" s="30" t="s">
        <v>19</v>
      </c>
      <c r="N4" s="29">
        <v>2430</v>
      </c>
      <c r="O4">
        <f t="shared" si="0"/>
        <v>2180</v>
      </c>
      <c r="P4">
        <f t="shared" si="1"/>
        <v>2690</v>
      </c>
    </row>
    <row r="5" spans="1:16" ht="12.75">
      <c r="A5" t="s">
        <v>15</v>
      </c>
      <c r="K5" s="29">
        <v>1769</v>
      </c>
      <c r="L5" s="30" t="s">
        <v>22</v>
      </c>
      <c r="M5" s="30" t="s">
        <v>19</v>
      </c>
      <c r="N5" s="29">
        <v>2630</v>
      </c>
      <c r="O5">
        <f t="shared" si="0"/>
        <v>2180</v>
      </c>
      <c r="P5">
        <f t="shared" si="1"/>
        <v>2690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29">
        <v>1770</v>
      </c>
      <c r="L6" s="30" t="s">
        <v>22</v>
      </c>
      <c r="M6" s="30" t="s">
        <v>19</v>
      </c>
      <c r="N6" s="29">
        <v>2610</v>
      </c>
      <c r="O6">
        <f t="shared" si="0"/>
        <v>2180</v>
      </c>
      <c r="P6">
        <f t="shared" si="1"/>
        <v>2690</v>
      </c>
    </row>
    <row r="7" spans="1:16" ht="12.75" customHeight="1">
      <c r="A7" s="5">
        <f>+N42</f>
        <v>0.5</v>
      </c>
      <c r="B7" s="5">
        <f>+N43</f>
        <v>31</v>
      </c>
      <c r="C7" s="5">
        <f>+N41</f>
        <v>2435</v>
      </c>
      <c r="D7" s="5">
        <f>+N39</f>
        <v>2180</v>
      </c>
      <c r="E7" s="5">
        <f>+N40</f>
        <v>2690</v>
      </c>
      <c r="F7" s="5">
        <f>N35</f>
        <v>2499.6774193548385</v>
      </c>
      <c r="G7" s="6">
        <f>N36</f>
        <v>125.01956836079104</v>
      </c>
      <c r="H7" s="3">
        <f>N37</f>
        <v>5.001428079990351</v>
      </c>
      <c r="I7" s="3">
        <f>+N38</f>
        <v>102.65615685235477</v>
      </c>
      <c r="K7" s="29">
        <v>1771</v>
      </c>
      <c r="L7" s="30" t="s">
        <v>22</v>
      </c>
      <c r="M7" s="30" t="s">
        <v>19</v>
      </c>
      <c r="N7" s="29">
        <v>2650</v>
      </c>
      <c r="O7">
        <f t="shared" si="0"/>
        <v>2180</v>
      </c>
      <c r="P7">
        <f t="shared" si="1"/>
        <v>2690</v>
      </c>
    </row>
    <row r="8" spans="11:16" ht="12.75" customHeight="1">
      <c r="K8" s="29">
        <v>1834</v>
      </c>
      <c r="L8" s="30" t="s">
        <v>23</v>
      </c>
      <c r="M8" s="30" t="s">
        <v>19</v>
      </c>
      <c r="N8" s="29">
        <v>2580</v>
      </c>
      <c r="O8">
        <f t="shared" si="0"/>
        <v>2180</v>
      </c>
      <c r="P8">
        <f t="shared" si="1"/>
        <v>2690</v>
      </c>
    </row>
    <row r="9" spans="11:16" ht="12.75" customHeight="1">
      <c r="K9" s="29">
        <v>1835</v>
      </c>
      <c r="L9" s="30" t="s">
        <v>23</v>
      </c>
      <c r="M9" s="30" t="s">
        <v>19</v>
      </c>
      <c r="N9" s="29">
        <v>2680</v>
      </c>
      <c r="O9">
        <f t="shared" si="0"/>
        <v>2180</v>
      </c>
      <c r="P9">
        <f t="shared" si="1"/>
        <v>2690</v>
      </c>
    </row>
    <row r="10" spans="11:16" ht="12.75" customHeight="1">
      <c r="K10" s="29">
        <v>1836</v>
      </c>
      <c r="L10" s="30" t="s">
        <v>23</v>
      </c>
      <c r="M10" s="30" t="s">
        <v>19</v>
      </c>
      <c r="N10" s="29">
        <v>2670</v>
      </c>
      <c r="O10">
        <f t="shared" si="0"/>
        <v>2180</v>
      </c>
      <c r="P10">
        <f t="shared" si="1"/>
        <v>2690</v>
      </c>
    </row>
    <row r="11" spans="11:16" ht="12.75" customHeight="1">
      <c r="K11" s="29">
        <v>1837</v>
      </c>
      <c r="L11" s="30" t="s">
        <v>23</v>
      </c>
      <c r="M11" s="30" t="s">
        <v>19</v>
      </c>
      <c r="N11" s="29">
        <v>2570</v>
      </c>
      <c r="O11">
        <f t="shared" si="0"/>
        <v>2180</v>
      </c>
      <c r="P11">
        <f t="shared" si="1"/>
        <v>2690</v>
      </c>
    </row>
    <row r="12" spans="11:16" ht="12.75" customHeight="1">
      <c r="K12" s="29">
        <v>1838</v>
      </c>
      <c r="L12" s="30" t="s">
        <v>23</v>
      </c>
      <c r="M12" s="30" t="s">
        <v>19</v>
      </c>
      <c r="N12" s="29">
        <v>2710</v>
      </c>
      <c r="O12">
        <f t="shared" si="0"/>
        <v>2180</v>
      </c>
      <c r="P12">
        <f t="shared" si="1"/>
        <v>2690</v>
      </c>
    </row>
    <row r="13" spans="11:16" ht="12.75" customHeight="1">
      <c r="K13" s="29">
        <v>1839</v>
      </c>
      <c r="L13" s="30" t="s">
        <v>23</v>
      </c>
      <c r="M13" s="30" t="s">
        <v>19</v>
      </c>
      <c r="N13" s="29">
        <v>2650</v>
      </c>
      <c r="O13">
        <f t="shared" si="0"/>
        <v>2180</v>
      </c>
      <c r="P13">
        <f t="shared" si="1"/>
        <v>2690</v>
      </c>
    </row>
    <row r="14" spans="11:16" ht="12.75" customHeight="1">
      <c r="K14" s="29">
        <v>1840</v>
      </c>
      <c r="L14" s="30" t="s">
        <v>23</v>
      </c>
      <c r="M14" s="30" t="s">
        <v>19</v>
      </c>
      <c r="N14" s="29">
        <v>2460</v>
      </c>
      <c r="O14">
        <f t="shared" si="0"/>
        <v>2180</v>
      </c>
      <c r="P14">
        <f t="shared" si="1"/>
        <v>2690</v>
      </c>
    </row>
    <row r="15" spans="11:16" ht="12.75" customHeight="1">
      <c r="K15" s="29">
        <v>1992</v>
      </c>
      <c r="L15" s="30" t="s">
        <v>24</v>
      </c>
      <c r="M15" s="30" t="s">
        <v>19</v>
      </c>
      <c r="N15" s="29">
        <v>2570</v>
      </c>
      <c r="O15">
        <f t="shared" si="0"/>
        <v>2180</v>
      </c>
      <c r="P15">
        <f t="shared" si="1"/>
        <v>2690</v>
      </c>
    </row>
    <row r="16" spans="11:16" ht="12.75" customHeight="1">
      <c r="K16" s="29">
        <v>2013</v>
      </c>
      <c r="L16" s="30" t="s">
        <v>25</v>
      </c>
      <c r="M16" s="30" t="s">
        <v>19</v>
      </c>
      <c r="N16" s="29">
        <v>2550</v>
      </c>
      <c r="O16">
        <f t="shared" si="0"/>
        <v>2180</v>
      </c>
      <c r="P16">
        <f t="shared" si="1"/>
        <v>2690</v>
      </c>
    </row>
    <row r="17" spans="11:16" ht="12.75" customHeight="1">
      <c r="K17" s="29">
        <v>2317</v>
      </c>
      <c r="L17" s="30" t="s">
        <v>18</v>
      </c>
      <c r="M17" s="30" t="s">
        <v>19</v>
      </c>
      <c r="N17" s="29">
        <v>2430</v>
      </c>
      <c r="O17">
        <f t="shared" si="0"/>
        <v>2180</v>
      </c>
      <c r="P17">
        <f t="shared" si="1"/>
        <v>2690</v>
      </c>
    </row>
    <row r="18" spans="11:16" ht="12.75" customHeight="1">
      <c r="K18" s="29">
        <v>2554</v>
      </c>
      <c r="L18" s="30" t="s">
        <v>26</v>
      </c>
      <c r="M18" s="30" t="s">
        <v>19</v>
      </c>
      <c r="N18" s="29">
        <v>2320</v>
      </c>
      <c r="O18">
        <f t="shared" si="0"/>
        <v>2180</v>
      </c>
      <c r="P18">
        <f t="shared" si="1"/>
        <v>2690</v>
      </c>
    </row>
    <row r="19" spans="11:16" ht="12.75" customHeight="1">
      <c r="K19" s="29">
        <v>2786</v>
      </c>
      <c r="L19" s="30" t="s">
        <v>27</v>
      </c>
      <c r="M19" s="30" t="s">
        <v>19</v>
      </c>
      <c r="N19" s="29">
        <v>2470</v>
      </c>
      <c r="O19">
        <f t="shared" si="0"/>
        <v>2180</v>
      </c>
      <c r="P19">
        <f t="shared" si="1"/>
        <v>2690</v>
      </c>
    </row>
    <row r="20" spans="11:16" ht="12.75" customHeight="1">
      <c r="K20" s="29">
        <v>2787</v>
      </c>
      <c r="L20" s="30" t="s">
        <v>27</v>
      </c>
      <c r="M20" s="30" t="s">
        <v>19</v>
      </c>
      <c r="N20" s="29">
        <v>2500</v>
      </c>
      <c r="O20">
        <f t="shared" si="0"/>
        <v>2180</v>
      </c>
      <c r="P20">
        <f t="shared" si="1"/>
        <v>2690</v>
      </c>
    </row>
    <row r="21" spans="11:16" ht="12.75" customHeight="1">
      <c r="K21" s="29">
        <v>2788</v>
      </c>
      <c r="L21" s="30" t="s">
        <v>27</v>
      </c>
      <c r="M21" s="30" t="s">
        <v>19</v>
      </c>
      <c r="N21" s="29">
        <v>2560</v>
      </c>
      <c r="O21">
        <f t="shared" si="0"/>
        <v>2180</v>
      </c>
      <c r="P21">
        <f t="shared" si="1"/>
        <v>2690</v>
      </c>
    </row>
    <row r="22" spans="11:16" ht="12.75" customHeight="1">
      <c r="K22" s="29">
        <v>2789</v>
      </c>
      <c r="L22" s="30" t="s">
        <v>27</v>
      </c>
      <c r="M22" s="30" t="s">
        <v>19</v>
      </c>
      <c r="N22" s="29">
        <v>2560</v>
      </c>
      <c r="O22">
        <f t="shared" si="0"/>
        <v>2180</v>
      </c>
      <c r="P22">
        <f t="shared" si="1"/>
        <v>2690</v>
      </c>
    </row>
    <row r="23" spans="11:16" ht="12.75" customHeight="1">
      <c r="K23" s="29">
        <v>2790</v>
      </c>
      <c r="L23" s="30" t="s">
        <v>27</v>
      </c>
      <c r="M23" s="30" t="s">
        <v>19</v>
      </c>
      <c r="N23" s="29">
        <v>2320</v>
      </c>
      <c r="O23">
        <f t="shared" si="0"/>
        <v>2180</v>
      </c>
      <c r="P23">
        <f t="shared" si="1"/>
        <v>2690</v>
      </c>
    </row>
    <row r="24" spans="11:16" ht="12.75" customHeight="1">
      <c r="K24" s="29">
        <v>2791</v>
      </c>
      <c r="L24" s="30" t="s">
        <v>27</v>
      </c>
      <c r="M24" s="30" t="s">
        <v>19</v>
      </c>
      <c r="N24" s="29">
        <v>2300</v>
      </c>
      <c r="O24">
        <f t="shared" si="0"/>
        <v>2180</v>
      </c>
      <c r="P24">
        <f t="shared" si="1"/>
        <v>2690</v>
      </c>
    </row>
    <row r="25" spans="11:16" ht="12.75" customHeight="1">
      <c r="K25" s="29">
        <v>2861</v>
      </c>
      <c r="L25" s="30" t="s">
        <v>28</v>
      </c>
      <c r="M25" s="30" t="s">
        <v>19</v>
      </c>
      <c r="N25" s="29">
        <v>2520</v>
      </c>
      <c r="O25">
        <f t="shared" si="0"/>
        <v>2180</v>
      </c>
      <c r="P25">
        <f t="shared" si="1"/>
        <v>2690</v>
      </c>
    </row>
    <row r="26" spans="11:16" ht="12.75" customHeight="1">
      <c r="K26" s="29">
        <v>2900</v>
      </c>
      <c r="L26" s="30" t="s">
        <v>29</v>
      </c>
      <c r="M26" s="30" t="s">
        <v>19</v>
      </c>
      <c r="N26" s="29">
        <v>2430</v>
      </c>
      <c r="O26">
        <f t="shared" si="0"/>
        <v>2180</v>
      </c>
      <c r="P26">
        <f t="shared" si="1"/>
        <v>2690</v>
      </c>
    </row>
    <row r="27" spans="11:16" ht="12.75" customHeight="1">
      <c r="K27" s="29">
        <v>2901</v>
      </c>
      <c r="L27" s="30" t="s">
        <v>29</v>
      </c>
      <c r="M27" s="30" t="s">
        <v>19</v>
      </c>
      <c r="N27" s="29">
        <v>2470</v>
      </c>
      <c r="O27">
        <f t="shared" si="0"/>
        <v>2180</v>
      </c>
      <c r="P27">
        <f t="shared" si="1"/>
        <v>2690</v>
      </c>
    </row>
    <row r="28" spans="11:16" ht="12.75" customHeight="1">
      <c r="K28" s="29">
        <v>2902</v>
      </c>
      <c r="L28" s="30" t="s">
        <v>29</v>
      </c>
      <c r="M28" s="30" t="s">
        <v>19</v>
      </c>
      <c r="N28" s="29">
        <v>2560</v>
      </c>
      <c r="O28">
        <f t="shared" si="0"/>
        <v>2180</v>
      </c>
      <c r="P28">
        <f t="shared" si="1"/>
        <v>2690</v>
      </c>
    </row>
    <row r="29" spans="11:16" ht="12.75" customHeight="1">
      <c r="K29" s="29">
        <v>2903</v>
      </c>
      <c r="L29" s="30" t="s">
        <v>29</v>
      </c>
      <c r="M29" s="30" t="s">
        <v>19</v>
      </c>
      <c r="N29" s="29">
        <v>2500</v>
      </c>
      <c r="O29">
        <f t="shared" si="0"/>
        <v>2180</v>
      </c>
      <c r="P29">
        <f t="shared" si="1"/>
        <v>2690</v>
      </c>
    </row>
    <row r="30" spans="11:16" ht="12.75" customHeight="1">
      <c r="K30" s="29">
        <v>2904</v>
      </c>
      <c r="L30" s="30" t="s">
        <v>29</v>
      </c>
      <c r="M30" s="30" t="s">
        <v>19</v>
      </c>
      <c r="N30" s="29">
        <v>2340</v>
      </c>
      <c r="O30">
        <f t="shared" si="0"/>
        <v>2180</v>
      </c>
      <c r="P30">
        <f t="shared" si="1"/>
        <v>2690</v>
      </c>
    </row>
    <row r="31" spans="11:16" ht="12.75" customHeight="1">
      <c r="K31" s="29">
        <v>2905</v>
      </c>
      <c r="L31" s="30" t="s">
        <v>29</v>
      </c>
      <c r="M31" s="30" t="s">
        <v>19</v>
      </c>
      <c r="N31" s="29">
        <v>2320</v>
      </c>
      <c r="O31">
        <f t="shared" si="0"/>
        <v>2180</v>
      </c>
      <c r="P31">
        <f t="shared" si="1"/>
        <v>2690</v>
      </c>
    </row>
    <row r="32" spans="11:16" ht="12.75" customHeight="1">
      <c r="K32" s="29">
        <v>2973</v>
      </c>
      <c r="L32" s="30" t="s">
        <v>30</v>
      </c>
      <c r="M32" s="30" t="s">
        <v>19</v>
      </c>
      <c r="N32" s="29">
        <v>2470</v>
      </c>
      <c r="O32">
        <f t="shared" si="0"/>
        <v>2180</v>
      </c>
      <c r="P32">
        <f t="shared" si="1"/>
        <v>2690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2499.6774193548385</v>
      </c>
    </row>
    <row r="36" spans="13:14" ht="12.75" customHeight="1">
      <c r="M36" s="2" t="s">
        <v>12</v>
      </c>
      <c r="N36" s="4">
        <f>STDEV(N2:N34)</f>
        <v>125.01956836079104</v>
      </c>
    </row>
    <row r="37" spans="13:14" ht="12.75" customHeight="1">
      <c r="M37" s="2" t="s">
        <v>5</v>
      </c>
      <c r="N37" s="3">
        <f>N36/N35*100</f>
        <v>5.001428079990351</v>
      </c>
    </row>
    <row r="38" spans="13:14" ht="12.75" customHeight="1">
      <c r="M38" s="2" t="s">
        <v>13</v>
      </c>
      <c r="N38" s="3">
        <f>N35/N41*100</f>
        <v>102.65615685235477</v>
      </c>
    </row>
    <row r="39" spans="13:14" ht="12.75" customHeight="1">
      <c r="M39" s="2" t="s">
        <v>6</v>
      </c>
      <c r="N39" s="5">
        <v>2180</v>
      </c>
    </row>
    <row r="40" spans="13:14" ht="12.75" customHeight="1">
      <c r="M40" s="2" t="s">
        <v>7</v>
      </c>
      <c r="N40" s="5">
        <v>2690</v>
      </c>
    </row>
    <row r="41" spans="13:14" ht="12.75" customHeight="1">
      <c r="M41" s="2" t="s">
        <v>8</v>
      </c>
      <c r="N41" s="5">
        <f>(N39+N40)/2</f>
        <v>2435</v>
      </c>
    </row>
    <row r="42" spans="13:14" ht="12.75" customHeight="1">
      <c r="M42" s="2" t="s">
        <v>9</v>
      </c>
      <c r="N42" s="5">
        <v>0.5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3" t="s">
        <v>14</v>
      </c>
      <c r="B1" s="13" t="str">
        <f>SummaryTable!$B$1</f>
        <v>GEOMS-03</v>
      </c>
      <c r="K1" s="31" t="s">
        <v>0</v>
      </c>
      <c r="L1" s="31" t="s">
        <v>1</v>
      </c>
      <c r="M1" s="31" t="s">
        <v>2</v>
      </c>
      <c r="N1" s="31" t="s">
        <v>42</v>
      </c>
      <c r="O1" s="1" t="s">
        <v>4</v>
      </c>
      <c r="P1" s="1" t="s">
        <v>3</v>
      </c>
    </row>
    <row r="2" spans="1:16" ht="12.75">
      <c r="A2" s="13" t="s">
        <v>41</v>
      </c>
      <c r="K2" s="32">
        <v>1766</v>
      </c>
      <c r="L2" s="33" t="s">
        <v>22</v>
      </c>
      <c r="M2" s="33" t="s">
        <v>19</v>
      </c>
      <c r="N2" s="32">
        <v>1.51</v>
      </c>
      <c r="O2">
        <f aca="true" t="shared" si="0" ref="O2:O32">$D$7</f>
        <v>1.27</v>
      </c>
      <c r="P2">
        <f aca="true" t="shared" si="1" ref="P2:P32">$E$7</f>
        <v>1.67</v>
      </c>
    </row>
    <row r="3" spans="1:16" ht="12.75">
      <c r="A3" s="13" t="s">
        <v>31</v>
      </c>
      <c r="K3" s="32">
        <v>1767</v>
      </c>
      <c r="L3" s="33" t="s">
        <v>22</v>
      </c>
      <c r="M3" s="33" t="s">
        <v>19</v>
      </c>
      <c r="N3" s="32">
        <v>1.56</v>
      </c>
      <c r="O3">
        <f t="shared" si="0"/>
        <v>1.27</v>
      </c>
      <c r="P3">
        <f t="shared" si="1"/>
        <v>1.67</v>
      </c>
    </row>
    <row r="4" spans="11:16" ht="12.75">
      <c r="K4" s="32">
        <v>1768</v>
      </c>
      <c r="L4" s="33" t="s">
        <v>22</v>
      </c>
      <c r="M4" s="33" t="s">
        <v>19</v>
      </c>
      <c r="N4" s="32">
        <v>1.55</v>
      </c>
      <c r="O4">
        <f t="shared" si="0"/>
        <v>1.27</v>
      </c>
      <c r="P4">
        <f t="shared" si="1"/>
        <v>1.67</v>
      </c>
    </row>
    <row r="5" spans="1:16" ht="12.75">
      <c r="A5" t="s">
        <v>15</v>
      </c>
      <c r="K5" s="32">
        <v>1769</v>
      </c>
      <c r="L5" s="33" t="s">
        <v>22</v>
      </c>
      <c r="M5" s="33" t="s">
        <v>19</v>
      </c>
      <c r="N5" s="32">
        <v>1.52</v>
      </c>
      <c r="O5">
        <f t="shared" si="0"/>
        <v>1.27</v>
      </c>
      <c r="P5">
        <f t="shared" si="1"/>
        <v>1.67</v>
      </c>
    </row>
    <row r="6" spans="1:16" ht="12.75" customHeight="1">
      <c r="A6" s="7" t="str">
        <f>+M42</f>
        <v>LOR</v>
      </c>
      <c r="B6" s="7" t="str">
        <f>+M43</f>
        <v>N</v>
      </c>
      <c r="C6" s="7" t="str">
        <f>+M41</f>
        <v>Target Value</v>
      </c>
      <c r="D6" s="7" t="str">
        <f>+M39</f>
        <v>Lower Control Limit</v>
      </c>
      <c r="E6" s="7" t="str">
        <f>+M40</f>
        <v>Upper Control Limit</v>
      </c>
      <c r="F6" s="7" t="str">
        <f>+M35</f>
        <v>Mean</v>
      </c>
      <c r="G6" s="7" t="str">
        <f>+M36</f>
        <v>StdDev</v>
      </c>
      <c r="H6" s="7" t="str">
        <f>+M37</f>
        <v>%RSD</v>
      </c>
      <c r="I6" s="7" t="str">
        <f>+M38</f>
        <v>%Recovery</v>
      </c>
      <c r="K6" s="32">
        <v>1770</v>
      </c>
      <c r="L6" s="33" t="s">
        <v>22</v>
      </c>
      <c r="M6" s="33" t="s">
        <v>19</v>
      </c>
      <c r="N6" s="32">
        <v>1.62</v>
      </c>
      <c r="O6">
        <f t="shared" si="0"/>
        <v>1.27</v>
      </c>
      <c r="P6">
        <f t="shared" si="1"/>
        <v>1.67</v>
      </c>
    </row>
    <row r="7" spans="1:16" ht="12.75" customHeight="1">
      <c r="A7" s="5">
        <f>+N42</f>
        <v>0.05</v>
      </c>
      <c r="B7" s="5">
        <f>+N43</f>
        <v>31</v>
      </c>
      <c r="C7" s="5">
        <f>+N41</f>
        <v>1.47</v>
      </c>
      <c r="D7" s="5">
        <f>+N39</f>
        <v>1.27</v>
      </c>
      <c r="E7" s="5">
        <f>+N40</f>
        <v>1.67</v>
      </c>
      <c r="F7" s="5">
        <f>N35</f>
        <v>1.5080645161290327</v>
      </c>
      <c r="G7" s="6">
        <f>N36</f>
        <v>0.25149445792221964</v>
      </c>
      <c r="H7" s="3">
        <f>N37</f>
        <v>16.67663785152686</v>
      </c>
      <c r="I7" s="3">
        <f>+N38</f>
        <v>102.58942286592058</v>
      </c>
      <c r="K7" s="32">
        <v>1771</v>
      </c>
      <c r="L7" s="33" t="s">
        <v>22</v>
      </c>
      <c r="M7" s="33" t="s">
        <v>19</v>
      </c>
      <c r="N7" s="32">
        <v>1.58</v>
      </c>
      <c r="O7">
        <f t="shared" si="0"/>
        <v>1.27</v>
      </c>
      <c r="P7">
        <f t="shared" si="1"/>
        <v>1.67</v>
      </c>
    </row>
    <row r="8" spans="11:16" ht="12.75" customHeight="1">
      <c r="K8" s="32">
        <v>1834</v>
      </c>
      <c r="L8" s="33" t="s">
        <v>23</v>
      </c>
      <c r="M8" s="33" t="s">
        <v>19</v>
      </c>
      <c r="N8" s="32">
        <v>1.6</v>
      </c>
      <c r="O8">
        <f t="shared" si="0"/>
        <v>1.27</v>
      </c>
      <c r="P8">
        <f t="shared" si="1"/>
        <v>1.67</v>
      </c>
    </row>
    <row r="9" spans="11:16" ht="12.75" customHeight="1">
      <c r="K9" s="32">
        <v>1835</v>
      </c>
      <c r="L9" s="33" t="s">
        <v>23</v>
      </c>
      <c r="M9" s="33" t="s">
        <v>19</v>
      </c>
      <c r="N9" s="32">
        <v>1.79</v>
      </c>
      <c r="O9">
        <f t="shared" si="0"/>
        <v>1.27</v>
      </c>
      <c r="P9">
        <f t="shared" si="1"/>
        <v>1.67</v>
      </c>
    </row>
    <row r="10" spans="11:16" ht="12.75" customHeight="1">
      <c r="K10" s="32">
        <v>1836</v>
      </c>
      <c r="L10" s="33" t="s">
        <v>23</v>
      </c>
      <c r="M10" s="33" t="s">
        <v>19</v>
      </c>
      <c r="N10" s="32">
        <v>1.89</v>
      </c>
      <c r="O10">
        <f t="shared" si="0"/>
        <v>1.27</v>
      </c>
      <c r="P10">
        <f t="shared" si="1"/>
        <v>1.67</v>
      </c>
    </row>
    <row r="11" spans="11:16" ht="12.75" customHeight="1">
      <c r="K11" s="32">
        <v>1837</v>
      </c>
      <c r="L11" s="33" t="s">
        <v>23</v>
      </c>
      <c r="M11" s="33" t="s">
        <v>19</v>
      </c>
      <c r="N11" s="32">
        <v>1.48</v>
      </c>
      <c r="O11">
        <f t="shared" si="0"/>
        <v>1.27</v>
      </c>
      <c r="P11">
        <f t="shared" si="1"/>
        <v>1.67</v>
      </c>
    </row>
    <row r="12" spans="11:16" ht="12.75" customHeight="1">
      <c r="K12" s="32">
        <v>1838</v>
      </c>
      <c r="L12" s="33" t="s">
        <v>23</v>
      </c>
      <c r="M12" s="33" t="s">
        <v>19</v>
      </c>
      <c r="N12" s="32">
        <v>1.62</v>
      </c>
      <c r="O12">
        <f t="shared" si="0"/>
        <v>1.27</v>
      </c>
      <c r="P12">
        <f t="shared" si="1"/>
        <v>1.67</v>
      </c>
    </row>
    <row r="13" spans="11:16" ht="12.75" customHeight="1">
      <c r="K13" s="32">
        <v>1839</v>
      </c>
      <c r="L13" s="33" t="s">
        <v>23</v>
      </c>
      <c r="M13" s="33" t="s">
        <v>19</v>
      </c>
      <c r="N13" s="32">
        <v>1.56</v>
      </c>
      <c r="O13">
        <f t="shared" si="0"/>
        <v>1.27</v>
      </c>
      <c r="P13">
        <f t="shared" si="1"/>
        <v>1.67</v>
      </c>
    </row>
    <row r="14" spans="11:16" ht="12.75" customHeight="1">
      <c r="K14" s="32">
        <v>1840</v>
      </c>
      <c r="L14" s="33" t="s">
        <v>23</v>
      </c>
      <c r="M14" s="33" t="s">
        <v>19</v>
      </c>
      <c r="N14" s="32">
        <v>1.42</v>
      </c>
      <c r="O14">
        <f t="shared" si="0"/>
        <v>1.27</v>
      </c>
      <c r="P14">
        <f t="shared" si="1"/>
        <v>1.67</v>
      </c>
    </row>
    <row r="15" spans="11:16" ht="12.75" customHeight="1">
      <c r="K15" s="32">
        <v>1992</v>
      </c>
      <c r="L15" s="33" t="s">
        <v>24</v>
      </c>
      <c r="M15" s="33" t="s">
        <v>19</v>
      </c>
      <c r="N15" s="32">
        <v>0.37</v>
      </c>
      <c r="O15">
        <f t="shared" si="0"/>
        <v>1.27</v>
      </c>
      <c r="P15">
        <f t="shared" si="1"/>
        <v>1.67</v>
      </c>
    </row>
    <row r="16" spans="11:16" ht="12.75" customHeight="1">
      <c r="K16" s="32">
        <v>2013</v>
      </c>
      <c r="L16" s="33" t="s">
        <v>25</v>
      </c>
      <c r="M16" s="33" t="s">
        <v>19</v>
      </c>
      <c r="N16" s="32">
        <v>1.52</v>
      </c>
      <c r="O16">
        <f t="shared" si="0"/>
        <v>1.27</v>
      </c>
      <c r="P16">
        <f t="shared" si="1"/>
        <v>1.67</v>
      </c>
    </row>
    <row r="17" spans="11:16" ht="12.75" customHeight="1">
      <c r="K17" s="32">
        <v>2317</v>
      </c>
      <c r="L17" s="33" t="s">
        <v>18</v>
      </c>
      <c r="M17" s="33" t="s">
        <v>19</v>
      </c>
      <c r="N17" s="32">
        <v>1.74</v>
      </c>
      <c r="O17">
        <f t="shared" si="0"/>
        <v>1.27</v>
      </c>
      <c r="P17">
        <f t="shared" si="1"/>
        <v>1.67</v>
      </c>
    </row>
    <row r="18" spans="11:16" ht="12.75" customHeight="1">
      <c r="K18" s="32">
        <v>2554</v>
      </c>
      <c r="L18" s="33" t="s">
        <v>26</v>
      </c>
      <c r="M18" s="33" t="s">
        <v>19</v>
      </c>
      <c r="N18" s="32">
        <v>1.34</v>
      </c>
      <c r="O18">
        <f t="shared" si="0"/>
        <v>1.27</v>
      </c>
      <c r="P18">
        <f t="shared" si="1"/>
        <v>1.67</v>
      </c>
    </row>
    <row r="19" spans="11:16" ht="12.75" customHeight="1">
      <c r="K19" s="32">
        <v>2786</v>
      </c>
      <c r="L19" s="33" t="s">
        <v>27</v>
      </c>
      <c r="M19" s="33" t="s">
        <v>19</v>
      </c>
      <c r="N19" s="32">
        <v>1.58</v>
      </c>
      <c r="O19">
        <f t="shared" si="0"/>
        <v>1.27</v>
      </c>
      <c r="P19">
        <f t="shared" si="1"/>
        <v>1.67</v>
      </c>
    </row>
    <row r="20" spans="11:16" ht="12.75" customHeight="1">
      <c r="K20" s="32">
        <v>2787</v>
      </c>
      <c r="L20" s="33" t="s">
        <v>27</v>
      </c>
      <c r="M20" s="33" t="s">
        <v>19</v>
      </c>
      <c r="N20" s="32">
        <v>1.54</v>
      </c>
      <c r="O20">
        <f t="shared" si="0"/>
        <v>1.27</v>
      </c>
      <c r="P20">
        <f t="shared" si="1"/>
        <v>1.67</v>
      </c>
    </row>
    <row r="21" spans="11:16" ht="12.75" customHeight="1">
      <c r="K21" s="32">
        <v>2788</v>
      </c>
      <c r="L21" s="33" t="s">
        <v>27</v>
      </c>
      <c r="M21" s="33" t="s">
        <v>19</v>
      </c>
      <c r="N21" s="32">
        <v>1.57</v>
      </c>
      <c r="O21">
        <f t="shared" si="0"/>
        <v>1.27</v>
      </c>
      <c r="P21">
        <f t="shared" si="1"/>
        <v>1.67</v>
      </c>
    </row>
    <row r="22" spans="11:16" ht="12.75" customHeight="1">
      <c r="K22" s="32">
        <v>2789</v>
      </c>
      <c r="L22" s="33" t="s">
        <v>27</v>
      </c>
      <c r="M22" s="33" t="s">
        <v>19</v>
      </c>
      <c r="N22" s="32">
        <v>1.36</v>
      </c>
      <c r="O22">
        <f t="shared" si="0"/>
        <v>1.27</v>
      </c>
      <c r="P22">
        <f t="shared" si="1"/>
        <v>1.67</v>
      </c>
    </row>
    <row r="23" spans="11:16" ht="12.75" customHeight="1">
      <c r="K23" s="32">
        <v>2790</v>
      </c>
      <c r="L23" s="33" t="s">
        <v>27</v>
      </c>
      <c r="M23" s="33" t="s">
        <v>19</v>
      </c>
      <c r="N23" s="32">
        <v>1.34</v>
      </c>
      <c r="O23">
        <f t="shared" si="0"/>
        <v>1.27</v>
      </c>
      <c r="P23">
        <f t="shared" si="1"/>
        <v>1.67</v>
      </c>
    </row>
    <row r="24" spans="11:16" ht="12.75" customHeight="1">
      <c r="K24" s="32">
        <v>2791</v>
      </c>
      <c r="L24" s="33" t="s">
        <v>27</v>
      </c>
      <c r="M24" s="33" t="s">
        <v>19</v>
      </c>
      <c r="N24" s="32">
        <v>1.58</v>
      </c>
      <c r="O24">
        <f t="shared" si="0"/>
        <v>1.27</v>
      </c>
      <c r="P24">
        <f t="shared" si="1"/>
        <v>1.67</v>
      </c>
    </row>
    <row r="25" spans="11:16" ht="12.75" customHeight="1">
      <c r="K25" s="32">
        <v>2861</v>
      </c>
      <c r="L25" s="33" t="s">
        <v>28</v>
      </c>
      <c r="M25" s="33" t="s">
        <v>19</v>
      </c>
      <c r="N25" s="32">
        <v>1.7</v>
      </c>
      <c r="O25">
        <f t="shared" si="0"/>
        <v>1.27</v>
      </c>
      <c r="P25">
        <f t="shared" si="1"/>
        <v>1.67</v>
      </c>
    </row>
    <row r="26" spans="11:16" ht="12.75" customHeight="1">
      <c r="K26" s="32">
        <v>2900</v>
      </c>
      <c r="L26" s="33" t="s">
        <v>29</v>
      </c>
      <c r="M26" s="33" t="s">
        <v>19</v>
      </c>
      <c r="N26" s="32">
        <v>1.74</v>
      </c>
      <c r="O26">
        <f t="shared" si="0"/>
        <v>1.27</v>
      </c>
      <c r="P26">
        <f t="shared" si="1"/>
        <v>1.67</v>
      </c>
    </row>
    <row r="27" spans="11:16" ht="12.75" customHeight="1">
      <c r="K27" s="32">
        <v>2901</v>
      </c>
      <c r="L27" s="33" t="s">
        <v>29</v>
      </c>
      <c r="M27" s="33" t="s">
        <v>19</v>
      </c>
      <c r="N27" s="32">
        <v>1.58</v>
      </c>
      <c r="O27">
        <f t="shared" si="0"/>
        <v>1.27</v>
      </c>
      <c r="P27">
        <f t="shared" si="1"/>
        <v>1.67</v>
      </c>
    </row>
    <row r="28" spans="11:16" ht="12.75" customHeight="1">
      <c r="K28" s="32">
        <v>2902</v>
      </c>
      <c r="L28" s="33" t="s">
        <v>29</v>
      </c>
      <c r="M28" s="33" t="s">
        <v>19</v>
      </c>
      <c r="N28" s="32">
        <v>1.36</v>
      </c>
      <c r="O28">
        <f t="shared" si="0"/>
        <v>1.27</v>
      </c>
      <c r="P28">
        <f t="shared" si="1"/>
        <v>1.67</v>
      </c>
    </row>
    <row r="29" spans="11:16" ht="12.75" customHeight="1">
      <c r="K29" s="32">
        <v>2903</v>
      </c>
      <c r="L29" s="33" t="s">
        <v>29</v>
      </c>
      <c r="M29" s="33" t="s">
        <v>19</v>
      </c>
      <c r="N29" s="32">
        <v>1.53</v>
      </c>
      <c r="O29">
        <f t="shared" si="0"/>
        <v>1.27</v>
      </c>
      <c r="P29">
        <f t="shared" si="1"/>
        <v>1.67</v>
      </c>
    </row>
    <row r="30" spans="11:16" ht="12.75" customHeight="1">
      <c r="K30" s="32">
        <v>2904</v>
      </c>
      <c r="L30" s="33" t="s">
        <v>29</v>
      </c>
      <c r="M30" s="33" t="s">
        <v>19</v>
      </c>
      <c r="N30" s="32">
        <v>1.34</v>
      </c>
      <c r="O30">
        <f t="shared" si="0"/>
        <v>1.27</v>
      </c>
      <c r="P30">
        <f t="shared" si="1"/>
        <v>1.67</v>
      </c>
    </row>
    <row r="31" spans="11:16" ht="12.75" customHeight="1">
      <c r="K31" s="32">
        <v>2905</v>
      </c>
      <c r="L31" s="33" t="s">
        <v>29</v>
      </c>
      <c r="M31" s="33" t="s">
        <v>19</v>
      </c>
      <c r="N31" s="32">
        <v>1.34</v>
      </c>
      <c r="O31">
        <f t="shared" si="0"/>
        <v>1.27</v>
      </c>
      <c r="P31">
        <f t="shared" si="1"/>
        <v>1.67</v>
      </c>
    </row>
    <row r="32" spans="11:16" ht="12.75" customHeight="1">
      <c r="K32" s="32">
        <v>2973</v>
      </c>
      <c r="L32" s="33" t="s">
        <v>30</v>
      </c>
      <c r="M32" s="33" t="s">
        <v>19</v>
      </c>
      <c r="N32" s="32">
        <v>1.52</v>
      </c>
      <c r="O32">
        <f t="shared" si="0"/>
        <v>1.27</v>
      </c>
      <c r="P32">
        <f t="shared" si="1"/>
        <v>1.67</v>
      </c>
    </row>
    <row r="33" spans="11:14" ht="12.75" customHeight="1">
      <c r="K33" s="14"/>
      <c r="L33" s="15"/>
      <c r="M33" s="15"/>
      <c r="N33" s="14"/>
    </row>
    <row r="34" spans="11:14" ht="12.75" customHeight="1">
      <c r="K34" s="14"/>
      <c r="L34" s="15"/>
      <c r="M34" s="15"/>
      <c r="N34" s="14"/>
    </row>
    <row r="35" spans="13:14" ht="12.75" customHeight="1">
      <c r="M35" s="2" t="s">
        <v>11</v>
      </c>
      <c r="N35" s="6">
        <f>AVERAGE(N2:N34)</f>
        <v>1.5080645161290327</v>
      </c>
    </row>
    <row r="36" spans="13:14" ht="12.75" customHeight="1">
      <c r="M36" s="2" t="s">
        <v>12</v>
      </c>
      <c r="N36" s="4">
        <f>STDEV(N2:N34)</f>
        <v>0.25149445792221964</v>
      </c>
    </row>
    <row r="37" spans="13:14" ht="12.75" customHeight="1">
      <c r="M37" s="2" t="s">
        <v>5</v>
      </c>
      <c r="N37" s="3">
        <f>N36/N35*100</f>
        <v>16.67663785152686</v>
      </c>
    </row>
    <row r="38" spans="13:14" ht="12.75" customHeight="1">
      <c r="M38" s="2" t="s">
        <v>13</v>
      </c>
      <c r="N38" s="3">
        <f>N35/N41*100</f>
        <v>102.58942286592058</v>
      </c>
    </row>
    <row r="39" spans="13:14" ht="12.75" customHeight="1">
      <c r="M39" s="2" t="s">
        <v>6</v>
      </c>
      <c r="N39" s="5">
        <v>1.27</v>
      </c>
    </row>
    <row r="40" spans="13:14" ht="12.75" customHeight="1">
      <c r="M40" s="2" t="s">
        <v>7</v>
      </c>
      <c r="N40" s="5">
        <v>1.67</v>
      </c>
    </row>
    <row r="41" spans="13:14" ht="12.75" customHeight="1">
      <c r="M41" s="2" t="s">
        <v>8</v>
      </c>
      <c r="N41" s="5">
        <f>(N39+N40)/2</f>
        <v>1.47</v>
      </c>
    </row>
    <row r="42" spans="13:14" ht="12.75" customHeight="1">
      <c r="M42" s="2" t="s">
        <v>9</v>
      </c>
      <c r="N42" s="5">
        <v>0.05</v>
      </c>
    </row>
    <row r="43" spans="13:14" ht="12.75" customHeight="1">
      <c r="M43" s="2" t="s">
        <v>10</v>
      </c>
      <c r="N43" s="5">
        <f>COUNT(N2:N34)</f>
        <v>31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2007-07-29T22:37:54Z</dcterms:modified>
  <cp:category/>
  <cp:version/>
  <cp:contentType/>
  <cp:contentStatus/>
</cp:coreProperties>
</file>