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65" yWindow="-150" windowWidth="19440" windowHeight="11040" tabRatio="744" activeTab="4"/>
  </bookViews>
  <sheets>
    <sheet name="ReadMe&amp;Location-map" sheetId="3" r:id="rId1"/>
    <sheet name="Case_Analyzed-&amp;-selections" sheetId="1" r:id="rId2"/>
    <sheet name="Results" sheetId="4" r:id="rId3"/>
    <sheet name="plots of v-profiles" sheetId="12" r:id="rId4"/>
    <sheet name="Explanation_by_P_Reneau" sheetId="11" r:id="rId5"/>
  </sheets>
  <calcPr calcId="145621"/>
</workbook>
</file>

<file path=xl/calcChain.xml><?xml version="1.0" encoding="utf-8"?>
<calcChain xmlns="http://schemas.openxmlformats.org/spreadsheetml/2006/main">
  <c r="Y41" i="4" l="1"/>
  <c r="X41" i="4"/>
  <c r="P41" i="4"/>
  <c r="O41" i="4"/>
  <c r="X38" i="4"/>
  <c r="Y38" i="4"/>
  <c r="Y37" i="4"/>
  <c r="X37" i="4"/>
  <c r="O38" i="4"/>
  <c r="P38" i="4"/>
  <c r="P37" i="4"/>
  <c r="O37" i="4"/>
  <c r="X31" i="4"/>
  <c r="Y31" i="4"/>
  <c r="X32" i="4"/>
  <c r="Y32" i="4"/>
  <c r="X33" i="4"/>
  <c r="Y33" i="4"/>
  <c r="X34" i="4"/>
  <c r="Y34" i="4"/>
  <c r="X35" i="4"/>
  <c r="Y35" i="4"/>
  <c r="O31" i="4"/>
  <c r="P31" i="4"/>
  <c r="O32" i="4"/>
  <c r="P32" i="4"/>
  <c r="O33" i="4"/>
  <c r="P33" i="4"/>
  <c r="O34" i="4"/>
  <c r="P34" i="4"/>
  <c r="O35" i="4"/>
  <c r="P35" i="4"/>
  <c r="X30" i="4"/>
  <c r="Y30" i="4"/>
  <c r="O30" i="4"/>
  <c r="P30" i="4"/>
  <c r="X29" i="4"/>
  <c r="Y29" i="4"/>
  <c r="P29" i="4"/>
  <c r="O29" i="4"/>
  <c r="X28" i="4"/>
  <c r="Y28" i="4"/>
  <c r="Y27" i="4"/>
  <c r="X27" i="4"/>
  <c r="P28" i="4"/>
  <c r="O28" i="4"/>
  <c r="P27" i="4"/>
  <c r="O27" i="4"/>
  <c r="B27" i="4" l="1"/>
  <c r="B28" i="4"/>
  <c r="B29" i="4"/>
  <c r="B30" i="4"/>
  <c r="B31" i="4"/>
  <c r="B32" i="4"/>
  <c r="B33" i="4"/>
  <c r="B34" i="4"/>
  <c r="B35" i="4"/>
  <c r="B36" i="4"/>
  <c r="B37" i="4"/>
  <c r="B38" i="4"/>
  <c r="B39" i="4"/>
  <c r="B40" i="4"/>
  <c r="B41" i="4"/>
  <c r="B42" i="4"/>
  <c r="B43" i="4"/>
  <c r="B5" i="4"/>
  <c r="B6" i="4"/>
  <c r="B7" i="4"/>
  <c r="B8" i="4"/>
  <c r="B9" i="4"/>
  <c r="B10" i="4"/>
  <c r="B11" i="4"/>
  <c r="B12" i="4"/>
  <c r="B13" i="4"/>
  <c r="B14" i="4"/>
  <c r="B15" i="4"/>
  <c r="B16" i="4"/>
  <c r="B17" i="4"/>
  <c r="B18" i="4"/>
  <c r="B19" i="4"/>
  <c r="B20" i="4"/>
  <c r="B21" i="4"/>
  <c r="B22" i="4"/>
  <c r="B23" i="4"/>
  <c r="B24" i="4"/>
  <c r="B25" i="4"/>
  <c r="B26" i="4"/>
  <c r="B4" i="4"/>
  <c r="V27" i="4"/>
  <c r="V41" i="4"/>
  <c r="V38" i="4"/>
  <c r="V37" i="4"/>
  <c r="V35" i="4"/>
  <c r="V34" i="4"/>
  <c r="V33" i="4"/>
  <c r="V32" i="4"/>
  <c r="V31" i="4"/>
  <c r="V30" i="4"/>
  <c r="V29" i="4"/>
  <c r="V28" i="4"/>
  <c r="W41" i="4"/>
  <c r="W38" i="4"/>
  <c r="W37" i="4"/>
  <c r="W35" i="4"/>
  <c r="W34" i="4"/>
  <c r="W33" i="4"/>
  <c r="W32" i="4"/>
  <c r="W31" i="4"/>
  <c r="W30" i="4"/>
  <c r="W29" i="4"/>
  <c r="W28" i="4"/>
  <c r="W27" i="4"/>
  <c r="I6" i="4" l="1"/>
  <c r="I11" i="4"/>
  <c r="I20" i="4"/>
  <c r="I21" i="4"/>
  <c r="I25" i="4"/>
  <c r="I32" i="4"/>
  <c r="I33" i="4"/>
  <c r="I38" i="4"/>
  <c r="I40" i="4"/>
  <c r="G5" i="4"/>
  <c r="H5" i="4"/>
  <c r="G6" i="4"/>
  <c r="H6" i="4"/>
  <c r="G7" i="4"/>
  <c r="H7" i="4"/>
  <c r="G8" i="4"/>
  <c r="H8" i="4"/>
  <c r="G9" i="4"/>
  <c r="H9" i="4"/>
  <c r="G10" i="4"/>
  <c r="H10" i="4"/>
  <c r="G11" i="4"/>
  <c r="H11" i="4"/>
  <c r="G12" i="4"/>
  <c r="H12" i="4"/>
  <c r="G13" i="4"/>
  <c r="H13" i="4"/>
  <c r="G14" i="4"/>
  <c r="H14" i="4"/>
  <c r="G15" i="4"/>
  <c r="H15" i="4"/>
  <c r="G16" i="4"/>
  <c r="H16" i="4"/>
  <c r="G17" i="4"/>
  <c r="H17" i="4"/>
  <c r="G18" i="4"/>
  <c r="H18" i="4"/>
  <c r="G19" i="4"/>
  <c r="H19" i="4"/>
  <c r="G20" i="4"/>
  <c r="H20" i="4"/>
  <c r="G21" i="4"/>
  <c r="H21" i="4"/>
  <c r="G22" i="4"/>
  <c r="H22" i="4"/>
  <c r="G23" i="4"/>
  <c r="H23" i="4"/>
  <c r="G24" i="4"/>
  <c r="H24" i="4"/>
  <c r="G25" i="4"/>
  <c r="H25" i="4"/>
  <c r="G26" i="4"/>
  <c r="H26" i="4"/>
  <c r="G27" i="4"/>
  <c r="H27" i="4"/>
  <c r="G28" i="4"/>
  <c r="H28" i="4"/>
  <c r="G29" i="4"/>
  <c r="H29" i="4"/>
  <c r="G30" i="4"/>
  <c r="H30" i="4"/>
  <c r="G31" i="4"/>
  <c r="H31" i="4"/>
  <c r="G32" i="4"/>
  <c r="H32" i="4"/>
  <c r="G33" i="4"/>
  <c r="H33" i="4"/>
  <c r="G34" i="4"/>
  <c r="H34" i="4"/>
  <c r="G35" i="4"/>
  <c r="H35" i="4"/>
  <c r="G36" i="4"/>
  <c r="H36" i="4"/>
  <c r="G37" i="4"/>
  <c r="H37" i="4"/>
  <c r="G38" i="4"/>
  <c r="H38" i="4"/>
  <c r="G39" i="4"/>
  <c r="H39" i="4"/>
  <c r="G40" i="4"/>
  <c r="H40" i="4"/>
  <c r="G41" i="4"/>
  <c r="H41" i="4"/>
  <c r="G42" i="4"/>
  <c r="H42" i="4"/>
  <c r="G43" i="4"/>
  <c r="H43" i="4"/>
  <c r="H4" i="4"/>
  <c r="G4" i="4"/>
</calcChain>
</file>

<file path=xl/comments1.xml><?xml version="1.0" encoding="utf-8"?>
<comments xmlns="http://schemas.openxmlformats.org/spreadsheetml/2006/main">
  <authors>
    <author>Author</author>
  </authors>
  <commentList>
    <comment ref="B2" authorId="0">
      <text>
        <r>
          <rPr>
            <b/>
            <sz val="9"/>
            <color indexed="81"/>
            <rFont val="Tahoma"/>
            <family val="2"/>
          </rPr>
          <t>Author:</t>
        </r>
        <r>
          <rPr>
            <sz val="9"/>
            <color indexed="81"/>
            <rFont val="Tahoma"/>
            <family val="2"/>
          </rPr>
          <t xml:space="preserve">
Once again, as you mention here, estimation of shear stress may be considered interpretive.  </t>
        </r>
      </text>
    </comment>
  </commentList>
</comments>
</file>

<file path=xl/sharedStrings.xml><?xml version="1.0" encoding="utf-8"?>
<sst xmlns="http://schemas.openxmlformats.org/spreadsheetml/2006/main" count="427" uniqueCount="190">
  <si>
    <t>File Name</t>
  </si>
  <si>
    <t>Bed Shear Stress (Pa)</t>
  </si>
  <si>
    <t>Roughness Height (m)</t>
  </si>
  <si>
    <t>T-39.00__002_SBT_ASC</t>
  </si>
  <si>
    <t>T-39.25-2__003_SBT_ASC</t>
  </si>
  <si>
    <t>T-39.5_0_002_SBT_ASC</t>
  </si>
  <si>
    <t>T-39.75-2_0_002_SBT_ASC</t>
  </si>
  <si>
    <t>T-39.79-1_0_003_SBT_ASC</t>
  </si>
  <si>
    <t>T-39.79-1_0_004_SBT_ASC</t>
  </si>
  <si>
    <t>T-39.82-1_0_003_SBT_ASC</t>
  </si>
  <si>
    <t>T-39.82-1_0_004_SBT_ASC</t>
  </si>
  <si>
    <t>T39.6_0_002_SBT_ASC</t>
  </si>
  <si>
    <t>hydraulic roughness (Z0), mm</t>
  </si>
  <si>
    <t>T-37.18__002_SBT_ASC</t>
  </si>
  <si>
    <t>T-39.75-2_0_004_SBT_ASC</t>
  </si>
  <si>
    <t>T-39.79-1_0_002_SBT_ASC</t>
  </si>
  <si>
    <t>T-39.82-1_0_005_SBT_ASC</t>
  </si>
  <si>
    <t>T36.55_0_001_SBT_ASC</t>
  </si>
  <si>
    <t>T-37.14__002_SBT_ASC</t>
  </si>
  <si>
    <t>T-37.25-37.5__002_SBT_ASC</t>
  </si>
  <si>
    <t>T-37.66__002_SBT_ASC</t>
  </si>
  <si>
    <t>37.55__002_SBT_ASC</t>
  </si>
  <si>
    <t>T-31.75__002_SBT_ASC</t>
  </si>
  <si>
    <t>T-34.12_0_000_SBT_ASC</t>
  </si>
  <si>
    <t>T-7_0_000_SBT_ASC</t>
  </si>
  <si>
    <t>T12.05_0_000_SBT_ASC</t>
  </si>
  <si>
    <t>T13.89_0_000_SBT_ASC</t>
  </si>
  <si>
    <t>T14.52__002_SBT_ASC</t>
  </si>
  <si>
    <t>T14.71__004_SBT_ASC</t>
  </si>
  <si>
    <t>T14.75__002_SBT_ASC</t>
  </si>
  <si>
    <t>T15.17__002_SBT_ASC</t>
  </si>
  <si>
    <t>T15.22__004_SBT_ASC</t>
  </si>
  <si>
    <t>T15.24__002_SBT_ASC</t>
  </si>
  <si>
    <t>T15.5__002_SBT_ASC</t>
  </si>
  <si>
    <t>T18.83-`_0_000_SBT_ASC</t>
  </si>
  <si>
    <t>T1_0_000_SBT_ASC</t>
  </si>
  <si>
    <t>T2.22_0_000_SBT_ASC</t>
  </si>
  <si>
    <t>T21.31_0_000_SBT_ASC</t>
  </si>
  <si>
    <t>T21.36_0_003_SBT_ASC</t>
  </si>
  <si>
    <t>T28.8_0_000_SBT_ASC</t>
  </si>
  <si>
    <t>T5.03__002_SBT_ASC</t>
  </si>
  <si>
    <t>T5.32__002_SBT_ASC</t>
  </si>
  <si>
    <t>T5.62__002_SBT_ASC</t>
  </si>
  <si>
    <t>T5.75__002_SBT_ASC</t>
  </si>
  <si>
    <t>no analysis done</t>
  </si>
  <si>
    <t>T1_0_000_SBT.PD0</t>
  </si>
  <si>
    <t>S-1.29</t>
  </si>
  <si>
    <t>T2.22_0_000_SBT.PD0</t>
  </si>
  <si>
    <t>S-2.22</t>
  </si>
  <si>
    <t>boat moved may want to subsection out data</t>
  </si>
  <si>
    <t>T5.03__002_SBT.PD0</t>
  </si>
  <si>
    <t>S-5.03</t>
  </si>
  <si>
    <t>T5.32__002_SBT.PD0</t>
  </si>
  <si>
    <t>S-5.32</t>
  </si>
  <si>
    <t>T5.62__002_SBT.PD0</t>
  </si>
  <si>
    <t>S-5.62</t>
  </si>
  <si>
    <t>T5.75__002_SBT.PD0</t>
  </si>
  <si>
    <t>S-5.75</t>
  </si>
  <si>
    <t>T-7_0_000_SBT.PD0</t>
  </si>
  <si>
    <t>S-7.18</t>
  </si>
  <si>
    <t xml:space="preserve">no GPS, lost bottom track </t>
  </si>
  <si>
    <t>T12.05_0_000_SBT.PD0</t>
  </si>
  <si>
    <t>S-12.05</t>
  </si>
  <si>
    <t>T13.89_0_000_SBT.PD0</t>
  </si>
  <si>
    <t>S-13.89</t>
  </si>
  <si>
    <t>T14.52__002_SBT.PD0</t>
  </si>
  <si>
    <t>S-14.52</t>
  </si>
  <si>
    <t>T14.71__004_SBT.PD0</t>
  </si>
  <si>
    <t>S-14.71</t>
  </si>
  <si>
    <t>T14.75__002_SBT.PD0</t>
  </si>
  <si>
    <t>S-14.75</t>
  </si>
  <si>
    <t>T15.17__002_SBT.PD0</t>
  </si>
  <si>
    <t>S-15.17</t>
  </si>
  <si>
    <t>T15.22__004_SBT.PD0</t>
  </si>
  <si>
    <t>S-15.22</t>
  </si>
  <si>
    <t>T15.24__002_SBT.PD0</t>
  </si>
  <si>
    <t>S-15.24</t>
  </si>
  <si>
    <t>T15.5__002_SBT.PD0</t>
  </si>
  <si>
    <t>S-15.5</t>
  </si>
  <si>
    <t>no GPS</t>
  </si>
  <si>
    <t>T18.83-`_0_000_SBT.PD0</t>
  </si>
  <si>
    <t>S-18.83</t>
  </si>
  <si>
    <t>Moving Bed Present</t>
  </si>
  <si>
    <t>T21.31_0_000_SBT.PD0</t>
  </si>
  <si>
    <t>S-21.31</t>
  </si>
  <si>
    <t>T21.36_0_003_SBT.PD0</t>
  </si>
  <si>
    <t>S-21.36</t>
  </si>
  <si>
    <t>T28.8_0_000_SBT.PD0</t>
  </si>
  <si>
    <t>S-28.8</t>
  </si>
  <si>
    <t>T-34.12_0_000_SBT.PD0</t>
  </si>
  <si>
    <t>S-34.12</t>
  </si>
  <si>
    <t>T36.55_0_001_SBT.PD0</t>
  </si>
  <si>
    <t>S-36.55</t>
  </si>
  <si>
    <t>T-37.14__002_SBT.PD0</t>
  </si>
  <si>
    <t>S-37.14</t>
  </si>
  <si>
    <t>T-37.18__002_SBT.PD0</t>
  </si>
  <si>
    <t>S-37.18</t>
  </si>
  <si>
    <t>T-37.25-37.5__002_SBT.PD0</t>
  </si>
  <si>
    <t>S-37.25-37.5</t>
  </si>
  <si>
    <t>37.55__002_SBT.PD0</t>
  </si>
  <si>
    <t>S-37.55</t>
  </si>
  <si>
    <t>T-37.66__002_SBT.PD0</t>
  </si>
  <si>
    <t>S-37.66</t>
  </si>
  <si>
    <t>T-31.75__002_SBT.PD0</t>
  </si>
  <si>
    <t>S-37.75</t>
  </si>
  <si>
    <t>20130415201323r.rivr</t>
  </si>
  <si>
    <t>S-38_S</t>
  </si>
  <si>
    <t>20130415190625r.rivr</t>
  </si>
  <si>
    <t>S-38_N</t>
  </si>
  <si>
    <t>20130415194126r.rivr</t>
  </si>
  <si>
    <t>S-38.0</t>
  </si>
  <si>
    <t>20130415182757r.rivr</t>
  </si>
  <si>
    <t>S-38.25</t>
  </si>
  <si>
    <t>20130415174620r.rivr</t>
  </si>
  <si>
    <t>S-38.50</t>
  </si>
  <si>
    <t>20130415170117r.rivr</t>
  </si>
  <si>
    <t>S-38.75</t>
  </si>
  <si>
    <t xml:space="preserve">appears to be some wave action in this data </t>
  </si>
  <si>
    <t>T-39.00__002_SBT.PD0</t>
  </si>
  <si>
    <t>S-39.00</t>
  </si>
  <si>
    <t>T-39.25-2__003_SBT.PD0</t>
  </si>
  <si>
    <t>S-39.25</t>
  </si>
  <si>
    <t>T-39.5_0_002_SBT.PD0</t>
  </si>
  <si>
    <t>S-39.50</t>
  </si>
  <si>
    <t>T39.6_0_002_SBT.PD0</t>
  </si>
  <si>
    <t>S-39.60</t>
  </si>
  <si>
    <t>T-39.75-2_0_002_SBT.PD0</t>
  </si>
  <si>
    <t>S-39.70</t>
  </si>
  <si>
    <t>T-39.75-2_0_004_SBT.PD0</t>
  </si>
  <si>
    <t>S-39.75</t>
  </si>
  <si>
    <t>T-39.79-1_0_004_SBT.PDO</t>
  </si>
  <si>
    <t>S_3-39.79</t>
  </si>
  <si>
    <t>T-39.79-1_0_003_SBT.PDO</t>
  </si>
  <si>
    <t>S_2-39.79</t>
  </si>
  <si>
    <t>T-39.79-1_0_002_SBT.PDO</t>
  </si>
  <si>
    <t>S_1-39.79</t>
  </si>
  <si>
    <t>T-39.82-1_0_005_SBT.PDO</t>
  </si>
  <si>
    <t>S_3-39.82</t>
  </si>
  <si>
    <t>T-39.82-1_0_004_SBT.PDO</t>
  </si>
  <si>
    <t>S_2-39.82</t>
  </si>
  <si>
    <t>T-39.82-1_0_003_SBT.PDO</t>
  </si>
  <si>
    <t>S_1-39.82</t>
  </si>
  <si>
    <t>Distance Made Good</t>
  </si>
  <si>
    <t>Mean Velocity</t>
  </si>
  <si>
    <t>Max Depth</t>
  </si>
  <si>
    <t>Min Depth</t>
  </si>
  <si>
    <t>Depth</t>
  </si>
  <si>
    <t>UTM_Y</t>
  </si>
  <si>
    <t>UTM_X</t>
  </si>
  <si>
    <t>Start</t>
  </si>
  <si>
    <t>Field Name</t>
  </si>
  <si>
    <t>Stationary ID</t>
  </si>
  <si>
    <t>Comments by P. Reneau</t>
  </si>
  <si>
    <t>mean depth, ft</t>
  </si>
  <si>
    <t>mean V, ft/s</t>
  </si>
  <si>
    <t>EFDC</t>
  </si>
  <si>
    <t>Ks=0.3mm / 3mm</t>
  </si>
  <si>
    <t>Start Time</t>
  </si>
  <si>
    <t>Q_Comstock (USGS)-cfs</t>
  </si>
  <si>
    <t>Q_Battle Creek (USGS)-cfs</t>
  </si>
  <si>
    <t>Time</t>
  </si>
  <si>
    <t>Mean Velocity (m/s)</t>
  </si>
  <si>
    <t>Bed Shear (Pa)</t>
  </si>
  <si>
    <t>Mean Velocity (ft/s)</t>
  </si>
  <si>
    <t>close to dam, sensitive</t>
  </si>
  <si>
    <t>Paul Reneau's data record sheet</t>
  </si>
  <si>
    <t>date time</t>
  </si>
  <si>
    <t>bottom 50</t>
  </si>
  <si>
    <t>bottom 90</t>
  </si>
  <si>
    <t>botton 90</t>
  </si>
  <si>
    <t>bottom 75</t>
  </si>
  <si>
    <t>bottom 25</t>
  </si>
  <si>
    <t>Final selected data set</t>
  </si>
  <si>
    <t xml:space="preserve">Paul Reneau of USGS MI Water Science Center measured velocity data using ADCP in April 2013.  The stationary data were analyzed for poential use in verifying hydrodynamic properties described in the EFDC model. </t>
  </si>
  <si>
    <t xml:space="preserve">After review, Paul Reneau revised the stationary ADCP data by narrowing data measured within specified boat movement and depth variation. </t>
  </si>
  <si>
    <t xml:space="preserve">Analsysis conducted includes: </t>
  </si>
  <si>
    <t>fit a vertical velocity profile from the data (see plots on "plots of v-profiles" sheet</t>
  </si>
  <si>
    <t>fit a log equation to the derived velocity profile.  With the data showing some variations over the depth, probably due to wind or gate operations, the depth is sliced into 4 equal zones,</t>
  </si>
  <si>
    <t>and the fit repeats by using the lower one quandrum (bottome 25), the lower two quandrum (bottome 50), and bottom 75 as well as bottom 90 (full data).</t>
  </si>
  <si>
    <t>The best fit log curve was determined by inspection.  The decisions are shown in the "Case_Analyzed-Selections" sheet.</t>
  </si>
  <si>
    <t>The "Case_Analyzed-Selections" page also has the equations used for deriving the bed shear and roughness height.</t>
  </si>
  <si>
    <t>From the selected profile, compute roughness height and bed shear.  The results are listed on the "Results" sheet.</t>
  </si>
  <si>
    <t>See "Explanation_by_P_Reneau" sheet for the locations and QA/QC results.</t>
  </si>
  <si>
    <t>Summary: stationary ADCP data were analyzed for velocity profile and bed shear as well roughness heigits were derived from the interpreted velocity profile.</t>
  </si>
  <si>
    <t xml:space="preserve">The bed shear stress mganitudes were compared (favorably) to the bed shear stress mganitudes computed from a 3D EFDC numerical model for the same flow conditions.  </t>
  </si>
  <si>
    <t>Contributors:</t>
  </si>
  <si>
    <t>Paul Reneau: USGS MI WSC - ADCP data</t>
  </si>
  <si>
    <t>Zhenduo Zhu: VT Chow laboratory, Civil &amp; Environmental Engineering Dept., University of Illinois at Urbana Champaign - 3D EFDC modeling</t>
  </si>
  <si>
    <t>Marian Domenski: USGS IL WSC, ADCP velocity analysis and programming</t>
  </si>
  <si>
    <t>Summarized by David Soong, USGS IL WSC.</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</si>
</sst>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m/d/yy\ h:mm;@"/>
    <numFmt numFmtId="166" formatCode="0.0"/>
    <numFmt numFmtId="167" formatCode="0.0000"/>
    <numFmt numFmtId="168" formatCode="h:mm;@"/>
  </numFmts>
  <fonts count="14" x14ac:knownFonts="1">
    <font>
      <sz val="11"/>
      <color theme="1"/>
      <name val="Calibri"/>
      <family val="2"/>
      <scheme val="minor"/>
    </font>
    <font>
      <sz val="11"/>
      <color rgb="FFFF0000"/>
      <name val="Calibri"/>
      <family val="2"/>
      <scheme val="minor"/>
    </font>
    <font>
      <b/>
      <i/>
      <sz val="11"/>
      <color theme="1"/>
      <name val="Calibri"/>
      <family val="2"/>
      <scheme val="minor"/>
    </font>
    <font>
      <b/>
      <sz val="11"/>
      <color rgb="FFFF0000"/>
      <name val="Calibri"/>
      <family val="2"/>
      <scheme val="minor"/>
    </font>
    <font>
      <sz val="11"/>
      <color rgb="FF00B050"/>
      <name val="Calibri"/>
      <family val="2"/>
      <scheme val="minor"/>
    </font>
    <font>
      <sz val="11"/>
      <color rgb="FFC00000"/>
      <name val="Calibri"/>
      <family val="2"/>
      <scheme val="minor"/>
    </font>
    <font>
      <sz val="8"/>
      <color theme="1"/>
      <name val="Calibri"/>
      <family val="2"/>
      <scheme val="minor"/>
    </font>
    <font>
      <b/>
      <sz val="8"/>
      <color theme="1"/>
      <name val="Calibri"/>
      <family val="2"/>
      <scheme val="minor"/>
    </font>
    <font>
      <sz val="11"/>
      <name val="Calibri"/>
      <family val="2"/>
      <scheme val="minor"/>
    </font>
    <font>
      <sz val="7"/>
      <color theme="1"/>
      <name val="Calibri"/>
      <family val="2"/>
      <scheme val="minor"/>
    </font>
    <font>
      <b/>
      <sz val="7"/>
      <color theme="1"/>
      <name val="Calibri"/>
      <family val="2"/>
      <scheme val="minor"/>
    </font>
    <font>
      <b/>
      <sz val="11"/>
      <color theme="1"/>
      <name val="Calibri"/>
      <family val="2"/>
      <scheme val="minor"/>
    </font>
    <font>
      <sz val="9"/>
      <color indexed="81"/>
      <name val="Tahoma"/>
      <family val="2"/>
    </font>
    <font>
      <b/>
      <sz val="9"/>
      <color indexed="81"/>
      <name val="Tahoma"/>
      <family val="2"/>
    </font>
  </fonts>
  <fills count="5">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2"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8">
    <xf numFmtId="0" fontId="0" fillId="0" borderId="0" xfId="0"/>
    <xf numFmtId="0" fontId="4" fillId="0" borderId="0" xfId="0" applyFont="1" applyFill="1"/>
    <xf numFmtId="0" fontId="5" fillId="0" borderId="0" xfId="0" applyFont="1"/>
    <xf numFmtId="0" fontId="0" fillId="0" borderId="0" xfId="0" applyAlignment="1">
      <alignment horizontal="center" vertical="center"/>
    </xf>
    <xf numFmtId="164" fontId="4" fillId="0" borderId="0" xfId="0" applyNumberFormat="1" applyFont="1" applyFill="1" applyAlignment="1">
      <alignment horizontal="center" vertical="center"/>
    </xf>
    <xf numFmtId="164" fontId="5" fillId="0" borderId="0" xfId="0" applyNumberFormat="1" applyFont="1" applyAlignment="1">
      <alignment horizontal="center" vertical="center"/>
    </xf>
    <xf numFmtId="164" fontId="5" fillId="0" borderId="0" xfId="0" applyNumberFormat="1" applyFont="1" applyFill="1" applyAlignment="1">
      <alignment horizontal="center" vertical="center"/>
    </xf>
    <xf numFmtId="0" fontId="0" fillId="0" borderId="0" xfId="0"/>
    <xf numFmtId="0" fontId="0" fillId="0" borderId="0" xfId="0" applyAlignment="1">
      <alignment wrapText="1"/>
    </xf>
    <xf numFmtId="0" fontId="0" fillId="2" borderId="0" xfId="0" applyFill="1"/>
    <xf numFmtId="0" fontId="6" fillId="0" borderId="0" xfId="0" applyFont="1" applyAlignment="1">
      <alignment wrapText="1"/>
    </xf>
    <xf numFmtId="0" fontId="0" fillId="0" borderId="1" xfId="0" applyBorder="1"/>
    <xf numFmtId="0" fontId="7" fillId="0" borderId="1" xfId="0" applyFont="1" applyBorder="1" applyAlignment="1">
      <alignment wrapText="1"/>
    </xf>
    <xf numFmtId="165" fontId="7" fillId="0" borderId="1" xfId="0" applyNumberFormat="1" applyFont="1" applyBorder="1" applyAlignment="1">
      <alignment wrapText="1"/>
    </xf>
    <xf numFmtId="0" fontId="6" fillId="0" borderId="1" xfId="0" applyFont="1" applyBorder="1"/>
    <xf numFmtId="165" fontId="6" fillId="0" borderId="1" xfId="0" applyNumberFormat="1" applyFont="1" applyBorder="1"/>
    <xf numFmtId="166" fontId="6" fillId="0" borderId="1" xfId="0" applyNumberFormat="1" applyFont="1" applyBorder="1"/>
    <xf numFmtId="0" fontId="6" fillId="0" borderId="0" xfId="0" applyFont="1"/>
    <xf numFmtId="165" fontId="6" fillId="0" borderId="0" xfId="0" applyNumberFormat="1" applyFont="1"/>
    <xf numFmtId="0" fontId="6" fillId="0" borderId="0" xfId="0" applyFont="1" applyBorder="1"/>
    <xf numFmtId="0" fontId="0" fillId="0" borderId="1" xfId="0" applyBorder="1" applyAlignment="1">
      <alignment vertical="center" wrapText="1"/>
    </xf>
    <xf numFmtId="0" fontId="8" fillId="0" borderId="1" xfId="0" applyFont="1" applyBorder="1" applyAlignment="1">
      <alignment vertical="center" wrapText="1"/>
    </xf>
    <xf numFmtId="0" fontId="8" fillId="0" borderId="1" xfId="0" applyFont="1" applyFill="1" applyBorder="1"/>
    <xf numFmtId="0" fontId="1" fillId="0" borderId="1" xfId="0" applyFont="1" applyFill="1" applyBorder="1" applyAlignment="1">
      <alignment horizontal="left"/>
    </xf>
    <xf numFmtId="0" fontId="0" fillId="0" borderId="1" xfId="0" applyBorder="1" applyAlignment="1">
      <alignment horizontal="center"/>
    </xf>
    <xf numFmtId="167" fontId="8" fillId="0" borderId="1" xfId="0" applyNumberFormat="1" applyFont="1" applyFill="1" applyBorder="1" applyAlignment="1">
      <alignment horizontal="center" vertical="center"/>
    </xf>
    <xf numFmtId="0" fontId="1" fillId="0" borderId="1" xfId="0" applyFont="1" applyFill="1" applyBorder="1" applyAlignment="1"/>
    <xf numFmtId="167" fontId="3" fillId="0" borderId="1" xfId="0" applyNumberFormat="1" applyFont="1" applyFill="1" applyBorder="1" applyAlignment="1">
      <alignment horizontal="center" vertical="center"/>
    </xf>
    <xf numFmtId="0" fontId="2" fillId="0" borderId="0" xfId="0" applyFont="1"/>
    <xf numFmtId="22" fontId="0" fillId="0" borderId="0" xfId="0" applyNumberFormat="1"/>
    <xf numFmtId="0" fontId="0" fillId="3" borderId="0" xfId="0" applyFill="1"/>
    <xf numFmtId="0" fontId="0" fillId="3" borderId="0" xfId="0" applyFill="1" applyAlignment="1">
      <alignment wrapText="1"/>
    </xf>
    <xf numFmtId="0" fontId="0" fillId="4" borderId="0" xfId="0" applyFill="1" applyAlignment="1">
      <alignment wrapText="1"/>
    </xf>
    <xf numFmtId="2" fontId="0" fillId="0" borderId="0" xfId="0" applyNumberFormat="1"/>
    <xf numFmtId="14" fontId="0" fillId="0" borderId="0" xfId="0" applyNumberFormat="1"/>
    <xf numFmtId="14" fontId="0" fillId="3" borderId="0" xfId="0" applyNumberFormat="1" applyFill="1"/>
    <xf numFmtId="168" fontId="0" fillId="0" borderId="0" xfId="0" applyNumberFormat="1"/>
    <xf numFmtId="168" fontId="3" fillId="0" borderId="0" xfId="0" applyNumberFormat="1" applyFont="1"/>
    <xf numFmtId="168" fontId="0" fillId="4" borderId="0" xfId="0" applyNumberFormat="1" applyFill="1"/>
    <xf numFmtId="0" fontId="9" fillId="0" borderId="0" xfId="0" applyFont="1"/>
    <xf numFmtId="165" fontId="10" fillId="0" borderId="1" xfId="0" applyNumberFormat="1" applyFont="1" applyBorder="1" applyAlignment="1">
      <alignment wrapText="1"/>
    </xf>
    <xf numFmtId="165" fontId="9" fillId="0" borderId="1" xfId="0" applyNumberFormat="1" applyFont="1" applyBorder="1"/>
    <xf numFmtId="0" fontId="0" fillId="0" borderId="0" xfId="0" applyAlignment="1">
      <alignment horizontal="center" vertical="center" wrapText="1"/>
    </xf>
    <xf numFmtId="14" fontId="0" fillId="0" borderId="0" xfId="0" applyNumberFormat="1" applyAlignment="1">
      <alignment horizontal="center" vertical="center"/>
    </xf>
    <xf numFmtId="0" fontId="0" fillId="0" borderId="0" xfId="0" applyFill="1"/>
    <xf numFmtId="0" fontId="0" fillId="0" borderId="0" xfId="0" applyFill="1" applyAlignment="1">
      <alignment wrapText="1"/>
    </xf>
    <xf numFmtId="0" fontId="0" fillId="2" borderId="0" xfId="0" applyFill="1" applyAlignment="1">
      <alignment wrapText="1"/>
    </xf>
    <xf numFmtId="0" fontId="11" fillId="0" borderId="0" xfId="0" applyFont="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14018059063372"/>
          <c:y val="0.14149660692521412"/>
          <c:w val="0.81347249046699355"/>
          <c:h val="0.79107455444131503"/>
        </c:manualLayout>
      </c:layout>
      <c:scatterChart>
        <c:scatterStyle val="lineMarker"/>
        <c:varyColors val="0"/>
        <c:ser>
          <c:idx val="0"/>
          <c:order val="0"/>
          <c:tx>
            <c:v>Hydraulic Height vs bed shear</c:v>
          </c:tx>
          <c:spPr>
            <a:ln w="28575">
              <a:noFill/>
            </a:ln>
          </c:spPr>
          <c:xVal>
            <c:numRef>
              <c:f>Results!$E$5:$E$43</c:f>
              <c:numCache>
                <c:formatCode>0.0000</c:formatCode>
                <c:ptCount val="39"/>
                <c:pt idx="0">
                  <c:v>1.0542737149354147</c:v>
                </c:pt>
                <c:pt idx="1">
                  <c:v>1.313547516623901</c:v>
                </c:pt>
                <c:pt idx="2">
                  <c:v>7.9581326292753302E-2</c:v>
                </c:pt>
                <c:pt idx="3">
                  <c:v>6.2754192369257403E-2</c:v>
                </c:pt>
                <c:pt idx="4">
                  <c:v>7.1224610211157294E-2</c:v>
                </c:pt>
                <c:pt idx="5">
                  <c:v>1.2426953902624258</c:v>
                </c:pt>
                <c:pt idx="7">
                  <c:v>0.2789895263818612</c:v>
                </c:pt>
                <c:pt idx="8">
                  <c:v>8.0165533238773529E-3</c:v>
                </c:pt>
                <c:pt idx="9">
                  <c:v>6.0198066760870299E-2</c:v>
                </c:pt>
                <c:pt idx="10">
                  <c:v>0.67463108105391945</c:v>
                </c:pt>
                <c:pt idx="11">
                  <c:v>8.1634176122690472E-2</c:v>
                </c:pt>
                <c:pt idx="12">
                  <c:v>0.10129013617897772</c:v>
                </c:pt>
                <c:pt idx="13">
                  <c:v>0.17054592118051609</c:v>
                </c:pt>
                <c:pt idx="14">
                  <c:v>0.48693686871077746</c:v>
                </c:pt>
                <c:pt idx="15">
                  <c:v>8.7685731571029366E-2</c:v>
                </c:pt>
                <c:pt idx="16">
                  <c:v>9.2580860430739834E-2</c:v>
                </c:pt>
                <c:pt idx="18">
                  <c:v>1.5335352873179413</c:v>
                </c:pt>
                <c:pt idx="20">
                  <c:v>4.1030437086749902</c:v>
                </c:pt>
                <c:pt idx="21">
                  <c:v>17.286048474945481</c:v>
                </c:pt>
                <c:pt idx="23">
                  <c:v>0.13781964438655728</c:v>
                </c:pt>
                <c:pt idx="24">
                  <c:v>7.5028219095851054E-5</c:v>
                </c:pt>
                <c:pt idx="25">
                  <c:v>1.6285318276039466E-2</c:v>
                </c:pt>
                <c:pt idx="26">
                  <c:v>9.1048490984853209E-2</c:v>
                </c:pt>
                <c:pt idx="27">
                  <c:v>0.30380728922285433</c:v>
                </c:pt>
                <c:pt idx="28">
                  <c:v>2.8098130922812586E-2</c:v>
                </c:pt>
                <c:pt idx="29">
                  <c:v>9.9352548240257438E-2</c:v>
                </c:pt>
                <c:pt idx="30">
                  <c:v>2.4241002812982148E-4</c:v>
                </c:pt>
                <c:pt idx="31">
                  <c:v>1.114791234825212</c:v>
                </c:pt>
                <c:pt idx="32">
                  <c:v>0.96279049637360836</c:v>
                </c:pt>
                <c:pt idx="33">
                  <c:v>1.413621290215383E-2</c:v>
                </c:pt>
                <c:pt idx="34">
                  <c:v>2.1415668164995836</c:v>
                </c:pt>
                <c:pt idx="35">
                  <c:v>0.14575133809004551</c:v>
                </c:pt>
                <c:pt idx="36">
                  <c:v>1.6784330070394615</c:v>
                </c:pt>
                <c:pt idx="37">
                  <c:v>0.48361179007998906</c:v>
                </c:pt>
                <c:pt idx="38">
                  <c:v>0.43149251727894578</c:v>
                </c:pt>
              </c:numCache>
            </c:numRef>
          </c:xVal>
          <c:yVal>
            <c:numRef>
              <c:f>Results!$F$5:$F$43</c:f>
              <c:numCache>
                <c:formatCode>0.0000</c:formatCode>
                <c:ptCount val="39"/>
                <c:pt idx="0">
                  <c:v>8.6800637824181059</c:v>
                </c:pt>
                <c:pt idx="1">
                  <c:v>0.89045272550540944</c:v>
                </c:pt>
                <c:pt idx="2">
                  <c:v>0.34364418819953257</c:v>
                </c:pt>
                <c:pt idx="3">
                  <c:v>0.29260653871760484</c:v>
                </c:pt>
                <c:pt idx="4">
                  <c:v>0.36058897366539117</c:v>
                </c:pt>
                <c:pt idx="5">
                  <c:v>32.892190995111292</c:v>
                </c:pt>
                <c:pt idx="7">
                  <c:v>17.291585714573483</c:v>
                </c:pt>
                <c:pt idx="8">
                  <c:v>0.7857212586316461</c:v>
                </c:pt>
                <c:pt idx="9">
                  <c:v>1.2349931953503825</c:v>
                </c:pt>
                <c:pt idx="10">
                  <c:v>3.5667273941004027</c:v>
                </c:pt>
                <c:pt idx="11">
                  <c:v>1.4791577356367573</c:v>
                </c:pt>
                <c:pt idx="12">
                  <c:v>1.2017065012098336</c:v>
                </c:pt>
                <c:pt idx="13">
                  <c:v>2.8605648750042496</c:v>
                </c:pt>
                <c:pt idx="14">
                  <c:v>1.9925837130416877</c:v>
                </c:pt>
                <c:pt idx="15">
                  <c:v>1.9498475391969605</c:v>
                </c:pt>
                <c:pt idx="16">
                  <c:v>0.99372983312010832</c:v>
                </c:pt>
                <c:pt idx="18">
                  <c:v>13.975775821483468</c:v>
                </c:pt>
                <c:pt idx="20">
                  <c:v>19.155736286023359</c:v>
                </c:pt>
                <c:pt idx="21">
                  <c:v>53.664757086901965</c:v>
                </c:pt>
                <c:pt idx="23">
                  <c:v>1.8313255213907242</c:v>
                </c:pt>
                <c:pt idx="24">
                  <c:v>9.6974704830228423E-2</c:v>
                </c:pt>
                <c:pt idx="25">
                  <c:v>0.22192792425229582</c:v>
                </c:pt>
                <c:pt idx="26">
                  <c:v>0.42903004169757397</c:v>
                </c:pt>
                <c:pt idx="27">
                  <c:v>4.8635351490046753E-3</c:v>
                </c:pt>
                <c:pt idx="28">
                  <c:v>9.2983987108850364E-4</c:v>
                </c:pt>
                <c:pt idx="29">
                  <c:v>1.2655348750965634E-2</c:v>
                </c:pt>
                <c:pt idx="30">
                  <c:v>4.4452272176464525E-3</c:v>
                </c:pt>
                <c:pt idx="31">
                  <c:v>4.4253313105546067E-2</c:v>
                </c:pt>
                <c:pt idx="32">
                  <c:v>5.9691450483731957E-2</c:v>
                </c:pt>
                <c:pt idx="33">
                  <c:v>9.2210174465460638E-3</c:v>
                </c:pt>
                <c:pt idx="34">
                  <c:v>0.13738533107666787</c:v>
                </c:pt>
                <c:pt idx="35">
                  <c:v>2.9121856752614837E-2</c:v>
                </c:pt>
                <c:pt idx="36">
                  <c:v>0.12341884508805498</c:v>
                </c:pt>
                <c:pt idx="37">
                  <c:v>6.0385399278994167E-2</c:v>
                </c:pt>
                <c:pt idx="38">
                  <c:v>5.0753689525495381E-2</c:v>
                </c:pt>
              </c:numCache>
            </c:numRef>
          </c:yVal>
          <c:smooth val="0"/>
        </c:ser>
        <c:dLbls>
          <c:showLegendKey val="0"/>
          <c:showVal val="0"/>
          <c:showCatName val="0"/>
          <c:showSerName val="0"/>
          <c:showPercent val="0"/>
          <c:showBubbleSize val="0"/>
        </c:dLbls>
        <c:axId val="131371008"/>
        <c:axId val="131372544"/>
      </c:scatterChart>
      <c:scatterChart>
        <c:scatterStyle val="lineMarker"/>
        <c:varyColors val="0"/>
        <c:ser>
          <c:idx val="1"/>
          <c:order val="1"/>
          <c:tx>
            <c:v>hydraulic height vs mean vel</c:v>
          </c:tx>
          <c:spPr>
            <a:ln w="28575">
              <a:noFill/>
            </a:ln>
          </c:spPr>
          <c:xVal>
            <c:numRef>
              <c:f>Results!$E$5:$E$43</c:f>
              <c:numCache>
                <c:formatCode>0.0000</c:formatCode>
                <c:ptCount val="39"/>
                <c:pt idx="0">
                  <c:v>1.0542737149354147</c:v>
                </c:pt>
                <c:pt idx="1">
                  <c:v>1.313547516623901</c:v>
                </c:pt>
                <c:pt idx="2">
                  <c:v>7.9581326292753302E-2</c:v>
                </c:pt>
                <c:pt idx="3">
                  <c:v>6.2754192369257403E-2</c:v>
                </c:pt>
                <c:pt idx="4">
                  <c:v>7.1224610211157294E-2</c:v>
                </c:pt>
                <c:pt idx="5">
                  <c:v>1.2426953902624258</c:v>
                </c:pt>
                <c:pt idx="7">
                  <c:v>0.2789895263818612</c:v>
                </c:pt>
                <c:pt idx="8">
                  <c:v>8.0165533238773529E-3</c:v>
                </c:pt>
                <c:pt idx="9">
                  <c:v>6.0198066760870299E-2</c:v>
                </c:pt>
                <c:pt idx="10">
                  <c:v>0.67463108105391945</c:v>
                </c:pt>
                <c:pt idx="11">
                  <c:v>8.1634176122690472E-2</c:v>
                </c:pt>
                <c:pt idx="12">
                  <c:v>0.10129013617897772</c:v>
                </c:pt>
                <c:pt idx="13">
                  <c:v>0.17054592118051609</c:v>
                </c:pt>
                <c:pt idx="14">
                  <c:v>0.48693686871077746</c:v>
                </c:pt>
                <c:pt idx="15">
                  <c:v>8.7685731571029366E-2</c:v>
                </c:pt>
                <c:pt idx="16">
                  <c:v>9.2580860430739834E-2</c:v>
                </c:pt>
                <c:pt idx="18">
                  <c:v>1.5335352873179413</c:v>
                </c:pt>
                <c:pt idx="20">
                  <c:v>4.1030437086749902</c:v>
                </c:pt>
                <c:pt idx="21">
                  <c:v>17.286048474945481</c:v>
                </c:pt>
                <c:pt idx="23">
                  <c:v>0.13781964438655728</c:v>
                </c:pt>
                <c:pt idx="24">
                  <c:v>7.5028219095851054E-5</c:v>
                </c:pt>
                <c:pt idx="25">
                  <c:v>1.6285318276039466E-2</c:v>
                </c:pt>
                <c:pt idx="26">
                  <c:v>9.1048490984853209E-2</c:v>
                </c:pt>
                <c:pt idx="27">
                  <c:v>0.30380728922285433</c:v>
                </c:pt>
                <c:pt idx="28">
                  <c:v>2.8098130922812586E-2</c:v>
                </c:pt>
                <c:pt idx="29">
                  <c:v>9.9352548240257438E-2</c:v>
                </c:pt>
                <c:pt idx="30">
                  <c:v>2.4241002812982148E-4</c:v>
                </c:pt>
                <c:pt idx="31">
                  <c:v>1.114791234825212</c:v>
                </c:pt>
                <c:pt idx="32">
                  <c:v>0.96279049637360836</c:v>
                </c:pt>
                <c:pt idx="33">
                  <c:v>1.413621290215383E-2</c:v>
                </c:pt>
                <c:pt idx="34">
                  <c:v>2.1415668164995836</c:v>
                </c:pt>
                <c:pt idx="35">
                  <c:v>0.14575133809004551</c:v>
                </c:pt>
                <c:pt idx="36">
                  <c:v>1.6784330070394615</c:v>
                </c:pt>
                <c:pt idx="37">
                  <c:v>0.48361179007998906</c:v>
                </c:pt>
                <c:pt idx="38">
                  <c:v>0.43149251727894578</c:v>
                </c:pt>
              </c:numCache>
            </c:numRef>
          </c:xVal>
          <c:yVal>
            <c:numRef>
              <c:f>Results!$H$5:$H$43</c:f>
              <c:numCache>
                <c:formatCode>General</c:formatCode>
                <c:ptCount val="39"/>
                <c:pt idx="0">
                  <c:v>2.16</c:v>
                </c:pt>
                <c:pt idx="1">
                  <c:v>0.72</c:v>
                </c:pt>
                <c:pt idx="2">
                  <c:v>0.83</c:v>
                </c:pt>
                <c:pt idx="3">
                  <c:v>0.82</c:v>
                </c:pt>
                <c:pt idx="4">
                  <c:v>0.89</c:v>
                </c:pt>
                <c:pt idx="5">
                  <c:v>3.34</c:v>
                </c:pt>
                <c:pt idx="6">
                  <c:v>4.07</c:v>
                </c:pt>
                <c:pt idx="7">
                  <c:v>4.46</c:v>
                </c:pt>
                <c:pt idx="8">
                  <c:v>1.79</c:v>
                </c:pt>
                <c:pt idx="9">
                  <c:v>1.62</c:v>
                </c:pt>
                <c:pt idx="10">
                  <c:v>1.73</c:v>
                </c:pt>
                <c:pt idx="11">
                  <c:v>1.72</c:v>
                </c:pt>
                <c:pt idx="12">
                  <c:v>1.57</c:v>
                </c:pt>
                <c:pt idx="13">
                  <c:v>2.29</c:v>
                </c:pt>
                <c:pt idx="14">
                  <c:v>1.47</c:v>
                </c:pt>
                <c:pt idx="15">
                  <c:v>2.1</c:v>
                </c:pt>
                <c:pt idx="16">
                  <c:v>1.81</c:v>
                </c:pt>
                <c:pt idx="17">
                  <c:v>0.56000000000000005</c:v>
                </c:pt>
                <c:pt idx="18">
                  <c:v>3.11</c:v>
                </c:pt>
                <c:pt idx="19">
                  <c:v>0.8</c:v>
                </c:pt>
                <c:pt idx="20">
                  <c:v>2.4500000000000002</c:v>
                </c:pt>
                <c:pt idx="21">
                  <c:v>2.16</c:v>
                </c:pt>
                <c:pt idx="22">
                  <c:v>0.49</c:v>
                </c:pt>
                <c:pt idx="23">
                  <c:v>1.63</c:v>
                </c:pt>
                <c:pt idx="24">
                  <c:v>1.01</c:v>
                </c:pt>
                <c:pt idx="25">
                  <c:v>0.88</c:v>
                </c:pt>
                <c:pt idx="26">
                  <c:v>1.03</c:v>
                </c:pt>
                <c:pt idx="27">
                  <c:v>0.08</c:v>
                </c:pt>
                <c:pt idx="28">
                  <c:v>7.0000000000000007E-2</c:v>
                </c:pt>
                <c:pt idx="29">
                  <c:v>0.16</c:v>
                </c:pt>
                <c:pt idx="30">
                  <c:v>0.19</c:v>
                </c:pt>
                <c:pt idx="31">
                  <c:v>0.2</c:v>
                </c:pt>
                <c:pt idx="32">
                  <c:v>0.2</c:v>
                </c:pt>
                <c:pt idx="33">
                  <c:v>0.14000000000000001</c:v>
                </c:pt>
                <c:pt idx="34">
                  <c:v>0.26</c:v>
                </c:pt>
                <c:pt idx="35">
                  <c:v>0.22</c:v>
                </c:pt>
                <c:pt idx="36">
                  <c:v>0.28000000000000003</c:v>
                </c:pt>
                <c:pt idx="37">
                  <c:v>0.31</c:v>
                </c:pt>
                <c:pt idx="38">
                  <c:v>0.21</c:v>
                </c:pt>
              </c:numCache>
            </c:numRef>
          </c:yVal>
          <c:smooth val="0"/>
        </c:ser>
        <c:dLbls>
          <c:showLegendKey val="0"/>
          <c:showVal val="0"/>
          <c:showCatName val="0"/>
          <c:showSerName val="0"/>
          <c:showPercent val="0"/>
          <c:showBubbleSize val="0"/>
        </c:dLbls>
        <c:axId val="131375872"/>
        <c:axId val="131374080"/>
      </c:scatterChart>
      <c:valAx>
        <c:axId val="131371008"/>
        <c:scaling>
          <c:orientation val="minMax"/>
          <c:max val="6"/>
        </c:scaling>
        <c:delete val="0"/>
        <c:axPos val="b"/>
        <c:numFmt formatCode="0.0000" sourceLinked="1"/>
        <c:majorTickMark val="out"/>
        <c:minorTickMark val="none"/>
        <c:tickLblPos val="nextTo"/>
        <c:crossAx val="131372544"/>
        <c:crosses val="autoZero"/>
        <c:crossBetween val="midCat"/>
      </c:valAx>
      <c:valAx>
        <c:axId val="131372544"/>
        <c:scaling>
          <c:orientation val="minMax"/>
        </c:scaling>
        <c:delete val="0"/>
        <c:axPos val="l"/>
        <c:majorGridlines/>
        <c:numFmt formatCode="0.0000" sourceLinked="1"/>
        <c:majorTickMark val="out"/>
        <c:minorTickMark val="none"/>
        <c:tickLblPos val="nextTo"/>
        <c:crossAx val="131371008"/>
        <c:crosses val="autoZero"/>
        <c:crossBetween val="midCat"/>
      </c:valAx>
      <c:valAx>
        <c:axId val="131374080"/>
        <c:scaling>
          <c:orientation val="minMax"/>
        </c:scaling>
        <c:delete val="0"/>
        <c:axPos val="r"/>
        <c:numFmt formatCode="General" sourceLinked="1"/>
        <c:majorTickMark val="out"/>
        <c:minorTickMark val="none"/>
        <c:tickLblPos val="nextTo"/>
        <c:crossAx val="131375872"/>
        <c:crosses val="max"/>
        <c:crossBetween val="midCat"/>
      </c:valAx>
      <c:valAx>
        <c:axId val="131375872"/>
        <c:scaling>
          <c:orientation val="minMax"/>
        </c:scaling>
        <c:delete val="1"/>
        <c:axPos val="b"/>
        <c:numFmt formatCode="0.0000" sourceLinked="1"/>
        <c:majorTickMark val="out"/>
        <c:minorTickMark val="none"/>
        <c:tickLblPos val="nextTo"/>
        <c:crossAx val="131374080"/>
        <c:crosses val="autoZero"/>
        <c:crossBetween val="midCat"/>
      </c:valAx>
    </c:plotArea>
    <c:legend>
      <c:legendPos val="r"/>
      <c:layout>
        <c:manualLayout>
          <c:xMode val="edge"/>
          <c:yMode val="edge"/>
          <c:x val="0.60841401600293932"/>
          <c:y val="7.1745877246659198E-3"/>
          <c:w val="0.27560680096835721"/>
          <c:h val="0.17878375698334747"/>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manualLayout>
          <c:layoutTarget val="inner"/>
          <c:xMode val="edge"/>
          <c:yMode val="edge"/>
          <c:x val="0.12521918383489686"/>
          <c:y val="0.13813384990929822"/>
          <c:w val="0.72954903721012143"/>
          <c:h val="0.61957394662960397"/>
        </c:manualLayout>
      </c:layout>
      <c:scatterChart>
        <c:scatterStyle val="lineMarker"/>
        <c:varyColors val="0"/>
        <c:ser>
          <c:idx val="0"/>
          <c:order val="0"/>
          <c:tx>
            <c:v>Comparison of bed shear stress</c:v>
          </c:tx>
          <c:spPr>
            <a:ln w="28575">
              <a:noFill/>
            </a:ln>
          </c:spPr>
          <c:xVal>
            <c:numRef>
              <c:f>(Results!$F$28:$F$35,Results!$F$37:$F$38,Results!$F$41)</c:f>
              <c:numCache>
                <c:formatCode>0.0000</c:formatCode>
                <c:ptCount val="11"/>
                <c:pt idx="0">
                  <c:v>1.8313255213907242</c:v>
                </c:pt>
                <c:pt idx="1">
                  <c:v>9.6974704830228423E-2</c:v>
                </c:pt>
                <c:pt idx="2">
                  <c:v>0.22192792425229582</c:v>
                </c:pt>
                <c:pt idx="3">
                  <c:v>0.42903004169757397</c:v>
                </c:pt>
                <c:pt idx="4">
                  <c:v>4.8635351490046753E-3</c:v>
                </c:pt>
                <c:pt idx="5">
                  <c:v>9.2983987108850364E-4</c:v>
                </c:pt>
                <c:pt idx="6">
                  <c:v>1.2655348750965634E-2</c:v>
                </c:pt>
                <c:pt idx="7">
                  <c:v>4.4452272176464525E-3</c:v>
                </c:pt>
                <c:pt idx="8">
                  <c:v>5.9691450483731957E-2</c:v>
                </c:pt>
                <c:pt idx="9">
                  <c:v>9.2210174465460638E-3</c:v>
                </c:pt>
                <c:pt idx="10">
                  <c:v>0.12341884508805498</c:v>
                </c:pt>
              </c:numCache>
            </c:numRef>
          </c:xVal>
          <c:yVal>
            <c:numRef>
              <c:f>(Results!$U$28:$U$35,Results!$U$37:$U$38,Results!$U$41)</c:f>
              <c:numCache>
                <c:formatCode>General</c:formatCode>
                <c:ptCount val="11"/>
                <c:pt idx="0">
                  <c:v>1.1000000000000001</c:v>
                </c:pt>
                <c:pt idx="1">
                  <c:v>0.09</c:v>
                </c:pt>
                <c:pt idx="2">
                  <c:v>0.29899999999999999</c:v>
                </c:pt>
                <c:pt idx="3">
                  <c:v>0.2</c:v>
                </c:pt>
                <c:pt idx="4">
                  <c:v>2.9999999999999997E-4</c:v>
                </c:pt>
                <c:pt idx="5">
                  <c:v>3.4000000000000002E-4</c:v>
                </c:pt>
                <c:pt idx="6">
                  <c:v>9.2999999999999992E-3</c:v>
                </c:pt>
                <c:pt idx="7">
                  <c:v>1.7000000000000001E-2</c:v>
                </c:pt>
                <c:pt idx="8">
                  <c:v>0.02</c:v>
                </c:pt>
                <c:pt idx="9">
                  <c:v>2E-3</c:v>
                </c:pt>
                <c:pt idx="10">
                  <c:v>0.01</c:v>
                </c:pt>
              </c:numCache>
            </c:numRef>
          </c:yVal>
          <c:smooth val="0"/>
        </c:ser>
        <c:dLbls>
          <c:showLegendKey val="0"/>
          <c:showVal val="0"/>
          <c:showCatName val="0"/>
          <c:showSerName val="0"/>
          <c:showPercent val="0"/>
          <c:showBubbleSize val="0"/>
        </c:dLbls>
        <c:axId val="134840704"/>
        <c:axId val="134842624"/>
      </c:scatterChart>
      <c:valAx>
        <c:axId val="134840704"/>
        <c:scaling>
          <c:orientation val="minMax"/>
        </c:scaling>
        <c:delete val="0"/>
        <c:axPos val="b"/>
        <c:title>
          <c:tx>
            <c:rich>
              <a:bodyPr/>
              <a:lstStyle/>
              <a:p>
                <a:pPr>
                  <a:defRPr/>
                </a:pPr>
                <a:r>
                  <a:rPr lang="en-US"/>
                  <a:t>Estimated from ADCP velocity profile, Pa</a:t>
                </a:r>
              </a:p>
            </c:rich>
          </c:tx>
          <c:layout/>
          <c:overlay val="0"/>
        </c:title>
        <c:numFmt formatCode="0.00" sourceLinked="0"/>
        <c:majorTickMark val="out"/>
        <c:minorTickMark val="none"/>
        <c:tickLblPos val="nextTo"/>
        <c:crossAx val="134842624"/>
        <c:crosses val="autoZero"/>
        <c:crossBetween val="midCat"/>
      </c:valAx>
      <c:valAx>
        <c:axId val="134842624"/>
        <c:scaling>
          <c:orientation val="minMax"/>
        </c:scaling>
        <c:delete val="0"/>
        <c:axPos val="l"/>
        <c:majorGridlines/>
        <c:title>
          <c:tx>
            <c:rich>
              <a:bodyPr rot="-5400000" vert="horz"/>
              <a:lstStyle/>
              <a:p>
                <a:pPr>
                  <a:defRPr/>
                </a:pPr>
                <a:r>
                  <a:rPr lang="en-US"/>
                  <a:t>EFDC computed bed shear, Pa</a:t>
                </a:r>
              </a:p>
            </c:rich>
          </c:tx>
          <c:layout/>
          <c:overlay val="0"/>
        </c:title>
        <c:numFmt formatCode="#,##0.00" sourceLinked="0"/>
        <c:majorTickMark val="out"/>
        <c:minorTickMark val="none"/>
        <c:tickLblPos val="nextTo"/>
        <c:crossAx val="134840704"/>
        <c:crosses val="autoZero"/>
        <c:crossBetween val="midCat"/>
      </c:valAx>
    </c:plotArea>
    <c:legend>
      <c:legendPos val="r"/>
      <c:layout>
        <c:manualLayout>
          <c:xMode val="edge"/>
          <c:yMode val="edge"/>
          <c:x val="0.20558163385668726"/>
          <c:y val="0.17867519553637695"/>
          <c:w val="0.2777048151999868"/>
          <c:h val="0.1216168877127771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 Type="http://schemas.openxmlformats.org/officeDocument/2006/relationships/image" Target="../media/image6.png"/><Relationship Id="rId21" Type="http://schemas.openxmlformats.org/officeDocument/2006/relationships/image" Target="../media/image24.png"/><Relationship Id="rId34" Type="http://schemas.openxmlformats.org/officeDocument/2006/relationships/image" Target="../media/image37.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33" Type="http://schemas.openxmlformats.org/officeDocument/2006/relationships/image" Target="../media/image36.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29" Type="http://schemas.openxmlformats.org/officeDocument/2006/relationships/image" Target="../media/image32.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32" Type="http://schemas.openxmlformats.org/officeDocument/2006/relationships/image" Target="../media/image35.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34.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 Id="rId35" Type="http://schemas.openxmlformats.org/officeDocument/2006/relationships/image" Target="../media/image38.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581024</xdr:colOff>
      <xdr:row>21</xdr:row>
      <xdr:rowOff>85725</xdr:rowOff>
    </xdr:from>
    <xdr:to>
      <xdr:col>20</xdr:col>
      <xdr:colOff>581025</xdr:colOff>
      <xdr:row>42</xdr:row>
      <xdr:rowOff>152400</xdr:rowOff>
    </xdr:to>
    <xdr:pic>
      <xdr:nvPicPr>
        <xdr:cNvPr id="2" name="Picture 1"/>
        <xdr:cNvPicPr>
          <a:picLocks noChangeAspect="1"/>
        </xdr:cNvPicPr>
      </xdr:nvPicPr>
      <xdr:blipFill rotWithShape="1">
        <a:blip xmlns:r="http://schemas.openxmlformats.org/officeDocument/2006/relationships" r:embed="rId1" cstate="print"/>
        <a:srcRect l="19022" t="12598" r="1661" b="46339"/>
        <a:stretch/>
      </xdr:blipFill>
      <xdr:spPr>
        <a:xfrm>
          <a:off x="581024" y="4086225"/>
          <a:ext cx="12192001" cy="4067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142875</xdr:colOff>
          <xdr:row>1</xdr:row>
          <xdr:rowOff>0</xdr:rowOff>
        </xdr:from>
        <xdr:to>
          <xdr:col>16</xdr:col>
          <xdr:colOff>590550</xdr:colOff>
          <xdr:row>7</xdr:row>
          <xdr:rowOff>76200</xdr:rowOff>
        </xdr:to>
        <xdr:sp macro="" textlink="">
          <xdr:nvSpPr>
            <xdr:cNvPr id="11265" name="Object 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46</xdr:row>
      <xdr:rowOff>14286</xdr:rowOff>
    </xdr:from>
    <xdr:to>
      <xdr:col>9</xdr:col>
      <xdr:colOff>28575</xdr:colOff>
      <xdr:row>65</xdr:row>
      <xdr:rowOff>171449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180334</xdr:colOff>
      <xdr:row>0</xdr:row>
      <xdr:rowOff>0</xdr:rowOff>
    </xdr:from>
    <xdr:to>
      <xdr:col>21</xdr:col>
      <xdr:colOff>587926</xdr:colOff>
      <xdr:row>15</xdr:row>
      <xdr:rowOff>58439</xdr:rowOff>
    </xdr:to>
    <xdr:pic>
      <xdr:nvPicPr>
        <xdr:cNvPr id="3" name="Picture 2"/>
        <xdr:cNvPicPr>
          <a:picLocks noChangeAspect="1"/>
        </xdr:cNvPicPr>
      </xdr:nvPicPr>
      <xdr:blipFill>
        <a:blip xmlns:r="http://schemas.openxmlformats.org/officeDocument/2006/relationships" r:embed="rId2"/>
        <a:stretch>
          <a:fillRect/>
        </a:stretch>
      </xdr:blipFill>
      <xdr:spPr>
        <a:xfrm>
          <a:off x="10860240" y="0"/>
          <a:ext cx="4646217" cy="3296939"/>
        </a:xfrm>
        <a:prstGeom prst="rect">
          <a:avLst/>
        </a:prstGeom>
      </xdr:spPr>
    </xdr:pic>
    <xdr:clientData/>
  </xdr:twoCellAnchor>
  <xdr:twoCellAnchor>
    <xdr:from>
      <xdr:col>11</xdr:col>
      <xdr:colOff>0</xdr:colOff>
      <xdr:row>46</xdr:row>
      <xdr:rowOff>0</xdr:rowOff>
    </xdr:from>
    <xdr:to>
      <xdr:col>20</xdr:col>
      <xdr:colOff>219075</xdr:colOff>
      <xdr:row>65</xdr:row>
      <xdr:rowOff>157163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13607</xdr:colOff>
      <xdr:row>10</xdr:row>
      <xdr:rowOff>54429</xdr:rowOff>
    </xdr:from>
    <xdr:to>
      <xdr:col>17</xdr:col>
      <xdr:colOff>77107</xdr:colOff>
      <xdr:row>30</xdr:row>
      <xdr:rowOff>170089</xdr:rowOff>
    </xdr:to>
    <xdr:pic>
      <xdr:nvPicPr>
        <xdr:cNvPr id="14" name="Picture 1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24500" y="7864929"/>
          <a:ext cx="5234214" cy="3925660"/>
        </a:xfrm>
        <a:prstGeom prst="rect">
          <a:avLst/>
        </a:prstGeom>
        <a:ln>
          <a:noFill/>
        </a:ln>
      </xdr:spPr>
    </xdr:pic>
    <xdr:clientData/>
  </xdr:twoCellAnchor>
  <xdr:twoCellAnchor editAs="oneCell">
    <xdr:from>
      <xdr:col>0</xdr:col>
      <xdr:colOff>272142</xdr:colOff>
      <xdr:row>10</xdr:row>
      <xdr:rowOff>27218</xdr:rowOff>
    </xdr:from>
    <xdr:to>
      <xdr:col>9</xdr:col>
      <xdr:colOff>13606</xdr:colOff>
      <xdr:row>30</xdr:row>
      <xdr:rowOff>156486</xdr:rowOff>
    </xdr:to>
    <xdr:pic>
      <xdr:nvPicPr>
        <xdr:cNvPr id="16" name="Picture 1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2142" y="7837718"/>
          <a:ext cx="5252357" cy="3939268"/>
        </a:xfrm>
        <a:prstGeom prst="rect">
          <a:avLst/>
        </a:prstGeom>
      </xdr:spPr>
    </xdr:pic>
    <xdr:clientData/>
  </xdr:twoCellAnchor>
  <xdr:twoCellAnchor editAs="oneCell">
    <xdr:from>
      <xdr:col>17</xdr:col>
      <xdr:colOff>81643</xdr:colOff>
      <xdr:row>10</xdr:row>
      <xdr:rowOff>95248</xdr:rowOff>
    </xdr:from>
    <xdr:to>
      <xdr:col>25</xdr:col>
      <xdr:colOff>353786</xdr:colOff>
      <xdr:row>30</xdr:row>
      <xdr:rowOff>163285</xdr:rowOff>
    </xdr:to>
    <xdr:pic>
      <xdr:nvPicPr>
        <xdr:cNvPr id="17" name="Picture 1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763250" y="7905748"/>
          <a:ext cx="5170715" cy="3878037"/>
        </a:xfrm>
        <a:prstGeom prst="rect">
          <a:avLst/>
        </a:prstGeom>
      </xdr:spPr>
    </xdr:pic>
    <xdr:clientData/>
  </xdr:twoCellAnchor>
  <xdr:twoCellAnchor editAs="oneCell">
    <xdr:from>
      <xdr:col>0</xdr:col>
      <xdr:colOff>317497</xdr:colOff>
      <xdr:row>30</xdr:row>
      <xdr:rowOff>81642</xdr:rowOff>
    </xdr:from>
    <xdr:to>
      <xdr:col>9</xdr:col>
      <xdr:colOff>0</xdr:colOff>
      <xdr:row>50</xdr:row>
      <xdr:rowOff>166689</xdr:rowOff>
    </xdr:to>
    <xdr:pic>
      <xdr:nvPicPr>
        <xdr:cNvPr id="18" name="Picture 1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7497" y="11702142"/>
          <a:ext cx="5193396" cy="3895047"/>
        </a:xfrm>
        <a:prstGeom prst="rect">
          <a:avLst/>
        </a:prstGeom>
      </xdr:spPr>
    </xdr:pic>
    <xdr:clientData/>
  </xdr:twoCellAnchor>
  <xdr:twoCellAnchor editAs="oneCell">
    <xdr:from>
      <xdr:col>8</xdr:col>
      <xdr:colOff>585107</xdr:colOff>
      <xdr:row>30</xdr:row>
      <xdr:rowOff>108857</xdr:rowOff>
    </xdr:from>
    <xdr:to>
      <xdr:col>16</xdr:col>
      <xdr:colOff>571500</xdr:colOff>
      <xdr:row>50</xdr:row>
      <xdr:rowOff>166689</xdr:rowOff>
    </xdr:to>
    <xdr:pic>
      <xdr:nvPicPr>
        <xdr:cNvPr id="19" name="Picture 1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483678" y="11729357"/>
          <a:ext cx="5157108" cy="3867832"/>
        </a:xfrm>
        <a:prstGeom prst="rect">
          <a:avLst/>
        </a:prstGeom>
      </xdr:spPr>
    </xdr:pic>
    <xdr:clientData/>
  </xdr:twoCellAnchor>
  <xdr:twoCellAnchor editAs="oneCell">
    <xdr:from>
      <xdr:col>16</xdr:col>
      <xdr:colOff>571500</xdr:colOff>
      <xdr:row>30</xdr:row>
      <xdr:rowOff>27213</xdr:rowOff>
    </xdr:from>
    <xdr:to>
      <xdr:col>25</xdr:col>
      <xdr:colOff>326572</xdr:colOff>
      <xdr:row>50</xdr:row>
      <xdr:rowOff>166687</xdr:rowOff>
    </xdr:to>
    <xdr:pic>
      <xdr:nvPicPr>
        <xdr:cNvPr id="20" name="Picture 1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640786" y="11647713"/>
          <a:ext cx="5265965" cy="3949474"/>
        </a:xfrm>
        <a:prstGeom prst="rect">
          <a:avLst/>
        </a:prstGeom>
      </xdr:spPr>
    </xdr:pic>
    <xdr:clientData/>
  </xdr:twoCellAnchor>
  <xdr:twoCellAnchor editAs="oneCell">
    <xdr:from>
      <xdr:col>0</xdr:col>
      <xdr:colOff>326569</xdr:colOff>
      <xdr:row>50</xdr:row>
      <xdr:rowOff>163286</xdr:rowOff>
    </xdr:from>
    <xdr:to>
      <xdr:col>9</xdr:col>
      <xdr:colOff>40821</xdr:colOff>
      <xdr:row>71</xdr:row>
      <xdr:rowOff>81646</xdr:rowOff>
    </xdr:to>
    <xdr:pic>
      <xdr:nvPicPr>
        <xdr:cNvPr id="21" name="Picture 2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26569" y="15593786"/>
          <a:ext cx="5225145" cy="3918860"/>
        </a:xfrm>
        <a:prstGeom prst="rect">
          <a:avLst/>
        </a:prstGeom>
      </xdr:spPr>
    </xdr:pic>
    <xdr:clientData/>
  </xdr:twoCellAnchor>
  <xdr:twoCellAnchor editAs="oneCell">
    <xdr:from>
      <xdr:col>8</xdr:col>
      <xdr:colOff>503464</xdr:colOff>
      <xdr:row>50</xdr:row>
      <xdr:rowOff>149680</xdr:rowOff>
    </xdr:from>
    <xdr:to>
      <xdr:col>16</xdr:col>
      <xdr:colOff>557892</xdr:colOff>
      <xdr:row>71</xdr:row>
      <xdr:rowOff>68037</xdr:rowOff>
    </xdr:to>
    <xdr:pic>
      <xdr:nvPicPr>
        <xdr:cNvPr id="22" name="Picture 2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402035" y="15580180"/>
          <a:ext cx="5225143" cy="3918857"/>
        </a:xfrm>
        <a:prstGeom prst="rect">
          <a:avLst/>
        </a:prstGeom>
      </xdr:spPr>
    </xdr:pic>
    <xdr:clientData/>
  </xdr:twoCellAnchor>
  <xdr:twoCellAnchor editAs="oneCell">
    <xdr:from>
      <xdr:col>16</xdr:col>
      <xdr:colOff>476250</xdr:colOff>
      <xdr:row>50</xdr:row>
      <xdr:rowOff>81643</xdr:rowOff>
    </xdr:from>
    <xdr:to>
      <xdr:col>25</xdr:col>
      <xdr:colOff>353784</xdr:colOff>
      <xdr:row>71</xdr:row>
      <xdr:rowOff>122464</xdr:rowOff>
    </xdr:to>
    <xdr:pic>
      <xdr:nvPicPr>
        <xdr:cNvPr id="23" name="Picture 2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545536" y="15512143"/>
          <a:ext cx="5388427" cy="4041321"/>
        </a:xfrm>
        <a:prstGeom prst="rect">
          <a:avLst/>
        </a:prstGeom>
      </xdr:spPr>
    </xdr:pic>
    <xdr:clientData/>
  </xdr:twoCellAnchor>
  <xdr:twoCellAnchor editAs="oneCell">
    <xdr:from>
      <xdr:col>0</xdr:col>
      <xdr:colOff>367393</xdr:colOff>
      <xdr:row>71</xdr:row>
      <xdr:rowOff>2</xdr:rowOff>
    </xdr:from>
    <xdr:to>
      <xdr:col>9</xdr:col>
      <xdr:colOff>9071</xdr:colOff>
      <xdr:row>91</xdr:row>
      <xdr:rowOff>54430</xdr:rowOff>
    </xdr:to>
    <xdr:pic>
      <xdr:nvPicPr>
        <xdr:cNvPr id="24" name="Picture 23"/>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67393" y="19431002"/>
          <a:ext cx="5152571" cy="3864428"/>
        </a:xfrm>
        <a:prstGeom prst="rect">
          <a:avLst/>
        </a:prstGeom>
      </xdr:spPr>
    </xdr:pic>
    <xdr:clientData/>
  </xdr:twoCellAnchor>
  <xdr:twoCellAnchor editAs="oneCell">
    <xdr:from>
      <xdr:col>9</xdr:col>
      <xdr:colOff>1</xdr:colOff>
      <xdr:row>71</xdr:row>
      <xdr:rowOff>81644</xdr:rowOff>
    </xdr:from>
    <xdr:to>
      <xdr:col>16</xdr:col>
      <xdr:colOff>503464</xdr:colOff>
      <xdr:row>91</xdr:row>
      <xdr:rowOff>68036</xdr:rowOff>
    </xdr:to>
    <xdr:pic>
      <xdr:nvPicPr>
        <xdr:cNvPr id="25" name="Picture 2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510894" y="19512644"/>
          <a:ext cx="5061856" cy="3796392"/>
        </a:xfrm>
        <a:prstGeom prst="rect">
          <a:avLst/>
        </a:prstGeom>
      </xdr:spPr>
    </xdr:pic>
    <xdr:clientData/>
  </xdr:twoCellAnchor>
  <xdr:twoCellAnchor editAs="oneCell">
    <xdr:from>
      <xdr:col>16</xdr:col>
      <xdr:colOff>503464</xdr:colOff>
      <xdr:row>71</xdr:row>
      <xdr:rowOff>15877</xdr:rowOff>
    </xdr:from>
    <xdr:to>
      <xdr:col>25</xdr:col>
      <xdr:colOff>299357</xdr:colOff>
      <xdr:row>91</xdr:row>
      <xdr:rowOff>185967</xdr:rowOff>
    </xdr:to>
    <xdr:pic>
      <xdr:nvPicPr>
        <xdr:cNvPr id="26" name="Picture 2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572750" y="19446877"/>
          <a:ext cx="5306786" cy="3980090"/>
        </a:xfrm>
        <a:prstGeom prst="rect">
          <a:avLst/>
        </a:prstGeom>
      </xdr:spPr>
    </xdr:pic>
    <xdr:clientData/>
  </xdr:twoCellAnchor>
  <xdr:twoCellAnchor editAs="oneCell">
    <xdr:from>
      <xdr:col>0</xdr:col>
      <xdr:colOff>340179</xdr:colOff>
      <xdr:row>91</xdr:row>
      <xdr:rowOff>40823</xdr:rowOff>
    </xdr:from>
    <xdr:to>
      <xdr:col>9</xdr:col>
      <xdr:colOff>72571</xdr:colOff>
      <xdr:row>111</xdr:row>
      <xdr:rowOff>163286</xdr:rowOff>
    </xdr:to>
    <xdr:pic>
      <xdr:nvPicPr>
        <xdr:cNvPr id="27" name="Picture 2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40179" y="23281823"/>
          <a:ext cx="5243285" cy="3932463"/>
        </a:xfrm>
        <a:prstGeom prst="rect">
          <a:avLst/>
        </a:prstGeom>
      </xdr:spPr>
    </xdr:pic>
    <xdr:clientData/>
  </xdr:twoCellAnchor>
  <xdr:twoCellAnchor editAs="oneCell">
    <xdr:from>
      <xdr:col>16</xdr:col>
      <xdr:colOff>544284</xdr:colOff>
      <xdr:row>91</xdr:row>
      <xdr:rowOff>54429</xdr:rowOff>
    </xdr:from>
    <xdr:to>
      <xdr:col>25</xdr:col>
      <xdr:colOff>285748</xdr:colOff>
      <xdr:row>111</xdr:row>
      <xdr:rowOff>183697</xdr:rowOff>
    </xdr:to>
    <xdr:pic>
      <xdr:nvPicPr>
        <xdr:cNvPr id="28" name="Picture 2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0613570" y="23295429"/>
          <a:ext cx="5252357" cy="3939268"/>
        </a:xfrm>
        <a:prstGeom prst="rect">
          <a:avLst/>
        </a:prstGeom>
      </xdr:spPr>
    </xdr:pic>
    <xdr:clientData/>
  </xdr:twoCellAnchor>
  <xdr:twoCellAnchor editAs="oneCell">
    <xdr:from>
      <xdr:col>0</xdr:col>
      <xdr:colOff>353786</xdr:colOff>
      <xdr:row>112</xdr:row>
      <xdr:rowOff>1</xdr:rowOff>
    </xdr:from>
    <xdr:to>
      <xdr:col>8</xdr:col>
      <xdr:colOff>607783</xdr:colOff>
      <xdr:row>132</xdr:row>
      <xdr:rowOff>54428</xdr:rowOff>
    </xdr:to>
    <xdr:pic>
      <xdr:nvPicPr>
        <xdr:cNvPr id="29" name="Picture 2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53786" y="27241501"/>
          <a:ext cx="5152568" cy="3864427"/>
        </a:xfrm>
        <a:prstGeom prst="rect">
          <a:avLst/>
        </a:prstGeom>
      </xdr:spPr>
    </xdr:pic>
    <xdr:clientData/>
  </xdr:twoCellAnchor>
  <xdr:twoCellAnchor editAs="oneCell">
    <xdr:from>
      <xdr:col>8</xdr:col>
      <xdr:colOff>517072</xdr:colOff>
      <xdr:row>111</xdr:row>
      <xdr:rowOff>176892</xdr:rowOff>
    </xdr:from>
    <xdr:to>
      <xdr:col>17</xdr:col>
      <xdr:colOff>86179</xdr:colOff>
      <xdr:row>132</xdr:row>
      <xdr:rowOff>190499</xdr:rowOff>
    </xdr:to>
    <xdr:pic>
      <xdr:nvPicPr>
        <xdr:cNvPr id="30" name="Picture 29"/>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415643" y="27227892"/>
          <a:ext cx="5352143" cy="4014107"/>
        </a:xfrm>
        <a:prstGeom prst="rect">
          <a:avLst/>
        </a:prstGeom>
      </xdr:spPr>
    </xdr:pic>
    <xdr:clientData/>
  </xdr:twoCellAnchor>
  <xdr:twoCellAnchor editAs="oneCell">
    <xdr:from>
      <xdr:col>16</xdr:col>
      <xdr:colOff>585109</xdr:colOff>
      <xdr:row>111</xdr:row>
      <xdr:rowOff>163287</xdr:rowOff>
    </xdr:from>
    <xdr:to>
      <xdr:col>25</xdr:col>
      <xdr:colOff>335644</xdr:colOff>
      <xdr:row>132</xdr:row>
      <xdr:rowOff>108859</xdr:rowOff>
    </xdr:to>
    <xdr:pic>
      <xdr:nvPicPr>
        <xdr:cNvPr id="31" name="Picture 3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0654395" y="27214287"/>
          <a:ext cx="5261428" cy="3946072"/>
        </a:xfrm>
        <a:prstGeom prst="rect">
          <a:avLst/>
        </a:prstGeom>
      </xdr:spPr>
    </xdr:pic>
    <xdr:clientData/>
  </xdr:twoCellAnchor>
  <xdr:twoCellAnchor editAs="oneCell">
    <xdr:from>
      <xdr:col>0</xdr:col>
      <xdr:colOff>340179</xdr:colOff>
      <xdr:row>132</xdr:row>
      <xdr:rowOff>81644</xdr:rowOff>
    </xdr:from>
    <xdr:to>
      <xdr:col>9</xdr:col>
      <xdr:colOff>31749</xdr:colOff>
      <xdr:row>152</xdr:row>
      <xdr:rowOff>173491</xdr:rowOff>
    </xdr:to>
    <xdr:pic>
      <xdr:nvPicPr>
        <xdr:cNvPr id="9216" name="Picture 9215"/>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40179" y="31133144"/>
          <a:ext cx="5202463" cy="3901847"/>
        </a:xfrm>
        <a:prstGeom prst="rect">
          <a:avLst/>
        </a:prstGeom>
      </xdr:spPr>
    </xdr:pic>
    <xdr:clientData/>
  </xdr:twoCellAnchor>
  <xdr:twoCellAnchor editAs="oneCell">
    <xdr:from>
      <xdr:col>8</xdr:col>
      <xdr:colOff>530680</xdr:colOff>
      <xdr:row>132</xdr:row>
      <xdr:rowOff>122466</xdr:rowOff>
    </xdr:from>
    <xdr:to>
      <xdr:col>17</xdr:col>
      <xdr:colOff>27214</xdr:colOff>
      <xdr:row>153</xdr:row>
      <xdr:rowOff>81644</xdr:rowOff>
    </xdr:to>
    <xdr:pic>
      <xdr:nvPicPr>
        <xdr:cNvPr id="9218" name="Picture 9217"/>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5429251" y="31173966"/>
          <a:ext cx="5279570" cy="3959678"/>
        </a:xfrm>
        <a:prstGeom prst="rect">
          <a:avLst/>
        </a:prstGeom>
      </xdr:spPr>
    </xdr:pic>
    <xdr:clientData/>
  </xdr:twoCellAnchor>
  <xdr:twoCellAnchor editAs="oneCell">
    <xdr:from>
      <xdr:col>17</xdr:col>
      <xdr:colOff>9072</xdr:colOff>
      <xdr:row>132</xdr:row>
      <xdr:rowOff>108859</xdr:rowOff>
    </xdr:from>
    <xdr:to>
      <xdr:col>25</xdr:col>
      <xdr:colOff>335641</xdr:colOff>
      <xdr:row>153</xdr:row>
      <xdr:rowOff>27215</xdr:rowOff>
    </xdr:to>
    <xdr:pic>
      <xdr:nvPicPr>
        <xdr:cNvPr id="9219" name="Picture 9218"/>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0690679" y="31160359"/>
          <a:ext cx="5225141" cy="3918856"/>
        </a:xfrm>
        <a:prstGeom prst="rect">
          <a:avLst/>
        </a:prstGeom>
      </xdr:spPr>
    </xdr:pic>
    <xdr:clientData/>
  </xdr:twoCellAnchor>
  <xdr:twoCellAnchor editAs="oneCell">
    <xdr:from>
      <xdr:col>8</xdr:col>
      <xdr:colOff>517071</xdr:colOff>
      <xdr:row>152</xdr:row>
      <xdr:rowOff>163284</xdr:rowOff>
    </xdr:from>
    <xdr:to>
      <xdr:col>17</xdr:col>
      <xdr:colOff>195037</xdr:colOff>
      <xdr:row>174</xdr:row>
      <xdr:rowOff>68035</xdr:rowOff>
    </xdr:to>
    <xdr:pic>
      <xdr:nvPicPr>
        <xdr:cNvPr id="9220" name="Picture 9219"/>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415642" y="35024784"/>
          <a:ext cx="5461002" cy="4095751"/>
        </a:xfrm>
        <a:prstGeom prst="rect">
          <a:avLst/>
        </a:prstGeom>
      </xdr:spPr>
    </xdr:pic>
    <xdr:clientData/>
  </xdr:twoCellAnchor>
  <xdr:twoCellAnchor editAs="oneCell">
    <xdr:from>
      <xdr:col>16</xdr:col>
      <xdr:colOff>598715</xdr:colOff>
      <xdr:row>152</xdr:row>
      <xdr:rowOff>108857</xdr:rowOff>
    </xdr:from>
    <xdr:to>
      <xdr:col>25</xdr:col>
      <xdr:colOff>476250</xdr:colOff>
      <xdr:row>173</xdr:row>
      <xdr:rowOff>149678</xdr:rowOff>
    </xdr:to>
    <xdr:pic>
      <xdr:nvPicPr>
        <xdr:cNvPr id="9221" name="Picture 9220"/>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0668001" y="34970357"/>
          <a:ext cx="5388428" cy="4041321"/>
        </a:xfrm>
        <a:prstGeom prst="rect">
          <a:avLst/>
        </a:prstGeom>
      </xdr:spPr>
    </xdr:pic>
    <xdr:clientData/>
  </xdr:twoCellAnchor>
  <xdr:twoCellAnchor editAs="oneCell">
    <xdr:from>
      <xdr:col>0</xdr:col>
      <xdr:colOff>285751</xdr:colOff>
      <xdr:row>173</xdr:row>
      <xdr:rowOff>68036</xdr:rowOff>
    </xdr:from>
    <xdr:to>
      <xdr:col>9</xdr:col>
      <xdr:colOff>136072</xdr:colOff>
      <xdr:row>194</xdr:row>
      <xdr:rowOff>88447</xdr:rowOff>
    </xdr:to>
    <xdr:pic>
      <xdr:nvPicPr>
        <xdr:cNvPr id="9222" name="Picture 9221"/>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285751" y="38930036"/>
          <a:ext cx="5361214" cy="4020911"/>
        </a:xfrm>
        <a:prstGeom prst="rect">
          <a:avLst/>
        </a:prstGeom>
      </xdr:spPr>
    </xdr:pic>
    <xdr:clientData/>
  </xdr:twoCellAnchor>
  <xdr:twoCellAnchor editAs="oneCell">
    <xdr:from>
      <xdr:col>17</xdr:col>
      <xdr:colOff>68035</xdr:colOff>
      <xdr:row>173</xdr:row>
      <xdr:rowOff>163286</xdr:rowOff>
    </xdr:from>
    <xdr:to>
      <xdr:col>25</xdr:col>
      <xdr:colOff>467176</xdr:colOff>
      <xdr:row>194</xdr:row>
      <xdr:rowOff>136071</xdr:rowOff>
    </xdr:to>
    <xdr:pic>
      <xdr:nvPicPr>
        <xdr:cNvPr id="9223" name="Picture 9222"/>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749642" y="39025286"/>
          <a:ext cx="5297713" cy="3973285"/>
        </a:xfrm>
        <a:prstGeom prst="rect">
          <a:avLst/>
        </a:prstGeom>
      </xdr:spPr>
    </xdr:pic>
    <xdr:clientData/>
  </xdr:twoCellAnchor>
  <xdr:twoCellAnchor editAs="oneCell">
    <xdr:from>
      <xdr:col>8</xdr:col>
      <xdr:colOff>530677</xdr:colOff>
      <xdr:row>91</xdr:row>
      <xdr:rowOff>27214</xdr:rowOff>
    </xdr:from>
    <xdr:to>
      <xdr:col>17</xdr:col>
      <xdr:colOff>13606</xdr:colOff>
      <xdr:row>111</xdr:row>
      <xdr:rowOff>166687</xdr:rowOff>
    </xdr:to>
    <xdr:pic>
      <xdr:nvPicPr>
        <xdr:cNvPr id="9224" name="Picture 9223"/>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5429248" y="23268214"/>
          <a:ext cx="5265965" cy="3949473"/>
        </a:xfrm>
        <a:prstGeom prst="rect">
          <a:avLst/>
        </a:prstGeom>
      </xdr:spPr>
    </xdr:pic>
    <xdr:clientData/>
  </xdr:twoCellAnchor>
  <xdr:twoCellAnchor editAs="oneCell">
    <xdr:from>
      <xdr:col>0</xdr:col>
      <xdr:colOff>299357</xdr:colOff>
      <xdr:row>153</xdr:row>
      <xdr:rowOff>0</xdr:rowOff>
    </xdr:from>
    <xdr:to>
      <xdr:col>9</xdr:col>
      <xdr:colOff>13606</xdr:colOff>
      <xdr:row>173</xdr:row>
      <xdr:rowOff>108857</xdr:rowOff>
    </xdr:to>
    <xdr:pic>
      <xdr:nvPicPr>
        <xdr:cNvPr id="9225" name="Picture 9224"/>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299357" y="35052000"/>
          <a:ext cx="5225142" cy="3918857"/>
        </a:xfrm>
        <a:prstGeom prst="rect">
          <a:avLst/>
        </a:prstGeom>
      </xdr:spPr>
    </xdr:pic>
    <xdr:clientData/>
  </xdr:twoCellAnchor>
  <xdr:twoCellAnchor editAs="oneCell">
    <xdr:from>
      <xdr:col>9</xdr:col>
      <xdr:colOff>81642</xdr:colOff>
      <xdr:row>173</xdr:row>
      <xdr:rowOff>136071</xdr:rowOff>
    </xdr:from>
    <xdr:to>
      <xdr:col>17</xdr:col>
      <xdr:colOff>154212</xdr:colOff>
      <xdr:row>194</xdr:row>
      <xdr:rowOff>68034</xdr:rowOff>
    </xdr:to>
    <xdr:pic>
      <xdr:nvPicPr>
        <xdr:cNvPr id="9226" name="Picture 9225"/>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592535" y="38998071"/>
          <a:ext cx="5243284" cy="3932463"/>
        </a:xfrm>
        <a:prstGeom prst="rect">
          <a:avLst/>
        </a:prstGeom>
      </xdr:spPr>
    </xdr:pic>
    <xdr:clientData/>
  </xdr:twoCellAnchor>
  <xdr:twoCellAnchor editAs="oneCell">
    <xdr:from>
      <xdr:col>0</xdr:col>
      <xdr:colOff>353787</xdr:colOff>
      <xdr:row>194</xdr:row>
      <xdr:rowOff>54429</xdr:rowOff>
    </xdr:from>
    <xdr:to>
      <xdr:col>9</xdr:col>
      <xdr:colOff>163286</xdr:colOff>
      <xdr:row>215</xdr:row>
      <xdr:rowOff>44223</xdr:rowOff>
    </xdr:to>
    <xdr:pic>
      <xdr:nvPicPr>
        <xdr:cNvPr id="9227" name="Picture 9226"/>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53787" y="42916929"/>
          <a:ext cx="5320392" cy="3990294"/>
        </a:xfrm>
        <a:prstGeom prst="rect">
          <a:avLst/>
        </a:prstGeom>
      </xdr:spPr>
    </xdr:pic>
    <xdr:clientData/>
  </xdr:twoCellAnchor>
  <xdr:twoCellAnchor editAs="oneCell">
    <xdr:from>
      <xdr:col>9</xdr:col>
      <xdr:colOff>108858</xdr:colOff>
      <xdr:row>194</xdr:row>
      <xdr:rowOff>68037</xdr:rowOff>
    </xdr:from>
    <xdr:to>
      <xdr:col>17</xdr:col>
      <xdr:colOff>145144</xdr:colOff>
      <xdr:row>214</xdr:row>
      <xdr:rowOff>163287</xdr:rowOff>
    </xdr:to>
    <xdr:pic>
      <xdr:nvPicPr>
        <xdr:cNvPr id="9228" name="Picture 9227"/>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619751" y="42930537"/>
          <a:ext cx="5207000" cy="3905250"/>
        </a:xfrm>
        <a:prstGeom prst="rect">
          <a:avLst/>
        </a:prstGeom>
      </xdr:spPr>
    </xdr:pic>
    <xdr:clientData/>
  </xdr:twoCellAnchor>
  <xdr:twoCellAnchor editAs="oneCell">
    <xdr:from>
      <xdr:col>17</xdr:col>
      <xdr:colOff>68037</xdr:colOff>
      <xdr:row>194</xdr:row>
      <xdr:rowOff>54430</xdr:rowOff>
    </xdr:from>
    <xdr:to>
      <xdr:col>25</xdr:col>
      <xdr:colOff>476250</xdr:colOff>
      <xdr:row>215</xdr:row>
      <xdr:rowOff>34019</xdr:rowOff>
    </xdr:to>
    <xdr:pic>
      <xdr:nvPicPr>
        <xdr:cNvPr id="9229" name="Picture 9228"/>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0749644" y="42916930"/>
          <a:ext cx="5306785" cy="3980089"/>
        </a:xfrm>
        <a:prstGeom prst="rect">
          <a:avLst/>
        </a:prstGeom>
      </xdr:spPr>
    </xdr:pic>
    <xdr:clientData/>
  </xdr:twoCellAnchor>
  <xdr:twoCellAnchor editAs="oneCell">
    <xdr:from>
      <xdr:col>0</xdr:col>
      <xdr:colOff>353786</xdr:colOff>
      <xdr:row>214</xdr:row>
      <xdr:rowOff>136072</xdr:rowOff>
    </xdr:from>
    <xdr:to>
      <xdr:col>9</xdr:col>
      <xdr:colOff>195037</xdr:colOff>
      <xdr:row>235</xdr:row>
      <xdr:rowOff>149680</xdr:rowOff>
    </xdr:to>
    <xdr:pic>
      <xdr:nvPicPr>
        <xdr:cNvPr id="9230" name="Picture 9229"/>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53786" y="46808572"/>
          <a:ext cx="5352144" cy="4014108"/>
        </a:xfrm>
        <a:prstGeom prst="rect">
          <a:avLst/>
        </a:prstGeom>
      </xdr:spPr>
    </xdr:pic>
    <xdr:clientData/>
  </xdr:twoCellAnchor>
  <xdr:twoCellAnchor editAs="oneCell">
    <xdr:from>
      <xdr:col>9</xdr:col>
      <xdr:colOff>122465</xdr:colOff>
      <xdr:row>214</xdr:row>
      <xdr:rowOff>136071</xdr:rowOff>
    </xdr:from>
    <xdr:to>
      <xdr:col>17</xdr:col>
      <xdr:colOff>163286</xdr:colOff>
      <xdr:row>235</xdr:row>
      <xdr:rowOff>44222</xdr:rowOff>
    </xdr:to>
    <xdr:pic>
      <xdr:nvPicPr>
        <xdr:cNvPr id="9231" name="Picture 9230"/>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5633358" y="46808571"/>
          <a:ext cx="5211535" cy="3908651"/>
        </a:xfrm>
        <a:prstGeom prst="rect">
          <a:avLst/>
        </a:prstGeom>
      </xdr:spPr>
    </xdr:pic>
    <xdr:clientData/>
  </xdr:twoCellAnchor>
  <xdr:twoCellAnchor editAs="oneCell">
    <xdr:from>
      <xdr:col>17</xdr:col>
      <xdr:colOff>54429</xdr:colOff>
      <xdr:row>214</xdr:row>
      <xdr:rowOff>122465</xdr:rowOff>
    </xdr:from>
    <xdr:to>
      <xdr:col>25</xdr:col>
      <xdr:colOff>326571</xdr:colOff>
      <xdr:row>235</xdr:row>
      <xdr:rowOff>1</xdr:rowOff>
    </xdr:to>
    <xdr:pic>
      <xdr:nvPicPr>
        <xdr:cNvPr id="9232" name="Picture 9231"/>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0736036" y="46794965"/>
          <a:ext cx="5170714" cy="3878036"/>
        </a:xfrm>
        <a:prstGeom prst="rect">
          <a:avLst/>
        </a:prstGeom>
      </xdr:spPr>
    </xdr:pic>
    <xdr:clientData/>
  </xdr:twoCellAnchor>
  <xdr:twoCellAnchor editAs="oneCell">
    <xdr:from>
      <xdr:col>0</xdr:col>
      <xdr:colOff>367394</xdr:colOff>
      <xdr:row>235</xdr:row>
      <xdr:rowOff>163285</xdr:rowOff>
    </xdr:from>
    <xdr:to>
      <xdr:col>9</xdr:col>
      <xdr:colOff>122464</xdr:colOff>
      <xdr:row>256</xdr:row>
      <xdr:rowOff>112257</xdr:rowOff>
    </xdr:to>
    <xdr:pic>
      <xdr:nvPicPr>
        <xdr:cNvPr id="9233" name="Picture 9232"/>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67394" y="50836285"/>
          <a:ext cx="5265963" cy="3949472"/>
        </a:xfrm>
        <a:prstGeom prst="rect">
          <a:avLst/>
        </a:prstGeom>
      </xdr:spPr>
    </xdr:pic>
    <xdr:clientData/>
  </xdr:twoCellAnchor>
  <xdr:twoCellAnchor editAs="oneCell">
    <xdr:from>
      <xdr:col>9</xdr:col>
      <xdr:colOff>68035</xdr:colOff>
      <xdr:row>235</xdr:row>
      <xdr:rowOff>2</xdr:rowOff>
    </xdr:from>
    <xdr:to>
      <xdr:col>17</xdr:col>
      <xdr:colOff>394604</xdr:colOff>
      <xdr:row>256</xdr:row>
      <xdr:rowOff>122464</xdr:rowOff>
    </xdr:to>
    <xdr:pic>
      <xdr:nvPicPr>
        <xdr:cNvPr id="9234" name="Picture 9233"/>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578928" y="50673002"/>
          <a:ext cx="5497283" cy="412296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image" Target="../media/image2.emf"/><Relationship Id="rId4" Type="http://schemas.openxmlformats.org/officeDocument/2006/relationships/package" Target="../embeddings/Microsoft_Word_Document1.docx"/></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J20"/>
  <sheetViews>
    <sheetView topLeftCell="A19" workbookViewId="0">
      <selection activeCell="V23" sqref="V23"/>
    </sheetView>
  </sheetViews>
  <sheetFormatPr defaultRowHeight="15" x14ac:dyDescent="0.25"/>
  <sheetData>
    <row r="1" spans="2:4" s="7" customFormat="1" x14ac:dyDescent="0.25"/>
    <row r="2" spans="2:4" x14ac:dyDescent="0.25">
      <c r="B2" s="47" t="s">
        <v>183</v>
      </c>
    </row>
    <row r="3" spans="2:4" s="7" customFormat="1" x14ac:dyDescent="0.25">
      <c r="B3" s="47"/>
      <c r="C3" s="47" t="s">
        <v>184</v>
      </c>
    </row>
    <row r="5" spans="2:4" x14ac:dyDescent="0.25">
      <c r="B5" t="s">
        <v>173</v>
      </c>
    </row>
    <row r="6" spans="2:4" x14ac:dyDescent="0.25">
      <c r="B6" t="s">
        <v>174</v>
      </c>
    </row>
    <row r="7" spans="2:4" x14ac:dyDescent="0.25">
      <c r="C7" t="s">
        <v>182</v>
      </c>
    </row>
    <row r="8" spans="2:4" x14ac:dyDescent="0.25">
      <c r="B8" t="s">
        <v>175</v>
      </c>
    </row>
    <row r="9" spans="2:4" x14ac:dyDescent="0.25">
      <c r="C9" t="s">
        <v>176</v>
      </c>
    </row>
    <row r="10" spans="2:4" x14ac:dyDescent="0.25">
      <c r="C10" t="s">
        <v>177</v>
      </c>
    </row>
    <row r="11" spans="2:4" x14ac:dyDescent="0.25">
      <c r="D11" t="s">
        <v>178</v>
      </c>
    </row>
    <row r="12" spans="2:4" x14ac:dyDescent="0.25">
      <c r="B12" t="s">
        <v>179</v>
      </c>
    </row>
    <row r="13" spans="2:4" x14ac:dyDescent="0.25">
      <c r="C13" t="s">
        <v>180</v>
      </c>
    </row>
    <row r="14" spans="2:4" x14ac:dyDescent="0.25">
      <c r="B14" t="s">
        <v>181</v>
      </c>
    </row>
    <row r="16" spans="2:4" x14ac:dyDescent="0.25">
      <c r="B16" s="47" t="s">
        <v>185</v>
      </c>
    </row>
    <row r="17" spans="3:10" x14ac:dyDescent="0.25">
      <c r="C17" t="s">
        <v>186</v>
      </c>
    </row>
    <row r="18" spans="3:10" x14ac:dyDescent="0.25">
      <c r="C18" t="s">
        <v>187</v>
      </c>
    </row>
    <row r="19" spans="3:10" x14ac:dyDescent="0.25">
      <c r="C19" t="s">
        <v>188</v>
      </c>
    </row>
    <row r="20" spans="3:10" x14ac:dyDescent="0.25">
      <c r="J20" t="s">
        <v>189</v>
      </c>
    </row>
  </sheetData>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F44"/>
  <sheetViews>
    <sheetView zoomScale="85" zoomScaleNormal="85" workbookViewId="0">
      <selection activeCell="H18" sqref="H18"/>
    </sheetView>
  </sheetViews>
  <sheetFormatPr defaultRowHeight="15" x14ac:dyDescent="0.25"/>
  <cols>
    <col min="1" max="1" width="7" style="44" customWidth="1"/>
    <col min="2" max="2" width="12.42578125" customWidth="1"/>
    <col min="3" max="3" width="21.85546875" customWidth="1"/>
  </cols>
  <sheetData>
    <row r="3" spans="1:6" x14ac:dyDescent="0.25">
      <c r="B3" t="s">
        <v>172</v>
      </c>
    </row>
    <row r="4" spans="1:6" s="8" customFormat="1" x14ac:dyDescent="0.25">
      <c r="A4" s="45"/>
      <c r="B4" s="46"/>
      <c r="C4" s="46"/>
      <c r="D4" s="46"/>
      <c r="E4" s="46"/>
      <c r="F4" s="46"/>
    </row>
    <row r="5" spans="1:6" x14ac:dyDescent="0.25">
      <c r="B5" s="9"/>
      <c r="C5" s="9" t="s">
        <v>35</v>
      </c>
      <c r="D5" s="9" t="s">
        <v>44</v>
      </c>
      <c r="E5" s="9"/>
      <c r="F5" s="9"/>
    </row>
    <row r="6" spans="1:6" x14ac:dyDescent="0.25">
      <c r="B6" s="9" t="s">
        <v>167</v>
      </c>
      <c r="C6" s="9" t="s">
        <v>36</v>
      </c>
      <c r="D6" s="9">
        <v>3.1628211448062438E-2</v>
      </c>
      <c r="E6" s="9">
        <v>1.0542737149354147</v>
      </c>
      <c r="F6" s="9">
        <v>8.6800637824181059</v>
      </c>
    </row>
    <row r="7" spans="1:6" x14ac:dyDescent="0.25">
      <c r="B7" s="9" t="s">
        <v>168</v>
      </c>
      <c r="C7" s="9" t="s">
        <v>40</v>
      </c>
      <c r="D7" s="9">
        <v>3.9406425498717028E-2</v>
      </c>
      <c r="E7" s="9">
        <v>1.313547516623901</v>
      </c>
      <c r="F7" s="9">
        <v>0.89045272550540944</v>
      </c>
    </row>
    <row r="8" spans="1:6" x14ac:dyDescent="0.25">
      <c r="B8" s="9" t="s">
        <v>169</v>
      </c>
      <c r="C8" s="9" t="s">
        <v>41</v>
      </c>
      <c r="D8" s="9">
        <v>2.387439788782599E-3</v>
      </c>
      <c r="E8" s="9">
        <v>7.9581326292753302E-2</v>
      </c>
      <c r="F8" s="9">
        <v>0.34364418819953257</v>
      </c>
    </row>
    <row r="9" spans="1:6" x14ac:dyDescent="0.25">
      <c r="B9" s="9" t="s">
        <v>170</v>
      </c>
      <c r="C9" s="9" t="s">
        <v>42</v>
      </c>
      <c r="D9" s="9">
        <v>1.8826257710777223E-3</v>
      </c>
      <c r="E9" s="9">
        <v>6.2754192369257403E-2</v>
      </c>
      <c r="F9" s="9">
        <v>0.29260653871760484</v>
      </c>
    </row>
    <row r="10" spans="1:6" x14ac:dyDescent="0.25">
      <c r="B10" s="9" t="s">
        <v>168</v>
      </c>
      <c r="C10" s="9" t="s">
        <v>43</v>
      </c>
      <c r="D10" s="9">
        <v>2.1367383063347184E-3</v>
      </c>
      <c r="E10" s="9">
        <v>7.1224610211157294E-2</v>
      </c>
      <c r="F10" s="9">
        <v>0.36058897366539117</v>
      </c>
    </row>
    <row r="11" spans="1:6" x14ac:dyDescent="0.25">
      <c r="B11" s="9" t="s">
        <v>168</v>
      </c>
      <c r="C11" s="9" t="s">
        <v>24</v>
      </c>
      <c r="D11" s="9">
        <v>3.7280861707872773E-2</v>
      </c>
      <c r="E11" s="9">
        <v>1.2426953902624258</v>
      </c>
      <c r="F11" s="9">
        <v>32.892190995111292</v>
      </c>
    </row>
    <row r="12" spans="1:6" x14ac:dyDescent="0.25">
      <c r="B12" s="9"/>
      <c r="C12" s="9" t="s">
        <v>25</v>
      </c>
      <c r="D12" s="9" t="s">
        <v>44</v>
      </c>
      <c r="E12" s="9"/>
      <c r="F12" s="9"/>
    </row>
    <row r="13" spans="1:6" x14ac:dyDescent="0.25">
      <c r="B13" s="9" t="s">
        <v>171</v>
      </c>
      <c r="C13" s="9" t="s">
        <v>26</v>
      </c>
      <c r="D13" s="9">
        <v>8.3696857914558366E-3</v>
      </c>
      <c r="E13" s="9">
        <v>0.2789895263818612</v>
      </c>
      <c r="F13" s="9">
        <v>17.291585714573483</v>
      </c>
    </row>
    <row r="14" spans="1:6" x14ac:dyDescent="0.25">
      <c r="B14" s="9" t="s">
        <v>168</v>
      </c>
      <c r="C14" s="9" t="s">
        <v>27</v>
      </c>
      <c r="D14" s="9">
        <v>2.4049659971632059E-4</v>
      </c>
      <c r="E14" s="9">
        <v>8.0165533238773529E-3</v>
      </c>
      <c r="F14" s="9">
        <v>0.7857212586316461</v>
      </c>
    </row>
    <row r="15" spans="1:6" x14ac:dyDescent="0.25">
      <c r="B15" s="9" t="s">
        <v>167</v>
      </c>
      <c r="C15" s="9" t="s">
        <v>28</v>
      </c>
      <c r="D15" s="9">
        <v>1.805942002826109E-3</v>
      </c>
      <c r="E15" s="9">
        <v>6.0198066760870299E-2</v>
      </c>
      <c r="F15" s="9">
        <v>1.2349931953503825</v>
      </c>
    </row>
    <row r="16" spans="1:6" x14ac:dyDescent="0.25">
      <c r="B16" s="9" t="s">
        <v>170</v>
      </c>
      <c r="C16" s="9" t="s">
        <v>29</v>
      </c>
      <c r="D16" s="9">
        <v>2.0238932431617583E-2</v>
      </c>
      <c r="E16" s="9">
        <v>0.67463108105391945</v>
      </c>
      <c r="F16" s="9">
        <v>3.5667273941004027</v>
      </c>
    </row>
    <row r="17" spans="2:6" x14ac:dyDescent="0.25">
      <c r="B17" s="9" t="s">
        <v>167</v>
      </c>
      <c r="C17" s="9" t="s">
        <v>30</v>
      </c>
      <c r="D17" s="9">
        <v>2.449025283680714E-3</v>
      </c>
      <c r="E17" s="9">
        <v>8.1634176122690472E-2</v>
      </c>
      <c r="F17" s="9">
        <v>1.4791577356367573</v>
      </c>
    </row>
    <row r="18" spans="2:6" x14ac:dyDescent="0.25">
      <c r="B18" s="9" t="s">
        <v>170</v>
      </c>
      <c r="C18" s="9" t="s">
        <v>31</v>
      </c>
      <c r="D18" s="9">
        <v>3.0387040853693315E-3</v>
      </c>
      <c r="E18" s="9">
        <v>0.10129013617897772</v>
      </c>
      <c r="F18" s="9">
        <v>1.2017065012098336</v>
      </c>
    </row>
    <row r="19" spans="2:6" x14ac:dyDescent="0.25">
      <c r="B19" s="9" t="s">
        <v>167</v>
      </c>
      <c r="C19" s="9" t="s">
        <v>32</v>
      </c>
      <c r="D19" s="9">
        <v>5.1163776354154825E-3</v>
      </c>
      <c r="E19" s="9">
        <v>0.17054592118051609</v>
      </c>
      <c r="F19" s="9">
        <v>2.8605648750042496</v>
      </c>
    </row>
    <row r="20" spans="2:6" x14ac:dyDescent="0.25">
      <c r="B20" s="9" t="s">
        <v>168</v>
      </c>
      <c r="C20" s="9" t="s">
        <v>33</v>
      </c>
      <c r="D20" s="9">
        <v>1.4608106061323324E-2</v>
      </c>
      <c r="E20" s="9">
        <v>0.48693686871077746</v>
      </c>
      <c r="F20" s="9">
        <v>1.9925837130416877</v>
      </c>
    </row>
    <row r="21" spans="2:6" x14ac:dyDescent="0.25">
      <c r="B21" s="9" t="s">
        <v>167</v>
      </c>
      <c r="C21" s="9" t="s">
        <v>34</v>
      </c>
      <c r="D21" s="9">
        <v>2.6305719471308811E-3</v>
      </c>
      <c r="E21" s="9">
        <v>8.7685731571029366E-2</v>
      </c>
      <c r="F21" s="9">
        <v>1.9498475391969605</v>
      </c>
    </row>
    <row r="22" spans="2:6" x14ac:dyDescent="0.25">
      <c r="B22" s="9" t="s">
        <v>171</v>
      </c>
      <c r="C22" s="9" t="s">
        <v>37</v>
      </c>
      <c r="D22" s="9">
        <v>2.7774258129221953E-3</v>
      </c>
      <c r="E22" s="9">
        <v>9.2580860430739834E-2</v>
      </c>
      <c r="F22" s="9">
        <v>0.99372983312010832</v>
      </c>
    </row>
    <row r="23" spans="2:6" x14ac:dyDescent="0.25">
      <c r="B23" s="9"/>
      <c r="C23" s="9" t="s">
        <v>38</v>
      </c>
      <c r="D23" s="9" t="s">
        <v>44</v>
      </c>
      <c r="E23" s="9"/>
      <c r="F23" s="9"/>
    </row>
    <row r="24" spans="2:6" x14ac:dyDescent="0.25">
      <c r="B24" s="9" t="s">
        <v>170</v>
      </c>
      <c r="C24" s="9" t="s">
        <v>39</v>
      </c>
      <c r="D24" s="9">
        <v>4.6006058619538236E-2</v>
      </c>
      <c r="E24" s="9">
        <v>1.5335352873179413</v>
      </c>
      <c r="F24" s="9">
        <v>13.975775821483468</v>
      </c>
    </row>
    <row r="25" spans="2:6" x14ac:dyDescent="0.25">
      <c r="B25" s="9"/>
      <c r="C25" s="9" t="s">
        <v>22</v>
      </c>
      <c r="D25" s="9" t="s">
        <v>44</v>
      </c>
      <c r="E25" s="9"/>
      <c r="F25" s="9"/>
    </row>
    <row r="26" spans="2:6" x14ac:dyDescent="0.25">
      <c r="B26" s="9" t="s">
        <v>170</v>
      </c>
      <c r="C26" s="9" t="s">
        <v>23</v>
      </c>
      <c r="D26" s="9">
        <v>0.12309131126024971</v>
      </c>
      <c r="E26" s="9">
        <v>4.1030437086749902</v>
      </c>
      <c r="F26" s="9">
        <v>19.155736286023359</v>
      </c>
    </row>
    <row r="27" spans="2:6" x14ac:dyDescent="0.25">
      <c r="B27" s="9" t="s">
        <v>170</v>
      </c>
      <c r="C27" s="9" t="s">
        <v>17</v>
      </c>
      <c r="D27" s="9">
        <v>0.51858145424836444</v>
      </c>
      <c r="E27" s="9">
        <v>17.286048474945481</v>
      </c>
      <c r="F27" s="9">
        <v>53.664757086901965</v>
      </c>
    </row>
    <row r="28" spans="2:6" x14ac:dyDescent="0.25">
      <c r="B28" s="9"/>
      <c r="C28" s="9" t="s">
        <v>18</v>
      </c>
      <c r="D28" s="9" t="s">
        <v>44</v>
      </c>
      <c r="E28" s="9"/>
      <c r="F28" s="9"/>
    </row>
    <row r="29" spans="2:6" x14ac:dyDescent="0.25">
      <c r="B29" s="9" t="s">
        <v>168</v>
      </c>
      <c r="C29" s="9" t="s">
        <v>13</v>
      </c>
      <c r="D29" s="9">
        <v>4.134589331596719E-3</v>
      </c>
      <c r="E29" s="9">
        <v>0.13781964438655728</v>
      </c>
      <c r="F29" s="9">
        <v>1.8313255213907242</v>
      </c>
    </row>
    <row r="30" spans="2:6" x14ac:dyDescent="0.25">
      <c r="B30" s="9" t="s">
        <v>167</v>
      </c>
      <c r="C30" s="9" t="s">
        <v>19</v>
      </c>
      <c r="D30" s="9">
        <v>2.2508465728755319E-6</v>
      </c>
      <c r="E30" s="9">
        <v>7.5028219095851054E-5</v>
      </c>
      <c r="F30" s="9">
        <v>9.6974704830228423E-2</v>
      </c>
    </row>
    <row r="31" spans="2:6" x14ac:dyDescent="0.25">
      <c r="B31" s="9" t="s">
        <v>167</v>
      </c>
      <c r="C31" s="9" t="s">
        <v>21</v>
      </c>
      <c r="D31" s="9">
        <v>4.8855954828118397E-4</v>
      </c>
      <c r="E31" s="9">
        <v>1.6285318276039466E-2</v>
      </c>
      <c r="F31" s="9">
        <v>0.22192792425229582</v>
      </c>
    </row>
    <row r="32" spans="2:6" x14ac:dyDescent="0.25">
      <c r="B32" s="9" t="s">
        <v>167</v>
      </c>
      <c r="C32" s="9" t="s">
        <v>20</v>
      </c>
      <c r="D32" s="9">
        <v>2.7314547295455962E-3</v>
      </c>
      <c r="E32" s="9">
        <v>9.1048490984853209E-2</v>
      </c>
      <c r="F32" s="9">
        <v>0.42903004169757397</v>
      </c>
    </row>
    <row r="33" spans="2:6" x14ac:dyDescent="0.25">
      <c r="B33" s="9" t="s">
        <v>171</v>
      </c>
      <c r="C33" s="9" t="s">
        <v>3</v>
      </c>
      <c r="D33" s="9">
        <v>9.1142186766856297E-3</v>
      </c>
      <c r="E33" s="9">
        <v>0.30380728922285433</v>
      </c>
      <c r="F33" s="9">
        <v>4.8635351490046753E-3</v>
      </c>
    </row>
    <row r="34" spans="2:6" x14ac:dyDescent="0.25">
      <c r="B34" s="9" t="s">
        <v>171</v>
      </c>
      <c r="C34" s="9" t="s">
        <v>4</v>
      </c>
      <c r="D34" s="9">
        <v>8.4294392768437764E-4</v>
      </c>
      <c r="E34" s="9">
        <v>2.8098130922812586E-2</v>
      </c>
      <c r="F34" s="9">
        <v>9.2983987108850364E-4</v>
      </c>
    </row>
    <row r="35" spans="2:6" x14ac:dyDescent="0.25">
      <c r="B35" s="9" t="s">
        <v>167</v>
      </c>
      <c r="C35" s="9" t="s">
        <v>5</v>
      </c>
      <c r="D35" s="9">
        <v>2.9805764472077231E-3</v>
      </c>
      <c r="E35" s="9">
        <v>9.9352548240257438E-2</v>
      </c>
      <c r="F35" s="9">
        <v>1.2655348750965634E-2</v>
      </c>
    </row>
    <row r="36" spans="2:6" x14ac:dyDescent="0.25">
      <c r="B36" s="9" t="s">
        <v>167</v>
      </c>
      <c r="C36" s="9" t="s">
        <v>11</v>
      </c>
      <c r="D36" s="9">
        <v>7.2723008438946443E-6</v>
      </c>
      <c r="E36" s="9">
        <v>2.4241002812982148E-4</v>
      </c>
      <c r="F36" s="9">
        <v>4.4452272176464525E-3</v>
      </c>
    </row>
    <row r="37" spans="2:6" x14ac:dyDescent="0.25">
      <c r="B37" s="9" t="s">
        <v>167</v>
      </c>
      <c r="C37" s="9" t="s">
        <v>6</v>
      </c>
      <c r="D37" s="9">
        <v>3.3443737044756359E-2</v>
      </c>
      <c r="E37" s="9">
        <v>1.114791234825212</v>
      </c>
      <c r="F37" s="9">
        <v>4.4253313105546067E-2</v>
      </c>
    </row>
    <row r="38" spans="2:6" x14ac:dyDescent="0.25">
      <c r="B38" s="9" t="s">
        <v>171</v>
      </c>
      <c r="C38" s="9" t="s">
        <v>14</v>
      </c>
      <c r="D38" s="9">
        <v>2.8883714891208251E-2</v>
      </c>
      <c r="E38" s="9">
        <v>0.96279049637360836</v>
      </c>
      <c r="F38" s="9">
        <v>5.9691450483731957E-2</v>
      </c>
    </row>
    <row r="39" spans="2:6" x14ac:dyDescent="0.25">
      <c r="B39" s="9" t="s">
        <v>171</v>
      </c>
      <c r="C39" s="9" t="s">
        <v>15</v>
      </c>
      <c r="D39" s="9">
        <v>4.240863870646149E-4</v>
      </c>
      <c r="E39" s="9">
        <v>1.413621290215383E-2</v>
      </c>
      <c r="F39" s="9">
        <v>9.2210174465460638E-3</v>
      </c>
    </row>
    <row r="40" spans="2:6" x14ac:dyDescent="0.25">
      <c r="B40" s="9" t="s">
        <v>171</v>
      </c>
      <c r="C40" s="9" t="s">
        <v>7</v>
      </c>
      <c r="D40" s="9">
        <v>6.424700449498752E-2</v>
      </c>
      <c r="E40" s="9">
        <v>2.1415668164995836</v>
      </c>
      <c r="F40" s="9">
        <v>0.13738533107666787</v>
      </c>
    </row>
    <row r="41" spans="2:6" x14ac:dyDescent="0.25">
      <c r="B41" s="9" t="s">
        <v>171</v>
      </c>
      <c r="C41" s="9" t="s">
        <v>8</v>
      </c>
      <c r="D41" s="9">
        <v>4.3725401427013649E-3</v>
      </c>
      <c r="E41" s="9">
        <v>0.14575133809004551</v>
      </c>
      <c r="F41" s="9">
        <v>2.9121856752614837E-2</v>
      </c>
    </row>
    <row r="42" spans="2:6" x14ac:dyDescent="0.25">
      <c r="B42" s="9" t="s">
        <v>171</v>
      </c>
      <c r="C42" s="9" t="s">
        <v>9</v>
      </c>
      <c r="D42" s="9">
        <v>5.0352990211183841E-2</v>
      </c>
      <c r="E42" s="9">
        <v>1.6784330070394615</v>
      </c>
      <c r="F42" s="9">
        <v>0.12341884508805498</v>
      </c>
    </row>
    <row r="43" spans="2:6" x14ac:dyDescent="0.25">
      <c r="B43" s="9" t="s">
        <v>171</v>
      </c>
      <c r="C43" s="9" t="s">
        <v>10</v>
      </c>
      <c r="D43" s="9">
        <v>1.4508353702399671E-2</v>
      </c>
      <c r="E43" s="9">
        <v>0.48361179007998906</v>
      </c>
      <c r="F43" s="9">
        <v>6.0385399278994167E-2</v>
      </c>
    </row>
    <row r="44" spans="2:6" x14ac:dyDescent="0.25">
      <c r="B44" s="9" t="s">
        <v>171</v>
      </c>
      <c r="C44" s="9" t="s">
        <v>16</v>
      </c>
      <c r="D44" s="9">
        <v>1.2944775518368373E-2</v>
      </c>
      <c r="E44" s="9">
        <v>0.43149251727894578</v>
      </c>
      <c r="F44" s="9">
        <v>5.0753689525495381E-2</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1265" r:id="rId4">
          <objectPr defaultSize="0" r:id="rId5">
            <anchor moveWithCells="1">
              <from>
                <xdr:col>7</xdr:col>
                <xdr:colOff>142875</xdr:colOff>
                <xdr:row>1</xdr:row>
                <xdr:rowOff>0</xdr:rowOff>
              </from>
              <to>
                <xdr:col>16</xdr:col>
                <xdr:colOff>590550</xdr:colOff>
                <xdr:row>7</xdr:row>
                <xdr:rowOff>76200</xdr:rowOff>
              </to>
            </anchor>
          </objectPr>
        </oleObject>
      </mc:Choice>
      <mc:Fallback>
        <oleObject progId="Word.Document.12" shapeId="11265"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9"/>
  <sheetViews>
    <sheetView topLeftCell="B1" zoomScale="80" zoomScaleNormal="80" workbookViewId="0">
      <pane xSplit="2" ySplit="3" topLeftCell="D4" activePane="bottomRight" state="frozen"/>
      <selection activeCell="B1" sqref="B1"/>
      <selection pane="topRight" activeCell="C1" sqref="C1"/>
      <selection pane="bottomLeft" activeCell="B4" sqref="B4"/>
      <selection pane="bottomRight" activeCell="X48" sqref="X48"/>
    </sheetView>
  </sheetViews>
  <sheetFormatPr defaultRowHeight="15" x14ac:dyDescent="0.25"/>
  <cols>
    <col min="1" max="1" width="7.140625" style="3" customWidth="1"/>
    <col min="2" max="2" width="11.42578125" style="3" customWidth="1"/>
    <col min="3" max="3" width="26.140625" customWidth="1"/>
    <col min="4" max="4" width="11.7109375" customWidth="1"/>
    <col min="5" max="5" width="13.5703125" customWidth="1"/>
    <col min="6" max="6" width="11.5703125" bestFit="1" customWidth="1"/>
    <col min="10" max="11" width="9.140625" style="7"/>
    <col min="13" max="13" width="9.140625" style="7"/>
    <col min="14" max="14" width="14.85546875" style="34" customWidth="1"/>
    <col min="15" max="18" width="9.140625" style="7"/>
    <col min="19" max="19" width="8.85546875" style="36" customWidth="1"/>
    <col min="20" max="30" width="9.140625" style="7"/>
    <col min="34" max="34" width="9.140625" style="39"/>
  </cols>
  <sheetData>
    <row r="1" spans="2:42" x14ac:dyDescent="0.25">
      <c r="AF1" s="28" t="s">
        <v>165</v>
      </c>
    </row>
    <row r="3" spans="2:42" ht="45" x14ac:dyDescent="0.25">
      <c r="B3" s="42" t="s">
        <v>166</v>
      </c>
      <c r="C3" s="20" t="s">
        <v>0</v>
      </c>
      <c r="D3" s="20" t="s">
        <v>2</v>
      </c>
      <c r="E3" s="21" t="s">
        <v>12</v>
      </c>
      <c r="F3" s="20" t="s">
        <v>1</v>
      </c>
      <c r="G3" s="20" t="s">
        <v>153</v>
      </c>
      <c r="H3" s="20" t="s">
        <v>154</v>
      </c>
      <c r="I3" s="20" t="s">
        <v>152</v>
      </c>
      <c r="AE3" s="8"/>
      <c r="AF3" s="12" t="s">
        <v>151</v>
      </c>
      <c r="AG3" s="12" t="s">
        <v>150</v>
      </c>
      <c r="AH3" s="40" t="s">
        <v>149</v>
      </c>
      <c r="AI3" s="12" t="s">
        <v>148</v>
      </c>
      <c r="AJ3" s="12" t="s">
        <v>147</v>
      </c>
      <c r="AK3" s="12" t="s">
        <v>146</v>
      </c>
      <c r="AL3" s="12" t="s">
        <v>145</v>
      </c>
      <c r="AM3" s="12" t="s">
        <v>144</v>
      </c>
      <c r="AN3" s="12" t="s">
        <v>143</v>
      </c>
      <c r="AO3" s="12" t="s">
        <v>142</v>
      </c>
      <c r="AP3" s="10"/>
    </row>
    <row r="4" spans="2:42" x14ac:dyDescent="0.25">
      <c r="B4" s="43">
        <f>AH4</f>
        <v>41378.720138888886</v>
      </c>
      <c r="C4" s="22" t="s">
        <v>35</v>
      </c>
      <c r="D4" s="23" t="s">
        <v>44</v>
      </c>
      <c r="E4" s="22"/>
      <c r="F4" s="22"/>
      <c r="G4" s="24">
        <f>AK4</f>
        <v>1.26</v>
      </c>
      <c r="H4" s="24">
        <f>AN4</f>
        <v>0.93</v>
      </c>
      <c r="I4" s="11"/>
      <c r="AE4" s="7">
        <v>1</v>
      </c>
      <c r="AF4" s="14" t="s">
        <v>46</v>
      </c>
      <c r="AG4" s="14" t="s">
        <v>45</v>
      </c>
      <c r="AH4" s="41">
        <v>41378.720138888886</v>
      </c>
      <c r="AI4" s="14">
        <v>665956.54154600005</v>
      </c>
      <c r="AJ4" s="14">
        <v>4679697.9610000001</v>
      </c>
      <c r="AK4" s="14">
        <v>1.26</v>
      </c>
      <c r="AL4" s="14">
        <v>1.22</v>
      </c>
      <c r="AM4" s="14">
        <v>1.26</v>
      </c>
      <c r="AN4" s="14">
        <v>0.93</v>
      </c>
      <c r="AO4" s="16">
        <v>0.6</v>
      </c>
      <c r="AP4" s="17"/>
    </row>
    <row r="5" spans="2:42" x14ac:dyDescent="0.25">
      <c r="B5" s="43">
        <f t="shared" ref="B5:B43" si="0">AH5</f>
        <v>41378.696527777778</v>
      </c>
      <c r="C5" s="22" t="s">
        <v>36</v>
      </c>
      <c r="D5" s="25">
        <v>3.1628211448062438E-2</v>
      </c>
      <c r="E5" s="25">
        <v>1.0542737149354147</v>
      </c>
      <c r="F5" s="25">
        <v>8.6800637824181059</v>
      </c>
      <c r="G5" s="24">
        <f t="shared" ref="G5:G43" si="1">AK5</f>
        <v>4.0599999999999996</v>
      </c>
      <c r="H5" s="24">
        <f t="shared" ref="H5:H43" si="2">AN5</f>
        <v>2.16</v>
      </c>
      <c r="I5" s="11"/>
      <c r="AE5" s="7">
        <v>2</v>
      </c>
      <c r="AF5" s="14" t="s">
        <v>48</v>
      </c>
      <c r="AG5" s="14" t="s">
        <v>47</v>
      </c>
      <c r="AH5" s="41">
        <v>41378.696527777778</v>
      </c>
      <c r="AI5" s="14">
        <v>665110.48961199995</v>
      </c>
      <c r="AJ5" s="14">
        <v>4680425.0551899998</v>
      </c>
      <c r="AK5" s="14">
        <v>4.0599999999999996</v>
      </c>
      <c r="AL5" s="14">
        <v>4</v>
      </c>
      <c r="AM5" s="14">
        <v>4.16</v>
      </c>
      <c r="AN5" s="14">
        <v>2.16</v>
      </c>
      <c r="AO5" s="16">
        <v>1</v>
      </c>
      <c r="AP5" s="17"/>
    </row>
    <row r="6" spans="2:42" x14ac:dyDescent="0.25">
      <c r="B6" s="43">
        <f t="shared" si="0"/>
        <v>41377.488194444442</v>
      </c>
      <c r="C6" s="22" t="s">
        <v>40</v>
      </c>
      <c r="D6" s="25">
        <v>3.9406425498717028E-2</v>
      </c>
      <c r="E6" s="25">
        <v>1.313547516623901</v>
      </c>
      <c r="F6" s="25">
        <v>0.89045272550540944</v>
      </c>
      <c r="G6" s="24">
        <f t="shared" si="1"/>
        <v>7.61</v>
      </c>
      <c r="H6" s="24">
        <f t="shared" si="2"/>
        <v>0.72</v>
      </c>
      <c r="I6" s="11" t="str">
        <f>AP6</f>
        <v>boat moved may want to subsection out data</v>
      </c>
      <c r="AE6" s="7">
        <v>3</v>
      </c>
      <c r="AF6" s="14" t="s">
        <v>51</v>
      </c>
      <c r="AG6" s="14" t="s">
        <v>50</v>
      </c>
      <c r="AH6" s="41">
        <v>41377.488194444442</v>
      </c>
      <c r="AI6" s="14">
        <v>661082.64</v>
      </c>
      <c r="AJ6" s="14">
        <v>4680994.55</v>
      </c>
      <c r="AK6" s="14">
        <v>7.61</v>
      </c>
      <c r="AL6" s="14">
        <v>4.37</v>
      </c>
      <c r="AM6" s="14">
        <v>7.61</v>
      </c>
      <c r="AN6" s="14">
        <v>0.72</v>
      </c>
      <c r="AO6" s="16">
        <v>16.399999999999999</v>
      </c>
      <c r="AP6" s="17" t="s">
        <v>49</v>
      </c>
    </row>
    <row r="7" spans="2:42" x14ac:dyDescent="0.25">
      <c r="B7" s="43">
        <f t="shared" si="0"/>
        <v>41377.460416666669</v>
      </c>
      <c r="C7" s="22" t="s">
        <v>41</v>
      </c>
      <c r="D7" s="25">
        <v>2.387439788782599E-3</v>
      </c>
      <c r="E7" s="25">
        <v>7.9581326292753302E-2</v>
      </c>
      <c r="F7" s="25">
        <v>0.34364418819953257</v>
      </c>
      <c r="G7" s="24">
        <f t="shared" si="1"/>
        <v>4.78</v>
      </c>
      <c r="H7" s="24">
        <f t="shared" si="2"/>
        <v>0.83</v>
      </c>
      <c r="I7" s="11"/>
      <c r="AE7" s="7">
        <v>4</v>
      </c>
      <c r="AF7" s="14" t="s">
        <v>53</v>
      </c>
      <c r="AG7" s="14" t="s">
        <v>52</v>
      </c>
      <c r="AH7" s="41">
        <v>41377.460416666669</v>
      </c>
      <c r="AI7" s="14">
        <v>660641.86</v>
      </c>
      <c r="AJ7" s="14">
        <v>4681163.72</v>
      </c>
      <c r="AK7" s="14">
        <v>4.78</v>
      </c>
      <c r="AL7" s="14">
        <v>4.72</v>
      </c>
      <c r="AM7" s="14">
        <v>4.84</v>
      </c>
      <c r="AN7" s="14">
        <v>0.83</v>
      </c>
      <c r="AO7" s="16">
        <v>9</v>
      </c>
      <c r="AP7" s="17"/>
    </row>
    <row r="8" spans="2:42" x14ac:dyDescent="0.25">
      <c r="B8" s="43">
        <f t="shared" si="0"/>
        <v>41377.439583333333</v>
      </c>
      <c r="C8" s="22" t="s">
        <v>42</v>
      </c>
      <c r="D8" s="25">
        <v>1.8826257710777223E-3</v>
      </c>
      <c r="E8" s="25">
        <v>6.2754192369257403E-2</v>
      </c>
      <c r="F8" s="25">
        <v>0.29260653871760484</v>
      </c>
      <c r="G8" s="24">
        <f t="shared" si="1"/>
        <v>5.38</v>
      </c>
      <c r="H8" s="24">
        <f t="shared" si="2"/>
        <v>0.82</v>
      </c>
      <c r="I8" s="11"/>
      <c r="AE8" s="7">
        <v>5</v>
      </c>
      <c r="AF8" s="14" t="s">
        <v>55</v>
      </c>
      <c r="AG8" s="14" t="s">
        <v>54</v>
      </c>
      <c r="AH8" s="41">
        <v>41377.439583333333</v>
      </c>
      <c r="AI8" s="14">
        <v>660206.26</v>
      </c>
      <c r="AJ8" s="14">
        <v>4681412.5599999996</v>
      </c>
      <c r="AK8" s="14">
        <v>5.38</v>
      </c>
      <c r="AL8" s="14">
        <v>5.36</v>
      </c>
      <c r="AM8" s="14">
        <v>5.67</v>
      </c>
      <c r="AN8" s="14">
        <v>0.82</v>
      </c>
      <c r="AO8" s="16">
        <v>1.2</v>
      </c>
      <c r="AP8" s="17"/>
    </row>
    <row r="9" spans="2:42" x14ac:dyDescent="0.25">
      <c r="B9" s="43">
        <f t="shared" si="0"/>
        <v>41377.411111111112</v>
      </c>
      <c r="C9" s="22" t="s">
        <v>43</v>
      </c>
      <c r="D9" s="25">
        <v>2.1367383063347184E-3</v>
      </c>
      <c r="E9" s="25">
        <v>7.1224610211157294E-2</v>
      </c>
      <c r="F9" s="25">
        <v>0.36058897366539117</v>
      </c>
      <c r="G9" s="24">
        <f t="shared" si="1"/>
        <v>5.36</v>
      </c>
      <c r="H9" s="24">
        <f t="shared" si="2"/>
        <v>0.89</v>
      </c>
      <c r="I9" s="11"/>
      <c r="AE9" s="7">
        <v>6</v>
      </c>
      <c r="AF9" s="14" t="s">
        <v>57</v>
      </c>
      <c r="AG9" s="14" t="s">
        <v>56</v>
      </c>
      <c r="AH9" s="41">
        <v>41377.411111111112</v>
      </c>
      <c r="AI9" s="14">
        <v>660087.44999999995</v>
      </c>
      <c r="AJ9" s="14">
        <v>4681528.54</v>
      </c>
      <c r="AK9" s="14">
        <v>5.36</v>
      </c>
      <c r="AL9" s="14">
        <v>5.1100000000000003</v>
      </c>
      <c r="AM9" s="14">
        <v>5.38</v>
      </c>
      <c r="AN9" s="14">
        <v>0.89</v>
      </c>
      <c r="AO9" s="16">
        <v>0.7</v>
      </c>
      <c r="AP9" s="17"/>
    </row>
    <row r="10" spans="2:42" x14ac:dyDescent="0.25">
      <c r="B10" s="43">
        <f t="shared" si="0"/>
        <v>41380.538194444445</v>
      </c>
      <c r="C10" s="22" t="s">
        <v>24</v>
      </c>
      <c r="D10" s="25">
        <v>3.7280861707872773E-2</v>
      </c>
      <c r="E10" s="25">
        <v>1.2426953902624258</v>
      </c>
      <c r="F10" s="25">
        <v>32.892190995111292</v>
      </c>
      <c r="G10" s="24">
        <f t="shared" si="1"/>
        <v>2.8</v>
      </c>
      <c r="H10" s="24">
        <f t="shared" si="2"/>
        <v>3.34</v>
      </c>
      <c r="I10" s="11"/>
      <c r="AE10" s="7">
        <v>7</v>
      </c>
      <c r="AF10" s="14" t="s">
        <v>59</v>
      </c>
      <c r="AG10" s="14" t="s">
        <v>58</v>
      </c>
      <c r="AH10" s="41">
        <v>41380.538194444445</v>
      </c>
      <c r="AI10" s="14">
        <v>658218.27631300001</v>
      </c>
      <c r="AJ10" s="14">
        <v>4682039.0343800001</v>
      </c>
      <c r="AK10" s="14">
        <v>2.8</v>
      </c>
      <c r="AL10" s="14">
        <v>2.29</v>
      </c>
      <c r="AM10" s="14">
        <v>2.9</v>
      </c>
      <c r="AN10" s="14">
        <v>3.34</v>
      </c>
      <c r="AO10" s="16">
        <v>2.1</v>
      </c>
      <c r="AP10" s="17"/>
    </row>
    <row r="11" spans="2:42" x14ac:dyDescent="0.25">
      <c r="B11" s="43">
        <f t="shared" si="0"/>
        <v>41378.661805555559</v>
      </c>
      <c r="C11" s="22" t="s">
        <v>25</v>
      </c>
      <c r="D11" s="26" t="s">
        <v>44</v>
      </c>
      <c r="E11" s="25"/>
      <c r="F11" s="25"/>
      <c r="G11" s="24">
        <f t="shared" si="1"/>
        <v>3.86</v>
      </c>
      <c r="H11" s="24">
        <f t="shared" si="2"/>
        <v>4.07</v>
      </c>
      <c r="I11" s="11" t="str">
        <f>AP11</f>
        <v xml:space="preserve">no GPS, lost bottom track </v>
      </c>
      <c r="AE11" s="7">
        <v>8</v>
      </c>
      <c r="AF11" s="14" t="s">
        <v>62</v>
      </c>
      <c r="AG11" s="14" t="s">
        <v>61</v>
      </c>
      <c r="AH11" s="41">
        <v>41378.661805555559</v>
      </c>
      <c r="AI11" s="14">
        <v>652854.92405100004</v>
      </c>
      <c r="AJ11" s="14">
        <v>4685647.7161600003</v>
      </c>
      <c r="AK11" s="14">
        <v>3.86</v>
      </c>
      <c r="AL11" s="14">
        <v>3.69</v>
      </c>
      <c r="AM11" s="14">
        <v>3.88</v>
      </c>
      <c r="AN11" s="14">
        <v>4.07</v>
      </c>
      <c r="AO11" s="16">
        <v>3.4</v>
      </c>
      <c r="AP11" s="17" t="s">
        <v>60</v>
      </c>
    </row>
    <row r="12" spans="2:42" x14ac:dyDescent="0.25">
      <c r="B12" s="43">
        <f t="shared" si="0"/>
        <v>41378.632638888892</v>
      </c>
      <c r="C12" s="22" t="s">
        <v>26</v>
      </c>
      <c r="D12" s="25">
        <v>8.3696857914558366E-3</v>
      </c>
      <c r="E12" s="25">
        <v>0.2789895263818612</v>
      </c>
      <c r="F12" s="25">
        <v>17.291585714573483</v>
      </c>
      <c r="G12" s="24">
        <f t="shared" si="1"/>
        <v>5.03</v>
      </c>
      <c r="H12" s="24">
        <f t="shared" si="2"/>
        <v>4.46</v>
      </c>
      <c r="I12" s="11"/>
      <c r="AE12" s="7">
        <v>9</v>
      </c>
      <c r="AF12" s="14" t="s">
        <v>64</v>
      </c>
      <c r="AG12" s="14" t="s">
        <v>63</v>
      </c>
      <c r="AH12" s="41">
        <v>41378.632638888892</v>
      </c>
      <c r="AI12" s="14">
        <v>650838.56442800001</v>
      </c>
      <c r="AJ12" s="14">
        <v>4684447.5192299997</v>
      </c>
      <c r="AK12" s="14">
        <v>5.03</v>
      </c>
      <c r="AL12" s="14">
        <v>4.9400000000000004</v>
      </c>
      <c r="AM12" s="14">
        <v>5.44</v>
      </c>
      <c r="AN12" s="14">
        <v>4.46</v>
      </c>
      <c r="AO12" s="16">
        <v>3.8</v>
      </c>
      <c r="AP12" s="17"/>
    </row>
    <row r="13" spans="2:42" x14ac:dyDescent="0.25">
      <c r="B13" s="43">
        <f t="shared" si="0"/>
        <v>41377.734027777777</v>
      </c>
      <c r="C13" s="22" t="s">
        <v>27</v>
      </c>
      <c r="D13" s="25">
        <v>2.4049659971632059E-4</v>
      </c>
      <c r="E13" s="25">
        <v>8.0165533238773529E-3</v>
      </c>
      <c r="F13" s="25">
        <v>0.7857212586316461</v>
      </c>
      <c r="G13" s="24">
        <f t="shared" si="1"/>
        <v>5.01</v>
      </c>
      <c r="H13" s="24">
        <f t="shared" si="2"/>
        <v>1.79</v>
      </c>
      <c r="I13" s="11"/>
      <c r="AE13" s="7">
        <v>10</v>
      </c>
      <c r="AF13" s="14" t="s">
        <v>66</v>
      </c>
      <c r="AG13" s="14" t="s">
        <v>65</v>
      </c>
      <c r="AH13" s="41">
        <v>41377.734027777777</v>
      </c>
      <c r="AI13" s="14">
        <v>650024.64</v>
      </c>
      <c r="AJ13" s="14">
        <v>4684823.84</v>
      </c>
      <c r="AK13" s="14">
        <v>5.01</v>
      </c>
      <c r="AL13" s="14">
        <v>4.99</v>
      </c>
      <c r="AM13" s="14">
        <v>5.05</v>
      </c>
      <c r="AN13" s="14">
        <v>1.79</v>
      </c>
      <c r="AO13" s="16">
        <v>3.2</v>
      </c>
      <c r="AP13" s="17"/>
    </row>
    <row r="14" spans="2:42" x14ac:dyDescent="0.25">
      <c r="B14" s="43">
        <f t="shared" si="0"/>
        <v>41377.699305555558</v>
      </c>
      <c r="C14" s="22" t="s">
        <v>28</v>
      </c>
      <c r="D14" s="25">
        <v>1.805942002826109E-3</v>
      </c>
      <c r="E14" s="25">
        <v>6.0198066760870299E-2</v>
      </c>
      <c r="F14" s="25">
        <v>1.2349931953503825</v>
      </c>
      <c r="G14" s="24">
        <f t="shared" si="1"/>
        <v>4.1100000000000003</v>
      </c>
      <c r="H14" s="24">
        <f t="shared" si="2"/>
        <v>1.62</v>
      </c>
      <c r="I14" s="11"/>
      <c r="AE14" s="7">
        <v>11</v>
      </c>
      <c r="AF14" s="14" t="s">
        <v>68</v>
      </c>
      <c r="AG14" s="14" t="s">
        <v>67</v>
      </c>
      <c r="AH14" s="41">
        <v>41377.699305555558</v>
      </c>
      <c r="AI14" s="14">
        <v>649885.56999999995</v>
      </c>
      <c r="AJ14" s="14">
        <v>4685137.75</v>
      </c>
      <c r="AK14" s="14">
        <v>4.1100000000000003</v>
      </c>
      <c r="AL14" s="14">
        <v>3.89</v>
      </c>
      <c r="AM14" s="14">
        <v>4.1399999999999997</v>
      </c>
      <c r="AN14" s="14">
        <v>1.62</v>
      </c>
      <c r="AO14" s="16">
        <v>1.7</v>
      </c>
      <c r="AP14" s="17"/>
    </row>
    <row r="15" spans="2:42" x14ac:dyDescent="0.25">
      <c r="B15" s="43">
        <f t="shared" si="0"/>
        <v>41377.680555555555</v>
      </c>
      <c r="C15" s="22" t="s">
        <v>29</v>
      </c>
      <c r="D15" s="25">
        <v>2.0238932431617583E-2</v>
      </c>
      <c r="E15" s="25">
        <v>0.67463108105391945</v>
      </c>
      <c r="F15" s="25">
        <v>3.5667273941004027</v>
      </c>
      <c r="G15" s="24">
        <f t="shared" si="1"/>
        <v>5.74</v>
      </c>
      <c r="H15" s="24">
        <f t="shared" si="2"/>
        <v>1.73</v>
      </c>
      <c r="I15" s="11"/>
      <c r="AE15" s="7">
        <v>12</v>
      </c>
      <c r="AF15" s="14" t="s">
        <v>70</v>
      </c>
      <c r="AG15" s="14" t="s">
        <v>69</v>
      </c>
      <c r="AH15" s="41">
        <v>41377.680555555555</v>
      </c>
      <c r="AI15" s="14">
        <v>649818.82999999996</v>
      </c>
      <c r="AJ15" s="14">
        <v>4685143.5199999996</v>
      </c>
      <c r="AK15" s="14">
        <v>5.74</v>
      </c>
      <c r="AL15" s="14">
        <v>5.16</v>
      </c>
      <c r="AM15" s="14">
        <v>5.89</v>
      </c>
      <c r="AN15" s="14">
        <v>1.73</v>
      </c>
      <c r="AO15" s="16">
        <v>2.2000000000000002</v>
      </c>
      <c r="AP15" s="17"/>
    </row>
    <row r="16" spans="2:42" x14ac:dyDescent="0.25">
      <c r="B16" s="43">
        <f t="shared" si="0"/>
        <v>41377.651388888888</v>
      </c>
      <c r="C16" s="22" t="s">
        <v>30</v>
      </c>
      <c r="D16" s="25">
        <v>2.449025283680714E-3</v>
      </c>
      <c r="E16" s="25">
        <v>8.1634176122690472E-2</v>
      </c>
      <c r="F16" s="25">
        <v>1.4791577356367573</v>
      </c>
      <c r="G16" s="24">
        <f t="shared" si="1"/>
        <v>4.7699999999999996</v>
      </c>
      <c r="H16" s="24">
        <f t="shared" si="2"/>
        <v>1.72</v>
      </c>
      <c r="I16" s="11"/>
      <c r="AE16" s="7">
        <v>13</v>
      </c>
      <c r="AF16" s="14" t="s">
        <v>72</v>
      </c>
      <c r="AG16" s="14" t="s">
        <v>71</v>
      </c>
      <c r="AH16" s="41">
        <v>41377.651388888888</v>
      </c>
      <c r="AI16" s="14">
        <v>649269.81000000006</v>
      </c>
      <c r="AJ16" s="14">
        <v>4685485.8600000003</v>
      </c>
      <c r="AK16" s="14">
        <v>4.7699999999999996</v>
      </c>
      <c r="AL16" s="14">
        <v>4.75</v>
      </c>
      <c r="AM16" s="14">
        <v>4.82</v>
      </c>
      <c r="AN16" s="14">
        <v>1.72</v>
      </c>
      <c r="AO16" s="16">
        <v>1.7</v>
      </c>
      <c r="AP16" s="17"/>
    </row>
    <row r="17" spans="2:42" x14ac:dyDescent="0.25">
      <c r="B17" s="43">
        <f t="shared" si="0"/>
        <v>41377.636111111111</v>
      </c>
      <c r="C17" s="22" t="s">
        <v>31</v>
      </c>
      <c r="D17" s="25">
        <v>3.0387040853693315E-3</v>
      </c>
      <c r="E17" s="25">
        <v>0.10129013617897772</v>
      </c>
      <c r="F17" s="25">
        <v>1.2017065012098336</v>
      </c>
      <c r="G17" s="24">
        <f t="shared" si="1"/>
        <v>6.95</v>
      </c>
      <c r="H17" s="24">
        <f t="shared" si="2"/>
        <v>1.57</v>
      </c>
      <c r="I17" s="11"/>
      <c r="AE17" s="7">
        <v>14</v>
      </c>
      <c r="AF17" s="14" t="s">
        <v>74</v>
      </c>
      <c r="AG17" s="14" t="s">
        <v>73</v>
      </c>
      <c r="AH17" s="41">
        <v>41377.636111111111</v>
      </c>
      <c r="AI17" s="14">
        <v>649224.01</v>
      </c>
      <c r="AJ17" s="14">
        <v>4685565.38</v>
      </c>
      <c r="AK17" s="14">
        <v>6.95</v>
      </c>
      <c r="AL17" s="14">
        <v>6.66</v>
      </c>
      <c r="AM17" s="14">
        <v>7.04</v>
      </c>
      <c r="AN17" s="14">
        <v>1.57</v>
      </c>
      <c r="AO17" s="16">
        <v>3.8</v>
      </c>
      <c r="AP17" s="17"/>
    </row>
    <row r="18" spans="2:42" x14ac:dyDescent="0.25">
      <c r="B18" s="43">
        <f t="shared" si="0"/>
        <v>41377.599305555559</v>
      </c>
      <c r="C18" s="22" t="s">
        <v>32</v>
      </c>
      <c r="D18" s="25">
        <v>5.1163776354154825E-3</v>
      </c>
      <c r="E18" s="25">
        <v>0.17054592118051609</v>
      </c>
      <c r="F18" s="25">
        <v>2.8605648750042496</v>
      </c>
      <c r="G18" s="24">
        <f t="shared" si="1"/>
        <v>8.61</v>
      </c>
      <c r="H18" s="24">
        <f t="shared" si="2"/>
        <v>2.29</v>
      </c>
      <c r="I18" s="11"/>
      <c r="AE18" s="7">
        <v>15</v>
      </c>
      <c r="AF18" s="14" t="s">
        <v>76</v>
      </c>
      <c r="AG18" s="14" t="s">
        <v>75</v>
      </c>
      <c r="AH18" s="41">
        <v>41377.599305555559</v>
      </c>
      <c r="AI18" s="14">
        <v>649235.96</v>
      </c>
      <c r="AJ18" s="14">
        <v>4685619.46</v>
      </c>
      <c r="AK18" s="14">
        <v>8.61</v>
      </c>
      <c r="AL18" s="14">
        <v>8.52</v>
      </c>
      <c r="AM18" s="14">
        <v>8.6300000000000008</v>
      </c>
      <c r="AN18" s="14">
        <v>2.29</v>
      </c>
      <c r="AO18" s="16">
        <v>3</v>
      </c>
      <c r="AP18" s="17"/>
    </row>
    <row r="19" spans="2:42" x14ac:dyDescent="0.25">
      <c r="B19" s="43">
        <f t="shared" si="0"/>
        <v>41378.579861111109</v>
      </c>
      <c r="C19" s="22" t="s">
        <v>33</v>
      </c>
      <c r="D19" s="25">
        <v>1.4608106061323324E-2</v>
      </c>
      <c r="E19" s="25">
        <v>0.48693686871077746</v>
      </c>
      <c r="F19" s="25">
        <v>1.9925837130416877</v>
      </c>
      <c r="G19" s="24">
        <f t="shared" si="1"/>
        <v>6.71</v>
      </c>
      <c r="H19" s="24">
        <f t="shared" si="2"/>
        <v>1.47</v>
      </c>
      <c r="I19" s="11"/>
      <c r="AE19" s="7">
        <v>16</v>
      </c>
      <c r="AF19" s="14" t="s">
        <v>78</v>
      </c>
      <c r="AG19" s="14" t="s">
        <v>77</v>
      </c>
      <c r="AH19" s="41">
        <v>41378.579861111109</v>
      </c>
      <c r="AI19" s="14">
        <v>649495.18999999994</v>
      </c>
      <c r="AJ19" s="14">
        <v>4685869.91</v>
      </c>
      <c r="AK19" s="14">
        <v>6.71</v>
      </c>
      <c r="AL19" s="14">
        <v>6.57</v>
      </c>
      <c r="AM19" s="14">
        <v>6.73</v>
      </c>
      <c r="AN19" s="14">
        <v>1.47</v>
      </c>
      <c r="AO19" s="16">
        <v>6.4</v>
      </c>
      <c r="AP19" s="17"/>
    </row>
    <row r="20" spans="2:42" x14ac:dyDescent="0.25">
      <c r="B20" s="43">
        <f t="shared" si="0"/>
        <v>41378.584722222222</v>
      </c>
      <c r="C20" s="22" t="s">
        <v>34</v>
      </c>
      <c r="D20" s="25">
        <v>2.6305719471308811E-3</v>
      </c>
      <c r="E20" s="25">
        <v>8.7685731571029366E-2</v>
      </c>
      <c r="F20" s="25">
        <v>1.9498475391969605</v>
      </c>
      <c r="G20" s="24">
        <f t="shared" si="1"/>
        <v>6.07</v>
      </c>
      <c r="H20" s="24">
        <f t="shared" si="2"/>
        <v>2.1</v>
      </c>
      <c r="I20" s="11" t="str">
        <f>AP20</f>
        <v>no GPS</v>
      </c>
      <c r="AE20" s="7">
        <v>17</v>
      </c>
      <c r="AF20" s="14" t="s">
        <v>81</v>
      </c>
      <c r="AG20" s="14" t="s">
        <v>80</v>
      </c>
      <c r="AH20" s="41">
        <v>41378.584722222222</v>
      </c>
      <c r="AI20" s="14">
        <v>645559.98381600005</v>
      </c>
      <c r="AJ20" s="14">
        <v>4688779.88698</v>
      </c>
      <c r="AK20" s="14">
        <v>6.07</v>
      </c>
      <c r="AL20" s="14">
        <v>5.92</v>
      </c>
      <c r="AM20" s="14">
        <v>6.39</v>
      </c>
      <c r="AN20" s="14">
        <v>2.1</v>
      </c>
      <c r="AO20" s="16">
        <v>1.4</v>
      </c>
      <c r="AP20" s="17" t="s">
        <v>79</v>
      </c>
    </row>
    <row r="21" spans="2:42" x14ac:dyDescent="0.25">
      <c r="B21" s="43">
        <f t="shared" si="0"/>
        <v>41378.540277777778</v>
      </c>
      <c r="C21" s="22" t="s">
        <v>37</v>
      </c>
      <c r="D21" s="25">
        <v>2.7774258129221953E-3</v>
      </c>
      <c r="E21" s="25">
        <v>9.2580860430739834E-2</v>
      </c>
      <c r="F21" s="25">
        <v>0.99372983312010832</v>
      </c>
      <c r="G21" s="24">
        <f t="shared" si="1"/>
        <v>10.07</v>
      </c>
      <c r="H21" s="24">
        <f t="shared" si="2"/>
        <v>1.81</v>
      </c>
      <c r="I21" s="11" t="str">
        <f>AP21</f>
        <v>Moving Bed Present</v>
      </c>
      <c r="AE21" s="7">
        <v>18</v>
      </c>
      <c r="AF21" s="14" t="s">
        <v>84</v>
      </c>
      <c r="AG21" s="14" t="s">
        <v>83</v>
      </c>
      <c r="AH21" s="41">
        <v>41378.540277777778</v>
      </c>
      <c r="AI21" s="14">
        <v>641992.31999999995</v>
      </c>
      <c r="AJ21" s="14">
        <v>4690191.1500000004</v>
      </c>
      <c r="AK21" s="14">
        <v>10.07</v>
      </c>
      <c r="AL21" s="14">
        <v>10</v>
      </c>
      <c r="AM21" s="14">
        <v>10.79</v>
      </c>
      <c r="AN21" s="14">
        <v>1.81</v>
      </c>
      <c r="AO21" s="16">
        <v>11.31</v>
      </c>
      <c r="AP21" s="17" t="s">
        <v>82</v>
      </c>
    </row>
    <row r="22" spans="2:42" x14ac:dyDescent="0.25">
      <c r="B22" s="43">
        <f t="shared" si="0"/>
        <v>41378.521527777775</v>
      </c>
      <c r="C22" s="22" t="s">
        <v>38</v>
      </c>
      <c r="D22" s="26" t="s">
        <v>44</v>
      </c>
      <c r="E22" s="25"/>
      <c r="F22" s="25"/>
      <c r="G22" s="24">
        <f t="shared" si="1"/>
        <v>5.88</v>
      </c>
      <c r="H22" s="24">
        <f t="shared" si="2"/>
        <v>0.56000000000000005</v>
      </c>
      <c r="I22" s="11"/>
      <c r="AE22" s="7">
        <v>19</v>
      </c>
      <c r="AF22" s="14" t="s">
        <v>86</v>
      </c>
      <c r="AG22" s="14" t="s">
        <v>85</v>
      </c>
      <c r="AH22" s="41">
        <v>41378.521527777775</v>
      </c>
      <c r="AI22" s="14">
        <v>641936.88</v>
      </c>
      <c r="AJ22" s="14">
        <v>4690393.33</v>
      </c>
      <c r="AK22" s="14">
        <v>5.88</v>
      </c>
      <c r="AL22" s="14">
        <v>5.0999999999999996</v>
      </c>
      <c r="AM22" s="14">
        <v>5.94</v>
      </c>
      <c r="AN22" s="14">
        <v>0.56000000000000005</v>
      </c>
      <c r="AO22" s="16">
        <v>8.5</v>
      </c>
      <c r="AP22" s="17"/>
    </row>
    <row r="23" spans="2:42" x14ac:dyDescent="0.25">
      <c r="B23" s="43">
        <f t="shared" si="0"/>
        <v>41378.465277777781</v>
      </c>
      <c r="C23" s="22" t="s">
        <v>39</v>
      </c>
      <c r="D23" s="25">
        <v>4.6006058619538236E-2</v>
      </c>
      <c r="E23" s="25">
        <v>1.5335352873179413</v>
      </c>
      <c r="F23" s="25">
        <v>13.975775821483468</v>
      </c>
      <c r="G23" s="24">
        <f t="shared" si="1"/>
        <v>9.5299999999999994</v>
      </c>
      <c r="H23" s="24">
        <f t="shared" si="2"/>
        <v>3.11</v>
      </c>
      <c r="I23" s="11"/>
      <c r="AE23" s="7">
        <v>20</v>
      </c>
      <c r="AF23" s="14" t="s">
        <v>88</v>
      </c>
      <c r="AG23" s="14" t="s">
        <v>87</v>
      </c>
      <c r="AH23" s="41">
        <v>41378.465277777781</v>
      </c>
      <c r="AI23" s="14">
        <v>636308.69999999995</v>
      </c>
      <c r="AJ23" s="14">
        <v>4688314.2</v>
      </c>
      <c r="AK23" s="14">
        <v>9.5299999999999994</v>
      </c>
      <c r="AL23" s="14">
        <v>9.18</v>
      </c>
      <c r="AM23" s="14">
        <v>9.69</v>
      </c>
      <c r="AN23" s="14">
        <v>3.11</v>
      </c>
      <c r="AO23" s="16">
        <v>7</v>
      </c>
      <c r="AP23" s="17"/>
    </row>
    <row r="24" spans="2:42" x14ac:dyDescent="0.25">
      <c r="B24" s="43">
        <f t="shared" si="0"/>
        <v>41379.473611111112</v>
      </c>
      <c r="C24" s="22" t="s">
        <v>22</v>
      </c>
      <c r="D24" s="26" t="s">
        <v>44</v>
      </c>
      <c r="E24" s="25"/>
      <c r="F24" s="25"/>
      <c r="G24" s="24">
        <f t="shared" si="1"/>
        <v>5.96</v>
      </c>
      <c r="H24" s="24">
        <f t="shared" si="2"/>
        <v>0.8</v>
      </c>
      <c r="I24" s="11"/>
      <c r="AE24" s="7">
        <v>21</v>
      </c>
      <c r="AF24" s="14" t="s">
        <v>104</v>
      </c>
      <c r="AG24" s="14" t="s">
        <v>103</v>
      </c>
      <c r="AH24" s="41">
        <v>41379.473611111112</v>
      </c>
      <c r="AI24" s="14">
        <v>627696.84</v>
      </c>
      <c r="AJ24" s="14">
        <v>4681680.12</v>
      </c>
      <c r="AK24" s="14">
        <v>5.96</v>
      </c>
      <c r="AL24" s="14">
        <v>5.53</v>
      </c>
      <c r="AM24" s="14">
        <v>6.56</v>
      </c>
      <c r="AN24" s="14">
        <v>0.8</v>
      </c>
      <c r="AO24" s="16">
        <v>24.2</v>
      </c>
      <c r="AP24" s="17"/>
    </row>
    <row r="25" spans="2:42" x14ac:dyDescent="0.25">
      <c r="B25" s="43">
        <f t="shared" si="0"/>
        <v>41377.57708333333</v>
      </c>
      <c r="C25" s="22" t="s">
        <v>23</v>
      </c>
      <c r="D25" s="25">
        <v>0.12309131126024971</v>
      </c>
      <c r="E25" s="25">
        <v>4.1030437086749902</v>
      </c>
      <c r="F25" s="25">
        <v>19.155736286023359</v>
      </c>
      <c r="G25" s="24">
        <f t="shared" si="1"/>
        <v>8.2100000000000009</v>
      </c>
      <c r="H25" s="24">
        <f t="shared" si="2"/>
        <v>2.4500000000000002</v>
      </c>
      <c r="I25" s="11" t="str">
        <f>AP25</f>
        <v>no GPS</v>
      </c>
      <c r="S25" s="37" t="s">
        <v>155</v>
      </c>
      <c r="T25" s="7" t="s">
        <v>156</v>
      </c>
      <c r="X25" s="29">
        <v>41373</v>
      </c>
      <c r="AE25" s="7">
        <v>22</v>
      </c>
      <c r="AF25" s="14" t="s">
        <v>90</v>
      </c>
      <c r="AG25" s="14" t="s">
        <v>89</v>
      </c>
      <c r="AH25" s="41">
        <v>41377.57708333333</v>
      </c>
      <c r="AI25" s="14">
        <v>631756.202039</v>
      </c>
      <c r="AJ25" s="14">
        <v>4683056.8678599996</v>
      </c>
      <c r="AK25" s="14">
        <v>8.2100000000000009</v>
      </c>
      <c r="AL25" s="14">
        <v>7.78</v>
      </c>
      <c r="AM25" s="14">
        <v>8.25</v>
      </c>
      <c r="AN25" s="14">
        <v>2.4500000000000002</v>
      </c>
      <c r="AO25" s="16">
        <v>2</v>
      </c>
      <c r="AP25" s="17" t="s">
        <v>79</v>
      </c>
    </row>
    <row r="26" spans="2:42" ht="60" x14ac:dyDescent="0.25">
      <c r="B26" s="43">
        <f t="shared" si="0"/>
        <v>41378.412499999999</v>
      </c>
      <c r="C26" s="22" t="s">
        <v>17</v>
      </c>
      <c r="D26" s="25">
        <v>0.51858145424836444</v>
      </c>
      <c r="E26" s="27">
        <v>17.286048474945481</v>
      </c>
      <c r="F26" s="25">
        <v>53.664757086901965</v>
      </c>
      <c r="G26" s="24">
        <f t="shared" si="1"/>
        <v>10.56</v>
      </c>
      <c r="H26" s="24">
        <f t="shared" si="2"/>
        <v>2.16</v>
      </c>
      <c r="I26" s="11"/>
      <c r="N26" s="35" t="s">
        <v>157</v>
      </c>
      <c r="O26" s="30" t="s">
        <v>146</v>
      </c>
      <c r="P26" s="31" t="s">
        <v>143</v>
      </c>
      <c r="Q26" s="31" t="s">
        <v>158</v>
      </c>
      <c r="R26" s="31" t="s">
        <v>159</v>
      </c>
      <c r="S26" s="38" t="s">
        <v>160</v>
      </c>
      <c r="T26" s="32" t="s">
        <v>161</v>
      </c>
      <c r="U26" s="32" t="s">
        <v>162</v>
      </c>
      <c r="W26" s="32" t="s">
        <v>163</v>
      </c>
      <c r="AE26" s="7">
        <v>23</v>
      </c>
      <c r="AF26" s="14" t="s">
        <v>92</v>
      </c>
      <c r="AG26" s="14" t="s">
        <v>91</v>
      </c>
      <c r="AH26" s="41">
        <v>41378.412499999999</v>
      </c>
      <c r="AI26" s="14">
        <v>629538.01</v>
      </c>
      <c r="AJ26" s="14">
        <v>4682086.3899999997</v>
      </c>
      <c r="AK26" s="14">
        <v>10.56</v>
      </c>
      <c r="AL26" s="14">
        <v>10.51</v>
      </c>
      <c r="AM26" s="14">
        <v>11.08</v>
      </c>
      <c r="AN26" s="14">
        <v>2.16</v>
      </c>
      <c r="AO26" s="16">
        <v>4.8</v>
      </c>
      <c r="AP26" s="17"/>
    </row>
    <row r="27" spans="2:42" x14ac:dyDescent="0.25">
      <c r="B27" s="43">
        <f t="shared" si="0"/>
        <v>41379.406944444447</v>
      </c>
      <c r="C27" s="22" t="s">
        <v>18</v>
      </c>
      <c r="D27" s="26" t="s">
        <v>44</v>
      </c>
      <c r="E27" s="25"/>
      <c r="F27" s="25"/>
      <c r="G27" s="24">
        <f t="shared" si="1"/>
        <v>2.19</v>
      </c>
      <c r="H27" s="24">
        <f t="shared" si="2"/>
        <v>0.49</v>
      </c>
      <c r="I27" s="11"/>
      <c r="N27" s="34">
        <v>41379.406944444447</v>
      </c>
      <c r="O27" s="7">
        <f>AK27</f>
        <v>2.19</v>
      </c>
      <c r="P27" s="7">
        <f>AN27</f>
        <v>0.49</v>
      </c>
      <c r="Q27" s="7">
        <v>2190</v>
      </c>
      <c r="R27" s="7">
        <v>2000</v>
      </c>
      <c r="S27" s="36">
        <v>41379.416666666664</v>
      </c>
      <c r="T27" s="7">
        <v>7.0000000000000007E-2</v>
      </c>
      <c r="U27" s="7">
        <v>2.7E-2</v>
      </c>
      <c r="V27" s="7">
        <f t="shared" ref="V27:V35" si="3">(S27-$X$25)*24</f>
        <v>153.99999999994179</v>
      </c>
      <c r="W27" s="33">
        <f t="shared" ref="W27:W37" si="4">T27/0.3048</f>
        <v>0.22965879265091865</v>
      </c>
      <c r="X27" s="7" t="str">
        <f t="shared" ref="X27:Y30" si="5">AF27</f>
        <v>S-37.14</v>
      </c>
      <c r="Y27" s="7" t="str">
        <f t="shared" si="5"/>
        <v>T-37.14__002_SBT.PD0</v>
      </c>
      <c r="AE27" s="7">
        <v>24</v>
      </c>
      <c r="AF27" s="14" t="s">
        <v>94</v>
      </c>
      <c r="AG27" s="14" t="s">
        <v>93</v>
      </c>
      <c r="AH27" s="41">
        <v>41379.406944444447</v>
      </c>
      <c r="AI27" s="14">
        <v>628734.88</v>
      </c>
      <c r="AJ27" s="14">
        <v>4681348.71</v>
      </c>
      <c r="AK27" s="14">
        <v>2.19</v>
      </c>
      <c r="AL27" s="14">
        <v>2.14</v>
      </c>
      <c r="AM27" s="14">
        <v>2.23</v>
      </c>
      <c r="AN27" s="14">
        <v>0.49</v>
      </c>
      <c r="AO27" s="16">
        <v>1.2</v>
      </c>
      <c r="AP27" s="17"/>
    </row>
    <row r="28" spans="2:42" x14ac:dyDescent="0.25">
      <c r="B28" s="43">
        <f t="shared" si="0"/>
        <v>41379.382638888892</v>
      </c>
      <c r="C28" s="22" t="s">
        <v>13</v>
      </c>
      <c r="D28" s="25">
        <v>4.134589331596719E-3</v>
      </c>
      <c r="E28" s="25">
        <v>0.13781964438655728</v>
      </c>
      <c r="F28" s="25">
        <v>1.8313255213907242</v>
      </c>
      <c r="G28" s="24">
        <f t="shared" si="1"/>
        <v>3.4</v>
      </c>
      <c r="H28" s="24">
        <f t="shared" si="2"/>
        <v>1.63</v>
      </c>
      <c r="I28" s="11"/>
      <c r="N28" s="34">
        <v>41379.382638888892</v>
      </c>
      <c r="O28" s="7">
        <f>AK28</f>
        <v>3.4</v>
      </c>
      <c r="P28" s="7">
        <f>AN28</f>
        <v>1.63</v>
      </c>
      <c r="Q28" s="7">
        <v>2180</v>
      </c>
      <c r="R28" s="7">
        <v>2010</v>
      </c>
      <c r="S28" s="36">
        <v>41379.416666666664</v>
      </c>
      <c r="T28" s="7">
        <v>0.57999999999999996</v>
      </c>
      <c r="U28" s="7">
        <v>1.1000000000000001</v>
      </c>
      <c r="V28" s="7">
        <f t="shared" si="3"/>
        <v>153.99999999994179</v>
      </c>
      <c r="W28" s="33">
        <f t="shared" si="4"/>
        <v>1.9028871391076114</v>
      </c>
      <c r="X28" s="7" t="str">
        <f t="shared" si="5"/>
        <v>S-37.18</v>
      </c>
      <c r="Y28" s="7" t="str">
        <f t="shared" si="5"/>
        <v>T-37.18__002_SBT.PD0</v>
      </c>
      <c r="AE28" s="7">
        <v>25</v>
      </c>
      <c r="AF28" s="14" t="s">
        <v>96</v>
      </c>
      <c r="AG28" s="14" t="s">
        <v>95</v>
      </c>
      <c r="AH28" s="41">
        <v>41379.382638888892</v>
      </c>
      <c r="AI28" s="14">
        <v>628579.26</v>
      </c>
      <c r="AJ28" s="14">
        <v>4681797.8499999996</v>
      </c>
      <c r="AK28" s="14">
        <v>3.4</v>
      </c>
      <c r="AL28" s="14">
        <v>3.31</v>
      </c>
      <c r="AM28" s="14">
        <v>3.71</v>
      </c>
      <c r="AN28" s="14">
        <v>1.63</v>
      </c>
      <c r="AO28" s="16">
        <v>1.6</v>
      </c>
      <c r="AP28" s="17"/>
    </row>
    <row r="29" spans="2:42" x14ac:dyDescent="0.25">
      <c r="B29" s="43">
        <f t="shared" si="0"/>
        <v>41379.363888888889</v>
      </c>
      <c r="C29" s="22" t="s">
        <v>19</v>
      </c>
      <c r="D29" s="25">
        <v>2.2508465728755319E-6</v>
      </c>
      <c r="E29" s="25">
        <v>7.5028219095851054E-5</v>
      </c>
      <c r="F29" s="25">
        <v>9.6974704830228423E-2</v>
      </c>
      <c r="G29" s="24">
        <f t="shared" si="1"/>
        <v>6.37</v>
      </c>
      <c r="H29" s="24">
        <f t="shared" si="2"/>
        <v>1.01</v>
      </c>
      <c r="I29" s="11"/>
      <c r="N29" s="34">
        <v>41379.363888888889</v>
      </c>
      <c r="O29" s="7">
        <f>AK29</f>
        <v>6.37</v>
      </c>
      <c r="P29" s="7">
        <f>AN29</f>
        <v>1.01</v>
      </c>
      <c r="Q29" s="7">
        <v>2150</v>
      </c>
      <c r="R29" s="7">
        <v>2000</v>
      </c>
      <c r="S29" s="36">
        <v>41379.375</v>
      </c>
      <c r="T29" s="7">
        <v>0.17</v>
      </c>
      <c r="U29" s="7">
        <v>0.09</v>
      </c>
      <c r="V29" s="7">
        <f t="shared" si="3"/>
        <v>153</v>
      </c>
      <c r="W29" s="33">
        <f t="shared" si="4"/>
        <v>0.55774278215223094</v>
      </c>
      <c r="X29" s="7" t="str">
        <f t="shared" si="5"/>
        <v>S-37.25-37.5</v>
      </c>
      <c r="Y29" s="7" t="str">
        <f t="shared" si="5"/>
        <v>T-37.25-37.5__002_SBT.PD0</v>
      </c>
      <c r="AE29" s="7">
        <v>26</v>
      </c>
      <c r="AF29" s="14" t="s">
        <v>98</v>
      </c>
      <c r="AG29" s="14" t="s">
        <v>97</v>
      </c>
      <c r="AH29" s="41">
        <v>41379.363888888889</v>
      </c>
      <c r="AI29" s="14">
        <v>628072.6</v>
      </c>
      <c r="AJ29" s="14">
        <v>4681595.12</v>
      </c>
      <c r="AK29" s="14">
        <v>6.37</v>
      </c>
      <c r="AL29" s="14">
        <v>6.21</v>
      </c>
      <c r="AM29" s="14">
        <v>6.42</v>
      </c>
      <c r="AN29" s="14">
        <v>1.01</v>
      </c>
      <c r="AO29" s="16">
        <v>1.6</v>
      </c>
      <c r="AP29" s="17"/>
    </row>
    <row r="30" spans="2:42" x14ac:dyDescent="0.25">
      <c r="B30" s="43">
        <f t="shared" si="0"/>
        <v>41379.434027777781</v>
      </c>
      <c r="C30" s="22" t="s">
        <v>21</v>
      </c>
      <c r="D30" s="25">
        <v>4.8855954828118397E-4</v>
      </c>
      <c r="E30" s="25">
        <v>1.6285318276039466E-2</v>
      </c>
      <c r="F30" s="25">
        <v>0.22192792425229582</v>
      </c>
      <c r="G30" s="24">
        <f t="shared" si="1"/>
        <v>7.28</v>
      </c>
      <c r="H30" s="24">
        <f t="shared" si="2"/>
        <v>0.88</v>
      </c>
      <c r="I30" s="11"/>
      <c r="N30" s="34">
        <v>41379.434027777781</v>
      </c>
      <c r="O30" s="7">
        <f>AK30</f>
        <v>7.28</v>
      </c>
      <c r="P30" s="7">
        <f>AN30</f>
        <v>0.88</v>
      </c>
      <c r="Q30" s="7">
        <v>2210</v>
      </c>
      <c r="R30" s="7">
        <v>1970</v>
      </c>
      <c r="S30" s="36">
        <v>41379.458333333336</v>
      </c>
      <c r="T30" s="7">
        <v>0.34</v>
      </c>
      <c r="U30" s="7">
        <v>0.29899999999999999</v>
      </c>
      <c r="V30" s="7">
        <f t="shared" si="3"/>
        <v>155.00000000005821</v>
      </c>
      <c r="W30" s="33">
        <f t="shared" si="4"/>
        <v>1.1154855643044619</v>
      </c>
      <c r="X30" s="7" t="str">
        <f t="shared" si="5"/>
        <v>S-37.55</v>
      </c>
      <c r="Y30" s="7" t="str">
        <f t="shared" si="5"/>
        <v>37.55__002_SBT.PD0</v>
      </c>
      <c r="AE30" s="7">
        <v>27</v>
      </c>
      <c r="AF30" s="14" t="s">
        <v>100</v>
      </c>
      <c r="AG30" s="14" t="s">
        <v>99</v>
      </c>
      <c r="AH30" s="41">
        <v>41379.434027777781</v>
      </c>
      <c r="AI30" s="14">
        <v>627998.84</v>
      </c>
      <c r="AJ30" s="14">
        <v>4681736.0599999996</v>
      </c>
      <c r="AK30" s="14">
        <v>7.28</v>
      </c>
      <c r="AL30" s="14">
        <v>7.2</v>
      </c>
      <c r="AM30" s="14">
        <v>7.31</v>
      </c>
      <c r="AN30" s="14">
        <v>0.88</v>
      </c>
      <c r="AO30" s="16">
        <v>6.6</v>
      </c>
      <c r="AP30" s="17"/>
    </row>
    <row r="31" spans="2:42" x14ac:dyDescent="0.25">
      <c r="B31" s="43">
        <f t="shared" si="0"/>
        <v>41379.45208333333</v>
      </c>
      <c r="C31" s="22" t="s">
        <v>20</v>
      </c>
      <c r="D31" s="25">
        <v>2.7314547295455962E-3</v>
      </c>
      <c r="E31" s="25">
        <v>9.1048490984853209E-2</v>
      </c>
      <c r="F31" s="25">
        <v>0.42903004169757397</v>
      </c>
      <c r="G31" s="24">
        <f t="shared" si="1"/>
        <v>9.19</v>
      </c>
      <c r="H31" s="24">
        <f t="shared" si="2"/>
        <v>1.03</v>
      </c>
      <c r="I31" s="11"/>
      <c r="N31" s="34">
        <v>41379.45208333333</v>
      </c>
      <c r="O31" s="7">
        <f t="shared" ref="O31:O35" si="6">AK31</f>
        <v>9.19</v>
      </c>
      <c r="P31" s="7">
        <f t="shared" ref="P31:P35" si="7">AN31</f>
        <v>1.03</v>
      </c>
      <c r="Q31" s="7">
        <v>2210</v>
      </c>
      <c r="R31" s="7">
        <v>1970</v>
      </c>
      <c r="S31" s="36">
        <v>41379.458333333336</v>
      </c>
      <c r="T31" s="7">
        <v>0.28999999999999998</v>
      </c>
      <c r="U31" s="7">
        <v>0.2</v>
      </c>
      <c r="V31" s="7">
        <f t="shared" si="3"/>
        <v>155.00000000005821</v>
      </c>
      <c r="W31" s="33">
        <f t="shared" si="4"/>
        <v>0.95144356955380571</v>
      </c>
      <c r="X31" s="7" t="str">
        <f t="shared" ref="X31:X35" si="8">AF31</f>
        <v>S-37.66</v>
      </c>
      <c r="Y31" s="7" t="str">
        <f t="shared" ref="Y31:Y35" si="9">AG31</f>
        <v>T-37.66__002_SBT.PD0</v>
      </c>
      <c r="AE31" s="7">
        <v>28</v>
      </c>
      <c r="AF31" s="14" t="s">
        <v>102</v>
      </c>
      <c r="AG31" s="14" t="s">
        <v>101</v>
      </c>
      <c r="AH31" s="41">
        <v>41379.45208333333</v>
      </c>
      <c r="AI31" s="14">
        <v>627832.55000000005</v>
      </c>
      <c r="AJ31" s="14">
        <v>4681708.0599999996</v>
      </c>
      <c r="AK31" s="14">
        <v>9.19</v>
      </c>
      <c r="AL31" s="14">
        <v>9.0329999999999995</v>
      </c>
      <c r="AM31" s="14">
        <v>9.2789999999999999</v>
      </c>
      <c r="AN31" s="14">
        <v>1.03</v>
      </c>
      <c r="AO31" s="16">
        <v>3.6</v>
      </c>
      <c r="AP31" s="17"/>
    </row>
    <row r="32" spans="2:42" x14ac:dyDescent="0.25">
      <c r="B32" s="43">
        <f t="shared" si="0"/>
        <v>41378.523611111108</v>
      </c>
      <c r="C32" s="22" t="s">
        <v>3</v>
      </c>
      <c r="D32" s="25">
        <v>9.1142186766856297E-3</v>
      </c>
      <c r="E32" s="25">
        <v>0.30380728922285433</v>
      </c>
      <c r="F32" s="25">
        <v>4.8635351490046753E-3</v>
      </c>
      <c r="G32" s="24">
        <f t="shared" si="1"/>
        <v>7.07</v>
      </c>
      <c r="H32" s="24">
        <f t="shared" si="2"/>
        <v>0.08</v>
      </c>
      <c r="I32" s="11" t="str">
        <f>AP32</f>
        <v xml:space="preserve">appears to be some wave action in this data </v>
      </c>
      <c r="N32" s="34">
        <v>41378.523611111108</v>
      </c>
      <c r="O32" s="7">
        <f t="shared" si="6"/>
        <v>7.07</v>
      </c>
      <c r="P32" s="7">
        <f t="shared" si="7"/>
        <v>0.08</v>
      </c>
      <c r="Q32" s="7">
        <v>1940</v>
      </c>
      <c r="R32" s="7">
        <v>2070</v>
      </c>
      <c r="S32" s="36">
        <v>41378.541666666664</v>
      </c>
      <c r="T32" s="7">
        <v>2.1999999999999999E-2</v>
      </c>
      <c r="U32" s="7">
        <v>2.9999999999999997E-4</v>
      </c>
      <c r="V32" s="7">
        <f t="shared" si="3"/>
        <v>132.99999999994179</v>
      </c>
      <c r="W32" s="33">
        <f t="shared" si="4"/>
        <v>7.2178477690288706E-2</v>
      </c>
      <c r="X32" s="7" t="str">
        <f t="shared" si="8"/>
        <v>S-39.00</v>
      </c>
      <c r="Y32" s="7" t="str">
        <f t="shared" si="9"/>
        <v>T-39.00__002_SBT.PD0</v>
      </c>
      <c r="AE32" s="7">
        <v>29</v>
      </c>
      <c r="AF32" s="14" t="s">
        <v>119</v>
      </c>
      <c r="AG32" s="14" t="s">
        <v>118</v>
      </c>
      <c r="AH32" s="41">
        <v>41378.523611111108</v>
      </c>
      <c r="AI32" s="14">
        <v>625660.22</v>
      </c>
      <c r="AJ32" s="14">
        <v>4681819.37</v>
      </c>
      <c r="AK32" s="14">
        <v>7.07</v>
      </c>
      <c r="AL32" s="14">
        <v>6.92</v>
      </c>
      <c r="AM32" s="14">
        <v>7.23</v>
      </c>
      <c r="AN32" s="14">
        <v>0.08</v>
      </c>
      <c r="AO32" s="16">
        <v>9</v>
      </c>
      <c r="AP32" s="17" t="s">
        <v>117</v>
      </c>
    </row>
    <row r="33" spans="2:42" x14ac:dyDescent="0.25">
      <c r="B33" s="43">
        <f t="shared" si="0"/>
        <v>41378.490972222222</v>
      </c>
      <c r="C33" s="22" t="s">
        <v>4</v>
      </c>
      <c r="D33" s="25">
        <v>8.4294392768437764E-4</v>
      </c>
      <c r="E33" s="25">
        <v>2.8098130922812586E-2</v>
      </c>
      <c r="F33" s="25">
        <v>9.2983987108850364E-4</v>
      </c>
      <c r="G33" s="24">
        <f t="shared" si="1"/>
        <v>8.8699999999999992</v>
      </c>
      <c r="H33" s="24">
        <f t="shared" si="2"/>
        <v>7.0000000000000007E-2</v>
      </c>
      <c r="I33" s="11" t="str">
        <f>AP33</f>
        <v xml:space="preserve">appears to be some wave action in this data </v>
      </c>
      <c r="N33" s="34">
        <v>41378.490972222222</v>
      </c>
      <c r="O33" s="7">
        <f t="shared" si="6"/>
        <v>8.8699999999999992</v>
      </c>
      <c r="P33" s="7">
        <f t="shared" si="7"/>
        <v>7.0000000000000007E-2</v>
      </c>
      <c r="Q33" s="7">
        <v>1940</v>
      </c>
      <c r="R33" s="7">
        <v>2050</v>
      </c>
      <c r="S33" s="36">
        <v>41378.5</v>
      </c>
      <c r="T33" s="7">
        <v>2.3E-2</v>
      </c>
      <c r="U33" s="7">
        <v>3.4000000000000002E-4</v>
      </c>
      <c r="V33" s="7">
        <f t="shared" si="3"/>
        <v>132</v>
      </c>
      <c r="W33" s="33">
        <f t="shared" si="4"/>
        <v>7.5459317585301833E-2</v>
      </c>
      <c r="X33" s="7" t="str">
        <f t="shared" si="8"/>
        <v>S-39.25</v>
      </c>
      <c r="Y33" s="7" t="str">
        <f t="shared" si="9"/>
        <v>T-39.25-2__003_SBT.PD0</v>
      </c>
      <c r="AE33" s="7">
        <v>30</v>
      </c>
      <c r="AF33" s="14" t="s">
        <v>121</v>
      </c>
      <c r="AG33" s="14" t="s">
        <v>120</v>
      </c>
      <c r="AH33" s="41">
        <v>41378.490972222222</v>
      </c>
      <c r="AI33" s="14">
        <v>625267.74</v>
      </c>
      <c r="AJ33" s="14">
        <v>4681841.0999999996</v>
      </c>
      <c r="AK33" s="14">
        <v>8.8699999999999992</v>
      </c>
      <c r="AL33" s="14">
        <v>8.5500000000000007</v>
      </c>
      <c r="AM33" s="14">
        <v>8.9700000000000006</v>
      </c>
      <c r="AN33" s="14">
        <v>7.0000000000000007E-2</v>
      </c>
      <c r="AO33" s="16">
        <v>5.8</v>
      </c>
      <c r="AP33" s="17" t="s">
        <v>117</v>
      </c>
    </row>
    <row r="34" spans="2:42" x14ac:dyDescent="0.25">
      <c r="B34" s="43">
        <f t="shared" si="0"/>
        <v>41376.746527777781</v>
      </c>
      <c r="C34" s="22" t="s">
        <v>5</v>
      </c>
      <c r="D34" s="25">
        <v>2.9805764472077231E-3</v>
      </c>
      <c r="E34" s="25">
        <v>9.9352548240257438E-2</v>
      </c>
      <c r="F34" s="25">
        <v>1.2655348750965634E-2</v>
      </c>
      <c r="G34" s="24">
        <f t="shared" si="1"/>
        <v>9.5399999999999991</v>
      </c>
      <c r="H34" s="24">
        <f t="shared" si="2"/>
        <v>0.16</v>
      </c>
      <c r="I34" s="11"/>
      <c r="N34" s="34">
        <v>41376.746527777781</v>
      </c>
      <c r="O34" s="7">
        <f t="shared" si="6"/>
        <v>9.5399999999999991</v>
      </c>
      <c r="P34" s="7">
        <f t="shared" si="7"/>
        <v>0.16</v>
      </c>
      <c r="Q34" s="7">
        <v>1980</v>
      </c>
      <c r="R34" s="7">
        <v>1390</v>
      </c>
      <c r="S34" s="36">
        <v>41376.75</v>
      </c>
      <c r="T34" s="7">
        <v>4.2999999999999997E-2</v>
      </c>
      <c r="U34" s="7">
        <v>9.2999999999999992E-3</v>
      </c>
      <c r="V34" s="7">
        <f t="shared" si="3"/>
        <v>90</v>
      </c>
      <c r="W34" s="33">
        <f t="shared" si="4"/>
        <v>0.14107611548556429</v>
      </c>
      <c r="X34" s="7" t="str">
        <f t="shared" si="8"/>
        <v>S-39.50</v>
      </c>
      <c r="Y34" s="7" t="str">
        <f t="shared" si="9"/>
        <v>T-39.5_0_002_SBT.PD0</v>
      </c>
      <c r="AE34" s="7">
        <v>31</v>
      </c>
      <c r="AF34" s="14" t="s">
        <v>123</v>
      </c>
      <c r="AG34" s="19" t="s">
        <v>122</v>
      </c>
      <c r="AH34" s="41">
        <v>41376.746527777781</v>
      </c>
      <c r="AI34" s="14">
        <v>624838.63</v>
      </c>
      <c r="AJ34" s="14">
        <v>4681856.6100000003</v>
      </c>
      <c r="AK34" s="14">
        <v>9.5399999999999991</v>
      </c>
      <c r="AL34" s="14">
        <v>9.42</v>
      </c>
      <c r="AM34" s="14">
        <v>9.74</v>
      </c>
      <c r="AN34" s="14">
        <v>0.16</v>
      </c>
      <c r="AO34" s="16">
        <v>4.4000000000000004</v>
      </c>
      <c r="AP34" s="17"/>
    </row>
    <row r="35" spans="2:42" x14ac:dyDescent="0.25">
      <c r="B35" s="43">
        <f t="shared" si="0"/>
        <v>41376.72152777778</v>
      </c>
      <c r="C35" s="22" t="s">
        <v>11</v>
      </c>
      <c r="D35" s="25">
        <v>7.2723008438946443E-6</v>
      </c>
      <c r="E35" s="25">
        <v>2.4241002812982148E-4</v>
      </c>
      <c r="F35" s="25">
        <v>4.4452272176464525E-3</v>
      </c>
      <c r="G35" s="24">
        <f t="shared" si="1"/>
        <v>10.77</v>
      </c>
      <c r="H35" s="24">
        <f t="shared" si="2"/>
        <v>0.19</v>
      </c>
      <c r="I35" s="11"/>
      <c r="N35" s="34">
        <v>41376.72152777778</v>
      </c>
      <c r="O35" s="7">
        <f t="shared" si="6"/>
        <v>10.77</v>
      </c>
      <c r="P35" s="7">
        <f t="shared" si="7"/>
        <v>0.19</v>
      </c>
      <c r="Q35" s="7">
        <v>1980</v>
      </c>
      <c r="R35" s="7">
        <v>1370</v>
      </c>
      <c r="S35" s="36">
        <v>41376.75</v>
      </c>
      <c r="T35" s="7">
        <v>6.8000000000000005E-2</v>
      </c>
      <c r="U35" s="7">
        <v>1.7000000000000001E-2</v>
      </c>
      <c r="V35" s="7">
        <f t="shared" si="3"/>
        <v>90</v>
      </c>
      <c r="W35" s="33">
        <f t="shared" si="4"/>
        <v>0.2230971128608924</v>
      </c>
      <c r="X35" s="7" t="str">
        <f t="shared" si="8"/>
        <v>S-39.60</v>
      </c>
      <c r="Y35" s="7" t="str">
        <f t="shared" si="9"/>
        <v>T39.6_0_002_SBT.PD0</v>
      </c>
      <c r="AE35" s="7">
        <v>32</v>
      </c>
      <c r="AF35" s="14" t="s">
        <v>125</v>
      </c>
      <c r="AG35" s="14" t="s">
        <v>124</v>
      </c>
      <c r="AH35" s="41">
        <v>41376.72152777778</v>
      </c>
      <c r="AI35" s="14">
        <v>624756.04</v>
      </c>
      <c r="AJ35" s="14">
        <v>4682105.83</v>
      </c>
      <c r="AK35" s="14">
        <v>10.77</v>
      </c>
      <c r="AL35" s="14">
        <v>10.71</v>
      </c>
      <c r="AM35" s="14">
        <v>10.88</v>
      </c>
      <c r="AN35" s="14">
        <v>0.19</v>
      </c>
      <c r="AO35" s="16">
        <v>3.9</v>
      </c>
      <c r="AP35" s="17"/>
    </row>
    <row r="36" spans="2:42" x14ac:dyDescent="0.25">
      <c r="B36" s="43">
        <f t="shared" si="0"/>
        <v>41376.657638888886</v>
      </c>
      <c r="C36" s="22" t="s">
        <v>6</v>
      </c>
      <c r="D36" s="25">
        <v>3.3443737044756359E-2</v>
      </c>
      <c r="E36" s="25">
        <v>1.114791234825212</v>
      </c>
      <c r="F36" s="25">
        <v>4.4253313105546067E-2</v>
      </c>
      <c r="G36" s="24">
        <f t="shared" si="1"/>
        <v>11.82</v>
      </c>
      <c r="H36" s="24">
        <f t="shared" si="2"/>
        <v>0.2</v>
      </c>
      <c r="I36" s="11"/>
      <c r="W36" s="33"/>
      <c r="AE36" s="7">
        <v>33</v>
      </c>
      <c r="AF36" s="14" t="s">
        <v>127</v>
      </c>
      <c r="AG36" s="14" t="s">
        <v>126</v>
      </c>
      <c r="AH36" s="41">
        <v>41376.657638888886</v>
      </c>
      <c r="AI36" s="14">
        <v>624602.11</v>
      </c>
      <c r="AJ36" s="14">
        <v>4682094.3600000003</v>
      </c>
      <c r="AK36" s="14">
        <v>11.82</v>
      </c>
      <c r="AL36" s="14">
        <v>11.75</v>
      </c>
      <c r="AM36" s="14">
        <v>12.34</v>
      </c>
      <c r="AN36" s="14">
        <v>0.2</v>
      </c>
      <c r="AO36" s="16">
        <v>19.399999999999999</v>
      </c>
      <c r="AP36" s="17"/>
    </row>
    <row r="37" spans="2:42" x14ac:dyDescent="0.25">
      <c r="B37" s="43">
        <f t="shared" si="0"/>
        <v>41376.681944444441</v>
      </c>
      <c r="C37" s="22" t="s">
        <v>14</v>
      </c>
      <c r="D37" s="25">
        <v>2.8883714891208251E-2</v>
      </c>
      <c r="E37" s="25">
        <v>0.96279049637360836</v>
      </c>
      <c r="F37" s="25">
        <v>5.9691450483731957E-2</v>
      </c>
      <c r="G37" s="24">
        <f t="shared" si="1"/>
        <v>12.65</v>
      </c>
      <c r="H37" s="24">
        <f t="shared" si="2"/>
        <v>0.2</v>
      </c>
      <c r="I37" s="11"/>
      <c r="N37" s="34">
        <v>41376.681944444441</v>
      </c>
      <c r="O37" s="7">
        <f>AK37</f>
        <v>12.65</v>
      </c>
      <c r="P37" s="7">
        <f>AN37</f>
        <v>0.2</v>
      </c>
      <c r="Q37" s="7">
        <v>1990</v>
      </c>
      <c r="R37" s="7">
        <v>1380</v>
      </c>
      <c r="S37" s="36">
        <v>41376.708333333336</v>
      </c>
      <c r="T37" s="7">
        <v>7.4999999999999997E-2</v>
      </c>
      <c r="U37" s="7">
        <v>0.02</v>
      </c>
      <c r="V37" s="7">
        <f>(S37-$X$25)*24</f>
        <v>89.000000000058208</v>
      </c>
      <c r="W37" s="33">
        <f t="shared" si="4"/>
        <v>0.24606299212598423</v>
      </c>
      <c r="X37" s="7" t="str">
        <f>AF37</f>
        <v>S-39.75</v>
      </c>
      <c r="Y37" s="7" t="str">
        <f>AG37</f>
        <v>T-39.75-2_0_004_SBT.PD0</v>
      </c>
      <c r="AE37" s="7">
        <v>34</v>
      </c>
      <c r="AF37" s="14" t="s">
        <v>129</v>
      </c>
      <c r="AG37" s="14" t="s">
        <v>128</v>
      </c>
      <c r="AH37" s="41">
        <v>41376.681944444441</v>
      </c>
      <c r="AI37" s="14">
        <v>624540.53</v>
      </c>
      <c r="AJ37" s="14">
        <v>4682126.43</v>
      </c>
      <c r="AK37" s="14">
        <v>12.65</v>
      </c>
      <c r="AL37" s="14">
        <v>12.54</v>
      </c>
      <c r="AM37" s="14">
        <v>12.92</v>
      </c>
      <c r="AN37" s="14">
        <v>0.2</v>
      </c>
      <c r="AO37" s="16">
        <v>35</v>
      </c>
      <c r="AP37" s="17"/>
    </row>
    <row r="38" spans="2:42" x14ac:dyDescent="0.25">
      <c r="B38" s="43">
        <f t="shared" si="0"/>
        <v>41376.616666666669</v>
      </c>
      <c r="C38" s="22" t="s">
        <v>15</v>
      </c>
      <c r="D38" s="25">
        <v>4.240863870646149E-4</v>
      </c>
      <c r="E38" s="25">
        <v>1.413621290215383E-2</v>
      </c>
      <c r="F38" s="25">
        <v>9.2210174465460638E-3</v>
      </c>
      <c r="G38" s="24">
        <f t="shared" si="1"/>
        <v>7.62</v>
      </c>
      <c r="H38" s="24">
        <f t="shared" si="2"/>
        <v>0.14000000000000001</v>
      </c>
      <c r="I38" s="11" t="str">
        <f>AP38</f>
        <v xml:space="preserve">appears to be some wave action in this data </v>
      </c>
      <c r="N38" s="34">
        <v>41376.616666666669</v>
      </c>
      <c r="O38" s="7">
        <f>AK38</f>
        <v>7.62</v>
      </c>
      <c r="P38" s="7">
        <f>AN38</f>
        <v>0.14000000000000001</v>
      </c>
      <c r="Q38" s="7">
        <v>1920</v>
      </c>
      <c r="R38" s="7">
        <v>1350</v>
      </c>
      <c r="S38" s="36">
        <v>41376.625</v>
      </c>
      <c r="T38" s="7">
        <v>1.4999999999999999E-2</v>
      </c>
      <c r="U38" s="7">
        <v>2E-3</v>
      </c>
      <c r="V38" s="7">
        <f>(S38-$X$25)*24</f>
        <v>87</v>
      </c>
      <c r="W38" s="33">
        <f>T38/0.3048</f>
        <v>4.9212598425196846E-2</v>
      </c>
      <c r="X38" s="7" t="str">
        <f>AF38</f>
        <v>S_1-39.79</v>
      </c>
      <c r="Y38" s="7" t="str">
        <f>AG38</f>
        <v>T-39.79-1_0_002_SBT.PDO</v>
      </c>
      <c r="AA38" s="7" t="s">
        <v>164</v>
      </c>
      <c r="AE38" s="7">
        <v>35</v>
      </c>
      <c r="AF38" s="14" t="s">
        <v>135</v>
      </c>
      <c r="AG38" s="14" t="s">
        <v>134</v>
      </c>
      <c r="AH38" s="41">
        <v>41376.616666666669</v>
      </c>
      <c r="AI38" s="14">
        <v>624409.82999999996</v>
      </c>
      <c r="AJ38" s="14">
        <v>4682356.3099999996</v>
      </c>
      <c r="AK38" s="14">
        <v>7.62</v>
      </c>
      <c r="AL38" s="14">
        <v>7.56</v>
      </c>
      <c r="AM38" s="14">
        <v>8.1120000000000001</v>
      </c>
      <c r="AN38" s="14">
        <v>0.14000000000000001</v>
      </c>
      <c r="AO38" s="16">
        <v>13.2</v>
      </c>
      <c r="AP38" s="17" t="s">
        <v>117</v>
      </c>
    </row>
    <row r="39" spans="2:42" x14ac:dyDescent="0.25">
      <c r="B39" s="43">
        <f t="shared" si="0"/>
        <v>41376.622916666667</v>
      </c>
      <c r="C39" s="22" t="s">
        <v>7</v>
      </c>
      <c r="D39" s="25">
        <v>6.424700449498752E-2</v>
      </c>
      <c r="E39" s="25">
        <v>2.1415668164995836</v>
      </c>
      <c r="F39" s="25">
        <v>0.13738533107666787</v>
      </c>
      <c r="G39" s="24">
        <f t="shared" si="1"/>
        <v>15.27</v>
      </c>
      <c r="H39" s="24">
        <f t="shared" si="2"/>
        <v>0.26</v>
      </c>
      <c r="I39" s="11"/>
      <c r="AE39" s="7">
        <v>36</v>
      </c>
      <c r="AF39" s="14" t="s">
        <v>133</v>
      </c>
      <c r="AG39" s="14" t="s">
        <v>132</v>
      </c>
      <c r="AH39" s="41">
        <v>41376.622916666667</v>
      </c>
      <c r="AI39" s="14">
        <v>624457.21</v>
      </c>
      <c r="AJ39" s="14">
        <v>4682261.46</v>
      </c>
      <c r="AK39" s="14">
        <v>15.27</v>
      </c>
      <c r="AL39" s="14">
        <v>14.35</v>
      </c>
      <c r="AM39" s="14">
        <v>15.6</v>
      </c>
      <c r="AN39" s="14">
        <v>0.26</v>
      </c>
      <c r="AO39" s="16">
        <v>8.9</v>
      </c>
      <c r="AP39" s="17"/>
    </row>
    <row r="40" spans="2:42" x14ac:dyDescent="0.25">
      <c r="B40" s="43">
        <f t="shared" si="0"/>
        <v>41376.629861111112</v>
      </c>
      <c r="C40" s="22" t="s">
        <v>8</v>
      </c>
      <c r="D40" s="25">
        <v>4.3725401427013649E-3</v>
      </c>
      <c r="E40" s="25">
        <v>0.14575133809004551</v>
      </c>
      <c r="F40" s="25">
        <v>2.9121856752614837E-2</v>
      </c>
      <c r="G40" s="24">
        <f t="shared" si="1"/>
        <v>10.9</v>
      </c>
      <c r="H40" s="24">
        <f t="shared" si="2"/>
        <v>0.22</v>
      </c>
      <c r="I40" s="11" t="str">
        <f>AP40</f>
        <v xml:space="preserve">appears to be some wave action in this data </v>
      </c>
      <c r="AE40" s="7">
        <v>37</v>
      </c>
      <c r="AF40" s="14" t="s">
        <v>131</v>
      </c>
      <c r="AG40" s="14" t="s">
        <v>130</v>
      </c>
      <c r="AH40" s="41">
        <v>41376.629861111112</v>
      </c>
      <c r="AI40" s="14">
        <v>624414.09</v>
      </c>
      <c r="AJ40" s="14">
        <v>4682189.8</v>
      </c>
      <c r="AK40" s="14">
        <v>10.9</v>
      </c>
      <c r="AL40" s="14">
        <v>10.95</v>
      </c>
      <c r="AM40" s="14">
        <v>11.16</v>
      </c>
      <c r="AN40" s="14">
        <v>0.22</v>
      </c>
      <c r="AO40" s="16">
        <v>11.4</v>
      </c>
      <c r="AP40" s="17" t="s">
        <v>117</v>
      </c>
    </row>
    <row r="41" spans="2:42" x14ac:dyDescent="0.25">
      <c r="B41" s="43">
        <f t="shared" si="0"/>
        <v>41376.582638888889</v>
      </c>
      <c r="C41" s="22" t="s">
        <v>9</v>
      </c>
      <c r="D41" s="25">
        <v>5.0352990211183841E-2</v>
      </c>
      <c r="E41" s="25">
        <v>1.6784330070394615</v>
      </c>
      <c r="F41" s="25">
        <v>0.12341884508805498</v>
      </c>
      <c r="G41" s="24">
        <f t="shared" si="1"/>
        <v>10.47</v>
      </c>
      <c r="H41" s="24">
        <f t="shared" si="2"/>
        <v>0.28000000000000003</v>
      </c>
      <c r="I41" s="11"/>
      <c r="N41" s="34">
        <v>41376.582638888889</v>
      </c>
      <c r="O41" s="7">
        <f>AK41</f>
        <v>10.47</v>
      </c>
      <c r="P41" s="7">
        <f>AN41</f>
        <v>0.28000000000000003</v>
      </c>
      <c r="Q41" s="7">
        <v>1910</v>
      </c>
      <c r="R41" s="7">
        <v>1320</v>
      </c>
      <c r="S41" s="36">
        <v>41376.583333333336</v>
      </c>
      <c r="T41" s="7">
        <v>0.06</v>
      </c>
      <c r="U41" s="7">
        <v>0.01</v>
      </c>
      <c r="V41" s="7">
        <f>(S41-$X$25)*24</f>
        <v>86.000000000058208</v>
      </c>
      <c r="W41" s="33">
        <f>T41/0.3048</f>
        <v>0.19685039370078738</v>
      </c>
      <c r="X41" s="7" t="str">
        <f>AF41</f>
        <v>S_1-39.82</v>
      </c>
      <c r="Y41" s="7" t="str">
        <f>AG41</f>
        <v>T-39.82-1_0_003_SBT.PDO</v>
      </c>
      <c r="AA41" s="7" t="s">
        <v>164</v>
      </c>
      <c r="AE41" s="7">
        <v>38</v>
      </c>
      <c r="AF41" s="14" t="s">
        <v>141</v>
      </c>
      <c r="AG41" s="14" t="s">
        <v>140</v>
      </c>
      <c r="AH41" s="41">
        <v>41376.582638888889</v>
      </c>
      <c r="AI41" s="14">
        <v>624403.48</v>
      </c>
      <c r="AJ41" s="14">
        <v>4682215.51</v>
      </c>
      <c r="AK41" s="14">
        <v>10.47</v>
      </c>
      <c r="AL41" s="14">
        <v>10.47</v>
      </c>
      <c r="AM41" s="14">
        <v>10.77</v>
      </c>
      <c r="AN41" s="14">
        <v>0.28000000000000003</v>
      </c>
      <c r="AO41" s="16">
        <v>18.41</v>
      </c>
      <c r="AP41" s="17"/>
    </row>
    <row r="42" spans="2:42" x14ac:dyDescent="0.25">
      <c r="B42" s="43">
        <f t="shared" si="0"/>
        <v>41376.59097222222</v>
      </c>
      <c r="C42" s="22" t="s">
        <v>10</v>
      </c>
      <c r="D42" s="25">
        <v>1.4508353702399671E-2</v>
      </c>
      <c r="E42" s="25">
        <v>0.48361179007998906</v>
      </c>
      <c r="F42" s="25">
        <v>6.0385399278994167E-2</v>
      </c>
      <c r="G42" s="24">
        <f t="shared" si="1"/>
        <v>19.809999999999999</v>
      </c>
      <c r="H42" s="24">
        <f t="shared" si="2"/>
        <v>0.31</v>
      </c>
      <c r="I42" s="11"/>
      <c r="AE42" s="7">
        <v>38</v>
      </c>
      <c r="AF42" s="14" t="s">
        <v>139</v>
      </c>
      <c r="AG42" s="14" t="s">
        <v>138</v>
      </c>
      <c r="AH42" s="41">
        <v>41376.59097222222</v>
      </c>
      <c r="AI42" s="14">
        <v>624425.87208700005</v>
      </c>
      <c r="AJ42" s="14">
        <v>4682275.1079299999</v>
      </c>
      <c r="AK42" s="14">
        <v>19.809999999999999</v>
      </c>
      <c r="AL42" s="14">
        <v>19.13</v>
      </c>
      <c r="AM42" s="14">
        <v>19.809999999999999</v>
      </c>
      <c r="AN42" s="14">
        <v>0.31</v>
      </c>
      <c r="AO42" s="16">
        <v>15.98</v>
      </c>
      <c r="AP42" s="17"/>
    </row>
    <row r="43" spans="2:42" x14ac:dyDescent="0.25">
      <c r="B43" s="43">
        <f t="shared" si="0"/>
        <v>41376.597222222219</v>
      </c>
      <c r="C43" s="22" t="s">
        <v>16</v>
      </c>
      <c r="D43" s="25">
        <v>1.2944775518368373E-2</v>
      </c>
      <c r="E43" s="25">
        <v>0.43149251727894578</v>
      </c>
      <c r="F43" s="25">
        <v>5.0753689525495381E-2</v>
      </c>
      <c r="G43" s="24">
        <f t="shared" si="1"/>
        <v>9.31</v>
      </c>
      <c r="H43" s="24">
        <f t="shared" si="2"/>
        <v>0.21</v>
      </c>
      <c r="I43" s="11"/>
      <c r="AE43" s="7">
        <v>40</v>
      </c>
      <c r="AF43" s="14" t="s">
        <v>137</v>
      </c>
      <c r="AG43" s="14" t="s">
        <v>136</v>
      </c>
      <c r="AH43" s="41">
        <v>41376.597222222219</v>
      </c>
      <c r="AI43" s="14">
        <v>624398.93000000005</v>
      </c>
      <c r="AJ43" s="14">
        <v>4682323.12</v>
      </c>
      <c r="AK43" s="14">
        <v>9.31</v>
      </c>
      <c r="AL43" s="14">
        <v>9.25</v>
      </c>
      <c r="AM43" s="14">
        <v>9.9499999999999993</v>
      </c>
      <c r="AN43" s="14">
        <v>0.21</v>
      </c>
      <c r="AO43" s="16">
        <v>15.6</v>
      </c>
      <c r="AP43" s="17"/>
    </row>
    <row r="44" spans="2:42" x14ac:dyDescent="0.25">
      <c r="C44" s="1"/>
      <c r="D44" s="4"/>
      <c r="E44" s="4"/>
      <c r="F44" s="4"/>
      <c r="AE44" s="7"/>
      <c r="AF44" s="14" t="s">
        <v>116</v>
      </c>
      <c r="AG44" s="14" t="s">
        <v>115</v>
      </c>
      <c r="AH44" s="41">
        <v>41379.709027777775</v>
      </c>
      <c r="AI44" s="14">
        <v>626069.68999999994</v>
      </c>
      <c r="AJ44" s="14">
        <v>4681858.8099999996</v>
      </c>
      <c r="AK44" s="14">
        <v>6.13</v>
      </c>
      <c r="AL44" s="14">
        <v>6.04</v>
      </c>
      <c r="AM44" s="14">
        <v>6.16</v>
      </c>
      <c r="AN44" s="14">
        <v>0.03</v>
      </c>
      <c r="AO44" s="16">
        <v>31.08</v>
      </c>
      <c r="AP44" s="17"/>
    </row>
    <row r="45" spans="2:42" x14ac:dyDescent="0.25">
      <c r="C45" s="2"/>
      <c r="D45" s="5"/>
      <c r="E45" s="6"/>
      <c r="F45" s="5"/>
      <c r="AE45" s="7"/>
      <c r="AF45" s="14" t="s">
        <v>114</v>
      </c>
      <c r="AG45" s="14" t="s">
        <v>113</v>
      </c>
      <c r="AH45" s="41">
        <v>41379.740277777775</v>
      </c>
      <c r="AI45" s="14">
        <v>626481.93000000005</v>
      </c>
      <c r="AJ45" s="14">
        <v>4681771.29</v>
      </c>
      <c r="AK45" s="14">
        <v>6.07</v>
      </c>
      <c r="AL45" s="14">
        <v>5.84</v>
      </c>
      <c r="AM45" s="14">
        <v>6.09</v>
      </c>
      <c r="AN45" s="14">
        <v>0.19</v>
      </c>
      <c r="AO45" s="16">
        <v>5.07</v>
      </c>
      <c r="AP45" s="17"/>
    </row>
    <row r="46" spans="2:42" x14ac:dyDescent="0.25">
      <c r="AE46" s="7"/>
      <c r="AF46" s="14" t="s">
        <v>112</v>
      </c>
      <c r="AG46" s="14" t="s">
        <v>111</v>
      </c>
      <c r="AH46" s="41">
        <v>41379.769444444442</v>
      </c>
      <c r="AI46" s="14">
        <v>626898.44999999995</v>
      </c>
      <c r="AJ46" s="14">
        <v>4681970.59</v>
      </c>
      <c r="AK46" s="14">
        <v>5.35</v>
      </c>
      <c r="AL46" s="14">
        <v>5.21</v>
      </c>
      <c r="AM46" s="14">
        <v>5.42</v>
      </c>
      <c r="AN46" s="14">
        <v>0.13</v>
      </c>
      <c r="AO46" s="16">
        <v>55</v>
      </c>
      <c r="AP46" s="17"/>
    </row>
    <row r="47" spans="2:42" x14ac:dyDescent="0.25">
      <c r="AE47" s="14" t="s">
        <v>110</v>
      </c>
      <c r="AF47" s="14" t="s">
        <v>109</v>
      </c>
      <c r="AG47" s="41">
        <v>41379.820138888892</v>
      </c>
      <c r="AH47" s="14">
        <v>627246.52</v>
      </c>
      <c r="AI47" s="14">
        <v>4681628.8</v>
      </c>
      <c r="AJ47" s="14">
        <v>4.3499999999999996</v>
      </c>
      <c r="AK47" s="14">
        <v>4.29</v>
      </c>
      <c r="AL47" s="14">
        <v>4.3600000000000003</v>
      </c>
      <c r="AM47" s="14">
        <v>0.24</v>
      </c>
      <c r="AN47" s="16">
        <v>12.96</v>
      </c>
      <c r="AO47" s="17"/>
    </row>
    <row r="48" spans="2:42" x14ac:dyDescent="0.25">
      <c r="AE48" s="7"/>
      <c r="AF48" s="14" t="s">
        <v>108</v>
      </c>
      <c r="AG48" s="14" t="s">
        <v>107</v>
      </c>
      <c r="AH48" s="41">
        <v>41379.79583333333</v>
      </c>
      <c r="AI48" s="14">
        <v>627101.68000000005</v>
      </c>
      <c r="AJ48" s="14">
        <v>4681987.34</v>
      </c>
      <c r="AK48" s="14">
        <v>5.31</v>
      </c>
      <c r="AL48" s="14">
        <v>5.23</v>
      </c>
      <c r="AM48" s="14">
        <v>5.36</v>
      </c>
      <c r="AN48" s="14">
        <v>0.04</v>
      </c>
      <c r="AO48" s="16">
        <v>5.12</v>
      </c>
      <c r="AP48" s="17"/>
    </row>
    <row r="49" spans="31:42" x14ac:dyDescent="0.25">
      <c r="AE49" s="7"/>
      <c r="AF49" s="14" t="s">
        <v>106</v>
      </c>
      <c r="AG49" s="14" t="s">
        <v>105</v>
      </c>
      <c r="AH49" s="41">
        <v>41379.842361111114</v>
      </c>
      <c r="AI49" s="14">
        <v>627071.81000000006</v>
      </c>
      <c r="AJ49" s="14">
        <v>4681160.8499999996</v>
      </c>
      <c r="AK49" s="14">
        <v>4</v>
      </c>
      <c r="AL49" s="14">
        <v>3.97</v>
      </c>
      <c r="AM49" s="14">
        <v>4.0199999999999996</v>
      </c>
      <c r="AN49" s="14">
        <v>0.04</v>
      </c>
      <c r="AO49" s="16">
        <v>0.94</v>
      </c>
      <c r="AP49" s="17"/>
    </row>
  </sheetData>
  <sortState ref="AD4:AO49">
    <sortCondition ref="AD4:AD49"/>
  </sortState>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S10"/>
  <sheetViews>
    <sheetView topLeftCell="B220" zoomScale="70" zoomScaleNormal="70" workbookViewId="0">
      <selection activeCell="P267" sqref="P267"/>
    </sheetView>
  </sheetViews>
  <sheetFormatPr defaultRowHeight="15" x14ac:dyDescent="0.25"/>
  <cols>
    <col min="14" max="14" width="13.28515625" customWidth="1"/>
    <col min="15" max="15" width="9.140625" customWidth="1"/>
  </cols>
  <sheetData>
    <row r="1" spans="13:19" s="7" customFormat="1" x14ac:dyDescent="0.25"/>
    <row r="2" spans="13:19" s="7" customFormat="1" x14ac:dyDescent="0.25">
      <c r="M2" s="44"/>
      <c r="N2" s="44"/>
      <c r="O2" s="44"/>
      <c r="P2" s="44"/>
      <c r="Q2" s="44"/>
      <c r="R2" s="44"/>
      <c r="S2" s="44"/>
    </row>
    <row r="3" spans="13:19" s="7" customFormat="1" x14ac:dyDescent="0.25">
      <c r="M3" s="44"/>
      <c r="N3" s="44"/>
      <c r="O3" s="44"/>
      <c r="P3" s="44"/>
      <c r="Q3" s="44"/>
      <c r="R3" s="44"/>
      <c r="S3" s="44"/>
    </row>
    <row r="4" spans="13:19" s="7" customFormat="1" x14ac:dyDescent="0.25">
      <c r="M4" s="44"/>
      <c r="N4" s="44"/>
      <c r="O4" s="44"/>
      <c r="P4" s="44"/>
      <c r="Q4" s="44"/>
      <c r="R4" s="44"/>
      <c r="S4" s="44"/>
    </row>
    <row r="5" spans="13:19" s="7" customFormat="1" x14ac:dyDescent="0.25">
      <c r="M5" s="44"/>
      <c r="N5" s="44"/>
      <c r="O5" s="44"/>
      <c r="P5" s="44"/>
      <c r="Q5" s="44"/>
      <c r="R5" s="44"/>
      <c r="S5" s="44"/>
    </row>
    <row r="6" spans="13:19" s="7" customFormat="1" x14ac:dyDescent="0.25">
      <c r="M6" s="44"/>
      <c r="N6" s="44"/>
      <c r="O6" s="44"/>
      <c r="P6" s="44"/>
      <c r="Q6" s="44"/>
      <c r="R6" s="44"/>
      <c r="S6" s="44"/>
    </row>
    <row r="7" spans="13:19" s="7" customFormat="1" x14ac:dyDescent="0.25">
      <c r="M7" s="44"/>
      <c r="N7" s="44"/>
      <c r="O7" s="44"/>
      <c r="P7" s="44"/>
      <c r="Q7" s="44"/>
      <c r="R7" s="44"/>
      <c r="S7" s="44"/>
    </row>
    <row r="8" spans="13:19" s="7" customFormat="1" x14ac:dyDescent="0.25">
      <c r="M8" s="44"/>
      <c r="N8" s="44"/>
      <c r="O8" s="44"/>
      <c r="P8" s="44"/>
      <c r="Q8" s="44"/>
      <c r="R8" s="44"/>
      <c r="S8" s="44"/>
    </row>
    <row r="9" spans="13:19" x14ac:dyDescent="0.25">
      <c r="M9" s="44"/>
      <c r="N9" s="44"/>
      <c r="O9" s="44"/>
      <c r="P9" s="44"/>
      <c r="Q9" s="44"/>
      <c r="R9" s="44"/>
      <c r="S9" s="44"/>
    </row>
    <row r="10" spans="13:19" x14ac:dyDescent="0.25">
      <c r="M10" s="44"/>
      <c r="N10" s="44"/>
      <c r="O10" s="44"/>
      <c r="P10" s="44"/>
      <c r="Q10" s="44"/>
      <c r="R10" s="44"/>
      <c r="S10" s="44"/>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7"/>
  <sheetViews>
    <sheetView tabSelected="1" workbookViewId="0">
      <selection activeCell="A5" sqref="A5"/>
    </sheetView>
  </sheetViews>
  <sheetFormatPr defaultRowHeight="15" x14ac:dyDescent="0.25"/>
  <cols>
    <col min="1" max="1" width="9.140625" style="7"/>
    <col min="2" max="2" width="10.42578125" style="17" customWidth="1"/>
    <col min="3" max="3" width="22.28515625" style="17" customWidth="1"/>
    <col min="4" max="4" width="12.7109375" style="18" bestFit="1" customWidth="1"/>
    <col min="5" max="6" width="9.140625" style="17"/>
    <col min="7" max="7" width="7.140625" style="17" customWidth="1"/>
    <col min="8" max="8" width="6" style="17" customWidth="1"/>
    <col min="9" max="9" width="5.5703125" style="17" customWidth="1"/>
    <col min="10" max="10" width="9.5703125" style="17" customWidth="1"/>
    <col min="11" max="11" width="10.28515625" style="17" customWidth="1"/>
    <col min="12" max="19" width="9.140625" style="17"/>
    <col min="20" max="16384" width="9.140625" style="7"/>
  </cols>
  <sheetData>
    <row r="1" spans="1:19" s="8" customFormat="1" ht="27" customHeight="1" x14ac:dyDescent="0.25">
      <c r="B1" s="12" t="s">
        <v>151</v>
      </c>
      <c r="C1" s="12" t="s">
        <v>150</v>
      </c>
      <c r="D1" s="13" t="s">
        <v>149</v>
      </c>
      <c r="E1" s="12" t="s">
        <v>148</v>
      </c>
      <c r="F1" s="12" t="s">
        <v>147</v>
      </c>
      <c r="G1" s="12" t="s">
        <v>146</v>
      </c>
      <c r="H1" s="12" t="s">
        <v>145</v>
      </c>
      <c r="I1" s="12" t="s">
        <v>144</v>
      </c>
      <c r="J1" s="12" t="s">
        <v>143</v>
      </c>
      <c r="K1" s="12" t="s">
        <v>142</v>
      </c>
      <c r="L1" s="10"/>
      <c r="M1" s="10"/>
      <c r="N1" s="10"/>
      <c r="O1" s="10"/>
      <c r="P1" s="10"/>
      <c r="Q1" s="10"/>
      <c r="R1" s="10"/>
      <c r="S1" s="10"/>
    </row>
    <row r="2" spans="1:19" x14ac:dyDescent="0.25">
      <c r="A2" s="7">
        <v>38</v>
      </c>
      <c r="B2" s="14" t="s">
        <v>141</v>
      </c>
      <c r="C2" s="14" t="s">
        <v>140</v>
      </c>
      <c r="D2" s="15">
        <v>41376.582638888889</v>
      </c>
      <c r="E2" s="14">
        <v>624403.48</v>
      </c>
      <c r="F2" s="14">
        <v>4682215.51</v>
      </c>
      <c r="G2" s="14">
        <v>10.47</v>
      </c>
      <c r="H2" s="14">
        <v>10.47</v>
      </c>
      <c r="I2" s="14">
        <v>10.77</v>
      </c>
      <c r="J2" s="14">
        <v>0.28000000000000003</v>
      </c>
      <c r="K2" s="16">
        <v>18.41</v>
      </c>
      <c r="P2" s="17">
        <v>1</v>
      </c>
      <c r="Q2" s="17">
        <v>30</v>
      </c>
      <c r="R2" s="17" t="s">
        <v>35</v>
      </c>
    </row>
    <row r="3" spans="1:19" x14ac:dyDescent="0.25">
      <c r="A3" s="7">
        <v>38</v>
      </c>
      <c r="B3" s="14" t="s">
        <v>139</v>
      </c>
      <c r="C3" s="14" t="s">
        <v>138</v>
      </c>
      <c r="D3" s="15">
        <v>41376.59097222222</v>
      </c>
      <c r="E3" s="14">
        <v>624425.87208700005</v>
      </c>
      <c r="F3" s="14">
        <v>4682275.1079299999</v>
      </c>
      <c r="G3" s="14">
        <v>19.809999999999999</v>
      </c>
      <c r="H3" s="14">
        <v>19.13</v>
      </c>
      <c r="I3" s="14">
        <v>19.809999999999999</v>
      </c>
      <c r="J3" s="14">
        <v>0.31</v>
      </c>
      <c r="K3" s="16">
        <v>15.98</v>
      </c>
      <c r="P3" s="17">
        <v>2</v>
      </c>
      <c r="Q3" s="17">
        <v>31</v>
      </c>
      <c r="R3" s="17" t="s">
        <v>36</v>
      </c>
    </row>
    <row r="4" spans="1:19" x14ac:dyDescent="0.25">
      <c r="A4" s="7">
        <v>40</v>
      </c>
      <c r="B4" s="14" t="s">
        <v>137</v>
      </c>
      <c r="C4" s="14" t="s">
        <v>136</v>
      </c>
      <c r="D4" s="15">
        <v>41376.597222222219</v>
      </c>
      <c r="E4" s="14">
        <v>624398.93000000005</v>
      </c>
      <c r="F4" s="14">
        <v>4682323.12</v>
      </c>
      <c r="G4" s="14">
        <v>9.31</v>
      </c>
      <c r="H4" s="14">
        <v>9.25</v>
      </c>
      <c r="I4" s="14">
        <v>9.9499999999999993</v>
      </c>
      <c r="J4" s="14">
        <v>0.21</v>
      </c>
      <c r="K4" s="16">
        <v>15.6</v>
      </c>
      <c r="P4" s="17">
        <v>3</v>
      </c>
      <c r="Q4" s="17">
        <v>37</v>
      </c>
      <c r="R4" s="17" t="s">
        <v>40</v>
      </c>
    </row>
    <row r="5" spans="1:19" x14ac:dyDescent="0.25">
      <c r="A5" s="7">
        <v>35</v>
      </c>
      <c r="B5" s="14" t="s">
        <v>135</v>
      </c>
      <c r="C5" s="14" t="s">
        <v>134</v>
      </c>
      <c r="D5" s="15">
        <v>41376.616666666669</v>
      </c>
      <c r="E5" s="14">
        <v>624409.82999999996</v>
      </c>
      <c r="F5" s="14">
        <v>4682356.3099999996</v>
      </c>
      <c r="G5" s="14">
        <v>7.62</v>
      </c>
      <c r="H5" s="14">
        <v>7.56</v>
      </c>
      <c r="I5" s="14">
        <v>8.1120000000000001</v>
      </c>
      <c r="J5" s="14">
        <v>0.14000000000000001</v>
      </c>
      <c r="K5" s="16">
        <v>13.2</v>
      </c>
      <c r="L5" s="17" t="s">
        <v>117</v>
      </c>
      <c r="P5" s="17">
        <v>4</v>
      </c>
      <c r="Q5" s="17">
        <v>38</v>
      </c>
      <c r="R5" s="17" t="s">
        <v>41</v>
      </c>
    </row>
    <row r="6" spans="1:19" x14ac:dyDescent="0.25">
      <c r="A6" s="7">
        <v>36</v>
      </c>
      <c r="B6" s="14" t="s">
        <v>133</v>
      </c>
      <c r="C6" s="14" t="s">
        <v>132</v>
      </c>
      <c r="D6" s="15">
        <v>41376.622916666667</v>
      </c>
      <c r="E6" s="14">
        <v>624457.21</v>
      </c>
      <c r="F6" s="14">
        <v>4682261.46</v>
      </c>
      <c r="G6" s="14">
        <v>15.27</v>
      </c>
      <c r="H6" s="14">
        <v>14.35</v>
      </c>
      <c r="I6" s="14">
        <v>15.6</v>
      </c>
      <c r="J6" s="14">
        <v>0.26</v>
      </c>
      <c r="K6" s="16">
        <v>8.9</v>
      </c>
      <c r="P6" s="17">
        <v>5</v>
      </c>
      <c r="Q6" s="17">
        <v>39</v>
      </c>
      <c r="R6" s="17" t="s">
        <v>42</v>
      </c>
    </row>
    <row r="7" spans="1:19" x14ac:dyDescent="0.25">
      <c r="A7" s="7">
        <v>37</v>
      </c>
      <c r="B7" s="14" t="s">
        <v>131</v>
      </c>
      <c r="C7" s="14" t="s">
        <v>130</v>
      </c>
      <c r="D7" s="15">
        <v>41376.629861111112</v>
      </c>
      <c r="E7" s="14">
        <v>624414.09</v>
      </c>
      <c r="F7" s="14">
        <v>4682189.8</v>
      </c>
      <c r="G7" s="14">
        <v>10.9</v>
      </c>
      <c r="H7" s="14">
        <v>10.95</v>
      </c>
      <c r="I7" s="14">
        <v>11.16</v>
      </c>
      <c r="J7" s="14">
        <v>0.22</v>
      </c>
      <c r="K7" s="16">
        <v>11.4</v>
      </c>
      <c r="L7" s="17" t="s">
        <v>117</v>
      </c>
      <c r="P7" s="17">
        <v>6</v>
      </c>
      <c r="Q7" s="17">
        <v>40</v>
      </c>
      <c r="R7" s="17" t="s">
        <v>43</v>
      </c>
    </row>
    <row r="8" spans="1:19" x14ac:dyDescent="0.25">
      <c r="A8" s="7">
        <v>34</v>
      </c>
      <c r="B8" s="14" t="s">
        <v>129</v>
      </c>
      <c r="C8" s="14" t="s">
        <v>128</v>
      </c>
      <c r="D8" s="15">
        <v>41376.681944444441</v>
      </c>
      <c r="E8" s="14">
        <v>624540.53</v>
      </c>
      <c r="F8" s="14">
        <v>4682126.43</v>
      </c>
      <c r="G8" s="14">
        <v>12.65</v>
      </c>
      <c r="H8" s="14">
        <v>12.54</v>
      </c>
      <c r="I8" s="14">
        <v>12.92</v>
      </c>
      <c r="J8" s="14">
        <v>0.2</v>
      </c>
      <c r="K8" s="16">
        <v>35</v>
      </c>
      <c r="P8" s="17">
        <v>7</v>
      </c>
      <c r="Q8" s="17">
        <v>19</v>
      </c>
      <c r="R8" s="17" t="s">
        <v>24</v>
      </c>
    </row>
    <row r="9" spans="1:19" x14ac:dyDescent="0.25">
      <c r="A9" s="7">
        <v>33</v>
      </c>
      <c r="B9" s="14" t="s">
        <v>127</v>
      </c>
      <c r="C9" s="14" t="s">
        <v>126</v>
      </c>
      <c r="D9" s="15">
        <v>41376.657638888886</v>
      </c>
      <c r="E9" s="14">
        <v>624602.11</v>
      </c>
      <c r="F9" s="14">
        <v>4682094.3600000003</v>
      </c>
      <c r="G9" s="14">
        <v>11.82</v>
      </c>
      <c r="H9" s="14">
        <v>11.75</v>
      </c>
      <c r="I9" s="14">
        <v>12.34</v>
      </c>
      <c r="J9" s="14">
        <v>0.2</v>
      </c>
      <c r="K9" s="16">
        <v>19.399999999999999</v>
      </c>
      <c r="P9" s="17">
        <v>8</v>
      </c>
      <c r="Q9" s="17">
        <v>20</v>
      </c>
      <c r="R9" s="17" t="s">
        <v>25</v>
      </c>
    </row>
    <row r="10" spans="1:19" x14ac:dyDescent="0.25">
      <c r="A10" s="7">
        <v>32</v>
      </c>
      <c r="B10" s="14" t="s">
        <v>125</v>
      </c>
      <c r="C10" s="14" t="s">
        <v>124</v>
      </c>
      <c r="D10" s="15">
        <v>41376.72152777778</v>
      </c>
      <c r="E10" s="14">
        <v>624756.04</v>
      </c>
      <c r="F10" s="14">
        <v>4682105.83</v>
      </c>
      <c r="G10" s="14">
        <v>10.77</v>
      </c>
      <c r="H10" s="14">
        <v>10.71</v>
      </c>
      <c r="I10" s="14">
        <v>10.88</v>
      </c>
      <c r="J10" s="14">
        <v>0.19</v>
      </c>
      <c r="K10" s="16">
        <v>3.9</v>
      </c>
      <c r="P10" s="17">
        <v>9</v>
      </c>
      <c r="Q10" s="17">
        <v>21</v>
      </c>
      <c r="R10" s="17" t="s">
        <v>26</v>
      </c>
    </row>
    <row r="11" spans="1:19" x14ac:dyDescent="0.25">
      <c r="A11" s="7">
        <v>31</v>
      </c>
      <c r="B11" s="14" t="s">
        <v>123</v>
      </c>
      <c r="C11" s="14" t="s">
        <v>122</v>
      </c>
      <c r="D11" s="15">
        <v>41376.746527777781</v>
      </c>
      <c r="E11" s="14">
        <v>624838.63</v>
      </c>
      <c r="F11" s="14">
        <v>4681856.6100000003</v>
      </c>
      <c r="G11" s="14">
        <v>9.5399999999999991</v>
      </c>
      <c r="H11" s="14">
        <v>9.42</v>
      </c>
      <c r="I11" s="14">
        <v>9.74</v>
      </c>
      <c r="J11" s="14">
        <v>0.16</v>
      </c>
      <c r="K11" s="16">
        <v>4.4000000000000004</v>
      </c>
      <c r="P11" s="17">
        <v>10</v>
      </c>
      <c r="Q11" s="17">
        <v>22</v>
      </c>
      <c r="R11" s="17" t="s">
        <v>27</v>
      </c>
    </row>
    <row r="12" spans="1:19" x14ac:dyDescent="0.25">
      <c r="A12" s="7">
        <v>30</v>
      </c>
      <c r="B12" s="14" t="s">
        <v>121</v>
      </c>
      <c r="C12" s="14" t="s">
        <v>120</v>
      </c>
      <c r="D12" s="15">
        <v>41378.490972222222</v>
      </c>
      <c r="E12" s="14">
        <v>625267.74</v>
      </c>
      <c r="F12" s="14">
        <v>4681841.0999999996</v>
      </c>
      <c r="G12" s="14">
        <v>8.8699999999999992</v>
      </c>
      <c r="H12" s="14">
        <v>8.5500000000000007</v>
      </c>
      <c r="I12" s="14">
        <v>8.9700000000000006</v>
      </c>
      <c r="J12" s="14">
        <v>7.0000000000000007E-2</v>
      </c>
      <c r="K12" s="16">
        <v>5.8</v>
      </c>
      <c r="L12" s="17" t="s">
        <v>117</v>
      </c>
      <c r="P12" s="17">
        <v>11</v>
      </c>
      <c r="Q12" s="17">
        <v>23</v>
      </c>
      <c r="R12" s="17" t="s">
        <v>28</v>
      </c>
    </row>
    <row r="13" spans="1:19" x14ac:dyDescent="0.25">
      <c r="A13" s="7">
        <v>29</v>
      </c>
      <c r="B13" s="14" t="s">
        <v>119</v>
      </c>
      <c r="C13" s="14" t="s">
        <v>118</v>
      </c>
      <c r="D13" s="15">
        <v>41378.523611111108</v>
      </c>
      <c r="E13" s="14">
        <v>625660.22</v>
      </c>
      <c r="F13" s="14">
        <v>4681819.37</v>
      </c>
      <c r="G13" s="14">
        <v>7.07</v>
      </c>
      <c r="H13" s="14">
        <v>6.92</v>
      </c>
      <c r="I13" s="14">
        <v>7.23</v>
      </c>
      <c r="J13" s="14">
        <v>0.08</v>
      </c>
      <c r="K13" s="16">
        <v>9</v>
      </c>
      <c r="L13" s="17" t="s">
        <v>117</v>
      </c>
      <c r="P13" s="17">
        <v>12</v>
      </c>
      <c r="Q13" s="17">
        <v>24</v>
      </c>
      <c r="R13" s="17" t="s">
        <v>29</v>
      </c>
    </row>
    <row r="14" spans="1:19" x14ac:dyDescent="0.25">
      <c r="B14" s="14" t="s">
        <v>116</v>
      </c>
      <c r="C14" s="14" t="s">
        <v>115</v>
      </c>
      <c r="D14" s="15">
        <v>41379.709027777775</v>
      </c>
      <c r="E14" s="14">
        <v>626069.68999999994</v>
      </c>
      <c r="F14" s="14">
        <v>4681858.8099999996</v>
      </c>
      <c r="G14" s="14">
        <v>6.13</v>
      </c>
      <c r="H14" s="14">
        <v>6.04</v>
      </c>
      <c r="I14" s="14">
        <v>6.16</v>
      </c>
      <c r="J14" s="14">
        <v>0.03</v>
      </c>
      <c r="K14" s="16">
        <v>31.08</v>
      </c>
      <c r="P14" s="17">
        <v>13</v>
      </c>
      <c r="Q14" s="17">
        <v>25</v>
      </c>
      <c r="R14" s="17" t="s">
        <v>30</v>
      </c>
    </row>
    <row r="15" spans="1:19" x14ac:dyDescent="0.25">
      <c r="B15" s="14" t="s">
        <v>114</v>
      </c>
      <c r="C15" s="14" t="s">
        <v>113</v>
      </c>
      <c r="D15" s="15">
        <v>41379.740277777775</v>
      </c>
      <c r="E15" s="14">
        <v>626481.93000000005</v>
      </c>
      <c r="F15" s="14">
        <v>4681771.29</v>
      </c>
      <c r="G15" s="14">
        <v>6.07</v>
      </c>
      <c r="H15" s="14">
        <v>5.84</v>
      </c>
      <c r="I15" s="14">
        <v>6.09</v>
      </c>
      <c r="J15" s="14">
        <v>0.19</v>
      </c>
      <c r="K15" s="16">
        <v>5.07</v>
      </c>
      <c r="P15" s="17">
        <v>14</v>
      </c>
      <c r="Q15" s="17">
        <v>26</v>
      </c>
      <c r="R15" s="17" t="s">
        <v>31</v>
      </c>
    </row>
    <row r="16" spans="1:19" x14ac:dyDescent="0.25">
      <c r="B16" s="14" t="s">
        <v>112</v>
      </c>
      <c r="C16" s="14" t="s">
        <v>111</v>
      </c>
      <c r="D16" s="15">
        <v>41379.769444444442</v>
      </c>
      <c r="E16" s="14">
        <v>626898.44999999995</v>
      </c>
      <c r="F16" s="14">
        <v>4681970.59</v>
      </c>
      <c r="G16" s="14">
        <v>5.35</v>
      </c>
      <c r="H16" s="14">
        <v>5.21</v>
      </c>
      <c r="I16" s="14">
        <v>5.42</v>
      </c>
      <c r="J16" s="14">
        <v>0.13</v>
      </c>
      <c r="K16" s="16">
        <v>55</v>
      </c>
      <c r="P16" s="17">
        <v>15</v>
      </c>
      <c r="Q16" s="17">
        <v>27</v>
      </c>
      <c r="R16" s="17" t="s">
        <v>32</v>
      </c>
    </row>
    <row r="17" spans="1:18" x14ac:dyDescent="0.25">
      <c r="B17" s="14" t="s">
        <v>110</v>
      </c>
      <c r="C17" s="14" t="s">
        <v>109</v>
      </c>
      <c r="D17" s="15">
        <v>41379.820138888892</v>
      </c>
      <c r="E17" s="14">
        <v>627246.52</v>
      </c>
      <c r="F17" s="14">
        <v>4681628.8</v>
      </c>
      <c r="G17" s="14">
        <v>4.3499999999999996</v>
      </c>
      <c r="H17" s="14">
        <v>4.29</v>
      </c>
      <c r="I17" s="14">
        <v>4.3600000000000003</v>
      </c>
      <c r="J17" s="14">
        <v>0.24</v>
      </c>
      <c r="K17" s="16">
        <v>12.96</v>
      </c>
      <c r="P17" s="17">
        <v>16</v>
      </c>
      <c r="Q17" s="17">
        <v>28</v>
      </c>
      <c r="R17" s="17" t="s">
        <v>33</v>
      </c>
    </row>
    <row r="18" spans="1:18" x14ac:dyDescent="0.25">
      <c r="B18" s="14" t="s">
        <v>108</v>
      </c>
      <c r="C18" s="14" t="s">
        <v>107</v>
      </c>
      <c r="D18" s="15">
        <v>41379.79583333333</v>
      </c>
      <c r="E18" s="14">
        <v>627101.68000000005</v>
      </c>
      <c r="F18" s="14">
        <v>4681987.34</v>
      </c>
      <c r="G18" s="14">
        <v>5.31</v>
      </c>
      <c r="H18" s="14">
        <v>5.23</v>
      </c>
      <c r="I18" s="14">
        <v>5.36</v>
      </c>
      <c r="J18" s="14">
        <v>0.04</v>
      </c>
      <c r="K18" s="16">
        <v>5.12</v>
      </c>
      <c r="P18" s="17">
        <v>17</v>
      </c>
      <c r="Q18" s="17">
        <v>29</v>
      </c>
      <c r="R18" s="17" t="s">
        <v>34</v>
      </c>
    </row>
    <row r="19" spans="1:18" x14ac:dyDescent="0.25">
      <c r="B19" s="14" t="s">
        <v>106</v>
      </c>
      <c r="C19" s="14" t="s">
        <v>105</v>
      </c>
      <c r="D19" s="15">
        <v>41379.842361111114</v>
      </c>
      <c r="E19" s="14">
        <v>627071.81000000006</v>
      </c>
      <c r="F19" s="14">
        <v>4681160.8499999996</v>
      </c>
      <c r="G19" s="14">
        <v>4</v>
      </c>
      <c r="H19" s="14">
        <v>3.97</v>
      </c>
      <c r="I19" s="14">
        <v>4.0199999999999996</v>
      </c>
      <c r="J19" s="14">
        <v>0.04</v>
      </c>
      <c r="K19" s="16">
        <v>0.94</v>
      </c>
      <c r="P19" s="17">
        <v>18</v>
      </c>
      <c r="Q19" s="17">
        <v>32</v>
      </c>
      <c r="R19" s="17" t="s">
        <v>37</v>
      </c>
    </row>
    <row r="20" spans="1:18" x14ac:dyDescent="0.25">
      <c r="A20" s="7">
        <v>21</v>
      </c>
      <c r="B20" s="14" t="s">
        <v>104</v>
      </c>
      <c r="C20" s="14" t="s">
        <v>103</v>
      </c>
      <c r="D20" s="15">
        <v>41379.473611111112</v>
      </c>
      <c r="E20" s="14">
        <v>627696.84</v>
      </c>
      <c r="F20" s="14">
        <v>4681680.12</v>
      </c>
      <c r="G20" s="14">
        <v>5.96</v>
      </c>
      <c r="H20" s="14">
        <v>5.53</v>
      </c>
      <c r="I20" s="14">
        <v>6.56</v>
      </c>
      <c r="J20" s="14">
        <v>0.8</v>
      </c>
      <c r="K20" s="16">
        <v>24.2</v>
      </c>
      <c r="P20" s="17">
        <v>19</v>
      </c>
      <c r="Q20" s="17">
        <v>33</v>
      </c>
      <c r="R20" s="17" t="s">
        <v>38</v>
      </c>
    </row>
    <row r="21" spans="1:18" x14ac:dyDescent="0.25">
      <c r="A21" s="7">
        <v>28</v>
      </c>
      <c r="B21" s="14" t="s">
        <v>102</v>
      </c>
      <c r="C21" s="14" t="s">
        <v>101</v>
      </c>
      <c r="D21" s="15">
        <v>41379.45208333333</v>
      </c>
      <c r="E21" s="14">
        <v>627832.55000000005</v>
      </c>
      <c r="F21" s="14">
        <v>4681708.0599999996</v>
      </c>
      <c r="G21" s="14">
        <v>9.19</v>
      </c>
      <c r="H21" s="14">
        <v>9.0329999999999995</v>
      </c>
      <c r="I21" s="14">
        <v>9.2789999999999999</v>
      </c>
      <c r="J21" s="14">
        <v>1.03</v>
      </c>
      <c r="K21" s="16">
        <v>3.6</v>
      </c>
      <c r="P21" s="17">
        <v>20</v>
      </c>
      <c r="Q21" s="17">
        <v>34</v>
      </c>
      <c r="R21" s="17" t="s">
        <v>39</v>
      </c>
    </row>
    <row r="22" spans="1:18" x14ac:dyDescent="0.25">
      <c r="A22" s="7">
        <v>27</v>
      </c>
      <c r="B22" s="14" t="s">
        <v>100</v>
      </c>
      <c r="C22" s="14" t="s">
        <v>99</v>
      </c>
      <c r="D22" s="15">
        <v>41379.434027777781</v>
      </c>
      <c r="E22" s="14">
        <v>627998.84</v>
      </c>
      <c r="F22" s="14">
        <v>4681736.0599999996</v>
      </c>
      <c r="G22" s="14">
        <v>7.28</v>
      </c>
      <c r="H22" s="14">
        <v>7.2</v>
      </c>
      <c r="I22" s="14">
        <v>7.31</v>
      </c>
      <c r="J22" s="14">
        <v>0.88</v>
      </c>
      <c r="K22" s="16">
        <v>6.6</v>
      </c>
      <c r="P22" s="17">
        <v>21</v>
      </c>
      <c r="Q22" s="17">
        <v>2</v>
      </c>
      <c r="R22" s="17" t="s">
        <v>22</v>
      </c>
    </row>
    <row r="23" spans="1:18" x14ac:dyDescent="0.25">
      <c r="A23" s="7">
        <v>26</v>
      </c>
      <c r="B23" s="14" t="s">
        <v>98</v>
      </c>
      <c r="C23" s="14" t="s">
        <v>97</v>
      </c>
      <c r="D23" s="15">
        <v>41379.363888888889</v>
      </c>
      <c r="E23" s="14">
        <v>628072.6</v>
      </c>
      <c r="F23" s="14">
        <v>4681595.12</v>
      </c>
      <c r="G23" s="14">
        <v>6.37</v>
      </c>
      <c r="H23" s="14">
        <v>6.21</v>
      </c>
      <c r="I23" s="14">
        <v>6.42</v>
      </c>
      <c r="J23" s="14">
        <v>1.01</v>
      </c>
      <c r="K23" s="16">
        <v>1.6</v>
      </c>
      <c r="P23" s="17">
        <v>22</v>
      </c>
      <c r="Q23" s="17">
        <v>3</v>
      </c>
      <c r="R23" s="17" t="s">
        <v>23</v>
      </c>
    </row>
    <row r="24" spans="1:18" x14ac:dyDescent="0.25">
      <c r="A24" s="7">
        <v>25</v>
      </c>
      <c r="B24" s="14" t="s">
        <v>96</v>
      </c>
      <c r="C24" s="14" t="s">
        <v>95</v>
      </c>
      <c r="D24" s="15">
        <v>41379.382638888892</v>
      </c>
      <c r="E24" s="14">
        <v>628579.26</v>
      </c>
      <c r="F24" s="14">
        <v>4681797.8499999996</v>
      </c>
      <c r="G24" s="14">
        <v>3.4</v>
      </c>
      <c r="H24" s="14">
        <v>3.31</v>
      </c>
      <c r="I24" s="14">
        <v>3.71</v>
      </c>
      <c r="J24" s="14">
        <v>1.63</v>
      </c>
      <c r="K24" s="16">
        <v>1.6</v>
      </c>
      <c r="P24" s="17">
        <v>23</v>
      </c>
      <c r="Q24" s="17">
        <v>35</v>
      </c>
      <c r="R24" s="17" t="s">
        <v>17</v>
      </c>
    </row>
    <row r="25" spans="1:18" x14ac:dyDescent="0.25">
      <c r="A25" s="7">
        <v>24</v>
      </c>
      <c r="B25" s="14" t="s">
        <v>94</v>
      </c>
      <c r="C25" s="14" t="s">
        <v>93</v>
      </c>
      <c r="D25" s="15">
        <v>41379.406944444447</v>
      </c>
      <c r="E25" s="14">
        <v>628734.88</v>
      </c>
      <c r="F25" s="14">
        <v>4681348.71</v>
      </c>
      <c r="G25" s="14">
        <v>2.19</v>
      </c>
      <c r="H25" s="14">
        <v>2.14</v>
      </c>
      <c r="I25" s="14">
        <v>2.23</v>
      </c>
      <c r="J25" s="14">
        <v>0.49</v>
      </c>
      <c r="K25" s="16">
        <v>1.2</v>
      </c>
      <c r="P25" s="17">
        <v>24</v>
      </c>
      <c r="Q25" s="17">
        <v>4</v>
      </c>
      <c r="R25" s="17" t="s">
        <v>18</v>
      </c>
    </row>
    <row r="26" spans="1:18" x14ac:dyDescent="0.25">
      <c r="A26" s="7">
        <v>23</v>
      </c>
      <c r="B26" s="14" t="s">
        <v>92</v>
      </c>
      <c r="C26" s="14" t="s">
        <v>91</v>
      </c>
      <c r="D26" s="15">
        <v>41378.412499999999</v>
      </c>
      <c r="E26" s="14">
        <v>629538.01</v>
      </c>
      <c r="F26" s="14">
        <v>4682086.3899999997</v>
      </c>
      <c r="G26" s="14">
        <v>10.56</v>
      </c>
      <c r="H26" s="14">
        <v>10.51</v>
      </c>
      <c r="I26" s="14">
        <v>11.08</v>
      </c>
      <c r="J26" s="14">
        <v>2.16</v>
      </c>
      <c r="K26" s="16">
        <v>4.8</v>
      </c>
      <c r="P26" s="17">
        <v>25</v>
      </c>
      <c r="Q26" s="17">
        <v>5</v>
      </c>
      <c r="R26" s="17" t="s">
        <v>13</v>
      </c>
    </row>
    <row r="27" spans="1:18" x14ac:dyDescent="0.25">
      <c r="A27" s="7">
        <v>22</v>
      </c>
      <c r="B27" s="14" t="s">
        <v>90</v>
      </c>
      <c r="C27" s="14" t="s">
        <v>89</v>
      </c>
      <c r="D27" s="15">
        <v>41377.57708333333</v>
      </c>
      <c r="E27" s="14">
        <v>631756.202039</v>
      </c>
      <c r="F27" s="14">
        <v>4683056.8678599996</v>
      </c>
      <c r="G27" s="14">
        <v>8.2100000000000009</v>
      </c>
      <c r="H27" s="14">
        <v>7.78</v>
      </c>
      <c r="I27" s="14">
        <v>8.25</v>
      </c>
      <c r="J27" s="14">
        <v>2.4500000000000002</v>
      </c>
      <c r="K27" s="16">
        <v>2</v>
      </c>
      <c r="L27" s="17" t="s">
        <v>79</v>
      </c>
      <c r="P27" s="17">
        <v>26</v>
      </c>
      <c r="Q27" s="17">
        <v>6</v>
      </c>
      <c r="R27" s="17" t="s">
        <v>19</v>
      </c>
    </row>
    <row r="28" spans="1:18" x14ac:dyDescent="0.25">
      <c r="A28" s="7">
        <v>20</v>
      </c>
      <c r="B28" s="14" t="s">
        <v>88</v>
      </c>
      <c r="C28" s="14" t="s">
        <v>87</v>
      </c>
      <c r="D28" s="15">
        <v>41378.465277777781</v>
      </c>
      <c r="E28" s="14">
        <v>636308.69999999995</v>
      </c>
      <c r="F28" s="14">
        <v>4688314.2</v>
      </c>
      <c r="G28" s="14">
        <v>9.5299999999999994</v>
      </c>
      <c r="H28" s="14">
        <v>9.18</v>
      </c>
      <c r="I28" s="14">
        <v>9.69</v>
      </c>
      <c r="J28" s="14">
        <v>3.11</v>
      </c>
      <c r="K28" s="16">
        <v>7</v>
      </c>
      <c r="P28" s="17">
        <v>27</v>
      </c>
      <c r="Q28" s="17">
        <v>1</v>
      </c>
      <c r="R28" s="17" t="s">
        <v>21</v>
      </c>
    </row>
    <row r="29" spans="1:18" x14ac:dyDescent="0.25">
      <c r="A29" s="7">
        <v>19</v>
      </c>
      <c r="B29" s="14" t="s">
        <v>86</v>
      </c>
      <c r="C29" s="14" t="s">
        <v>85</v>
      </c>
      <c r="D29" s="15">
        <v>41378.521527777775</v>
      </c>
      <c r="E29" s="14">
        <v>641936.88</v>
      </c>
      <c r="F29" s="14">
        <v>4690393.33</v>
      </c>
      <c r="G29" s="14">
        <v>5.88</v>
      </c>
      <c r="H29" s="14">
        <v>5.0999999999999996</v>
      </c>
      <c r="I29" s="14">
        <v>5.94</v>
      </c>
      <c r="J29" s="14">
        <v>0.56000000000000005</v>
      </c>
      <c r="K29" s="16">
        <v>8.5</v>
      </c>
      <c r="P29" s="17">
        <v>28</v>
      </c>
      <c r="Q29" s="17">
        <v>7</v>
      </c>
      <c r="R29" s="17" t="s">
        <v>20</v>
      </c>
    </row>
    <row r="30" spans="1:18" x14ac:dyDescent="0.25">
      <c r="A30" s="7">
        <v>18</v>
      </c>
      <c r="B30" s="14" t="s">
        <v>84</v>
      </c>
      <c r="C30" s="14" t="s">
        <v>83</v>
      </c>
      <c r="D30" s="15">
        <v>41378.540277777778</v>
      </c>
      <c r="E30" s="14">
        <v>641992.31999999995</v>
      </c>
      <c r="F30" s="14">
        <v>4690191.1500000004</v>
      </c>
      <c r="G30" s="14">
        <v>10.07</v>
      </c>
      <c r="H30" s="14">
        <v>10</v>
      </c>
      <c r="I30" s="14">
        <v>10.79</v>
      </c>
      <c r="J30" s="14">
        <v>1.81</v>
      </c>
      <c r="K30" s="16">
        <v>11.31</v>
      </c>
      <c r="L30" s="17" t="s">
        <v>82</v>
      </c>
      <c r="P30" s="17">
        <v>29</v>
      </c>
      <c r="Q30" s="17">
        <v>8</v>
      </c>
      <c r="R30" s="17" t="s">
        <v>3</v>
      </c>
    </row>
    <row r="31" spans="1:18" x14ac:dyDescent="0.25">
      <c r="A31" s="7">
        <v>17</v>
      </c>
      <c r="B31" s="14" t="s">
        <v>81</v>
      </c>
      <c r="C31" s="14" t="s">
        <v>80</v>
      </c>
      <c r="D31" s="15">
        <v>41378.584722222222</v>
      </c>
      <c r="E31" s="14">
        <v>645559.98381600005</v>
      </c>
      <c r="F31" s="14">
        <v>4688779.88698</v>
      </c>
      <c r="G31" s="14">
        <v>6.07</v>
      </c>
      <c r="H31" s="14">
        <v>5.92</v>
      </c>
      <c r="I31" s="14">
        <v>6.39</v>
      </c>
      <c r="J31" s="14">
        <v>2.1</v>
      </c>
      <c r="K31" s="16">
        <v>1.4</v>
      </c>
      <c r="L31" s="17" t="s">
        <v>79</v>
      </c>
      <c r="P31" s="17">
        <v>30</v>
      </c>
      <c r="Q31" s="17">
        <v>9</v>
      </c>
      <c r="R31" s="17" t="s">
        <v>4</v>
      </c>
    </row>
    <row r="32" spans="1:18" x14ac:dyDescent="0.25">
      <c r="A32" s="7">
        <v>16</v>
      </c>
      <c r="B32" s="14" t="s">
        <v>78</v>
      </c>
      <c r="C32" s="17" t="s">
        <v>77</v>
      </c>
      <c r="D32" s="15">
        <v>41378.579861111109</v>
      </c>
      <c r="E32" s="14">
        <v>649495.18999999994</v>
      </c>
      <c r="F32" s="14">
        <v>4685869.91</v>
      </c>
      <c r="G32" s="14">
        <v>6.71</v>
      </c>
      <c r="H32" s="14">
        <v>6.57</v>
      </c>
      <c r="I32" s="14">
        <v>6.73</v>
      </c>
      <c r="J32" s="14">
        <v>1.47</v>
      </c>
      <c r="K32" s="16">
        <v>6.4</v>
      </c>
      <c r="P32" s="17">
        <v>31</v>
      </c>
      <c r="Q32" s="17">
        <v>10</v>
      </c>
      <c r="R32" s="17" t="s">
        <v>5</v>
      </c>
    </row>
    <row r="33" spans="1:18" x14ac:dyDescent="0.25">
      <c r="A33" s="7">
        <v>15</v>
      </c>
      <c r="B33" s="14" t="s">
        <v>76</v>
      </c>
      <c r="C33" s="14" t="s">
        <v>75</v>
      </c>
      <c r="D33" s="15">
        <v>41377.599305555559</v>
      </c>
      <c r="E33" s="14">
        <v>649235.96</v>
      </c>
      <c r="F33" s="14">
        <v>4685619.46</v>
      </c>
      <c r="G33" s="14">
        <v>8.61</v>
      </c>
      <c r="H33" s="14">
        <v>8.52</v>
      </c>
      <c r="I33" s="14">
        <v>8.6300000000000008</v>
      </c>
      <c r="J33" s="14">
        <v>2.29</v>
      </c>
      <c r="K33" s="16">
        <v>3</v>
      </c>
      <c r="P33" s="17">
        <v>32</v>
      </c>
      <c r="Q33" s="17">
        <v>36</v>
      </c>
      <c r="R33" s="17" t="s">
        <v>11</v>
      </c>
    </row>
    <row r="34" spans="1:18" x14ac:dyDescent="0.25">
      <c r="A34" s="7">
        <v>14</v>
      </c>
      <c r="B34" s="14" t="s">
        <v>74</v>
      </c>
      <c r="C34" s="14" t="s">
        <v>73</v>
      </c>
      <c r="D34" s="15">
        <v>41377.636111111111</v>
      </c>
      <c r="E34" s="14">
        <v>649224.01</v>
      </c>
      <c r="F34" s="14">
        <v>4685565.38</v>
      </c>
      <c r="G34" s="14">
        <v>6.95</v>
      </c>
      <c r="H34" s="14">
        <v>6.66</v>
      </c>
      <c r="I34" s="14">
        <v>7.04</v>
      </c>
      <c r="J34" s="14">
        <v>1.57</v>
      </c>
      <c r="K34" s="16">
        <v>3.8</v>
      </c>
      <c r="P34" s="17">
        <v>33</v>
      </c>
      <c r="Q34" s="17">
        <v>11</v>
      </c>
      <c r="R34" s="17" t="s">
        <v>6</v>
      </c>
    </row>
    <row r="35" spans="1:18" x14ac:dyDescent="0.25">
      <c r="A35" s="7">
        <v>13</v>
      </c>
      <c r="B35" s="14" t="s">
        <v>72</v>
      </c>
      <c r="C35" s="14" t="s">
        <v>71</v>
      </c>
      <c r="D35" s="15">
        <v>41377.651388888888</v>
      </c>
      <c r="E35" s="14">
        <v>649269.81000000006</v>
      </c>
      <c r="F35" s="14">
        <v>4685485.8600000003</v>
      </c>
      <c r="G35" s="14">
        <v>4.7699999999999996</v>
      </c>
      <c r="H35" s="14">
        <v>4.75</v>
      </c>
      <c r="I35" s="14">
        <v>4.82</v>
      </c>
      <c r="J35" s="14">
        <v>1.72</v>
      </c>
      <c r="K35" s="16">
        <v>1.7</v>
      </c>
      <c r="P35" s="17">
        <v>34</v>
      </c>
      <c r="Q35" s="17">
        <v>12</v>
      </c>
      <c r="R35" s="17" t="s">
        <v>14</v>
      </c>
    </row>
    <row r="36" spans="1:18" x14ac:dyDescent="0.25">
      <c r="A36" s="7">
        <v>12</v>
      </c>
      <c r="B36" s="14" t="s">
        <v>70</v>
      </c>
      <c r="C36" s="14" t="s">
        <v>69</v>
      </c>
      <c r="D36" s="15">
        <v>41377.680555555555</v>
      </c>
      <c r="E36" s="14">
        <v>649818.82999999996</v>
      </c>
      <c r="F36" s="14">
        <v>4685143.5199999996</v>
      </c>
      <c r="G36" s="14">
        <v>5.74</v>
      </c>
      <c r="H36" s="14">
        <v>5.16</v>
      </c>
      <c r="I36" s="14">
        <v>5.89</v>
      </c>
      <c r="J36" s="14">
        <v>1.73</v>
      </c>
      <c r="K36" s="16">
        <v>2.2000000000000002</v>
      </c>
      <c r="P36" s="17">
        <v>35</v>
      </c>
      <c r="Q36" s="17">
        <v>13</v>
      </c>
      <c r="R36" s="17" t="s">
        <v>15</v>
      </c>
    </row>
    <row r="37" spans="1:18" x14ac:dyDescent="0.25">
      <c r="A37" s="7">
        <v>11</v>
      </c>
      <c r="B37" s="14" t="s">
        <v>68</v>
      </c>
      <c r="C37" s="14" t="s">
        <v>67</v>
      </c>
      <c r="D37" s="15">
        <v>41377.699305555558</v>
      </c>
      <c r="E37" s="14">
        <v>649885.56999999995</v>
      </c>
      <c r="F37" s="14">
        <v>4685137.75</v>
      </c>
      <c r="G37" s="14">
        <v>4.1100000000000003</v>
      </c>
      <c r="H37" s="14">
        <v>3.89</v>
      </c>
      <c r="I37" s="14">
        <v>4.1399999999999997</v>
      </c>
      <c r="J37" s="14">
        <v>1.62</v>
      </c>
      <c r="K37" s="16">
        <v>1.7</v>
      </c>
      <c r="P37" s="17">
        <v>36</v>
      </c>
      <c r="Q37" s="17">
        <v>14</v>
      </c>
      <c r="R37" s="17" t="s">
        <v>7</v>
      </c>
    </row>
    <row r="38" spans="1:18" x14ac:dyDescent="0.25">
      <c r="A38" s="7">
        <v>10</v>
      </c>
      <c r="B38" s="14" t="s">
        <v>66</v>
      </c>
      <c r="C38" s="14" t="s">
        <v>65</v>
      </c>
      <c r="D38" s="15">
        <v>41377.734027777777</v>
      </c>
      <c r="E38" s="14">
        <v>650024.64</v>
      </c>
      <c r="F38" s="14">
        <v>4684823.84</v>
      </c>
      <c r="G38" s="14">
        <v>5.01</v>
      </c>
      <c r="H38" s="14">
        <v>4.99</v>
      </c>
      <c r="I38" s="14">
        <v>5.05</v>
      </c>
      <c r="J38" s="14">
        <v>1.79</v>
      </c>
      <c r="K38" s="16">
        <v>3.2</v>
      </c>
      <c r="P38" s="17">
        <v>37</v>
      </c>
      <c r="Q38" s="17">
        <v>15</v>
      </c>
      <c r="R38" s="17" t="s">
        <v>8</v>
      </c>
    </row>
    <row r="39" spans="1:18" x14ac:dyDescent="0.25">
      <c r="A39" s="7">
        <v>9</v>
      </c>
      <c r="B39" s="14" t="s">
        <v>64</v>
      </c>
      <c r="C39" s="14" t="s">
        <v>63</v>
      </c>
      <c r="D39" s="15">
        <v>41378.632638888892</v>
      </c>
      <c r="E39" s="14">
        <v>650838.56442800001</v>
      </c>
      <c r="F39" s="14">
        <v>4684447.5192299997</v>
      </c>
      <c r="G39" s="14">
        <v>5.03</v>
      </c>
      <c r="H39" s="14">
        <v>4.9400000000000004</v>
      </c>
      <c r="I39" s="14">
        <v>5.44</v>
      </c>
      <c r="J39" s="14">
        <v>4.46</v>
      </c>
      <c r="K39" s="16">
        <v>3.8</v>
      </c>
      <c r="P39" s="17">
        <v>38</v>
      </c>
      <c r="Q39" s="17">
        <v>16</v>
      </c>
      <c r="R39" s="17" t="s">
        <v>9</v>
      </c>
    </row>
    <row r="40" spans="1:18" x14ac:dyDescent="0.25">
      <c r="A40" s="7">
        <v>8</v>
      </c>
      <c r="B40" s="14" t="s">
        <v>62</v>
      </c>
      <c r="C40" s="14" t="s">
        <v>61</v>
      </c>
      <c r="D40" s="15">
        <v>41378.661805555559</v>
      </c>
      <c r="E40" s="14">
        <v>652854.92405100004</v>
      </c>
      <c r="F40" s="14">
        <v>4685647.7161600003</v>
      </c>
      <c r="G40" s="14">
        <v>3.86</v>
      </c>
      <c r="H40" s="14">
        <v>3.69</v>
      </c>
      <c r="I40" s="14">
        <v>3.88</v>
      </c>
      <c r="J40" s="14">
        <v>4.07</v>
      </c>
      <c r="K40" s="16">
        <v>3.4</v>
      </c>
      <c r="L40" s="17" t="s">
        <v>60</v>
      </c>
      <c r="P40" s="17">
        <v>39</v>
      </c>
      <c r="Q40" s="17">
        <v>17</v>
      </c>
      <c r="R40" s="17" t="s">
        <v>10</v>
      </c>
    </row>
    <row r="41" spans="1:18" x14ac:dyDescent="0.25">
      <c r="A41" s="7">
        <v>7</v>
      </c>
      <c r="B41" s="14" t="s">
        <v>59</v>
      </c>
      <c r="C41" s="14" t="s">
        <v>58</v>
      </c>
      <c r="D41" s="15">
        <v>41380.538194444445</v>
      </c>
      <c r="E41" s="14">
        <v>658218.27631300001</v>
      </c>
      <c r="F41" s="14">
        <v>4682039.0343800001</v>
      </c>
      <c r="G41" s="14">
        <v>2.8</v>
      </c>
      <c r="H41" s="14">
        <v>2.29</v>
      </c>
      <c r="I41" s="14">
        <v>2.9</v>
      </c>
      <c r="J41" s="14">
        <v>3.34</v>
      </c>
      <c r="K41" s="16">
        <v>2.1</v>
      </c>
      <c r="P41" s="17">
        <v>40</v>
      </c>
      <c r="Q41" s="17">
        <v>18</v>
      </c>
      <c r="R41" s="17" t="s">
        <v>16</v>
      </c>
    </row>
    <row r="42" spans="1:18" x14ac:dyDescent="0.25">
      <c r="A42" s="7">
        <v>6</v>
      </c>
      <c r="B42" s="14" t="s">
        <v>57</v>
      </c>
      <c r="C42" s="14" t="s">
        <v>56</v>
      </c>
      <c r="D42" s="15">
        <v>41377.411111111112</v>
      </c>
      <c r="E42" s="14">
        <v>660087.44999999995</v>
      </c>
      <c r="F42" s="14">
        <v>4681528.54</v>
      </c>
      <c r="G42" s="14">
        <v>5.36</v>
      </c>
      <c r="H42" s="14">
        <v>5.1100000000000003</v>
      </c>
      <c r="I42" s="14">
        <v>5.38</v>
      </c>
      <c r="J42" s="14">
        <v>0.89</v>
      </c>
      <c r="K42" s="16">
        <v>0.7</v>
      </c>
    </row>
    <row r="43" spans="1:18" x14ac:dyDescent="0.25">
      <c r="A43" s="7">
        <v>5</v>
      </c>
      <c r="B43" s="14" t="s">
        <v>55</v>
      </c>
      <c r="C43" s="14" t="s">
        <v>54</v>
      </c>
      <c r="D43" s="15">
        <v>41377.439583333333</v>
      </c>
      <c r="E43" s="14">
        <v>660206.26</v>
      </c>
      <c r="F43" s="14">
        <v>4681412.5599999996</v>
      </c>
      <c r="G43" s="14">
        <v>5.38</v>
      </c>
      <c r="H43" s="14">
        <v>5.36</v>
      </c>
      <c r="I43" s="14">
        <v>5.67</v>
      </c>
      <c r="J43" s="14">
        <v>0.82</v>
      </c>
      <c r="K43" s="16">
        <v>1.2</v>
      </c>
    </row>
    <row r="44" spans="1:18" x14ac:dyDescent="0.25">
      <c r="A44" s="7">
        <v>4</v>
      </c>
      <c r="B44" s="14" t="s">
        <v>53</v>
      </c>
      <c r="C44" s="14" t="s">
        <v>52</v>
      </c>
      <c r="D44" s="15">
        <v>41377.460416666669</v>
      </c>
      <c r="E44" s="14">
        <v>660641.86</v>
      </c>
      <c r="F44" s="14">
        <v>4681163.72</v>
      </c>
      <c r="G44" s="14">
        <v>4.78</v>
      </c>
      <c r="H44" s="14">
        <v>4.72</v>
      </c>
      <c r="I44" s="14">
        <v>4.84</v>
      </c>
      <c r="J44" s="14">
        <v>0.83</v>
      </c>
      <c r="K44" s="16">
        <v>9</v>
      </c>
    </row>
    <row r="45" spans="1:18" x14ac:dyDescent="0.25">
      <c r="A45" s="7">
        <v>3</v>
      </c>
      <c r="B45" s="14" t="s">
        <v>51</v>
      </c>
      <c r="C45" s="14" t="s">
        <v>50</v>
      </c>
      <c r="D45" s="15">
        <v>41377.488194444442</v>
      </c>
      <c r="E45" s="14">
        <v>661082.64</v>
      </c>
      <c r="F45" s="14">
        <v>4680994.55</v>
      </c>
      <c r="G45" s="14">
        <v>7.61</v>
      </c>
      <c r="H45" s="14">
        <v>4.37</v>
      </c>
      <c r="I45" s="14">
        <v>7.61</v>
      </c>
      <c r="J45" s="14">
        <v>0.72</v>
      </c>
      <c r="K45" s="16">
        <v>16.399999999999999</v>
      </c>
      <c r="L45" s="17" t="s">
        <v>49</v>
      </c>
    </row>
    <row r="46" spans="1:18" x14ac:dyDescent="0.25">
      <c r="A46" s="7">
        <v>2</v>
      </c>
      <c r="B46" s="14" t="s">
        <v>48</v>
      </c>
      <c r="C46" s="14" t="s">
        <v>47</v>
      </c>
      <c r="D46" s="15">
        <v>41378.696527777778</v>
      </c>
      <c r="E46" s="14">
        <v>665110.48961199995</v>
      </c>
      <c r="F46" s="14">
        <v>4680425.0551899998</v>
      </c>
      <c r="G46" s="14">
        <v>4.0599999999999996</v>
      </c>
      <c r="H46" s="14">
        <v>4</v>
      </c>
      <c r="I46" s="14">
        <v>4.16</v>
      </c>
      <c r="J46" s="14">
        <v>2.16</v>
      </c>
      <c r="K46" s="16">
        <v>1</v>
      </c>
    </row>
    <row r="47" spans="1:18" x14ac:dyDescent="0.25">
      <c r="A47" s="7">
        <v>1</v>
      </c>
      <c r="B47" s="14" t="s">
        <v>46</v>
      </c>
      <c r="C47" s="14" t="s">
        <v>45</v>
      </c>
      <c r="D47" s="15">
        <v>41378.720138888886</v>
      </c>
      <c r="E47" s="14">
        <v>665956.54154600005</v>
      </c>
      <c r="F47" s="14">
        <v>4679697.9610000001</v>
      </c>
      <c r="G47" s="14">
        <v>1.26</v>
      </c>
      <c r="H47" s="14">
        <v>1.22</v>
      </c>
      <c r="I47" s="14">
        <v>1.26</v>
      </c>
      <c r="J47" s="14">
        <v>0.93</v>
      </c>
      <c r="K47" s="16">
        <v>0.6</v>
      </c>
    </row>
  </sheetData>
  <sortState ref="P2:S41">
    <sortCondition ref="P2:P4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ReadMe&amp;Location-map</vt:lpstr>
      <vt:lpstr>Case_Analyzed-&amp;-selections</vt:lpstr>
      <vt:lpstr>Results</vt:lpstr>
      <vt:lpstr>plots of v-profiles</vt:lpstr>
      <vt:lpstr>Explanation_by_P_Reneau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2015-11-03T12:33:33Z</dcterms:modified>
</cp:coreProperties>
</file>