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00" windowWidth="23360" windowHeight="14480" activeTab="0"/>
  </bookViews>
  <sheets>
    <sheet name="Sheet1" sheetId="1" r:id="rId1"/>
  </sheets>
  <definedNames>
    <definedName name="_Toc193438048" localSheetId="0">'Sheet1'!$BD$1</definedName>
  </definedNames>
  <calcPr fullCalcOnLoad="1"/>
</workbook>
</file>

<file path=xl/sharedStrings.xml><?xml version="1.0" encoding="utf-8"?>
<sst xmlns="http://schemas.openxmlformats.org/spreadsheetml/2006/main" count="196" uniqueCount="47">
  <si>
    <t>Date</t>
  </si>
  <si>
    <t>Time</t>
  </si>
  <si>
    <t>channel width (m)</t>
  </si>
  <si>
    <t>Marmot</t>
  </si>
  <si>
    <t>Dodge Park</t>
  </si>
  <si>
    <t>Brightwood</t>
  </si>
  <si>
    <t>BEDLOAD</t>
  </si>
  <si>
    <t>SUSPENDED LOAD</t>
  </si>
  <si>
    <t>EWI and single verticals</t>
  </si>
  <si>
    <t>Pump Samples</t>
  </si>
  <si>
    <t>Marmot Dam station</t>
  </si>
  <si>
    <t>Dodge Park station</t>
  </si>
  <si>
    <t>Revenue Bridge station</t>
  </si>
  <si>
    <t>Brightwood station</t>
  </si>
  <si>
    <t>Total bedload transport rate (kg/s)</t>
  </si>
  <si>
    <t>&lt;2mm sand bedload transport rate (kg/s)</t>
  </si>
  <si>
    <t>2-8mm bedload transport rate (kg/s)</t>
  </si>
  <si>
    <t>&gt;8mm bedload transport rate (kg/s)</t>
  </si>
  <si>
    <t>Total bedload transport rate (ton/day)</t>
  </si>
  <si>
    <t>&lt;2mm sand bedload transport rate (ton/day)</t>
  </si>
  <si>
    <t>2-8mm sand bedload transport rate (ton/day)</t>
  </si>
  <si>
    <t>&gt;8mm sand bedload transport rate (ton/day)</t>
  </si>
  <si>
    <t>Water discharge (cms)</t>
  </si>
  <si>
    <t>Water discahrge (cfs)</t>
  </si>
  <si>
    <t>Total concentration (mg/l)</t>
  </si>
  <si>
    <t>Total suspended load transport rate (kg/s)</t>
  </si>
  <si>
    <t xml:space="preserve">Percent sample less than 63 micron </t>
  </si>
  <si>
    <t>Percent sample 63 micron-2 mm</t>
  </si>
  <si>
    <t>Percent sample 2-4mm</t>
  </si>
  <si>
    <t>concentration of sample less than 63 micron (mg/l)</t>
  </si>
  <si>
    <t>concentration of sample 63 micron-2 mm</t>
  </si>
  <si>
    <t>concentration of sample 2-4mm (mg/l)</t>
  </si>
  <si>
    <t>Suspended sediment transport rate particles less than 63 micron (kg/s)</t>
  </si>
  <si>
    <t>Suspended sediment transport rate 63 micron-2mm (kg/s)</t>
  </si>
  <si>
    <t>Suspended sediment transport rate 2-4mm (kg/s)</t>
  </si>
  <si>
    <t>Total suspended sediment transport rate (ton/day)</t>
  </si>
  <si>
    <t>Suspended sediment transport rate particles less than 63 micron (tond/day)</t>
  </si>
  <si>
    <t>Suspended sediment transport rate 63 micron-2mm (ton/day)</t>
  </si>
  <si>
    <t>Suspended sediment transport rate 2-4mm (ton/day)</t>
  </si>
  <si>
    <t>Water discharge (cfs)</t>
  </si>
  <si>
    <t>Water discahrge (cms)</t>
  </si>
  <si>
    <t>Revenue Bridge</t>
  </si>
  <si>
    <t>Unit width bedload transport rate (kg/s/m)</t>
  </si>
  <si>
    <t>Stark St</t>
  </si>
  <si>
    <t>Percent gravel</t>
  </si>
  <si>
    <t>Percent sand</t>
  </si>
  <si>
    <r>
      <t>Table A2</t>
    </r>
    <r>
      <rPr>
        <sz val="12"/>
        <rFont val="Times New Roman"/>
        <family val="0"/>
      </rPr>
      <t>.  Suspended-sediment loads and bed loads measured at various sites on the Sandy River in water years 2008 and 2008 following breaching of Marmot Dam.</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</si>
</sst>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0.0000"/>
    <numFmt numFmtId="171" formatCode="mm/dd/yy;@"/>
    <numFmt numFmtId="172" formatCode="h:mm;@"/>
    <numFmt numFmtId="173" formatCode="m/d/yy;@"/>
    <numFmt numFmtId="174" formatCode="mm/dd/yy"/>
  </numFmts>
  <fonts count="27">
    <font>
      <sz val="10"/>
      <name val="Arial"/>
      <family val="0"/>
    </font>
    <font>
      <sz val="7"/>
      <name val="Arial"/>
      <family val="0"/>
    </font>
    <font>
      <b/>
      <sz val="8"/>
      <name val="Arial"/>
      <family val="2"/>
    </font>
    <font>
      <sz val="8"/>
      <name val="Arial"/>
      <family val="2"/>
    </font>
    <font>
      <u val="single"/>
      <sz val="10"/>
      <color indexed="36"/>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25"/>
      <name val="Arial"/>
      <family val="0"/>
    </font>
    <font>
      <sz val="12"/>
      <name val="Times New Roman"/>
      <family val="0"/>
    </font>
    <font>
      <sz val="12"/>
      <name val="Arial Narrow Bold"/>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8">
    <xf numFmtId="0" fontId="0" fillId="0" borderId="0" xfId="0" applyAlignment="1">
      <alignment/>
    </xf>
    <xf numFmtId="0" fontId="0" fillId="0" borderId="0" xfId="59" applyFill="1">
      <alignment/>
      <protection/>
    </xf>
    <xf numFmtId="0" fontId="1" fillId="0" borderId="0" xfId="59" applyFont="1" applyFill="1">
      <alignment/>
      <protection/>
    </xf>
    <xf numFmtId="14" fontId="3" fillId="0" borderId="0" xfId="59" applyNumberFormat="1" applyFont="1" applyFill="1" applyAlignment="1">
      <alignment horizontal="center"/>
      <protection/>
    </xf>
    <xf numFmtId="0" fontId="3" fillId="0" borderId="0" xfId="59" applyFont="1" applyFill="1" applyAlignment="1">
      <alignment horizontal="center"/>
      <protection/>
    </xf>
    <xf numFmtId="0" fontId="3" fillId="0" borderId="0" xfId="59" applyFont="1" applyFill="1" applyAlignment="1">
      <alignment horizontal="center"/>
      <protection/>
    </xf>
    <xf numFmtId="14" fontId="3" fillId="0" borderId="0" xfId="59" applyNumberFormat="1" applyFont="1" applyFill="1" applyAlignment="1">
      <alignment horizontal="center"/>
      <protection/>
    </xf>
    <xf numFmtId="0" fontId="2" fillId="24" borderId="0" xfId="15" applyFont="1" applyFill="1">
      <alignment/>
      <protection/>
    </xf>
    <xf numFmtId="0" fontId="0" fillId="0" borderId="0" xfId="15" applyFill="1">
      <alignment/>
      <protection/>
    </xf>
    <xf numFmtId="0" fontId="3" fillId="0" borderId="0" xfId="15" applyFont="1" applyFill="1" applyAlignment="1">
      <alignment horizontal="center"/>
      <protection/>
    </xf>
    <xf numFmtId="14" fontId="3" fillId="0" borderId="0" xfId="15" applyNumberFormat="1" applyFont="1" applyFill="1" applyAlignment="1">
      <alignment horizontal="center"/>
      <protection/>
    </xf>
    <xf numFmtId="0" fontId="3" fillId="0" borderId="0" xfId="15" applyFont="1" applyFill="1" applyAlignment="1">
      <alignment horizontal="center"/>
      <protection/>
    </xf>
    <xf numFmtId="14" fontId="3" fillId="0" borderId="0" xfId="15" applyNumberFormat="1" applyFont="1" applyFill="1" applyAlignment="1">
      <alignment horizontal="center"/>
      <protection/>
    </xf>
    <xf numFmtId="20" fontId="3" fillId="0" borderId="0" xfId="15" applyNumberFormat="1" applyFont="1" applyFill="1" applyAlignment="1">
      <alignment horizontal="center"/>
      <protection/>
    </xf>
    <xf numFmtId="0" fontId="2" fillId="25" borderId="0" xfId="15" applyFont="1" applyFill="1">
      <alignment/>
      <protection/>
    </xf>
    <xf numFmtId="0" fontId="2" fillId="25" borderId="0" xfId="15" applyFont="1" applyFill="1" applyAlignment="1">
      <alignment horizontal="center" wrapText="1"/>
      <protection/>
    </xf>
    <xf numFmtId="2" fontId="3" fillId="0" borderId="0" xfId="15" applyNumberFormat="1" applyFont="1" applyFill="1" applyAlignment="1">
      <alignment horizontal="center"/>
      <protection/>
    </xf>
    <xf numFmtId="169" fontId="3" fillId="0" borderId="0" xfId="15" applyNumberFormat="1" applyFont="1" applyFill="1" applyAlignment="1">
      <alignment horizontal="center"/>
      <protection/>
    </xf>
    <xf numFmtId="0" fontId="2" fillId="26" borderId="0" xfId="59" applyFont="1" applyFill="1" applyAlignment="1">
      <alignment horizontal="center" wrapText="1"/>
      <protection/>
    </xf>
    <xf numFmtId="0" fontId="0" fillId="0" borderId="0" xfId="0" applyAlignment="1">
      <alignment wrapText="1"/>
    </xf>
    <xf numFmtId="0" fontId="2" fillId="24" borderId="0" xfId="15" applyFont="1" applyFill="1" applyAlignment="1">
      <alignment horizontal="center" wrapText="1"/>
      <protection/>
    </xf>
    <xf numFmtId="169" fontId="3" fillId="0" borderId="0" xfId="0" applyNumberFormat="1" applyFont="1" applyAlignment="1">
      <alignment horizontal="center"/>
    </xf>
    <xf numFmtId="0" fontId="3" fillId="0" borderId="0" xfId="0" applyFont="1" applyAlignment="1">
      <alignment horizontal="center"/>
    </xf>
    <xf numFmtId="0" fontId="2" fillId="24" borderId="0" xfId="59" applyFont="1" applyFill="1" applyAlignment="1">
      <alignment horizontal="center" wrapText="1"/>
      <protection/>
    </xf>
    <xf numFmtId="0" fontId="2" fillId="25" borderId="0" xfId="59" applyFont="1" applyFill="1" applyAlignment="1">
      <alignment horizontal="center" wrapText="1"/>
      <protection/>
    </xf>
    <xf numFmtId="0" fontId="3" fillId="0" borderId="0" xfId="0" applyFont="1" applyFill="1" applyAlignment="1">
      <alignment horizontal="center"/>
    </xf>
    <xf numFmtId="169" fontId="3" fillId="0" borderId="0" xfId="0" applyNumberFormat="1" applyFont="1" applyFill="1" applyAlignment="1">
      <alignment horizontal="center"/>
    </xf>
    <xf numFmtId="168" fontId="3" fillId="0" borderId="0" xfId="15" applyNumberFormat="1" applyFont="1" applyFill="1" applyAlignment="1">
      <alignment horizontal="center"/>
      <protection/>
    </xf>
    <xf numFmtId="168" fontId="3" fillId="0" borderId="0" xfId="0" applyNumberFormat="1" applyFont="1" applyAlignment="1">
      <alignment horizontal="center"/>
    </xf>
    <xf numFmtId="0" fontId="2" fillId="27" borderId="0" xfId="15" applyFont="1" applyFill="1">
      <alignment/>
      <protection/>
    </xf>
    <xf numFmtId="0" fontId="2" fillId="27" borderId="0" xfId="15" applyFont="1" applyFill="1" applyAlignment="1">
      <alignment horizontal="center" wrapText="1"/>
      <protection/>
    </xf>
    <xf numFmtId="0" fontId="2" fillId="27" borderId="0" xfId="59" applyFont="1" applyFill="1" applyAlignment="1">
      <alignment horizontal="center" wrapText="1"/>
      <protection/>
    </xf>
    <xf numFmtId="14" fontId="3" fillId="0" borderId="0" xfId="15" applyNumberFormat="1" applyFont="1" applyFill="1" applyAlignment="1">
      <alignment horizontal="center"/>
      <protection/>
    </xf>
    <xf numFmtId="20" fontId="3" fillId="0" borderId="0" xfId="15" applyNumberFormat="1" applyFont="1" applyFill="1" applyAlignment="1">
      <alignment horizontal="center"/>
      <protection/>
    </xf>
    <xf numFmtId="0" fontId="3" fillId="0" borderId="0" xfId="15" applyFont="1" applyFill="1" applyAlignment="1">
      <alignment horizontal="center"/>
      <protection/>
    </xf>
    <xf numFmtId="20" fontId="3" fillId="0" borderId="0" xfId="0" applyNumberFormat="1" applyFont="1" applyAlignment="1">
      <alignment horizontal="center"/>
    </xf>
    <xf numFmtId="14" fontId="3" fillId="0" borderId="0" xfId="0" applyNumberFormat="1" applyFont="1" applyAlignment="1">
      <alignment horizontal="center"/>
    </xf>
    <xf numFmtId="0" fontId="3" fillId="0" borderId="0" xfId="15" applyFont="1" applyAlignment="1">
      <alignment horizontal="center"/>
      <protection/>
    </xf>
    <xf numFmtId="2" fontId="3" fillId="0" borderId="0" xfId="0" applyNumberFormat="1" applyFont="1" applyFill="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1" fontId="3" fillId="0" borderId="0" xfId="15" applyNumberFormat="1" applyFont="1" applyFill="1" applyAlignment="1">
      <alignment horizontal="center"/>
      <protection/>
    </xf>
    <xf numFmtId="1" fontId="3" fillId="0" borderId="0" xfId="15" applyNumberFormat="1" applyFont="1" applyFill="1" applyAlignment="1">
      <alignment horizontal="center"/>
      <protection/>
    </xf>
    <xf numFmtId="1" fontId="3" fillId="0" borderId="0" xfId="59" applyNumberFormat="1" applyFont="1" applyFill="1" applyAlignment="1">
      <alignment horizontal="center"/>
      <protection/>
    </xf>
    <xf numFmtId="1" fontId="3" fillId="0" borderId="0" xfId="15" applyNumberFormat="1" applyFont="1" applyFill="1" applyAlignment="1">
      <alignment horizontal="center"/>
      <protection/>
    </xf>
    <xf numFmtId="1" fontId="3" fillId="0" borderId="0" xfId="0" applyNumberFormat="1" applyFont="1" applyAlignment="1">
      <alignment horizontal="center"/>
    </xf>
    <xf numFmtId="0" fontId="2" fillId="26" borderId="0" xfId="59" applyFont="1" applyFill="1">
      <alignment/>
      <protection/>
    </xf>
    <xf numFmtId="0" fontId="0" fillId="24" borderId="0" xfId="15" applyFill="1">
      <alignment/>
      <protection/>
    </xf>
    <xf numFmtId="0" fontId="0" fillId="25" borderId="0" xfId="15" applyFill="1">
      <alignment/>
      <protection/>
    </xf>
    <xf numFmtId="0" fontId="2" fillId="27" borderId="0" xfId="15" applyFont="1" applyFill="1" applyAlignment="1">
      <alignment horizontal="center"/>
      <protection/>
    </xf>
    <xf numFmtId="0" fontId="6" fillId="0" borderId="0" xfId="0" applyFont="1" applyAlignment="1">
      <alignment/>
    </xf>
    <xf numFmtId="0" fontId="2" fillId="26" borderId="0" xfId="15" applyFont="1" applyFill="1">
      <alignment/>
      <protection/>
    </xf>
    <xf numFmtId="0" fontId="3" fillId="0" borderId="0" xfId="15" applyFont="1" applyFill="1">
      <alignment/>
      <protection/>
    </xf>
    <xf numFmtId="0" fontId="0" fillId="0" borderId="0" xfId="15" applyFont="1" applyFill="1">
      <alignment/>
      <protection/>
    </xf>
    <xf numFmtId="0" fontId="2" fillId="26" borderId="0" xfId="15" applyFont="1" applyFill="1" applyAlignment="1">
      <alignment horizontal="center" wrapText="1"/>
      <protection/>
    </xf>
    <xf numFmtId="171" fontId="3" fillId="0" borderId="0" xfId="0" applyNumberFormat="1" applyFont="1" applyAlignment="1">
      <alignment horizontal="center"/>
    </xf>
    <xf numFmtId="172" fontId="3" fillId="0" borderId="0" xfId="0" applyNumberFormat="1" applyFont="1" applyAlignment="1">
      <alignment horizontal="center"/>
    </xf>
    <xf numFmtId="0" fontId="2" fillId="0" borderId="0" xfId="15" applyFont="1" applyFill="1" applyAlignment="1">
      <alignment horizontal="center" wrapText="1"/>
      <protection/>
    </xf>
    <xf numFmtId="173" fontId="3" fillId="0" borderId="0" xfId="0" applyNumberFormat="1" applyFont="1" applyAlignment="1">
      <alignment horizontal="center"/>
    </xf>
    <xf numFmtId="171" fontId="3" fillId="0" borderId="0" xfId="0" applyNumberFormat="1" applyFont="1" applyFill="1" applyAlignment="1">
      <alignment horizontal="center"/>
    </xf>
    <xf numFmtId="172" fontId="3" fillId="0" borderId="0" xfId="0" applyNumberFormat="1" applyFont="1" applyFill="1" applyAlignment="1">
      <alignment horizontal="center"/>
    </xf>
    <xf numFmtId="169" fontId="3" fillId="0" borderId="0" xfId="59" applyNumberFormat="1" applyFont="1" applyFill="1" applyAlignment="1">
      <alignment horizontal="center"/>
      <protection/>
    </xf>
    <xf numFmtId="169" fontId="3" fillId="0" borderId="0" xfId="15" applyNumberFormat="1" applyFont="1" applyFill="1" applyAlignment="1">
      <alignment horizontal="center"/>
      <protection/>
    </xf>
    <xf numFmtId="14" fontId="3" fillId="0" borderId="0" xfId="0" applyNumberFormat="1" applyFont="1" applyFill="1" applyAlignment="1">
      <alignment horizontal="center"/>
    </xf>
    <xf numFmtId="20" fontId="3" fillId="0" borderId="0" xfId="0" applyNumberFormat="1" applyFont="1" applyFill="1" applyAlignment="1">
      <alignment horizontal="center"/>
    </xf>
    <xf numFmtId="0" fontId="3" fillId="0" borderId="0" xfId="0" applyFont="1" applyFill="1" applyAlignment="1">
      <alignment horizontal="center"/>
    </xf>
    <xf numFmtId="2" fontId="3" fillId="0" borderId="0" xfId="0" applyNumberFormat="1" applyFont="1" applyFill="1" applyAlignment="1">
      <alignment horizontal="center"/>
    </xf>
    <xf numFmtId="0" fontId="0" fillId="0" borderId="0" xfId="0" applyFont="1" applyFill="1" applyAlignment="1">
      <alignment/>
    </xf>
    <xf numFmtId="1" fontId="3" fillId="0" borderId="0" xfId="0" applyNumberFormat="1" applyFont="1" applyFill="1" applyAlignment="1">
      <alignment horizontal="center"/>
    </xf>
    <xf numFmtId="173" fontId="3" fillId="0" borderId="0" xfId="0" applyNumberFormat="1" applyFont="1" applyFill="1" applyAlignment="1">
      <alignment horizontal="center"/>
    </xf>
    <xf numFmtId="0" fontId="2" fillId="0" borderId="0" xfId="0" applyFont="1" applyAlignment="1">
      <alignment/>
    </xf>
    <xf numFmtId="20" fontId="3" fillId="0" borderId="0" xfId="0" applyNumberFormat="1" applyFont="1" applyFill="1" applyAlignment="1">
      <alignment horizontal="center"/>
    </xf>
    <xf numFmtId="20" fontId="3" fillId="0" borderId="0" xfId="15" applyNumberFormat="1" applyFont="1" applyFill="1" applyAlignment="1">
      <alignment horizontal="center"/>
      <protection/>
    </xf>
    <xf numFmtId="0" fontId="0" fillId="0" borderId="0" xfId="15" applyFill="1">
      <alignment/>
      <protection/>
    </xf>
    <xf numFmtId="0" fontId="0" fillId="0" borderId="0" xfId="0" applyFill="1" applyAlignment="1">
      <alignment/>
    </xf>
    <xf numFmtId="168" fontId="3" fillId="0" borderId="0" xfId="0" applyNumberFormat="1" applyFont="1" applyFill="1" applyAlignment="1">
      <alignment horizontal="center"/>
    </xf>
    <xf numFmtId="0" fontId="3" fillId="0" borderId="0" xfId="0" applyFont="1" applyFill="1" applyAlignment="1">
      <alignment horizontal="center"/>
    </xf>
    <xf numFmtId="0" fontId="2" fillId="22" borderId="0" xfId="0" applyFont="1" applyFill="1" applyAlignment="1">
      <alignment horizontal="center" wrapText="1"/>
    </xf>
    <xf numFmtId="0" fontId="2" fillId="10" borderId="0" xfId="0" applyFont="1" applyFill="1" applyAlignment="1">
      <alignment horizontal="center" wrapText="1"/>
    </xf>
    <xf numFmtId="0" fontId="2" fillId="11" borderId="0" xfId="0" applyFont="1" applyFill="1" applyAlignment="1">
      <alignment horizontal="center" wrapText="1"/>
    </xf>
    <xf numFmtId="168" fontId="3" fillId="0" borderId="0" xfId="0" applyNumberFormat="1" applyFont="1" applyFill="1" applyAlignment="1">
      <alignment horizontal="center"/>
    </xf>
    <xf numFmtId="0" fontId="2" fillId="8" borderId="0" xfId="0" applyFont="1" applyFill="1" applyAlignment="1">
      <alignment horizontal="center" wrapText="1"/>
    </xf>
    <xf numFmtId="1" fontId="3" fillId="0" borderId="0" xfId="0" applyNumberFormat="1" applyFont="1" applyFill="1" applyAlignment="1">
      <alignment horizontal="center"/>
    </xf>
    <xf numFmtId="168" fontId="3" fillId="0" borderId="0" xfId="0" applyNumberFormat="1" applyFont="1" applyFill="1" applyAlignment="1">
      <alignment horizontal="center"/>
    </xf>
    <xf numFmtId="0" fontId="2" fillId="28" borderId="0" xfId="0" applyFont="1" applyFill="1" applyAlignment="1">
      <alignment/>
    </xf>
    <xf numFmtId="14" fontId="3" fillId="0" borderId="0" xfId="0" applyNumberFormat="1" applyFont="1" applyFill="1" applyAlignment="1">
      <alignment horizontal="center"/>
    </xf>
    <xf numFmtId="0" fontId="2" fillId="28" borderId="0" xfId="59" applyFont="1" applyFill="1" applyAlignment="1">
      <alignment horizontal="center" wrapText="1"/>
      <protection/>
    </xf>
    <xf numFmtId="0" fontId="2" fillId="29" borderId="0" xfId="0" applyFont="1" applyFill="1" applyAlignment="1">
      <alignment horizontal="center" wrapText="1"/>
    </xf>
    <xf numFmtId="0" fontId="2" fillId="28" borderId="0" xfId="15" applyFont="1" applyFill="1">
      <alignment/>
      <protection/>
    </xf>
    <xf numFmtId="0" fontId="0" fillId="28" borderId="0" xfId="15" applyFill="1">
      <alignment/>
      <protection/>
    </xf>
    <xf numFmtId="0" fontId="0" fillId="28" borderId="0" xfId="15" applyFont="1" applyFill="1">
      <alignment/>
      <protection/>
    </xf>
    <xf numFmtId="0" fontId="0" fillId="29" borderId="0" xfId="0" applyFill="1" applyAlignment="1">
      <alignment/>
    </xf>
    <xf numFmtId="0" fontId="2" fillId="28" borderId="0" xfId="15" applyFont="1" applyFill="1" applyAlignment="1">
      <alignment horizontal="center" wrapText="1"/>
      <protection/>
    </xf>
    <xf numFmtId="20" fontId="24" fillId="0" borderId="0" xfId="15" applyNumberFormat="1" applyFont="1" applyFill="1" applyAlignment="1">
      <alignment horizontal="center"/>
      <protection/>
    </xf>
    <xf numFmtId="0" fontId="24" fillId="0" borderId="0" xfId="15" applyFont="1" applyFill="1" applyAlignment="1">
      <alignment horizontal="center"/>
      <protection/>
    </xf>
    <xf numFmtId="169" fontId="24" fillId="0" borderId="0" xfId="15" applyNumberFormat="1" applyFont="1" applyFill="1" applyAlignment="1">
      <alignment horizontal="center"/>
      <protection/>
    </xf>
    <xf numFmtId="174" fontId="24" fillId="0" borderId="0" xfId="15" applyNumberFormat="1" applyFont="1" applyFill="1" applyAlignment="1">
      <alignment horizontal="center"/>
      <protection/>
    </xf>
    <xf numFmtId="0" fontId="26" fillId="0" borderId="0" xfId="0" applyFont="1" applyAlignment="1">
      <alignment horizontal="left" indent="1"/>
    </xf>
  </cellXfs>
  <cellStyles count="52">
    <cellStyle name="Normal" xfId="0"/>
    <cellStyle name="_Sheet1" xfId="15"/>
    <cellStyle name="_Sheet1_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V209"/>
  <sheetViews>
    <sheetView tabSelected="1" workbookViewId="0" topLeftCell="BD1">
      <selection activeCell="BD1" sqref="BD1"/>
    </sheetView>
  </sheetViews>
  <sheetFormatPr defaultColWidth="8.8515625" defaultRowHeight="12.75"/>
  <cols>
    <col min="1" max="2" width="8.8515625" style="0" customWidth="1"/>
    <col min="3" max="3" width="12.421875" style="0" customWidth="1"/>
    <col min="4" max="4" width="11.140625" style="0" customWidth="1"/>
    <col min="5" max="5" width="8.8515625" style="0" customWidth="1"/>
    <col min="6" max="6" width="10.8515625" style="0" customWidth="1"/>
    <col min="7" max="7" width="8.8515625" style="0" customWidth="1"/>
    <col min="8" max="8" width="12.8515625" style="0" customWidth="1"/>
    <col min="9" max="10" width="12.28125" style="0" customWidth="1"/>
    <col min="11" max="11" width="10.00390625" style="0" customWidth="1"/>
    <col min="12" max="12" width="10.28125" style="0" customWidth="1"/>
    <col min="13" max="13" width="11.00390625" style="0" customWidth="1"/>
    <col min="14" max="15" width="10.421875" style="0" customWidth="1"/>
    <col min="16" max="16" width="10.00390625" style="0" customWidth="1"/>
    <col min="17" max="17" width="11.140625" style="0" customWidth="1"/>
    <col min="18" max="18" width="10.421875" style="0" customWidth="1"/>
    <col min="19" max="23" width="8.8515625" style="0" customWidth="1"/>
    <col min="24" max="24" width="10.421875" style="0" customWidth="1"/>
    <col min="25" max="30" width="8.8515625" style="0" customWidth="1"/>
    <col min="31" max="31" width="10.421875" style="0" customWidth="1"/>
    <col min="32" max="32" width="10.8515625" style="0" customWidth="1"/>
    <col min="33" max="33" width="10.421875" style="0" customWidth="1"/>
    <col min="34" max="34" width="10.8515625" style="0" customWidth="1"/>
    <col min="35" max="35" width="10.421875" style="0" customWidth="1"/>
    <col min="36" max="36" width="10.8515625" style="0" customWidth="1"/>
    <col min="37" max="37" width="10.421875" style="0" customWidth="1"/>
    <col min="38" max="43" width="8.8515625" style="0" customWidth="1"/>
    <col min="44" max="44" width="10.140625" style="0" customWidth="1"/>
    <col min="45" max="50" width="8.8515625" style="0" customWidth="1"/>
    <col min="51" max="51" width="10.28125" style="0" customWidth="1"/>
    <col min="52" max="52" width="11.28125" style="0" customWidth="1"/>
    <col min="53" max="53" width="10.7109375" style="0" customWidth="1"/>
    <col min="54" max="54" width="11.421875" style="0" customWidth="1"/>
    <col min="55" max="55" width="10.7109375" style="0" customWidth="1"/>
    <col min="56" max="56" width="10.421875" style="0" customWidth="1"/>
    <col min="57" max="57" width="10.28125" style="0" customWidth="1"/>
    <col min="58" max="60" width="8.8515625" style="0" customWidth="1"/>
    <col min="61" max="61" width="10.8515625" style="0" customWidth="1"/>
    <col min="62" max="63" width="8.8515625" style="0" customWidth="1"/>
    <col min="64" max="64" width="10.7109375" style="0" customWidth="1"/>
    <col min="65" max="70" width="8.8515625" style="0" customWidth="1"/>
    <col min="71" max="71" width="10.8515625" style="0" customWidth="1"/>
    <col min="72" max="72" width="10.421875" style="0" customWidth="1"/>
    <col min="73" max="73" width="10.8515625" style="0" customWidth="1"/>
    <col min="74" max="74" width="11.8515625" style="0" customWidth="1"/>
    <col min="75" max="75" width="12.28125" style="0" customWidth="1"/>
    <col min="76" max="76" width="11.28125" style="0" customWidth="1"/>
    <col min="77" max="77" width="11.00390625" style="0" customWidth="1"/>
    <col min="78" max="83" width="8.8515625" style="0" customWidth="1"/>
    <col min="84" max="84" width="11.421875" style="0" customWidth="1"/>
    <col min="85" max="85" width="11.00390625" style="0" customWidth="1"/>
    <col min="86" max="88" width="8.8515625" style="0" customWidth="1"/>
    <col min="89" max="89" width="11.7109375" style="0" customWidth="1"/>
    <col min="90" max="90" width="12.421875" style="0" customWidth="1"/>
  </cols>
  <sheetData>
    <row r="1" ht="15">
      <c r="BD1" s="97" t="s">
        <v>46</v>
      </c>
    </row>
    <row r="2" spans="1:2" ht="15">
      <c r="A2" s="50" t="s">
        <v>6</v>
      </c>
      <c r="B2" s="50"/>
    </row>
    <row r="3" spans="1:89" ht="12">
      <c r="A3" s="46" t="s">
        <v>10</v>
      </c>
      <c r="B3" s="46"/>
      <c r="C3" s="2"/>
      <c r="D3" s="2"/>
      <c r="E3" s="2"/>
      <c r="F3" s="2"/>
      <c r="G3" s="2"/>
      <c r="H3" s="2"/>
      <c r="I3" s="2"/>
      <c r="J3" s="1"/>
      <c r="M3" s="2"/>
      <c r="V3" s="7" t="s">
        <v>11</v>
      </c>
      <c r="W3" s="47"/>
      <c r="X3" s="8"/>
      <c r="Y3" s="8"/>
      <c r="Z3" s="8"/>
      <c r="AH3" s="8"/>
      <c r="AJ3" s="8"/>
      <c r="AK3" s="8"/>
      <c r="AL3" s="8"/>
      <c r="AM3" s="8"/>
      <c r="AN3" s="8"/>
      <c r="AO3" s="8"/>
      <c r="AP3" s="14" t="s">
        <v>12</v>
      </c>
      <c r="AQ3" s="48"/>
      <c r="AR3" s="8"/>
      <c r="AS3" s="8"/>
      <c r="AT3" s="8"/>
      <c r="AU3" s="8"/>
      <c r="AV3" s="8"/>
      <c r="AW3" s="8"/>
      <c r="BJ3" s="29" t="s">
        <v>13</v>
      </c>
      <c r="BK3" s="49"/>
      <c r="BL3" s="73"/>
      <c r="BM3" s="73"/>
      <c r="BN3" s="73"/>
      <c r="BO3" s="73"/>
      <c r="BP3" s="73"/>
      <c r="BQ3" s="73"/>
      <c r="BR3" s="74"/>
      <c r="BS3" s="74"/>
      <c r="BT3" s="74"/>
      <c r="BU3" s="74"/>
      <c r="CD3" s="84" t="s">
        <v>43</v>
      </c>
      <c r="CE3" s="67"/>
      <c r="CF3" s="67"/>
      <c r="CG3" s="67"/>
      <c r="CH3" s="67"/>
      <c r="CI3" s="67"/>
      <c r="CJ3" s="67"/>
      <c r="CK3" s="67"/>
    </row>
    <row r="4" spans="1:97" ht="60">
      <c r="A4" s="18" t="s">
        <v>0</v>
      </c>
      <c r="B4" s="18" t="s">
        <v>1</v>
      </c>
      <c r="C4" s="18" t="s">
        <v>14</v>
      </c>
      <c r="D4" s="18" t="s">
        <v>15</v>
      </c>
      <c r="E4" s="18" t="s">
        <v>16</v>
      </c>
      <c r="F4" s="18" t="s">
        <v>17</v>
      </c>
      <c r="G4" s="18" t="s">
        <v>18</v>
      </c>
      <c r="H4" s="18" t="s">
        <v>19</v>
      </c>
      <c r="I4" s="18" t="s">
        <v>20</v>
      </c>
      <c r="J4" s="18" t="s">
        <v>21</v>
      </c>
      <c r="K4" s="18" t="s">
        <v>2</v>
      </c>
      <c r="L4" s="18" t="s">
        <v>42</v>
      </c>
      <c r="M4" s="18" t="s">
        <v>22</v>
      </c>
      <c r="N4" s="18" t="s">
        <v>23</v>
      </c>
      <c r="O4" s="77" t="s">
        <v>44</v>
      </c>
      <c r="P4" s="77" t="s">
        <v>45</v>
      </c>
      <c r="Q4" s="19"/>
      <c r="R4" s="19"/>
      <c r="S4" s="19"/>
      <c r="T4" s="19"/>
      <c r="U4" s="19"/>
      <c r="V4" s="23" t="s">
        <v>0</v>
      </c>
      <c r="W4" s="23" t="s">
        <v>1</v>
      </c>
      <c r="X4" s="23" t="s">
        <v>14</v>
      </c>
      <c r="Y4" s="23" t="s">
        <v>15</v>
      </c>
      <c r="Z4" s="23" t="s">
        <v>16</v>
      </c>
      <c r="AA4" s="23" t="s">
        <v>17</v>
      </c>
      <c r="AB4" s="23" t="s">
        <v>18</v>
      </c>
      <c r="AC4" s="23" t="s">
        <v>19</v>
      </c>
      <c r="AD4" s="23" t="s">
        <v>20</v>
      </c>
      <c r="AE4" s="23" t="s">
        <v>21</v>
      </c>
      <c r="AF4" s="23" t="s">
        <v>2</v>
      </c>
      <c r="AG4" s="23" t="s">
        <v>42</v>
      </c>
      <c r="AH4" s="23" t="s">
        <v>22</v>
      </c>
      <c r="AI4" s="23" t="s">
        <v>23</v>
      </c>
      <c r="AJ4" s="78" t="s">
        <v>44</v>
      </c>
      <c r="AK4" s="78" t="s">
        <v>45</v>
      </c>
      <c r="AP4" s="24" t="s">
        <v>0</v>
      </c>
      <c r="AQ4" s="24" t="s">
        <v>1</v>
      </c>
      <c r="AR4" s="24" t="s">
        <v>14</v>
      </c>
      <c r="AS4" s="24" t="s">
        <v>15</v>
      </c>
      <c r="AT4" s="24" t="s">
        <v>16</v>
      </c>
      <c r="AU4" s="24" t="s">
        <v>17</v>
      </c>
      <c r="AV4" s="24" t="s">
        <v>18</v>
      </c>
      <c r="AW4" s="24" t="s">
        <v>19</v>
      </c>
      <c r="AX4" s="24" t="s">
        <v>20</v>
      </c>
      <c r="AY4" s="24" t="s">
        <v>21</v>
      </c>
      <c r="AZ4" s="24" t="s">
        <v>2</v>
      </c>
      <c r="BA4" s="24" t="s">
        <v>42</v>
      </c>
      <c r="BB4" s="24" t="s">
        <v>22</v>
      </c>
      <c r="BC4" s="24" t="s">
        <v>23</v>
      </c>
      <c r="BD4" s="79" t="s">
        <v>44</v>
      </c>
      <c r="BE4" s="79" t="s">
        <v>45</v>
      </c>
      <c r="BJ4" s="31" t="s">
        <v>0</v>
      </c>
      <c r="BK4" s="31" t="s">
        <v>1</v>
      </c>
      <c r="BL4" s="31" t="s">
        <v>14</v>
      </c>
      <c r="BM4" s="31" t="s">
        <v>15</v>
      </c>
      <c r="BN4" s="31" t="s">
        <v>16</v>
      </c>
      <c r="BO4" s="31" t="s">
        <v>17</v>
      </c>
      <c r="BP4" s="31" t="s">
        <v>18</v>
      </c>
      <c r="BQ4" s="31" t="s">
        <v>19</v>
      </c>
      <c r="BR4" s="31" t="s">
        <v>20</v>
      </c>
      <c r="BS4" s="31" t="s">
        <v>21</v>
      </c>
      <c r="BT4" s="31" t="s">
        <v>2</v>
      </c>
      <c r="BU4" s="31" t="s">
        <v>42</v>
      </c>
      <c r="BV4" s="31" t="s">
        <v>22</v>
      </c>
      <c r="BW4" s="31" t="s">
        <v>23</v>
      </c>
      <c r="BX4" s="81" t="s">
        <v>44</v>
      </c>
      <c r="BY4" s="81" t="s">
        <v>45</v>
      </c>
      <c r="CD4" s="86" t="s">
        <v>0</v>
      </c>
      <c r="CE4" s="86" t="s">
        <v>1</v>
      </c>
      <c r="CF4" s="86" t="s">
        <v>14</v>
      </c>
      <c r="CG4" s="86" t="s">
        <v>15</v>
      </c>
      <c r="CH4" s="86" t="s">
        <v>16</v>
      </c>
      <c r="CI4" s="86" t="s">
        <v>17</v>
      </c>
      <c r="CJ4" s="86" t="s">
        <v>18</v>
      </c>
      <c r="CK4" s="86" t="s">
        <v>19</v>
      </c>
      <c r="CL4" s="86" t="s">
        <v>20</v>
      </c>
      <c r="CM4" s="86" t="s">
        <v>21</v>
      </c>
      <c r="CN4" s="86" t="s">
        <v>2</v>
      </c>
      <c r="CO4" s="86" t="s">
        <v>42</v>
      </c>
      <c r="CP4" s="86" t="s">
        <v>22</v>
      </c>
      <c r="CQ4" s="86" t="s">
        <v>23</v>
      </c>
      <c r="CR4" s="87" t="s">
        <v>44</v>
      </c>
      <c r="CS4" s="87" t="s">
        <v>45</v>
      </c>
    </row>
    <row r="5" spans="1:89" ht="12">
      <c r="A5" s="3">
        <v>39374</v>
      </c>
      <c r="B5" s="71">
        <v>0.6652777777777779</v>
      </c>
      <c r="C5" s="34">
        <v>3.93</v>
      </c>
      <c r="D5" s="4">
        <v>3.603</v>
      </c>
      <c r="E5" s="4">
        <v>0.316</v>
      </c>
      <c r="F5" s="4">
        <v>0.005</v>
      </c>
      <c r="G5" s="43">
        <f>C5*95.472</f>
        <v>375.20495999999997</v>
      </c>
      <c r="H5" s="43">
        <f>D5*95.472</f>
        <v>343.985616</v>
      </c>
      <c r="I5" s="43">
        <f>E5*95.472</f>
        <v>30.169151999999997</v>
      </c>
      <c r="J5" s="43">
        <f>F5*95.472</f>
        <v>0.47736</v>
      </c>
      <c r="K5" s="34">
        <v>18.3</v>
      </c>
      <c r="L5" s="75">
        <v>0.21475409836065573</v>
      </c>
      <c r="M5" s="61">
        <v>51.34599036554265</v>
      </c>
      <c r="N5" s="43">
        <v>1812</v>
      </c>
      <c r="O5" s="22">
        <v>1.1</v>
      </c>
      <c r="P5" s="65">
        <v>98.8</v>
      </c>
      <c r="Q5" s="76"/>
      <c r="V5" s="10">
        <v>39404</v>
      </c>
      <c r="W5" s="72">
        <v>0.4354166666666666</v>
      </c>
      <c r="X5" s="40">
        <v>2.510746268656716</v>
      </c>
      <c r="Y5" s="40">
        <v>2.0335036179104478</v>
      </c>
      <c r="Z5" s="40">
        <v>0.41806436119402973</v>
      </c>
      <c r="AA5" s="28">
        <v>0.05759651940298501</v>
      </c>
      <c r="AB5" s="41">
        <f aca="true" t="shared" si="0" ref="AB5:AB18">X5*95.472</f>
        <v>239.705967761194</v>
      </c>
      <c r="AC5" s="41">
        <f>Y5*95.472</f>
        <v>194.14265740914627</v>
      </c>
      <c r="AD5" s="41">
        <f aca="true" t="shared" si="1" ref="AD5:AE18">Z5*95.472</f>
        <v>39.913440691916406</v>
      </c>
      <c r="AE5" s="41">
        <f t="shared" si="1"/>
        <v>5.498854900441785</v>
      </c>
      <c r="AF5" s="9">
        <v>45.7</v>
      </c>
      <c r="AG5" s="75">
        <v>0.05493974329664587</v>
      </c>
      <c r="AH5" s="11">
        <v>82.9</v>
      </c>
      <c r="AI5" s="44">
        <f>AH5*35.29</f>
        <v>2925.541</v>
      </c>
      <c r="AJ5" s="22">
        <v>6.9</v>
      </c>
      <c r="AK5" s="65">
        <v>93</v>
      </c>
      <c r="AL5" s="65"/>
      <c r="AP5" s="12">
        <v>39375</v>
      </c>
      <c r="AQ5" s="13">
        <v>0.6784722222222223</v>
      </c>
      <c r="AR5" s="16">
        <v>0.7447209524999999</v>
      </c>
      <c r="AS5" s="27">
        <v>0.686</v>
      </c>
      <c r="AT5" s="27">
        <v>0.057</v>
      </c>
      <c r="AU5" s="27">
        <v>0.002</v>
      </c>
      <c r="AV5" s="42">
        <f>AR5*95.472</f>
        <v>71.09999877707999</v>
      </c>
      <c r="AW5" s="42">
        <f>AS5*95.472</f>
        <v>65.493792</v>
      </c>
      <c r="AX5" s="42">
        <f>AT5*95.472</f>
        <v>5.441904</v>
      </c>
      <c r="AY5" s="42">
        <f>AU5*95.472</f>
        <v>0.190944</v>
      </c>
      <c r="AZ5" s="11">
        <v>70.7</v>
      </c>
      <c r="BA5" s="80">
        <v>0.010528813466379308</v>
      </c>
      <c r="BB5" s="17">
        <v>56.38991215641825</v>
      </c>
      <c r="BC5" s="11">
        <v>1990</v>
      </c>
      <c r="BD5" s="65">
        <v>8</v>
      </c>
      <c r="BE5" s="65">
        <v>92</v>
      </c>
      <c r="BJ5" s="36">
        <v>39338</v>
      </c>
      <c r="BK5" s="35">
        <v>0.4583333333333333</v>
      </c>
      <c r="BL5" s="39">
        <v>0.07</v>
      </c>
      <c r="BP5" s="82">
        <v>6.68304</v>
      </c>
      <c r="BT5" s="34">
        <v>30.5</v>
      </c>
      <c r="BU5" s="22">
        <v>0.002</v>
      </c>
      <c r="BV5" s="76">
        <v>8.59</v>
      </c>
      <c r="BW5" s="22">
        <v>303</v>
      </c>
      <c r="BX5" s="22">
        <v>0.1</v>
      </c>
      <c r="BY5" s="22">
        <v>99.9</v>
      </c>
      <c r="CD5" s="85"/>
      <c r="CE5" s="25"/>
      <c r="CF5" s="25"/>
      <c r="CG5" s="25"/>
      <c r="CH5" s="25"/>
      <c r="CI5" s="25"/>
      <c r="CJ5" s="25"/>
      <c r="CK5" s="67"/>
    </row>
    <row r="6" spans="1:97" ht="12">
      <c r="A6" s="3">
        <v>39374</v>
      </c>
      <c r="B6" s="71">
        <v>0.79375</v>
      </c>
      <c r="C6" s="34">
        <v>25.83</v>
      </c>
      <c r="D6" s="4">
        <v>25.56</v>
      </c>
      <c r="E6" s="4">
        <v>0.18</v>
      </c>
      <c r="F6" s="4">
        <v>0</v>
      </c>
      <c r="G6" s="43">
        <f aca="true" t="shared" si="2" ref="G6:G13">C6*95.472</f>
        <v>2466.0417599999996</v>
      </c>
      <c r="H6" s="43">
        <f aca="true" t="shared" si="3" ref="H6:H13">D6*95.472</f>
        <v>2440.2643199999998</v>
      </c>
      <c r="I6" s="43">
        <f aca="true" t="shared" si="4" ref="I6:I13">E6*95.472</f>
        <v>17.184959999999997</v>
      </c>
      <c r="J6" s="43">
        <f aca="true" t="shared" si="5" ref="J6:J13">F6*95.472</f>
        <v>0</v>
      </c>
      <c r="K6" s="34">
        <v>18.3</v>
      </c>
      <c r="L6" s="75">
        <v>1.4114754098360653</v>
      </c>
      <c r="M6" s="61">
        <v>45.763672428449986</v>
      </c>
      <c r="N6" s="43">
        <v>1615</v>
      </c>
      <c r="O6" s="22">
        <v>0.1000000000000057</v>
      </c>
      <c r="P6" s="65">
        <v>99.6</v>
      </c>
      <c r="Q6" s="76"/>
      <c r="V6" s="10">
        <v>39404</v>
      </c>
      <c r="W6" s="72">
        <v>0.45694444444444443</v>
      </c>
      <c r="X6" s="40">
        <v>1.9830597014925373</v>
      </c>
      <c r="Y6" s="40">
        <v>1.8318910604477614</v>
      </c>
      <c r="Z6" s="40">
        <v>0.13823909179104485</v>
      </c>
      <c r="AA6" s="28">
        <v>0.012255308955223781</v>
      </c>
      <c r="AB6" s="41">
        <f t="shared" si="0"/>
        <v>189.3266758208955</v>
      </c>
      <c r="AC6" s="41">
        <f aca="true" t="shared" si="6" ref="AC6:AC18">Y6*95.472</f>
        <v>174.89430332306867</v>
      </c>
      <c r="AD6" s="41">
        <f t="shared" si="1"/>
        <v>13.197962571474633</v>
      </c>
      <c r="AE6" s="41">
        <f t="shared" si="1"/>
        <v>1.1700388565731248</v>
      </c>
      <c r="AF6" s="9">
        <v>45.7</v>
      </c>
      <c r="AG6" s="75">
        <v>0.04339299127992423</v>
      </c>
      <c r="AH6" s="11">
        <v>82.9</v>
      </c>
      <c r="AI6" s="44">
        <f aca="true" t="shared" si="7" ref="AI6:AI18">AH6*35.29</f>
        <v>2925.541</v>
      </c>
      <c r="AJ6" s="22">
        <v>2.5</v>
      </c>
      <c r="AK6" s="65">
        <v>97.5</v>
      </c>
      <c r="AL6" s="65"/>
      <c r="AP6" s="12">
        <v>39375</v>
      </c>
      <c r="AQ6" s="13">
        <v>0.7340277777777778</v>
      </c>
      <c r="AR6" s="16">
        <v>0.391737885</v>
      </c>
      <c r="AS6" s="27">
        <v>0.336</v>
      </c>
      <c r="AT6" s="27">
        <v>0.055</v>
      </c>
      <c r="AU6" s="27">
        <v>0.001</v>
      </c>
      <c r="AV6" s="42">
        <f aca="true" t="shared" si="8" ref="AV6:AV27">AR6*95.472</f>
        <v>37.399999356719995</v>
      </c>
      <c r="AW6" s="42">
        <f aca="true" t="shared" si="9" ref="AW6:AW27">AS6*95.472</f>
        <v>32.078592</v>
      </c>
      <c r="AX6" s="42">
        <f aca="true" t="shared" si="10" ref="AX6:AX27">AT6*95.472</f>
        <v>5.25096</v>
      </c>
      <c r="AY6" s="42">
        <f aca="true" t="shared" si="11" ref="AY6:AY27">AU6*95.472</f>
        <v>0.095472</v>
      </c>
      <c r="AZ6" s="11">
        <v>70.7</v>
      </c>
      <c r="BA6" s="80">
        <v>0.0055383632017241375</v>
      </c>
      <c r="BB6" s="17">
        <v>59.50694247662227</v>
      </c>
      <c r="BC6" s="11">
        <v>2100</v>
      </c>
      <c r="BD6" s="65">
        <v>14</v>
      </c>
      <c r="BE6" s="65">
        <v>86</v>
      </c>
      <c r="BJ6" s="32">
        <v>39374</v>
      </c>
      <c r="BK6" s="33">
        <v>0.7222222222222222</v>
      </c>
      <c r="BL6" s="38">
        <v>12.775671641791044</v>
      </c>
      <c r="BM6" s="40">
        <v>10.884875621890545</v>
      </c>
      <c r="BN6" s="40">
        <v>1.865223880597015</v>
      </c>
      <c r="BO6" s="40">
        <v>0.025572139303482587</v>
      </c>
      <c r="BP6" s="45">
        <f aca="true" t="shared" si="12" ref="BP6:BP11">BL6*95.472</f>
        <v>1219.7189229850744</v>
      </c>
      <c r="BQ6" s="45">
        <f aca="true" t="shared" si="13" ref="BQ6:BQ11">BM6*95.472</f>
        <v>1039.2008453731341</v>
      </c>
      <c r="BR6" s="45">
        <f aca="true" t="shared" si="14" ref="BR6:BR11">BN6*95.472</f>
        <v>178.0766543283582</v>
      </c>
      <c r="BS6" s="45">
        <f aca="true" t="shared" si="15" ref="BS6:BS11">BO6*95.472</f>
        <v>2.4414232835820893</v>
      </c>
      <c r="BT6" s="34">
        <v>30.5</v>
      </c>
      <c r="BU6" s="75">
        <v>0.41887448005872274</v>
      </c>
      <c r="BV6" s="34">
        <v>42.9</v>
      </c>
      <c r="BW6" s="22">
        <v>1514</v>
      </c>
      <c r="BX6" s="22">
        <v>3.9000000000000057</v>
      </c>
      <c r="BY6" s="65">
        <v>96.1</v>
      </c>
      <c r="CD6" s="85">
        <v>39375</v>
      </c>
      <c r="CE6" s="25">
        <v>1658</v>
      </c>
      <c r="CF6" s="25">
        <v>2.94</v>
      </c>
      <c r="CJ6" s="68">
        <v>280.68768</v>
      </c>
      <c r="CN6" s="25">
        <v>61.9</v>
      </c>
      <c r="CO6" s="80">
        <v>0.04749596122778675</v>
      </c>
      <c r="CR6" s="25">
        <v>1</v>
      </c>
      <c r="CS6" s="25">
        <v>99</v>
      </c>
    </row>
    <row r="7" spans="1:97" ht="12">
      <c r="A7" s="3">
        <v>39374</v>
      </c>
      <c r="B7" s="71">
        <v>0.817361111111111</v>
      </c>
      <c r="C7" s="34">
        <v>13.59</v>
      </c>
      <c r="D7" s="4">
        <v>13.29</v>
      </c>
      <c r="E7" s="4">
        <v>0.18</v>
      </c>
      <c r="F7" s="4">
        <v>0.02</v>
      </c>
      <c r="G7" s="43">
        <f t="shared" si="2"/>
        <v>1297.4644799999999</v>
      </c>
      <c r="H7" s="43">
        <f t="shared" si="3"/>
        <v>1268.82288</v>
      </c>
      <c r="I7" s="43">
        <f t="shared" si="4"/>
        <v>17.184959999999997</v>
      </c>
      <c r="J7" s="43">
        <f t="shared" si="5"/>
        <v>1.90944</v>
      </c>
      <c r="K7" s="34">
        <v>18.3</v>
      </c>
      <c r="L7" s="75">
        <v>0.7426229508196721</v>
      </c>
      <c r="M7" s="61">
        <v>45.87701898554832</v>
      </c>
      <c r="N7" s="43">
        <v>1619</v>
      </c>
      <c r="O7" s="22">
        <v>0.5000000000000029</v>
      </c>
      <c r="P7" s="65">
        <v>98.8</v>
      </c>
      <c r="Q7" s="76"/>
      <c r="V7" s="10">
        <v>39440</v>
      </c>
      <c r="W7" s="72">
        <v>0.4222222222222222</v>
      </c>
      <c r="X7" s="40">
        <v>23.689328358208954</v>
      </c>
      <c r="Y7" s="40">
        <v>22.12749093955224</v>
      </c>
      <c r="Z7" s="40">
        <v>0.926726525373136</v>
      </c>
      <c r="AA7" s="28">
        <v>0.6102985074626865</v>
      </c>
      <c r="AB7" s="41">
        <f t="shared" si="0"/>
        <v>2261.667557014925</v>
      </c>
      <c r="AC7" s="41">
        <f t="shared" si="6"/>
        <v>2112.5558149809312</v>
      </c>
      <c r="AD7" s="41">
        <f t="shared" si="1"/>
        <v>88.47643483042404</v>
      </c>
      <c r="AE7" s="41">
        <f t="shared" si="1"/>
        <v>58.266419104477606</v>
      </c>
      <c r="AF7" s="9">
        <v>45.7</v>
      </c>
      <c r="AG7" s="75">
        <v>0.5183660472255788</v>
      </c>
      <c r="AH7" s="11">
        <v>173.9</v>
      </c>
      <c r="AI7" s="44">
        <f t="shared" si="7"/>
        <v>6136.9310000000005</v>
      </c>
      <c r="AJ7" s="22">
        <v>3.3000000000000056</v>
      </c>
      <c r="AK7" s="65">
        <v>96.6</v>
      </c>
      <c r="AL7" s="65"/>
      <c r="AP7" s="12">
        <v>39375</v>
      </c>
      <c r="AQ7" s="13">
        <v>0.7715277777777777</v>
      </c>
      <c r="AR7" s="16">
        <v>1.3407072</v>
      </c>
      <c r="AS7" s="27">
        <v>1.139</v>
      </c>
      <c r="AT7" s="27">
        <v>0.192</v>
      </c>
      <c r="AU7" s="27">
        <v>0.007</v>
      </c>
      <c r="AV7" s="42">
        <f t="shared" si="8"/>
        <v>127.99999779839999</v>
      </c>
      <c r="AW7" s="42">
        <f t="shared" si="9"/>
        <v>108.74260799999999</v>
      </c>
      <c r="AX7" s="42">
        <f t="shared" si="10"/>
        <v>18.330624</v>
      </c>
      <c r="AY7" s="42">
        <f t="shared" si="11"/>
        <v>0.668304</v>
      </c>
      <c r="AZ7" s="11">
        <v>70.7</v>
      </c>
      <c r="BA7" s="80">
        <v>0.01895482593103448</v>
      </c>
      <c r="BB7" s="17">
        <v>61.77387361858884</v>
      </c>
      <c r="BC7" s="11">
        <v>2180</v>
      </c>
      <c r="BD7" s="65">
        <v>15</v>
      </c>
      <c r="BE7" s="65">
        <v>85</v>
      </c>
      <c r="BJ7" s="32">
        <v>39374</v>
      </c>
      <c r="BK7" s="33">
        <v>0.7430555555555556</v>
      </c>
      <c r="BL7" s="38">
        <v>8.636169154228856</v>
      </c>
      <c r="BM7" s="40">
        <v>6.304427860696517</v>
      </c>
      <c r="BN7" s="40">
        <v>2.3144776119402986</v>
      </c>
      <c r="BO7" s="40">
        <v>0.017263681592039802</v>
      </c>
      <c r="BP7" s="45">
        <f t="shared" si="12"/>
        <v>824.5123414925373</v>
      </c>
      <c r="BQ7" s="45">
        <f t="shared" si="13"/>
        <v>601.8963367164179</v>
      </c>
      <c r="BR7" s="45">
        <f t="shared" si="14"/>
        <v>220.96780656716416</v>
      </c>
      <c r="BS7" s="45">
        <f t="shared" si="15"/>
        <v>1.6481982089552238</v>
      </c>
      <c r="BT7" s="34">
        <v>30.5</v>
      </c>
      <c r="BU7" s="75">
        <v>0.2831530870238969</v>
      </c>
      <c r="BV7" s="34">
        <v>41.5</v>
      </c>
      <c r="BW7" s="22">
        <v>1465</v>
      </c>
      <c r="BX7" s="22">
        <v>6.2</v>
      </c>
      <c r="BY7" s="65">
        <v>93.8</v>
      </c>
      <c r="CD7" s="85">
        <v>39375</v>
      </c>
      <c r="CE7" s="25">
        <v>1745</v>
      </c>
      <c r="CF7" s="25">
        <v>8.37</v>
      </c>
      <c r="CJ7" s="68">
        <v>799.1006399999999</v>
      </c>
      <c r="CN7" s="25">
        <v>61.9</v>
      </c>
      <c r="CO7" s="80">
        <v>0.13521809369951535</v>
      </c>
      <c r="CR7" s="25">
        <v>1</v>
      </c>
      <c r="CS7" s="25">
        <v>99</v>
      </c>
    </row>
    <row r="8" spans="1:77" ht="12">
      <c r="A8" s="3">
        <v>39374</v>
      </c>
      <c r="B8" s="71">
        <v>0.8222222222222224</v>
      </c>
      <c r="C8" s="34">
        <v>18.44</v>
      </c>
      <c r="D8" s="4">
        <v>16.59</v>
      </c>
      <c r="E8" s="4">
        <v>1.34</v>
      </c>
      <c r="F8" s="4">
        <v>0.45</v>
      </c>
      <c r="G8" s="43">
        <f t="shared" si="2"/>
        <v>1760.50368</v>
      </c>
      <c r="H8" s="43">
        <f t="shared" si="3"/>
        <v>1583.8804799999998</v>
      </c>
      <c r="I8" s="43">
        <f t="shared" si="4"/>
        <v>127.93248</v>
      </c>
      <c r="J8" s="43">
        <f t="shared" si="5"/>
        <v>42.962399999999995</v>
      </c>
      <c r="K8" s="34">
        <v>18.3</v>
      </c>
      <c r="L8" s="75">
        <v>1.0076502732240438</v>
      </c>
      <c r="M8" s="61">
        <v>45.905355624822896</v>
      </c>
      <c r="N8" s="43">
        <v>1620</v>
      </c>
      <c r="O8" s="22">
        <v>4.5</v>
      </c>
      <c r="P8" s="65">
        <v>95.2</v>
      </c>
      <c r="Q8" s="76"/>
      <c r="V8" s="10">
        <v>39440</v>
      </c>
      <c r="W8" s="72">
        <v>0.4666666666666666</v>
      </c>
      <c r="X8" s="40">
        <v>27.84238805970149</v>
      </c>
      <c r="Y8" s="40">
        <v>27.141595152238807</v>
      </c>
      <c r="Z8" s="40">
        <v>0.6245047641791072</v>
      </c>
      <c r="AA8" s="28">
        <v>0.055963199999998166</v>
      </c>
      <c r="AB8" s="41">
        <f t="shared" si="0"/>
        <v>2658.1684728358205</v>
      </c>
      <c r="AC8" s="41">
        <f t="shared" si="6"/>
        <v>2591.2623723745432</v>
      </c>
      <c r="AD8" s="41">
        <f t="shared" si="1"/>
        <v>59.622718845707716</v>
      </c>
      <c r="AE8" s="41">
        <f t="shared" si="1"/>
        <v>5.342918630399825</v>
      </c>
      <c r="AF8" s="9">
        <v>45.7</v>
      </c>
      <c r="AG8" s="75">
        <v>0.6092426271269472</v>
      </c>
      <c r="AH8" s="11">
        <v>165</v>
      </c>
      <c r="AI8" s="44">
        <f t="shared" si="7"/>
        <v>5822.849999999999</v>
      </c>
      <c r="AJ8" s="22">
        <v>0.6999999999999972</v>
      </c>
      <c r="AK8" s="65">
        <v>99.2</v>
      </c>
      <c r="AL8" s="65"/>
      <c r="AP8" s="12">
        <v>39376</v>
      </c>
      <c r="AQ8" s="13">
        <v>0.4145833333333333</v>
      </c>
      <c r="AR8" s="16">
        <v>3.9383274</v>
      </c>
      <c r="AS8" s="27">
        <v>3.463</v>
      </c>
      <c r="AT8" s="27">
        <v>0.462</v>
      </c>
      <c r="AU8" s="27">
        <v>0.014</v>
      </c>
      <c r="AV8" s="42">
        <f t="shared" si="8"/>
        <v>375.9999935328</v>
      </c>
      <c r="AW8" s="42">
        <f t="shared" si="9"/>
        <v>330.619536</v>
      </c>
      <c r="AX8" s="42">
        <f t="shared" si="10"/>
        <v>44.108064</v>
      </c>
      <c r="AY8" s="42">
        <f t="shared" si="11"/>
        <v>1.336608</v>
      </c>
      <c r="AZ8" s="11">
        <v>70.7</v>
      </c>
      <c r="BA8" s="80">
        <v>0.05567980117241379</v>
      </c>
      <c r="BB8" s="17">
        <v>68.85803343723434</v>
      </c>
      <c r="BC8" s="11">
        <v>2430</v>
      </c>
      <c r="BD8" s="65">
        <v>12</v>
      </c>
      <c r="BE8" s="65">
        <v>88</v>
      </c>
      <c r="BJ8" s="32">
        <v>39375</v>
      </c>
      <c r="BK8" s="33">
        <v>0.5590277777777778</v>
      </c>
      <c r="BL8" s="38">
        <v>14.753731343283583</v>
      </c>
      <c r="BM8" s="40">
        <v>11.566915422885572</v>
      </c>
      <c r="BN8" s="40">
        <v>3.142537313432836</v>
      </c>
      <c r="BO8" s="40">
        <v>0.04427860696517413</v>
      </c>
      <c r="BP8" s="45">
        <f t="shared" si="12"/>
        <v>1408.5682388059702</v>
      </c>
      <c r="BQ8" s="45">
        <f t="shared" si="13"/>
        <v>1104.3165492537312</v>
      </c>
      <c r="BR8" s="45">
        <f t="shared" si="14"/>
        <v>300.0243223880597</v>
      </c>
      <c r="BS8" s="45">
        <f t="shared" si="15"/>
        <v>4.227367164179104</v>
      </c>
      <c r="BT8" s="34">
        <v>30.5</v>
      </c>
      <c r="BU8" s="75">
        <v>0.48372889650110107</v>
      </c>
      <c r="BV8" s="34">
        <v>49.6</v>
      </c>
      <c r="BW8" s="22">
        <v>1750</v>
      </c>
      <c r="BX8" s="22">
        <v>5.5</v>
      </c>
      <c r="BY8" s="65">
        <v>94.5</v>
      </c>
    </row>
    <row r="9" spans="1:77" ht="12">
      <c r="A9" s="3">
        <v>39374</v>
      </c>
      <c r="B9" s="71">
        <v>0.9027777777777777</v>
      </c>
      <c r="C9" s="34">
        <v>55.9</v>
      </c>
      <c r="D9" s="4">
        <v>40.56</v>
      </c>
      <c r="E9" s="4">
        <v>8.29</v>
      </c>
      <c r="F9" s="4">
        <v>6.88</v>
      </c>
      <c r="G9" s="43">
        <f t="shared" si="2"/>
        <v>5336.8848</v>
      </c>
      <c r="H9" s="43">
        <f t="shared" si="3"/>
        <v>3872.34432</v>
      </c>
      <c r="I9" s="43">
        <f t="shared" si="4"/>
        <v>791.4628799999998</v>
      </c>
      <c r="J9" s="43">
        <f t="shared" si="5"/>
        <v>656.84736</v>
      </c>
      <c r="K9" s="34">
        <v>18.3</v>
      </c>
      <c r="L9" s="75">
        <v>3.054644808743169</v>
      </c>
      <c r="M9" s="61">
        <v>46.61377160668745</v>
      </c>
      <c r="N9" s="43">
        <v>1645</v>
      </c>
      <c r="O9" s="22">
        <v>16.8</v>
      </c>
      <c r="P9" s="65">
        <v>82.9</v>
      </c>
      <c r="Q9" s="76"/>
      <c r="V9" s="10">
        <v>39458</v>
      </c>
      <c r="W9" s="72">
        <v>0.4444444444444444</v>
      </c>
      <c r="X9" s="40">
        <v>37.24268656716418</v>
      </c>
      <c r="Y9" s="40">
        <v>34.95002678208955</v>
      </c>
      <c r="Z9" s="40">
        <v>2.123950414925369</v>
      </c>
      <c r="AA9" s="28">
        <v>0.1467361850746289</v>
      </c>
      <c r="AB9" s="41">
        <f t="shared" si="0"/>
        <v>3555.633771940298</v>
      </c>
      <c r="AC9" s="41">
        <f t="shared" si="6"/>
        <v>3336.7489569396535</v>
      </c>
      <c r="AD9" s="41">
        <f t="shared" si="1"/>
        <v>202.7777940137548</v>
      </c>
      <c r="AE9" s="41">
        <f t="shared" si="1"/>
        <v>14.00919706144497</v>
      </c>
      <c r="AF9" s="9">
        <v>45.7</v>
      </c>
      <c r="AG9" s="75">
        <v>0.8149384369182533</v>
      </c>
      <c r="AH9" s="11">
        <v>142.8</v>
      </c>
      <c r="AI9" s="44">
        <f t="shared" si="7"/>
        <v>5039.412</v>
      </c>
      <c r="AJ9" s="22">
        <v>1.1</v>
      </c>
      <c r="AK9" s="65">
        <v>98.8</v>
      </c>
      <c r="AL9" s="65"/>
      <c r="AP9" s="12">
        <v>39376</v>
      </c>
      <c r="AQ9" s="13">
        <v>0.4673611111111111</v>
      </c>
      <c r="AR9" s="16">
        <v>1.393078575</v>
      </c>
      <c r="AS9" s="27">
        <v>1.311</v>
      </c>
      <c r="AT9" s="27">
        <v>0.072</v>
      </c>
      <c r="AU9" s="27">
        <v>0.005</v>
      </c>
      <c r="AV9" s="42">
        <f t="shared" si="8"/>
        <v>132.9999977124</v>
      </c>
      <c r="AW9" s="42">
        <f t="shared" si="9"/>
        <v>125.16379199999999</v>
      </c>
      <c r="AX9" s="42">
        <f t="shared" si="10"/>
        <v>6.873983999999999</v>
      </c>
      <c r="AY9" s="42">
        <f t="shared" si="11"/>
        <v>0.47736</v>
      </c>
      <c r="AZ9" s="11">
        <v>70.7</v>
      </c>
      <c r="BA9" s="80">
        <v>0.01969524881896552</v>
      </c>
      <c r="BB9" s="17">
        <v>66.87446868801361</v>
      </c>
      <c r="BC9" s="11">
        <v>2360</v>
      </c>
      <c r="BD9" s="65">
        <v>6</v>
      </c>
      <c r="BE9" s="65">
        <v>94</v>
      </c>
      <c r="BJ9" s="32">
        <v>39375</v>
      </c>
      <c r="BK9" s="33">
        <v>0.5833333333333334</v>
      </c>
      <c r="BL9" s="38">
        <v>6.269701492537314</v>
      </c>
      <c r="BM9" s="40">
        <v>4.3637313432835825</v>
      </c>
      <c r="BN9" s="40">
        <v>1.8871641791044775</v>
      </c>
      <c r="BO9" s="40">
        <v>0.018805970149253733</v>
      </c>
      <c r="BP9" s="45">
        <f t="shared" si="12"/>
        <v>598.5809408955224</v>
      </c>
      <c r="BQ9" s="45">
        <f t="shared" si="13"/>
        <v>416.61415880597013</v>
      </c>
      <c r="BR9" s="45">
        <f t="shared" si="14"/>
        <v>180.17133850746268</v>
      </c>
      <c r="BS9" s="45">
        <f t="shared" si="15"/>
        <v>1.7954435820895522</v>
      </c>
      <c r="BT9" s="34">
        <v>30.5</v>
      </c>
      <c r="BU9" s="75">
        <v>0.20556398336187914</v>
      </c>
      <c r="BV9" s="34">
        <v>48.2</v>
      </c>
      <c r="BW9" s="22">
        <v>1700</v>
      </c>
      <c r="BX9" s="22">
        <v>8.400000000000006</v>
      </c>
      <c r="BY9" s="65">
        <v>91.6</v>
      </c>
    </row>
    <row r="10" spans="1:77" ht="12">
      <c r="A10" s="3">
        <v>39374</v>
      </c>
      <c r="B10" s="71">
        <v>0.9236111111111112</v>
      </c>
      <c r="C10" s="34">
        <v>33.57</v>
      </c>
      <c r="D10" s="4">
        <v>31.16</v>
      </c>
      <c r="E10" s="4">
        <v>1.57</v>
      </c>
      <c r="F10" s="4">
        <v>0.69</v>
      </c>
      <c r="G10" s="43">
        <f t="shared" si="2"/>
        <v>3204.99504</v>
      </c>
      <c r="H10" s="43">
        <f t="shared" si="3"/>
        <v>2974.9075199999997</v>
      </c>
      <c r="I10" s="43">
        <f t="shared" si="4"/>
        <v>149.89104</v>
      </c>
      <c r="J10" s="43">
        <f t="shared" si="5"/>
        <v>65.87567999999999</v>
      </c>
      <c r="K10" s="34">
        <v>18.3</v>
      </c>
      <c r="L10" s="75">
        <v>1.8344262295081966</v>
      </c>
      <c r="M10" s="61">
        <v>47.03882119580618</v>
      </c>
      <c r="N10" s="43">
        <v>1660</v>
      </c>
      <c r="O10" s="22">
        <v>3.5000000000000058</v>
      </c>
      <c r="P10" s="65">
        <v>96.1</v>
      </c>
      <c r="Q10" s="76"/>
      <c r="V10" s="10">
        <v>39458</v>
      </c>
      <c r="W10" s="72">
        <v>0.4756944444444444</v>
      </c>
      <c r="X10" s="40">
        <v>65.54074626865672</v>
      </c>
      <c r="Y10" s="40">
        <v>58.26965587761194</v>
      </c>
      <c r="Z10" s="40">
        <v>6.360729425373135</v>
      </c>
      <c r="AA10" s="28">
        <v>0.9103609656716392</v>
      </c>
      <c r="AB10" s="41">
        <f t="shared" si="0"/>
        <v>6257.306127761194</v>
      </c>
      <c r="AC10" s="41">
        <f t="shared" si="6"/>
        <v>5563.120585947367</v>
      </c>
      <c r="AD10" s="41">
        <f t="shared" si="1"/>
        <v>607.2715596992239</v>
      </c>
      <c r="AE10" s="41">
        <f t="shared" si="1"/>
        <v>86.91398211460273</v>
      </c>
      <c r="AF10" s="9">
        <v>45.7</v>
      </c>
      <c r="AG10" s="75">
        <v>1.4341519971259675</v>
      </c>
      <c r="AH10" s="11">
        <v>142.8</v>
      </c>
      <c r="AI10" s="44">
        <f t="shared" si="7"/>
        <v>5039.412</v>
      </c>
      <c r="AJ10" s="22">
        <v>3.5</v>
      </c>
      <c r="AK10" s="65">
        <v>96.5</v>
      </c>
      <c r="AL10" s="65"/>
      <c r="AP10" s="12">
        <v>39403</v>
      </c>
      <c r="AQ10" s="13">
        <v>0.5555555555555556</v>
      </c>
      <c r="AR10" s="16">
        <v>12.25490175</v>
      </c>
      <c r="AS10" s="27">
        <v>11.237</v>
      </c>
      <c r="AT10" s="27">
        <v>0.895</v>
      </c>
      <c r="AU10" s="27">
        <v>0.074</v>
      </c>
      <c r="AV10" s="42">
        <f t="shared" si="8"/>
        <v>1169.999979876</v>
      </c>
      <c r="AW10" s="42">
        <f t="shared" si="9"/>
        <v>1072.8188639999998</v>
      </c>
      <c r="AX10" s="42">
        <f t="shared" si="10"/>
        <v>85.44744</v>
      </c>
      <c r="AY10" s="42">
        <f t="shared" si="11"/>
        <v>7.064927999999999</v>
      </c>
      <c r="AZ10" s="11">
        <v>71.3</v>
      </c>
      <c r="BA10" s="80">
        <v>0.17177810999999998</v>
      </c>
      <c r="BB10" s="17">
        <v>90.67724567866252</v>
      </c>
      <c r="BC10" s="11">
        <v>3200</v>
      </c>
      <c r="BD10" s="65">
        <v>8</v>
      </c>
      <c r="BE10" s="65">
        <v>92</v>
      </c>
      <c r="BJ10" s="32">
        <v>39403</v>
      </c>
      <c r="BK10" s="33">
        <v>0.5069444444444444</v>
      </c>
      <c r="BL10" s="38">
        <v>1.8970149253731343</v>
      </c>
      <c r="BM10" s="40">
        <v>1.7528358208955226</v>
      </c>
      <c r="BN10" s="40">
        <v>0.14231343283582087</v>
      </c>
      <c r="BO10" s="40">
        <v>0.0018656716417910447</v>
      </c>
      <c r="BP10" s="45">
        <f t="shared" si="12"/>
        <v>181.11180895522386</v>
      </c>
      <c r="BQ10" s="45">
        <f t="shared" si="13"/>
        <v>167.34674149253732</v>
      </c>
      <c r="BR10" s="45">
        <f t="shared" si="14"/>
        <v>13.58694805970149</v>
      </c>
      <c r="BS10" s="45">
        <f t="shared" si="15"/>
        <v>0.17811940298507462</v>
      </c>
      <c r="BT10" s="34">
        <v>30.5</v>
      </c>
      <c r="BU10" s="75">
        <v>0.06219721066797162</v>
      </c>
      <c r="BV10" s="34">
        <v>98.3</v>
      </c>
      <c r="BW10" s="22">
        <v>3470</v>
      </c>
      <c r="BX10" s="22">
        <v>1.0999999999999943</v>
      </c>
      <c r="BY10" s="65">
        <v>98.9</v>
      </c>
    </row>
    <row r="11" spans="1:77" ht="12">
      <c r="A11" s="3">
        <v>39374</v>
      </c>
      <c r="B11" s="71">
        <v>0.98125</v>
      </c>
      <c r="C11" s="34">
        <v>29.17</v>
      </c>
      <c r="D11" s="4">
        <v>21.61</v>
      </c>
      <c r="E11" s="4">
        <v>2.31</v>
      </c>
      <c r="F11" s="4">
        <v>5.22</v>
      </c>
      <c r="G11" s="43">
        <f t="shared" si="2"/>
        <v>2784.91824</v>
      </c>
      <c r="H11" s="43">
        <f t="shared" si="3"/>
        <v>2063.14992</v>
      </c>
      <c r="I11" s="43">
        <f t="shared" si="4"/>
        <v>220.54031999999998</v>
      </c>
      <c r="J11" s="43">
        <f t="shared" si="5"/>
        <v>498.3638399999999</v>
      </c>
      <c r="K11" s="34">
        <v>18.3</v>
      </c>
      <c r="L11" s="75">
        <v>1.5939890710382514</v>
      </c>
      <c r="M11" s="61">
        <v>47.52054406347407</v>
      </c>
      <c r="N11" s="43">
        <v>1677</v>
      </c>
      <c r="O11" s="22">
        <v>20.3</v>
      </c>
      <c r="P11" s="65">
        <v>79.6</v>
      </c>
      <c r="Q11" s="76"/>
      <c r="V11" s="12">
        <v>39583</v>
      </c>
      <c r="W11" s="13">
        <v>0.44236111111111115</v>
      </c>
      <c r="X11" s="40">
        <v>1.8845895522388059</v>
      </c>
      <c r="Y11" s="40">
        <v>1.707438134328358</v>
      </c>
      <c r="Z11" s="40">
        <v>0.09988324626865693</v>
      </c>
      <c r="AA11" s="28">
        <v>0.07727611940298508</v>
      </c>
      <c r="AB11" s="41">
        <f t="shared" si="0"/>
        <v>179.92553373134325</v>
      </c>
      <c r="AC11" s="41">
        <f t="shared" si="6"/>
        <v>163.01253356059698</v>
      </c>
      <c r="AD11" s="41">
        <f t="shared" si="1"/>
        <v>9.536053287761213</v>
      </c>
      <c r="AE11" s="41">
        <f t="shared" si="1"/>
        <v>7.377705671641791</v>
      </c>
      <c r="AF11" s="9">
        <v>45.7</v>
      </c>
      <c r="AG11" s="75">
        <v>0.04123828341879225</v>
      </c>
      <c r="AH11" s="11">
        <v>116.6</v>
      </c>
      <c r="AI11" s="44">
        <f t="shared" si="7"/>
        <v>4114.813999999999</v>
      </c>
      <c r="AJ11" s="22">
        <v>6.2</v>
      </c>
      <c r="AK11" s="65">
        <v>93.8</v>
      </c>
      <c r="AL11" s="65"/>
      <c r="AP11" s="12">
        <v>39403</v>
      </c>
      <c r="AQ11" s="13">
        <v>0.6645833333333333</v>
      </c>
      <c r="AR11" s="16">
        <v>14.663985</v>
      </c>
      <c r="AS11" s="27">
        <v>14.049</v>
      </c>
      <c r="AT11" s="27">
        <v>0.56</v>
      </c>
      <c r="AU11" s="27">
        <v>0.089</v>
      </c>
      <c r="AV11" s="42">
        <f t="shared" si="8"/>
        <v>1399.99997592</v>
      </c>
      <c r="AW11" s="42">
        <f t="shared" si="9"/>
        <v>1341.286128</v>
      </c>
      <c r="AX11" s="42">
        <f t="shared" si="10"/>
        <v>53.46432</v>
      </c>
      <c r="AY11" s="42">
        <f t="shared" si="11"/>
        <v>8.497008</v>
      </c>
      <c r="AZ11" s="11">
        <v>71.3</v>
      </c>
      <c r="BA11" s="80">
        <v>0.2055464564102564</v>
      </c>
      <c r="BB11" s="17">
        <v>98.89487106829131</v>
      </c>
      <c r="BC11" s="11">
        <v>3490</v>
      </c>
      <c r="BD11" s="65">
        <v>4</v>
      </c>
      <c r="BE11" s="65">
        <v>96</v>
      </c>
      <c r="BJ11" s="32">
        <v>39403</v>
      </c>
      <c r="BK11" s="33">
        <v>0.5208333333333334</v>
      </c>
      <c r="BL11" s="38">
        <v>2.3113432835820893</v>
      </c>
      <c r="BM11" s="40">
        <v>1.9392537313432836</v>
      </c>
      <c r="BN11" s="40">
        <v>0.32820895522388055</v>
      </c>
      <c r="BO11" s="40">
        <v>0.04388059701492537</v>
      </c>
      <c r="BP11" s="45">
        <f t="shared" si="12"/>
        <v>220.66856597014922</v>
      </c>
      <c r="BQ11" s="45">
        <f t="shared" si="13"/>
        <v>185.14443223880596</v>
      </c>
      <c r="BR11" s="45">
        <f t="shared" si="14"/>
        <v>31.33476537313432</v>
      </c>
      <c r="BS11" s="45">
        <f t="shared" si="15"/>
        <v>4.189368358208954</v>
      </c>
      <c r="BT11" s="34">
        <v>30.5</v>
      </c>
      <c r="BU11" s="75">
        <v>0.07578174700269145</v>
      </c>
      <c r="BV11" s="34">
        <v>102</v>
      </c>
      <c r="BW11" s="22">
        <v>3600</v>
      </c>
      <c r="BX11" s="22">
        <v>6.8</v>
      </c>
      <c r="BY11" s="65">
        <v>93.2</v>
      </c>
    </row>
    <row r="12" spans="1:77" ht="12">
      <c r="A12" s="3">
        <v>39375</v>
      </c>
      <c r="B12" s="71">
        <v>0.5534722222222221</v>
      </c>
      <c r="C12" s="34">
        <v>65.87</v>
      </c>
      <c r="D12" s="4">
        <v>44.73</v>
      </c>
      <c r="E12" s="4">
        <v>6.2</v>
      </c>
      <c r="F12" s="4">
        <v>14.87</v>
      </c>
      <c r="G12" s="43">
        <f t="shared" si="2"/>
        <v>6288.74064</v>
      </c>
      <c r="H12" s="43">
        <f t="shared" si="3"/>
        <v>4270.462559999999</v>
      </c>
      <c r="I12" s="43">
        <f t="shared" si="4"/>
        <v>591.9264</v>
      </c>
      <c r="J12" s="43">
        <f t="shared" si="5"/>
        <v>1419.6686399999999</v>
      </c>
      <c r="K12" s="34">
        <v>21.3</v>
      </c>
      <c r="L12" s="75">
        <v>3.0924882629107984</v>
      </c>
      <c r="M12" s="61">
        <v>55.114763389062055</v>
      </c>
      <c r="N12" s="43">
        <v>1945</v>
      </c>
      <c r="O12" s="22">
        <v>28.8</v>
      </c>
      <c r="P12" s="65">
        <v>71.1</v>
      </c>
      <c r="Q12" s="76"/>
      <c r="V12" s="12">
        <v>39583</v>
      </c>
      <c r="W12" s="13">
        <v>0.4826388888888889</v>
      </c>
      <c r="X12" s="40">
        <v>1.6455970149253731</v>
      </c>
      <c r="Y12" s="40">
        <v>1.5369876119402988</v>
      </c>
      <c r="Z12" s="40">
        <v>0.10367261194029852</v>
      </c>
      <c r="AA12" s="28">
        <v>0.004936791044776073</v>
      </c>
      <c r="AB12" s="41">
        <f t="shared" si="0"/>
        <v>157.10843820895522</v>
      </c>
      <c r="AC12" s="41">
        <f t="shared" si="6"/>
        <v>146.7392812871642</v>
      </c>
      <c r="AD12" s="41">
        <f t="shared" si="1"/>
        <v>9.89783160716418</v>
      </c>
      <c r="AE12" s="41">
        <f t="shared" si="1"/>
        <v>0.4713253146268612</v>
      </c>
      <c r="AF12" s="9">
        <v>45.7</v>
      </c>
      <c r="AG12" s="75">
        <v>0.03600868741631013</v>
      </c>
      <c r="AH12" s="11">
        <v>116.3</v>
      </c>
      <c r="AI12" s="44">
        <f t="shared" si="7"/>
        <v>4104.227</v>
      </c>
      <c r="AJ12" s="22">
        <v>1.7</v>
      </c>
      <c r="AK12" s="65">
        <v>98.3</v>
      </c>
      <c r="AL12" s="65"/>
      <c r="AP12" s="12">
        <v>39404</v>
      </c>
      <c r="AQ12" s="13">
        <v>0.5458333333333333</v>
      </c>
      <c r="AR12" s="16">
        <v>12.988101</v>
      </c>
      <c r="AS12" s="27">
        <v>11.69</v>
      </c>
      <c r="AT12" s="27">
        <v>1.051</v>
      </c>
      <c r="AU12" s="27">
        <v>0.231</v>
      </c>
      <c r="AV12" s="42">
        <f t="shared" si="8"/>
        <v>1239.999978672</v>
      </c>
      <c r="AW12" s="42">
        <f t="shared" si="9"/>
        <v>1116.0676799999999</v>
      </c>
      <c r="AX12" s="42">
        <f t="shared" si="10"/>
        <v>100.34107199999998</v>
      </c>
      <c r="AY12" s="42">
        <f t="shared" si="11"/>
        <v>22.054032</v>
      </c>
      <c r="AZ12" s="11">
        <v>71.3</v>
      </c>
      <c r="BA12" s="80">
        <v>0.1820554328205128</v>
      </c>
      <c r="BB12" s="17">
        <v>75.46047038821196</v>
      </c>
      <c r="BC12" s="11">
        <v>2663</v>
      </c>
      <c r="BD12" s="65">
        <v>10</v>
      </c>
      <c r="BE12" s="65">
        <v>90</v>
      </c>
      <c r="BJ12" s="32">
        <v>39819</v>
      </c>
      <c r="BK12" s="33">
        <v>0.44930555555555557</v>
      </c>
      <c r="BL12" s="39">
        <v>24.55</v>
      </c>
      <c r="BM12" s="22">
        <v>13.99</v>
      </c>
      <c r="BN12" s="22">
        <v>4.49</v>
      </c>
      <c r="BO12" s="22">
        <v>6.07</v>
      </c>
      <c r="BP12" s="45">
        <v>2343.8376</v>
      </c>
      <c r="BQ12" s="45">
        <v>1335.65328</v>
      </c>
      <c r="BR12" s="45">
        <v>428.66928</v>
      </c>
      <c r="BS12" s="45">
        <v>579.51504</v>
      </c>
      <c r="BT12" s="34">
        <v>27.4</v>
      </c>
      <c r="BU12" s="75">
        <v>0.8941605839416059</v>
      </c>
      <c r="BV12" s="62">
        <v>179.93765939359594</v>
      </c>
      <c r="BW12" s="22">
        <v>6350</v>
      </c>
      <c r="BX12" s="22">
        <v>43.1</v>
      </c>
      <c r="BY12" s="65">
        <v>56.9</v>
      </c>
    </row>
    <row r="13" spans="1:77" ht="12">
      <c r="A13" s="3">
        <v>39375</v>
      </c>
      <c r="B13" s="71">
        <v>0.7222222222222223</v>
      </c>
      <c r="C13" s="34">
        <v>61.76</v>
      </c>
      <c r="D13" s="4">
        <v>38.08</v>
      </c>
      <c r="E13" s="4">
        <v>4.01</v>
      </c>
      <c r="F13" s="4">
        <v>19.62</v>
      </c>
      <c r="G13" s="43">
        <f t="shared" si="2"/>
        <v>5896.3507199999995</v>
      </c>
      <c r="H13" s="43">
        <f t="shared" si="3"/>
        <v>3635.5737599999998</v>
      </c>
      <c r="I13" s="43">
        <f t="shared" si="4"/>
        <v>382.84271999999993</v>
      </c>
      <c r="J13" s="43">
        <f t="shared" si="5"/>
        <v>1873.16064</v>
      </c>
      <c r="K13" s="34">
        <v>27.4</v>
      </c>
      <c r="L13" s="75">
        <v>2.254014598540146</v>
      </c>
      <c r="M13" s="61">
        <v>64.46585434967413</v>
      </c>
      <c r="N13" s="43">
        <v>2275</v>
      </c>
      <c r="O13" s="22">
        <v>36</v>
      </c>
      <c r="P13" s="65">
        <v>63.9</v>
      </c>
      <c r="Q13" s="76"/>
      <c r="V13" s="12">
        <v>39584</v>
      </c>
      <c r="W13" s="13">
        <v>0.43263888888888885</v>
      </c>
      <c r="X13" s="40">
        <v>5.2135323383084575</v>
      </c>
      <c r="Y13" s="40">
        <v>4.613976119402985</v>
      </c>
      <c r="Z13" s="40">
        <v>0.3388796019900498</v>
      </c>
      <c r="AA13" s="28">
        <v>0.2606467661691543</v>
      </c>
      <c r="AB13" s="41">
        <f t="shared" si="0"/>
        <v>497.74635940298504</v>
      </c>
      <c r="AC13" s="41">
        <f t="shared" si="6"/>
        <v>440.5055280716418</v>
      </c>
      <c r="AD13" s="41">
        <f t="shared" si="1"/>
        <v>32.35351336119403</v>
      </c>
      <c r="AE13" s="41">
        <f t="shared" si="1"/>
        <v>24.884468059701497</v>
      </c>
      <c r="AF13" s="9">
        <v>45.7</v>
      </c>
      <c r="AG13" s="75">
        <v>0.11408167042250453</v>
      </c>
      <c r="AH13" s="11">
        <v>170.7</v>
      </c>
      <c r="AI13" s="44">
        <f t="shared" si="7"/>
        <v>6024.003</v>
      </c>
      <c r="AJ13" s="22">
        <v>7.900000000000006</v>
      </c>
      <c r="AK13" s="65">
        <v>92.1</v>
      </c>
      <c r="AL13" s="65"/>
      <c r="AP13" s="12">
        <v>39404</v>
      </c>
      <c r="AQ13" s="13">
        <v>0.6611111111111111</v>
      </c>
      <c r="AR13" s="16">
        <v>16.86358275</v>
      </c>
      <c r="AS13" s="27">
        <v>15.64</v>
      </c>
      <c r="AT13" s="27">
        <v>1.029</v>
      </c>
      <c r="AU13" s="27">
        <v>0.228</v>
      </c>
      <c r="AV13" s="42">
        <f t="shared" si="8"/>
        <v>1609.9999723079998</v>
      </c>
      <c r="AW13" s="42">
        <f t="shared" si="9"/>
        <v>1493.18208</v>
      </c>
      <c r="AX13" s="42">
        <f t="shared" si="10"/>
        <v>98.24068799999999</v>
      </c>
      <c r="AY13" s="42">
        <f t="shared" si="11"/>
        <v>21.767616</v>
      </c>
      <c r="AZ13" s="11">
        <v>71.3</v>
      </c>
      <c r="BA13" s="80">
        <v>0.23637842487179486</v>
      </c>
      <c r="BB13" s="17">
        <v>79.3425899688297</v>
      </c>
      <c r="BC13" s="11">
        <v>2800</v>
      </c>
      <c r="BD13" s="65">
        <v>7</v>
      </c>
      <c r="BE13" s="65">
        <v>93</v>
      </c>
      <c r="BJ13" s="32">
        <v>39819</v>
      </c>
      <c r="BK13" s="13">
        <v>0.5409722222222222</v>
      </c>
      <c r="BL13" s="39">
        <v>25.32</v>
      </c>
      <c r="BM13" s="22">
        <v>15.33</v>
      </c>
      <c r="BN13" s="22">
        <v>4.84</v>
      </c>
      <c r="BO13" s="22">
        <v>5.15</v>
      </c>
      <c r="BP13" s="45">
        <v>2417.35104</v>
      </c>
      <c r="BQ13" s="45">
        <v>1463.58576</v>
      </c>
      <c r="BR13" s="45">
        <v>462.08448</v>
      </c>
      <c r="BS13" s="45">
        <v>491.6808</v>
      </c>
      <c r="BT13" s="34">
        <v>21.9</v>
      </c>
      <c r="BU13" s="75">
        <v>1.1552511415525115</v>
      </c>
      <c r="BV13" s="62">
        <v>209.12439784641543</v>
      </c>
      <c r="BW13" s="22">
        <v>7380</v>
      </c>
      <c r="BX13" s="22">
        <v>39.5</v>
      </c>
      <c r="BY13" s="65">
        <v>60.5</v>
      </c>
    </row>
    <row r="14" spans="1:77" ht="12">
      <c r="A14" s="3">
        <v>39403</v>
      </c>
      <c r="B14" s="71">
        <v>0.5604166666666667</v>
      </c>
      <c r="C14" s="34">
        <v>69.74</v>
      </c>
      <c r="D14" s="4">
        <v>49.88</v>
      </c>
      <c r="E14" s="4">
        <v>3.34</v>
      </c>
      <c r="F14" s="4">
        <v>16.36</v>
      </c>
      <c r="G14" s="43">
        <f aca="true" t="shared" si="16" ref="G14:J18">C14*95.472</f>
        <v>6658.217279999999</v>
      </c>
      <c r="H14" s="43">
        <f t="shared" si="16"/>
        <v>4762.14336</v>
      </c>
      <c r="I14" s="43">
        <f t="shared" si="16"/>
        <v>318.87647999999996</v>
      </c>
      <c r="J14" s="43">
        <f t="shared" si="16"/>
        <v>1561.9219199999998</v>
      </c>
      <c r="K14" s="34">
        <v>39.6</v>
      </c>
      <c r="L14" s="75">
        <v>1.7611111111111108</v>
      </c>
      <c r="M14" s="61">
        <v>123.26438084443186</v>
      </c>
      <c r="N14" s="43">
        <v>4350</v>
      </c>
      <c r="O14" s="22">
        <v>25.2</v>
      </c>
      <c r="P14" s="65">
        <v>74.6</v>
      </c>
      <c r="Q14" s="76"/>
      <c r="V14" s="12">
        <v>39584</v>
      </c>
      <c r="W14" s="13">
        <v>0.47152777777777777</v>
      </c>
      <c r="X14" s="40">
        <v>5.778407960199004</v>
      </c>
      <c r="Y14" s="40">
        <v>5.229459203980099</v>
      </c>
      <c r="Z14" s="40">
        <v>0.4218237810945273</v>
      </c>
      <c r="AA14" s="28">
        <v>0.12711442786069652</v>
      </c>
      <c r="AB14" s="41">
        <f t="shared" si="0"/>
        <v>551.6761647761193</v>
      </c>
      <c r="AC14" s="41">
        <f t="shared" si="6"/>
        <v>499.266929122388</v>
      </c>
      <c r="AD14" s="41">
        <f t="shared" si="1"/>
        <v>40.272360028656706</v>
      </c>
      <c r="AE14" s="41">
        <f t="shared" si="1"/>
        <v>12.135868656716417</v>
      </c>
      <c r="AF14" s="9">
        <v>45.7</v>
      </c>
      <c r="AG14" s="75">
        <v>0.1264421873128885</v>
      </c>
      <c r="AH14" s="11">
        <v>170.7</v>
      </c>
      <c r="AI14" s="44">
        <f t="shared" si="7"/>
        <v>6024.003</v>
      </c>
      <c r="AJ14" s="22">
        <v>3.5</v>
      </c>
      <c r="AK14" s="65">
        <v>96.5</v>
      </c>
      <c r="AL14" s="65"/>
      <c r="AP14" s="12">
        <v>39405</v>
      </c>
      <c r="AQ14" s="13">
        <v>0.4375</v>
      </c>
      <c r="AR14" s="16">
        <v>7.007289975</v>
      </c>
      <c r="AS14" s="27">
        <v>6.684</v>
      </c>
      <c r="AT14" s="27">
        <v>0.273</v>
      </c>
      <c r="AU14" s="27">
        <v>0.053</v>
      </c>
      <c r="AV14" s="42">
        <f t="shared" si="8"/>
        <v>668.9999884931999</v>
      </c>
      <c r="AW14" s="42">
        <f t="shared" si="9"/>
        <v>638.134848</v>
      </c>
      <c r="AX14" s="42">
        <f t="shared" si="10"/>
        <v>26.063856</v>
      </c>
      <c r="AY14" s="42">
        <f t="shared" si="11"/>
        <v>5.060015999999999</v>
      </c>
      <c r="AZ14" s="11">
        <v>71.3</v>
      </c>
      <c r="BA14" s="80">
        <v>0.09822184238461538</v>
      </c>
      <c r="BB14" s="17">
        <v>64.0408047605554</v>
      </c>
      <c r="BC14" s="11">
        <v>2260</v>
      </c>
      <c r="BD14" s="65">
        <v>5</v>
      </c>
      <c r="BE14" s="65">
        <v>95</v>
      </c>
      <c r="BJ14" s="32">
        <v>39822</v>
      </c>
      <c r="BK14" s="13">
        <v>0.4902777777777778</v>
      </c>
      <c r="BL14" s="39">
        <v>8.25</v>
      </c>
      <c r="BM14" s="22">
        <v>5.74</v>
      </c>
      <c r="BN14" s="22">
        <v>0.72</v>
      </c>
      <c r="BO14" s="22">
        <v>1.79</v>
      </c>
      <c r="BP14" s="45">
        <v>787.644</v>
      </c>
      <c r="BQ14" s="45">
        <v>548.00928</v>
      </c>
      <c r="BR14" s="45">
        <v>68.73983999999999</v>
      </c>
      <c r="BS14" s="45">
        <v>170.89488</v>
      </c>
      <c r="BT14" s="34">
        <v>27.4</v>
      </c>
      <c r="BU14" s="75">
        <v>0.2992700729927007</v>
      </c>
      <c r="BV14" s="62">
        <v>166.33607254179654</v>
      </c>
      <c r="BW14" s="22">
        <v>5870</v>
      </c>
      <c r="BX14" s="22">
        <v>30.5</v>
      </c>
      <c r="BY14" s="65">
        <v>69.5</v>
      </c>
    </row>
    <row r="15" spans="1:77" ht="12">
      <c r="A15" s="3">
        <v>39403</v>
      </c>
      <c r="B15" s="71">
        <v>0.6027777777777777</v>
      </c>
      <c r="C15" s="34">
        <v>68.61</v>
      </c>
      <c r="D15" s="4">
        <v>47.26</v>
      </c>
      <c r="E15" s="4">
        <v>3.51</v>
      </c>
      <c r="F15" s="4">
        <v>17.84</v>
      </c>
      <c r="G15" s="43">
        <f t="shared" si="16"/>
        <v>6550.333919999999</v>
      </c>
      <c r="H15" s="43">
        <f t="shared" si="16"/>
        <v>4512.006719999999</v>
      </c>
      <c r="I15" s="43">
        <f t="shared" si="16"/>
        <v>335.10671999999994</v>
      </c>
      <c r="J15" s="43">
        <f t="shared" si="16"/>
        <v>1703.22048</v>
      </c>
      <c r="K15" s="34">
        <v>33.5</v>
      </c>
      <c r="L15" s="75">
        <v>2.0480597014925372</v>
      </c>
      <c r="M15" s="61">
        <v>137.8577500708416</v>
      </c>
      <c r="N15" s="43">
        <v>4865</v>
      </c>
      <c r="O15" s="22">
        <v>28.7</v>
      </c>
      <c r="P15" s="65">
        <v>71.2</v>
      </c>
      <c r="Q15" s="76"/>
      <c r="V15" s="12">
        <v>39585</v>
      </c>
      <c r="W15" s="13">
        <v>0.43194444444444446</v>
      </c>
      <c r="X15" s="40">
        <v>8.862885572139305</v>
      </c>
      <c r="Y15" s="40">
        <v>8.109540298507463</v>
      </c>
      <c r="Z15" s="40">
        <v>0.5317731343283582</v>
      </c>
      <c r="AA15" s="28">
        <v>0.22157213930348263</v>
      </c>
      <c r="AB15" s="41">
        <f t="shared" si="0"/>
        <v>846.1574113432837</v>
      </c>
      <c r="AC15" s="41">
        <f t="shared" si="6"/>
        <v>774.2340313791045</v>
      </c>
      <c r="AD15" s="41">
        <f t="shared" si="1"/>
        <v>50.769444680597005</v>
      </c>
      <c r="AE15" s="41">
        <f t="shared" si="1"/>
        <v>21.153935283582094</v>
      </c>
      <c r="AF15" s="9">
        <v>45.7</v>
      </c>
      <c r="AG15" s="75">
        <v>0.19393622696147275</v>
      </c>
      <c r="AH15" s="11">
        <v>202</v>
      </c>
      <c r="AI15" s="44">
        <f t="shared" si="7"/>
        <v>7128.58</v>
      </c>
      <c r="AJ15" s="22">
        <v>5.3</v>
      </c>
      <c r="AK15" s="65">
        <v>94.7</v>
      </c>
      <c r="AL15" s="65"/>
      <c r="AP15" s="12">
        <v>39419</v>
      </c>
      <c r="AQ15" s="13">
        <v>0.7013888888888888</v>
      </c>
      <c r="AR15" s="16">
        <v>267.0940125</v>
      </c>
      <c r="AS15" s="27">
        <v>171.33</v>
      </c>
      <c r="AT15" s="27">
        <v>77.278</v>
      </c>
      <c r="AU15" s="27">
        <v>18.663</v>
      </c>
      <c r="AV15" s="42">
        <f t="shared" si="8"/>
        <v>25499.9995614</v>
      </c>
      <c r="AW15" s="42">
        <f t="shared" si="9"/>
        <v>16357.21776</v>
      </c>
      <c r="AX15" s="42">
        <f t="shared" si="10"/>
        <v>7377.885216</v>
      </c>
      <c r="AY15" s="42">
        <f t="shared" si="11"/>
        <v>1781.7939359999998</v>
      </c>
      <c r="AZ15" s="11">
        <v>72.3</v>
      </c>
      <c r="BA15" s="80">
        <v>3.696490974683544</v>
      </c>
      <c r="BB15" s="17">
        <v>166.33607254179654</v>
      </c>
      <c r="BC15" s="11">
        <v>5870</v>
      </c>
      <c r="BD15" s="65">
        <v>36</v>
      </c>
      <c r="BE15" s="65">
        <v>64</v>
      </c>
      <c r="BJ15" s="32">
        <v>39823</v>
      </c>
      <c r="BK15" s="13">
        <v>0.5027777777777778</v>
      </c>
      <c r="BL15" s="39">
        <v>2.2</v>
      </c>
      <c r="BM15" s="22">
        <v>1.49</v>
      </c>
      <c r="BN15" s="22">
        <v>0.32</v>
      </c>
      <c r="BO15" s="22">
        <v>0.39</v>
      </c>
      <c r="BP15" s="45">
        <v>210.0384</v>
      </c>
      <c r="BQ15" s="45">
        <v>142.25328</v>
      </c>
      <c r="BR15" s="45">
        <v>30.55104</v>
      </c>
      <c r="BS15" s="45">
        <v>37.23408</v>
      </c>
      <c r="BT15" s="34">
        <v>28.2</v>
      </c>
      <c r="BU15" s="83">
        <v>0.078</v>
      </c>
      <c r="BV15" s="62">
        <v>103.99546613771606</v>
      </c>
      <c r="BW15" s="22">
        <v>3670</v>
      </c>
      <c r="BX15" s="22">
        <v>32</v>
      </c>
      <c r="BY15" s="22">
        <v>68</v>
      </c>
    </row>
    <row r="16" spans="1:77" ht="12">
      <c r="A16" s="3">
        <v>39405</v>
      </c>
      <c r="B16" s="71">
        <v>0.5416666666666666</v>
      </c>
      <c r="C16" s="34">
        <v>19.02</v>
      </c>
      <c r="D16" s="4">
        <v>15.16</v>
      </c>
      <c r="E16" s="4">
        <v>0.69</v>
      </c>
      <c r="F16" s="4">
        <v>3.17</v>
      </c>
      <c r="G16" s="43">
        <f t="shared" si="16"/>
        <v>1815.8774399999998</v>
      </c>
      <c r="H16" s="43">
        <f t="shared" si="16"/>
        <v>1447.3555199999998</v>
      </c>
      <c r="I16" s="43">
        <f t="shared" si="16"/>
        <v>65.87567999999999</v>
      </c>
      <c r="J16" s="43">
        <f t="shared" si="16"/>
        <v>302.64624</v>
      </c>
      <c r="K16" s="34">
        <v>33.5</v>
      </c>
      <c r="L16" s="75">
        <v>0.5677611940298507</v>
      </c>
      <c r="M16" s="61">
        <v>62.340606404080475</v>
      </c>
      <c r="N16" s="43">
        <v>2200</v>
      </c>
      <c r="O16" s="22">
        <v>17.4</v>
      </c>
      <c r="P16" s="65">
        <v>82.6</v>
      </c>
      <c r="Q16" s="76"/>
      <c r="V16" s="12">
        <v>39585</v>
      </c>
      <c r="W16" s="13">
        <v>0.46527777777777773</v>
      </c>
      <c r="X16" s="40">
        <v>15.710298507462687</v>
      </c>
      <c r="Y16" s="40">
        <v>11.515648805970148</v>
      </c>
      <c r="Z16" s="40">
        <v>2.2779932835820893</v>
      </c>
      <c r="AA16" s="28">
        <v>1.9166666666666667</v>
      </c>
      <c r="AB16" s="41">
        <f t="shared" si="0"/>
        <v>1499.8936191044775</v>
      </c>
      <c r="AC16" s="41">
        <f t="shared" si="6"/>
        <v>1099.422022803582</v>
      </c>
      <c r="AD16" s="41">
        <f t="shared" si="1"/>
        <v>217.4845747701492</v>
      </c>
      <c r="AE16" s="41">
        <f t="shared" si="1"/>
        <v>182.988</v>
      </c>
      <c r="AF16" s="9">
        <v>45.7</v>
      </c>
      <c r="AG16" s="75">
        <v>0.343770208040759</v>
      </c>
      <c r="AH16" s="11">
        <v>201</v>
      </c>
      <c r="AI16" s="44">
        <f t="shared" si="7"/>
        <v>7093.29</v>
      </c>
      <c r="AJ16" s="22">
        <v>15.8</v>
      </c>
      <c r="AK16" s="65">
        <v>84.2</v>
      </c>
      <c r="AL16" s="65"/>
      <c r="AP16" s="12">
        <v>39420</v>
      </c>
      <c r="AQ16" s="13">
        <v>0.45625</v>
      </c>
      <c r="AR16" s="16">
        <v>230.43404999999998</v>
      </c>
      <c r="AS16" s="27">
        <v>191.691</v>
      </c>
      <c r="AT16" s="27">
        <v>24.121</v>
      </c>
      <c r="AU16" s="27">
        <v>14.327</v>
      </c>
      <c r="AV16" s="42">
        <f t="shared" si="8"/>
        <v>21999.999621599996</v>
      </c>
      <c r="AW16" s="42">
        <f t="shared" si="9"/>
        <v>18301.123152</v>
      </c>
      <c r="AX16" s="42">
        <f t="shared" si="10"/>
        <v>2302.880112</v>
      </c>
      <c r="AY16" s="42">
        <f t="shared" si="11"/>
        <v>1367.8273439999998</v>
      </c>
      <c r="AZ16" s="11">
        <v>72.3</v>
      </c>
      <c r="BA16" s="80">
        <v>3.18912946835443</v>
      </c>
      <c r="BB16" s="17">
        <v>202.60697081326154</v>
      </c>
      <c r="BC16" s="11">
        <v>7150</v>
      </c>
      <c r="BD16" s="65">
        <v>17</v>
      </c>
      <c r="BE16" s="65">
        <v>83</v>
      </c>
      <c r="BJ16" s="32">
        <v>39823</v>
      </c>
      <c r="BK16" s="13">
        <v>0.5243055555555556</v>
      </c>
      <c r="BL16" s="39">
        <v>1.82</v>
      </c>
      <c r="BM16" s="22">
        <v>1.46</v>
      </c>
      <c r="BN16" s="22">
        <v>0.26</v>
      </c>
      <c r="BO16" s="22">
        <v>0.1</v>
      </c>
      <c r="BP16" s="45">
        <v>173.75904</v>
      </c>
      <c r="BQ16" s="45">
        <v>139.38912</v>
      </c>
      <c r="BR16" s="45">
        <v>24.82272</v>
      </c>
      <c r="BS16" s="45">
        <v>9.5472</v>
      </c>
      <c r="BT16" s="34">
        <v>28.2</v>
      </c>
      <c r="BU16" s="75">
        <v>0.08865248226950355</v>
      </c>
      <c r="BV16" s="62">
        <v>103.99546613771606</v>
      </c>
      <c r="BW16" s="22">
        <v>3670</v>
      </c>
      <c r="BX16" s="22">
        <v>20</v>
      </c>
      <c r="BY16" s="65">
        <v>80</v>
      </c>
    </row>
    <row r="17" spans="1:57" ht="12">
      <c r="A17" s="3">
        <v>39405</v>
      </c>
      <c r="B17" s="71">
        <v>0.5666666666666667</v>
      </c>
      <c r="C17" s="34">
        <v>17.21</v>
      </c>
      <c r="D17" s="4">
        <v>11.6</v>
      </c>
      <c r="E17" s="4">
        <v>2.55</v>
      </c>
      <c r="F17" s="4">
        <v>3.05</v>
      </c>
      <c r="G17" s="43">
        <f t="shared" si="16"/>
        <v>1643.07312</v>
      </c>
      <c r="H17" s="43">
        <f t="shared" si="16"/>
        <v>1107.4751999999999</v>
      </c>
      <c r="I17" s="43">
        <f t="shared" si="16"/>
        <v>243.45359999999997</v>
      </c>
      <c r="J17" s="43">
        <f t="shared" si="16"/>
        <v>291.1896</v>
      </c>
      <c r="K17" s="34">
        <v>33.5</v>
      </c>
      <c r="L17" s="75">
        <v>0.5137313432835822</v>
      </c>
      <c r="M17" s="61">
        <v>62.000566732785494</v>
      </c>
      <c r="N17" s="43">
        <v>2188</v>
      </c>
      <c r="O17" s="22">
        <v>18.8</v>
      </c>
      <c r="P17" s="65">
        <v>81.1</v>
      </c>
      <c r="Q17" s="76"/>
      <c r="V17" s="12">
        <v>39586</v>
      </c>
      <c r="W17" s="13">
        <v>0.4201388888888889</v>
      </c>
      <c r="X17" s="37">
        <v>16.67</v>
      </c>
      <c r="Y17" s="11">
        <v>15.66</v>
      </c>
      <c r="Z17" s="11">
        <v>0.87</v>
      </c>
      <c r="AA17" s="11">
        <v>0.136</v>
      </c>
      <c r="AB17" s="41">
        <f t="shared" si="0"/>
        <v>1591.51824</v>
      </c>
      <c r="AC17" s="41">
        <f t="shared" si="6"/>
        <v>1495.09152</v>
      </c>
      <c r="AD17" s="41">
        <f t="shared" si="1"/>
        <v>83.06063999999999</v>
      </c>
      <c r="AE17" s="41">
        <f t="shared" si="1"/>
        <v>12.984192</v>
      </c>
      <c r="AF17" s="11">
        <v>58</v>
      </c>
      <c r="AG17" s="75">
        <v>0.2874137931034483</v>
      </c>
      <c r="AH17" s="11">
        <v>183.6</v>
      </c>
      <c r="AI17" s="44">
        <f t="shared" si="7"/>
        <v>6479.244</v>
      </c>
      <c r="AJ17" s="22">
        <v>1.7</v>
      </c>
      <c r="AK17" s="65">
        <v>98.3</v>
      </c>
      <c r="AL17" s="65"/>
      <c r="AP17" s="12">
        <v>39420</v>
      </c>
      <c r="AQ17" s="13">
        <v>0.6395833333333333</v>
      </c>
      <c r="AR17" s="16">
        <v>278.615715</v>
      </c>
      <c r="AS17" s="27">
        <v>256.872</v>
      </c>
      <c r="AT17" s="27">
        <v>15.292</v>
      </c>
      <c r="AU17" s="27">
        <v>6.841</v>
      </c>
      <c r="AV17" s="42">
        <f t="shared" si="8"/>
        <v>26599.99954248</v>
      </c>
      <c r="AW17" s="42">
        <f t="shared" si="9"/>
        <v>24524.083584</v>
      </c>
      <c r="AX17" s="42">
        <f t="shared" si="10"/>
        <v>1459.9578239999998</v>
      </c>
      <c r="AY17" s="42">
        <f t="shared" si="11"/>
        <v>653.123952</v>
      </c>
      <c r="AZ17" s="11">
        <v>72.3</v>
      </c>
      <c r="BA17" s="80">
        <v>3.855947448101266</v>
      </c>
      <c r="BB17" s="17">
        <v>179.93765939359594</v>
      </c>
      <c r="BC17" s="11">
        <v>6350</v>
      </c>
      <c r="BD17" s="65">
        <v>8</v>
      </c>
      <c r="BE17" s="65">
        <v>92</v>
      </c>
    </row>
    <row r="18" spans="1:57" ht="12">
      <c r="A18" s="3">
        <v>39440</v>
      </c>
      <c r="B18" s="71">
        <v>0.44305555555555554</v>
      </c>
      <c r="C18" s="34">
        <v>107.29</v>
      </c>
      <c r="D18" s="4">
        <v>43.34</v>
      </c>
      <c r="E18" s="4">
        <v>5.8</v>
      </c>
      <c r="F18" s="4">
        <v>58.14</v>
      </c>
      <c r="G18" s="43">
        <f t="shared" si="16"/>
        <v>10243.19088</v>
      </c>
      <c r="H18" s="43">
        <f t="shared" si="16"/>
        <v>4137.75648</v>
      </c>
      <c r="I18" s="43">
        <f t="shared" si="16"/>
        <v>553.7375999999999</v>
      </c>
      <c r="J18" s="43">
        <f t="shared" si="16"/>
        <v>5550.74208</v>
      </c>
      <c r="K18" s="34">
        <v>42.7</v>
      </c>
      <c r="L18" s="75">
        <v>2.512646370023419</v>
      </c>
      <c r="M18" s="61">
        <v>137.00765089260415</v>
      </c>
      <c r="N18" s="43">
        <v>4835</v>
      </c>
      <c r="O18" s="22">
        <v>56.4</v>
      </c>
      <c r="P18" s="65">
        <v>43.6</v>
      </c>
      <c r="Q18" s="65"/>
      <c r="V18" s="12">
        <v>39586</v>
      </c>
      <c r="W18" s="13">
        <v>0.44097222222222227</v>
      </c>
      <c r="X18" s="40">
        <v>12.388731343283583</v>
      </c>
      <c r="Y18" s="40">
        <v>12.178122910447762</v>
      </c>
      <c r="Z18" s="40">
        <v>0.18583097014925373</v>
      </c>
      <c r="AA18" s="28">
        <v>0.012388731343282878</v>
      </c>
      <c r="AB18" s="41">
        <f t="shared" si="0"/>
        <v>1182.7769588059703</v>
      </c>
      <c r="AC18" s="41">
        <f t="shared" si="6"/>
        <v>1162.6697505062687</v>
      </c>
      <c r="AD18" s="41">
        <f t="shared" si="1"/>
        <v>17.74165438208955</v>
      </c>
      <c r="AE18" s="41">
        <f t="shared" si="1"/>
        <v>1.182776958805903</v>
      </c>
      <c r="AF18" s="9">
        <v>45.7</v>
      </c>
      <c r="AG18" s="75">
        <v>0.27108821320095366</v>
      </c>
      <c r="AH18" s="11">
        <v>183.6</v>
      </c>
      <c r="AI18" s="44">
        <f t="shared" si="7"/>
        <v>6479.244</v>
      </c>
      <c r="AJ18" s="22">
        <v>0.6000000000000029</v>
      </c>
      <c r="AK18" s="65">
        <v>99.3</v>
      </c>
      <c r="AL18" s="65"/>
      <c r="AP18" s="12">
        <v>39421</v>
      </c>
      <c r="AQ18" s="13">
        <v>0.4840277777777778</v>
      </c>
      <c r="AR18" s="16">
        <v>50.4860055</v>
      </c>
      <c r="AS18" s="27">
        <v>48.838</v>
      </c>
      <c r="AT18" s="27">
        <v>1.203</v>
      </c>
      <c r="AU18" s="27">
        <v>0.399</v>
      </c>
      <c r="AV18" s="42">
        <f t="shared" si="8"/>
        <v>4819.999917095999</v>
      </c>
      <c r="AW18" s="42">
        <f t="shared" si="9"/>
        <v>4662.661536</v>
      </c>
      <c r="AX18" s="42">
        <f t="shared" si="10"/>
        <v>114.852816</v>
      </c>
      <c r="AY18" s="42">
        <f t="shared" si="11"/>
        <v>38.093328</v>
      </c>
      <c r="AZ18" s="11">
        <v>72.3</v>
      </c>
      <c r="BA18" s="80">
        <v>0.6987092744303797</v>
      </c>
      <c r="BB18" s="17">
        <v>148.20062340606404</v>
      </c>
      <c r="BC18" s="11">
        <v>5230</v>
      </c>
      <c r="BD18" s="65">
        <v>3</v>
      </c>
      <c r="BE18" s="65">
        <v>97</v>
      </c>
    </row>
    <row r="19" spans="1:57" ht="12">
      <c r="A19" s="3">
        <v>39440</v>
      </c>
      <c r="B19" s="71">
        <v>0.6243055555555556</v>
      </c>
      <c r="C19" s="34">
        <v>47.58</v>
      </c>
      <c r="D19" s="4">
        <v>22.85</v>
      </c>
      <c r="E19" s="4">
        <v>5.11</v>
      </c>
      <c r="F19" s="4">
        <v>19.62</v>
      </c>
      <c r="G19" s="43">
        <f aca="true" t="shared" si="17" ref="G19:G28">C19*95.472</f>
        <v>4542.55776</v>
      </c>
      <c r="H19" s="43">
        <f aca="true" t="shared" si="18" ref="H19:H28">D19*95.472</f>
        <v>2181.5352</v>
      </c>
      <c r="I19" s="43">
        <f aca="true" t="shared" si="19" ref="I19:I28">E19*95.472</f>
        <v>487.86192</v>
      </c>
      <c r="J19" s="43">
        <f aca="true" t="shared" si="20" ref="J19:J28">F19*95.472</f>
        <v>1873.16064</v>
      </c>
      <c r="K19" s="34">
        <v>42.7</v>
      </c>
      <c r="L19" s="75">
        <v>1.114285714285714</v>
      </c>
      <c r="M19" s="61">
        <v>117.59705298951545</v>
      </c>
      <c r="N19" s="43">
        <v>4150</v>
      </c>
      <c r="O19" s="22">
        <v>50.2</v>
      </c>
      <c r="P19" s="65">
        <v>49.8</v>
      </c>
      <c r="Q19" s="65"/>
      <c r="V19" s="12"/>
      <c r="W19" s="13"/>
      <c r="X19" s="40"/>
      <c r="Y19" s="40"/>
      <c r="Z19" s="40"/>
      <c r="AA19" s="28"/>
      <c r="AB19" s="41"/>
      <c r="AC19" s="41"/>
      <c r="AD19" s="41"/>
      <c r="AE19" s="41"/>
      <c r="AF19" s="9"/>
      <c r="AG19" s="9"/>
      <c r="AH19" s="11"/>
      <c r="AI19" s="44"/>
      <c r="AP19" s="12">
        <v>39421</v>
      </c>
      <c r="AQ19" s="13">
        <v>0.5791666666666667</v>
      </c>
      <c r="AR19" s="16">
        <v>55.19942925</v>
      </c>
      <c r="AS19" s="27">
        <v>49.26</v>
      </c>
      <c r="AT19" s="27">
        <v>4.398</v>
      </c>
      <c r="AU19" s="27">
        <v>1.564</v>
      </c>
      <c r="AV19" s="42">
        <f t="shared" si="8"/>
        <v>5269.999909356</v>
      </c>
      <c r="AW19" s="42">
        <f t="shared" si="9"/>
        <v>4702.95072</v>
      </c>
      <c r="AX19" s="42">
        <f t="shared" si="10"/>
        <v>419.88585599999993</v>
      </c>
      <c r="AY19" s="42">
        <f t="shared" si="11"/>
        <v>149.318208</v>
      </c>
      <c r="AZ19" s="11">
        <v>72.3</v>
      </c>
      <c r="BA19" s="80">
        <v>0.7639414681012657</v>
      </c>
      <c r="BB19" s="17">
        <v>141.11646358741854</v>
      </c>
      <c r="BC19" s="11">
        <v>4980</v>
      </c>
      <c r="BD19" s="65">
        <v>11</v>
      </c>
      <c r="BE19" s="65">
        <v>89</v>
      </c>
    </row>
    <row r="20" spans="1:57" ht="12">
      <c r="A20" s="6">
        <v>39583</v>
      </c>
      <c r="B20" s="64">
        <v>0.5444444444444444</v>
      </c>
      <c r="C20" s="11">
        <v>63.6</v>
      </c>
      <c r="D20" s="5">
        <v>32.12</v>
      </c>
      <c r="E20" s="5">
        <v>9.41</v>
      </c>
      <c r="F20" s="5">
        <v>22.01</v>
      </c>
      <c r="G20" s="43">
        <f t="shared" si="17"/>
        <v>6072.0192</v>
      </c>
      <c r="H20" s="43">
        <f t="shared" si="18"/>
        <v>3066.5606399999997</v>
      </c>
      <c r="I20" s="43">
        <f t="shared" si="19"/>
        <v>898.39152</v>
      </c>
      <c r="J20" s="43">
        <f t="shared" si="20"/>
        <v>2101.33872</v>
      </c>
      <c r="K20" s="34">
        <v>42.7</v>
      </c>
      <c r="L20" s="75">
        <v>1.4894613583138172</v>
      </c>
      <c r="M20" s="61">
        <v>130.915273448569</v>
      </c>
      <c r="N20" s="43">
        <v>4620</v>
      </c>
      <c r="O20" s="22">
        <v>40.7</v>
      </c>
      <c r="P20" s="65">
        <v>59.1</v>
      </c>
      <c r="Q20" s="65"/>
      <c r="AP20" s="12">
        <v>39421</v>
      </c>
      <c r="AQ20" s="13">
        <v>0.6631944444444444</v>
      </c>
      <c r="AR20" s="16">
        <v>152.924415</v>
      </c>
      <c r="AS20" s="27">
        <v>135.958</v>
      </c>
      <c r="AT20" s="27">
        <v>14.276</v>
      </c>
      <c r="AU20" s="27">
        <v>3.217</v>
      </c>
      <c r="AV20" s="42">
        <f t="shared" si="8"/>
        <v>14599.99974888</v>
      </c>
      <c r="AW20" s="42">
        <f t="shared" si="9"/>
        <v>12980.182175999998</v>
      </c>
      <c r="AX20" s="42">
        <f t="shared" si="10"/>
        <v>1362.9582719999999</v>
      </c>
      <c r="AY20" s="42">
        <f t="shared" si="11"/>
        <v>307.133424</v>
      </c>
      <c r="AZ20" s="11">
        <v>72.3</v>
      </c>
      <c r="BA20" s="80">
        <v>2.1164222835443036</v>
      </c>
      <c r="BB20" s="17">
        <v>133.18220459053558</v>
      </c>
      <c r="BC20" s="11">
        <v>4700</v>
      </c>
      <c r="BD20" s="65">
        <v>11</v>
      </c>
      <c r="BE20" s="65">
        <v>89</v>
      </c>
    </row>
    <row r="21" spans="1:57" ht="12">
      <c r="A21" s="6">
        <v>39583</v>
      </c>
      <c r="B21" s="64">
        <v>0.5972222222222222</v>
      </c>
      <c r="C21" s="11">
        <v>57.01</v>
      </c>
      <c r="D21" s="5">
        <v>19.84</v>
      </c>
      <c r="E21" s="5">
        <v>5.25</v>
      </c>
      <c r="F21" s="5">
        <v>31.87</v>
      </c>
      <c r="G21" s="43">
        <f t="shared" si="17"/>
        <v>5442.858719999999</v>
      </c>
      <c r="H21" s="43">
        <f t="shared" si="18"/>
        <v>1894.16448</v>
      </c>
      <c r="I21" s="43">
        <f t="shared" si="19"/>
        <v>501.22799999999995</v>
      </c>
      <c r="J21" s="43">
        <f t="shared" si="20"/>
        <v>3042.6926399999998</v>
      </c>
      <c r="K21" s="34">
        <v>42.7</v>
      </c>
      <c r="L21" s="75">
        <v>1.3351288056206088</v>
      </c>
      <c r="M21" s="61">
        <v>130.63190705582318</v>
      </c>
      <c r="N21" s="43">
        <v>4610</v>
      </c>
      <c r="O21" s="22">
        <v>59.8</v>
      </c>
      <c r="P21" s="65">
        <v>40.2</v>
      </c>
      <c r="Q21" s="65"/>
      <c r="AP21" s="12">
        <v>39422</v>
      </c>
      <c r="AQ21" s="13">
        <v>0.4513888888888889</v>
      </c>
      <c r="AR21" s="16">
        <v>92.48784825</v>
      </c>
      <c r="AS21" s="27">
        <v>89.2</v>
      </c>
      <c r="AT21" s="27">
        <v>2.401</v>
      </c>
      <c r="AU21" s="27">
        <v>0.928</v>
      </c>
      <c r="AV21" s="42">
        <f t="shared" si="8"/>
        <v>8829.999848124</v>
      </c>
      <c r="AW21" s="42">
        <f t="shared" si="9"/>
        <v>8516.1024</v>
      </c>
      <c r="AX21" s="42">
        <f t="shared" si="10"/>
        <v>229.22827199999998</v>
      </c>
      <c r="AY21" s="42">
        <f t="shared" si="11"/>
        <v>88.598016</v>
      </c>
      <c r="AZ21" s="11">
        <v>72</v>
      </c>
      <c r="BA21" s="80">
        <v>1.2854243316101694</v>
      </c>
      <c r="BB21" s="17">
        <v>100.87843581751204</v>
      </c>
      <c r="BC21" s="11">
        <v>3560</v>
      </c>
      <c r="BD21" s="65">
        <v>4</v>
      </c>
      <c r="BE21" s="65">
        <v>96</v>
      </c>
    </row>
    <row r="22" spans="1:57" ht="12">
      <c r="A22" s="6">
        <v>39584</v>
      </c>
      <c r="B22" s="64">
        <v>0.517361111111111</v>
      </c>
      <c r="C22" s="11">
        <v>70.8</v>
      </c>
      <c r="D22" s="5">
        <v>12.96</v>
      </c>
      <c r="E22" s="5">
        <v>3.47</v>
      </c>
      <c r="F22" s="5">
        <v>54.38</v>
      </c>
      <c r="G22" s="43">
        <f t="shared" si="17"/>
        <v>6759.4176</v>
      </c>
      <c r="H22" s="43">
        <f t="shared" si="18"/>
        <v>1237.31712</v>
      </c>
      <c r="I22" s="43">
        <f t="shared" si="19"/>
        <v>331.28784</v>
      </c>
      <c r="J22" s="43">
        <f t="shared" si="20"/>
        <v>5191.76736</v>
      </c>
      <c r="K22" s="34">
        <v>42.7</v>
      </c>
      <c r="L22" s="75">
        <v>1.65807962529274</v>
      </c>
      <c r="M22" s="61">
        <v>153.13119863984133</v>
      </c>
      <c r="N22" s="43">
        <v>5404</v>
      </c>
      <c r="O22" s="22">
        <v>78.7</v>
      </c>
      <c r="P22" s="65">
        <v>21.3</v>
      </c>
      <c r="Q22" s="65"/>
      <c r="AP22" s="12">
        <v>39583</v>
      </c>
      <c r="AQ22" s="13">
        <v>0.6451388888888888</v>
      </c>
      <c r="AR22" s="16">
        <v>10.16004675</v>
      </c>
      <c r="AS22" s="27">
        <v>8.947</v>
      </c>
      <c r="AT22" s="27">
        <v>0.893</v>
      </c>
      <c r="AU22" s="27">
        <v>0.316</v>
      </c>
      <c r="AV22" s="42">
        <f t="shared" si="8"/>
        <v>969.9999833159999</v>
      </c>
      <c r="AW22" s="42">
        <f t="shared" si="9"/>
        <v>854.1879839999999</v>
      </c>
      <c r="AX22" s="42">
        <f t="shared" si="10"/>
        <v>85.256496</v>
      </c>
      <c r="AY22" s="42">
        <f t="shared" si="11"/>
        <v>30.169151999999997</v>
      </c>
      <c r="AZ22" s="11">
        <v>73.2</v>
      </c>
      <c r="BA22" s="80">
        <v>0.13885397224999999</v>
      </c>
      <c r="BB22" s="17">
        <v>113.34655709832815</v>
      </c>
      <c r="BC22" s="11">
        <v>4000</v>
      </c>
      <c r="BD22" s="65">
        <v>12</v>
      </c>
      <c r="BE22" s="65">
        <v>88</v>
      </c>
    </row>
    <row r="23" spans="1:57" ht="12">
      <c r="A23" s="6">
        <v>39584</v>
      </c>
      <c r="B23" s="64">
        <v>0.56875</v>
      </c>
      <c r="C23" s="11">
        <v>43.11</v>
      </c>
      <c r="D23" s="5">
        <v>16.38</v>
      </c>
      <c r="E23" s="5">
        <v>2.72</v>
      </c>
      <c r="F23" s="5">
        <v>24.01</v>
      </c>
      <c r="G23" s="43">
        <f t="shared" si="17"/>
        <v>4115.79792</v>
      </c>
      <c r="H23" s="43">
        <f t="shared" si="18"/>
        <v>1563.83136</v>
      </c>
      <c r="I23" s="43">
        <f t="shared" si="19"/>
        <v>259.68384</v>
      </c>
      <c r="J23" s="43">
        <f t="shared" si="20"/>
        <v>2292.28272</v>
      </c>
      <c r="K23" s="34">
        <v>42.7</v>
      </c>
      <c r="L23" s="75">
        <v>1.0096018735362997</v>
      </c>
      <c r="M23" s="61">
        <v>153.3012184754888</v>
      </c>
      <c r="N23" s="43">
        <v>5410</v>
      </c>
      <c r="O23" s="22">
        <v>58.4</v>
      </c>
      <c r="P23" s="65">
        <v>41.6</v>
      </c>
      <c r="Q23" s="65"/>
      <c r="AP23" s="12">
        <v>39583</v>
      </c>
      <c r="AQ23" s="13">
        <v>0.8159722222222222</v>
      </c>
      <c r="AR23" s="16">
        <v>9.95056125</v>
      </c>
      <c r="AS23" s="27">
        <v>8.452</v>
      </c>
      <c r="AT23" s="27">
        <v>1.042</v>
      </c>
      <c r="AU23" s="27">
        <v>0.452</v>
      </c>
      <c r="AV23" s="42">
        <f t="shared" si="8"/>
        <v>949.9999836599999</v>
      </c>
      <c r="AW23" s="42">
        <f t="shared" si="9"/>
        <v>806.9293439999999</v>
      </c>
      <c r="AX23" s="42">
        <f t="shared" si="10"/>
        <v>99.481824</v>
      </c>
      <c r="AY23" s="42">
        <f t="shared" si="11"/>
        <v>43.153344</v>
      </c>
      <c r="AZ23" s="11">
        <v>73.2</v>
      </c>
      <c r="BA23" s="80">
        <v>0.13599100375</v>
      </c>
      <c r="BB23" s="17">
        <v>126.09804477189006</v>
      </c>
      <c r="BC23" s="11">
        <v>4450</v>
      </c>
      <c r="BD23" s="65">
        <v>15</v>
      </c>
      <c r="BE23" s="65">
        <v>85</v>
      </c>
    </row>
    <row r="24" spans="1:57" ht="12">
      <c r="A24" s="6">
        <v>39585</v>
      </c>
      <c r="B24" s="64">
        <v>0.5472222222222222</v>
      </c>
      <c r="C24" s="11">
        <v>66.19</v>
      </c>
      <c r="D24" s="5">
        <v>45.64</v>
      </c>
      <c r="E24" s="5">
        <v>7.44</v>
      </c>
      <c r="F24" s="5">
        <v>13.03</v>
      </c>
      <c r="G24" s="43">
        <f t="shared" si="17"/>
        <v>6319.291679999999</v>
      </c>
      <c r="H24" s="43">
        <f t="shared" si="18"/>
        <v>4357.342079999999</v>
      </c>
      <c r="I24" s="43">
        <f t="shared" si="19"/>
        <v>710.31168</v>
      </c>
      <c r="J24" s="43">
        <f t="shared" si="20"/>
        <v>1244.0001599999998</v>
      </c>
      <c r="K24" s="34">
        <v>42.7</v>
      </c>
      <c r="L24" s="75">
        <v>1.5501170960187352</v>
      </c>
      <c r="M24" s="61">
        <v>171.4366676112213</v>
      </c>
      <c r="N24" s="43">
        <v>6050</v>
      </c>
      <c r="O24" s="22">
        <v>20.8</v>
      </c>
      <c r="P24" s="65">
        <v>79.1</v>
      </c>
      <c r="Q24" s="65"/>
      <c r="AP24" s="12">
        <v>39584</v>
      </c>
      <c r="AQ24" s="13">
        <v>0.4479166666666667</v>
      </c>
      <c r="AR24" s="16">
        <v>15.501927</v>
      </c>
      <c r="AS24" s="27">
        <v>13.586</v>
      </c>
      <c r="AT24" s="27">
        <v>1.398</v>
      </c>
      <c r="AU24" s="27">
        <v>0.49</v>
      </c>
      <c r="AV24" s="42">
        <f t="shared" si="8"/>
        <v>1479.999974544</v>
      </c>
      <c r="AW24" s="42">
        <f t="shared" si="9"/>
        <v>1297.082592</v>
      </c>
      <c r="AX24" s="42">
        <f t="shared" si="10"/>
        <v>133.469856</v>
      </c>
      <c r="AY24" s="42">
        <f t="shared" si="11"/>
        <v>46.781279999999995</v>
      </c>
      <c r="AZ24" s="11">
        <v>73.2</v>
      </c>
      <c r="BA24" s="80">
        <v>0.211859669</v>
      </c>
      <c r="BB24" s="17">
        <v>141.68319637291017</v>
      </c>
      <c r="BC24" s="11">
        <v>5000</v>
      </c>
      <c r="BD24" s="65">
        <v>12</v>
      </c>
      <c r="BE24" s="65">
        <v>88</v>
      </c>
    </row>
    <row r="25" spans="1:57" ht="12">
      <c r="A25" s="6">
        <v>39588</v>
      </c>
      <c r="B25" s="64">
        <v>0.5576388888888889</v>
      </c>
      <c r="C25" s="11">
        <v>28.77</v>
      </c>
      <c r="D25" s="5">
        <v>10.66</v>
      </c>
      <c r="E25" s="5">
        <v>3.32</v>
      </c>
      <c r="F25" s="5">
        <v>14.79</v>
      </c>
      <c r="G25" s="43">
        <f t="shared" si="17"/>
        <v>2746.7294399999996</v>
      </c>
      <c r="H25" s="43">
        <f t="shared" si="18"/>
        <v>1017.7315199999999</v>
      </c>
      <c r="I25" s="43">
        <f t="shared" si="19"/>
        <v>316.96703999999994</v>
      </c>
      <c r="J25" s="43">
        <f t="shared" si="20"/>
        <v>1412.0308799999998</v>
      </c>
      <c r="K25" s="34">
        <v>42.7</v>
      </c>
      <c r="L25" s="75">
        <v>0.6737704918032786</v>
      </c>
      <c r="M25" s="61">
        <v>151.31765372626808</v>
      </c>
      <c r="N25" s="43">
        <v>5340</v>
      </c>
      <c r="O25" s="22">
        <v>65.5</v>
      </c>
      <c r="P25" s="65">
        <v>34.5</v>
      </c>
      <c r="Q25" s="65"/>
      <c r="AP25" s="12">
        <v>39584</v>
      </c>
      <c r="AQ25" s="13">
        <v>0.5701388888888889</v>
      </c>
      <c r="AR25" s="16">
        <v>22.205462999999998</v>
      </c>
      <c r="AS25" s="27">
        <v>15.522</v>
      </c>
      <c r="AT25" s="27">
        <v>4.457</v>
      </c>
      <c r="AU25" s="27">
        <v>2.224</v>
      </c>
      <c r="AV25" s="42">
        <f t="shared" si="8"/>
        <v>2119.9999635359995</v>
      </c>
      <c r="AW25" s="42">
        <f t="shared" si="9"/>
        <v>1481.9163839999999</v>
      </c>
      <c r="AX25" s="42">
        <f t="shared" si="10"/>
        <v>425.51870399999996</v>
      </c>
      <c r="AY25" s="42">
        <f t="shared" si="11"/>
        <v>212.32972800000002</v>
      </c>
      <c r="AZ25" s="11">
        <v>73.2</v>
      </c>
      <c r="BA25" s="80">
        <v>0.303474661</v>
      </c>
      <c r="BB25" s="17">
        <v>143.6667611221309</v>
      </c>
      <c r="BC25" s="11">
        <v>5070</v>
      </c>
      <c r="BD25" s="65">
        <v>30</v>
      </c>
      <c r="BE25" s="65">
        <v>70</v>
      </c>
    </row>
    <row r="26" spans="1:57" ht="12">
      <c r="A26" s="6">
        <v>39588</v>
      </c>
      <c r="B26" s="64">
        <v>0.5986111111111111</v>
      </c>
      <c r="C26" s="11">
        <v>31.99</v>
      </c>
      <c r="D26" s="5">
        <v>10.78</v>
      </c>
      <c r="E26" s="5">
        <v>2.18</v>
      </c>
      <c r="F26" s="5">
        <v>19.03</v>
      </c>
      <c r="G26" s="43">
        <f t="shared" si="17"/>
        <v>3054.1492799999996</v>
      </c>
      <c r="H26" s="43">
        <f t="shared" si="18"/>
        <v>1029.18816</v>
      </c>
      <c r="I26" s="43">
        <f t="shared" si="19"/>
        <v>208.12896</v>
      </c>
      <c r="J26" s="43">
        <f t="shared" si="20"/>
        <v>1816.83216</v>
      </c>
      <c r="K26" s="34">
        <v>42.7</v>
      </c>
      <c r="L26" s="75">
        <v>0.7491803278688524</v>
      </c>
      <c r="M26" s="61">
        <v>152.30943610087843</v>
      </c>
      <c r="N26" s="43">
        <v>5375</v>
      </c>
      <c r="O26" s="22">
        <v>62.7</v>
      </c>
      <c r="P26" s="65">
        <v>37.3</v>
      </c>
      <c r="Q26" s="65"/>
      <c r="AP26" s="12">
        <v>39584</v>
      </c>
      <c r="AQ26" s="13">
        <v>0.7138888888888889</v>
      </c>
      <c r="AR26" s="16">
        <v>13.93078575</v>
      </c>
      <c r="AS26" s="27">
        <v>13.068</v>
      </c>
      <c r="AT26" s="27">
        <v>0.562</v>
      </c>
      <c r="AU26" s="27">
        <v>0.322</v>
      </c>
      <c r="AV26" s="42">
        <f t="shared" si="8"/>
        <v>1329.999977124</v>
      </c>
      <c r="AW26" s="42">
        <f t="shared" si="9"/>
        <v>1247.628096</v>
      </c>
      <c r="AX26" s="42">
        <f t="shared" si="10"/>
        <v>53.655264</v>
      </c>
      <c r="AY26" s="42">
        <f t="shared" si="11"/>
        <v>30.741984</v>
      </c>
      <c r="AZ26" s="11">
        <v>73.2</v>
      </c>
      <c r="BA26" s="80">
        <v>0.19038740525</v>
      </c>
      <c r="BB26" s="17">
        <v>149.33408897704732</v>
      </c>
      <c r="BC26" s="11">
        <v>5270</v>
      </c>
      <c r="BD26" s="65">
        <v>6</v>
      </c>
      <c r="BE26" s="65">
        <v>94</v>
      </c>
    </row>
    <row r="27" spans="1:57" ht="12">
      <c r="A27" s="6">
        <v>39590</v>
      </c>
      <c r="B27" s="64">
        <v>0.5270833333333333</v>
      </c>
      <c r="C27" s="11">
        <v>66.79</v>
      </c>
      <c r="D27" s="5">
        <v>11.29</v>
      </c>
      <c r="E27" s="5">
        <v>1.2</v>
      </c>
      <c r="F27" s="5">
        <v>54.3</v>
      </c>
      <c r="G27" s="43">
        <f t="shared" si="17"/>
        <v>6376.57488</v>
      </c>
      <c r="H27" s="43">
        <f t="shared" si="18"/>
        <v>1077.8788799999998</v>
      </c>
      <c r="I27" s="43">
        <f t="shared" si="19"/>
        <v>114.56639999999999</v>
      </c>
      <c r="J27" s="43">
        <f t="shared" si="20"/>
        <v>5184.129599999999</v>
      </c>
      <c r="K27" s="34">
        <v>42.7</v>
      </c>
      <c r="L27" s="75">
        <v>1.564168618266979</v>
      </c>
      <c r="M27" s="61">
        <v>146.2170586568433</v>
      </c>
      <c r="N27" s="43">
        <v>5160</v>
      </c>
      <c r="O27" s="22">
        <v>81.6</v>
      </c>
      <c r="P27" s="65">
        <v>18.4</v>
      </c>
      <c r="Q27" s="65"/>
      <c r="AP27" s="12">
        <v>39585</v>
      </c>
      <c r="AQ27" s="13">
        <v>0.33958333333333335</v>
      </c>
      <c r="AR27" s="16">
        <v>29.85168375</v>
      </c>
      <c r="AS27" s="27">
        <v>25.822</v>
      </c>
      <c r="AT27" s="27">
        <v>2.518</v>
      </c>
      <c r="AU27" s="27">
        <v>1.465</v>
      </c>
      <c r="AV27" s="42">
        <f t="shared" si="8"/>
        <v>2849.99995098</v>
      </c>
      <c r="AW27" s="42">
        <f t="shared" si="9"/>
        <v>2465.277984</v>
      </c>
      <c r="AX27" s="42">
        <f t="shared" si="10"/>
        <v>240.39849599999997</v>
      </c>
      <c r="AY27" s="42">
        <f t="shared" si="11"/>
        <v>139.86648</v>
      </c>
      <c r="AZ27" s="11">
        <v>73.2</v>
      </c>
      <c r="BA27" s="80">
        <v>0.40797301124999996</v>
      </c>
      <c r="BB27" s="17">
        <v>172.28676678945877</v>
      </c>
      <c r="BC27" s="11">
        <v>6080</v>
      </c>
      <c r="BD27" s="65">
        <v>14</v>
      </c>
      <c r="BE27" s="65">
        <v>86</v>
      </c>
    </row>
    <row r="28" spans="1:55" ht="12">
      <c r="A28" s="6">
        <v>39590</v>
      </c>
      <c r="B28" s="64">
        <v>0.5972222222222222</v>
      </c>
      <c r="C28" s="11">
        <v>31.25</v>
      </c>
      <c r="D28" s="5">
        <v>11.16</v>
      </c>
      <c r="E28" s="5">
        <v>1.81</v>
      </c>
      <c r="F28" s="5">
        <v>18.28</v>
      </c>
      <c r="G28" s="43">
        <f t="shared" si="17"/>
        <v>2983.5</v>
      </c>
      <c r="H28" s="43">
        <f t="shared" si="18"/>
        <v>1065.46752</v>
      </c>
      <c r="I28" s="43">
        <f t="shared" si="19"/>
        <v>172.80432</v>
      </c>
      <c r="J28" s="43">
        <f t="shared" si="20"/>
        <v>1745.2281600000001</v>
      </c>
      <c r="K28" s="34">
        <v>42.7</v>
      </c>
      <c r="L28" s="75">
        <v>0.7318501170960187</v>
      </c>
      <c r="M28" s="61">
        <v>145.9336922640975</v>
      </c>
      <c r="N28" s="43">
        <v>5150</v>
      </c>
      <c r="O28" s="22">
        <v>60.6</v>
      </c>
      <c r="P28" s="65">
        <v>39.4</v>
      </c>
      <c r="Q28" s="65"/>
      <c r="AP28" s="12"/>
      <c r="AQ28" s="13"/>
      <c r="AR28" s="16"/>
      <c r="AS28" s="27"/>
      <c r="AT28" s="27"/>
      <c r="AU28" s="27"/>
      <c r="AV28" s="42"/>
      <c r="AW28" s="42"/>
      <c r="AX28" s="42"/>
      <c r="AY28" s="42"/>
      <c r="AZ28" s="11"/>
      <c r="BA28" s="80"/>
      <c r="BB28" s="17"/>
      <c r="BC28" s="11"/>
    </row>
    <row r="29" spans="1:14" ht="12">
      <c r="A29" s="6"/>
      <c r="B29" s="64"/>
      <c r="C29" s="11"/>
      <c r="D29" s="5"/>
      <c r="E29" s="5"/>
      <c r="F29" s="5"/>
      <c r="G29" s="43"/>
      <c r="H29" s="43"/>
      <c r="I29" s="43"/>
      <c r="J29" s="43"/>
      <c r="K29" s="34"/>
      <c r="L29" s="34"/>
      <c r="M29" s="61"/>
      <c r="N29" s="43"/>
    </row>
    <row r="33" ht="15">
      <c r="A33" s="50" t="s">
        <v>7</v>
      </c>
    </row>
    <row r="34" spans="1:100" ht="12">
      <c r="A34" s="51" t="s">
        <v>3</v>
      </c>
      <c r="B34" s="52" t="s">
        <v>8</v>
      </c>
      <c r="C34" s="8"/>
      <c r="D34" s="8"/>
      <c r="E34" s="8"/>
      <c r="F34" s="8"/>
      <c r="G34" s="8"/>
      <c r="H34" s="8"/>
      <c r="I34" s="53"/>
      <c r="J34" s="53"/>
      <c r="K34" s="8"/>
      <c r="L34" s="8"/>
      <c r="M34" s="8"/>
      <c r="N34" s="8"/>
      <c r="R34" s="8"/>
      <c r="V34" s="7" t="s">
        <v>4</v>
      </c>
      <c r="W34" s="8"/>
      <c r="X34" s="8"/>
      <c r="Y34" s="8"/>
      <c r="Z34" s="8"/>
      <c r="AA34" s="8"/>
      <c r="AB34" s="8"/>
      <c r="AC34" s="8"/>
      <c r="AD34" s="53"/>
      <c r="AE34" s="53"/>
      <c r="AF34" s="8"/>
      <c r="AG34" s="8"/>
      <c r="AH34" s="8"/>
      <c r="AI34" s="8"/>
      <c r="AM34" s="8"/>
      <c r="AP34" s="14" t="s">
        <v>41</v>
      </c>
      <c r="AQ34" s="8"/>
      <c r="AR34" s="8"/>
      <c r="AS34" s="8"/>
      <c r="AT34" s="8"/>
      <c r="AU34" s="8"/>
      <c r="AV34" s="8"/>
      <c r="AW34" s="8"/>
      <c r="AX34" s="53"/>
      <c r="AY34" s="53"/>
      <c r="AZ34" s="8"/>
      <c r="BA34" s="8"/>
      <c r="BB34" s="8"/>
      <c r="BC34" s="8"/>
      <c r="BG34" s="8"/>
      <c r="BJ34" s="29" t="s">
        <v>5</v>
      </c>
      <c r="BK34" s="8"/>
      <c r="BL34" s="8"/>
      <c r="BM34" s="8"/>
      <c r="BN34" s="8"/>
      <c r="BO34" s="8"/>
      <c r="BP34" s="8"/>
      <c r="BQ34" s="8"/>
      <c r="BR34" s="53"/>
      <c r="BS34" s="53"/>
      <c r="BT34" s="8"/>
      <c r="BU34" s="8"/>
      <c r="BV34" s="8"/>
      <c r="BW34" s="8"/>
      <c r="CA34" s="8"/>
      <c r="CD34" s="88" t="s">
        <v>43</v>
      </c>
      <c r="CE34" s="89"/>
      <c r="CF34" s="89"/>
      <c r="CG34" s="89"/>
      <c r="CH34" s="89"/>
      <c r="CI34" s="89"/>
      <c r="CJ34" s="89"/>
      <c r="CK34" s="89"/>
      <c r="CL34" s="90"/>
      <c r="CM34" s="90"/>
      <c r="CN34" s="89"/>
      <c r="CO34" s="89"/>
      <c r="CP34" s="89"/>
      <c r="CQ34" s="89"/>
      <c r="CR34" s="91"/>
      <c r="CS34" s="91"/>
      <c r="CT34" s="91"/>
      <c r="CU34" s="89"/>
      <c r="CV34" s="91"/>
    </row>
    <row r="35" spans="1:100" ht="79.5">
      <c r="A35" s="54" t="s">
        <v>0</v>
      </c>
      <c r="B35" s="54" t="s">
        <v>1</v>
      </c>
      <c r="C35" s="54" t="s">
        <v>24</v>
      </c>
      <c r="D35" s="18" t="s">
        <v>25</v>
      </c>
      <c r="E35" s="18" t="s">
        <v>26</v>
      </c>
      <c r="F35" s="18" t="s">
        <v>27</v>
      </c>
      <c r="G35" s="18" t="s">
        <v>28</v>
      </c>
      <c r="H35" s="18" t="s">
        <v>29</v>
      </c>
      <c r="I35" s="18" t="s">
        <v>30</v>
      </c>
      <c r="J35" s="18" t="s">
        <v>31</v>
      </c>
      <c r="K35" s="18" t="s">
        <v>32</v>
      </c>
      <c r="L35" s="18" t="s">
        <v>33</v>
      </c>
      <c r="M35" s="18" t="s">
        <v>34</v>
      </c>
      <c r="N35" s="18" t="s">
        <v>35</v>
      </c>
      <c r="O35" s="18" t="s">
        <v>36</v>
      </c>
      <c r="P35" s="18" t="s">
        <v>37</v>
      </c>
      <c r="Q35" s="18" t="s">
        <v>38</v>
      </c>
      <c r="R35" s="54" t="s">
        <v>39</v>
      </c>
      <c r="S35" s="54" t="s">
        <v>40</v>
      </c>
      <c r="T35" s="57"/>
      <c r="V35" s="20" t="s">
        <v>0</v>
      </c>
      <c r="W35" s="20" t="s">
        <v>1</v>
      </c>
      <c r="X35" s="20" t="s">
        <v>24</v>
      </c>
      <c r="Y35" s="23" t="s">
        <v>25</v>
      </c>
      <c r="Z35" s="23" t="s">
        <v>26</v>
      </c>
      <c r="AA35" s="23" t="s">
        <v>27</v>
      </c>
      <c r="AB35" s="23" t="s">
        <v>28</v>
      </c>
      <c r="AC35" s="23" t="s">
        <v>29</v>
      </c>
      <c r="AD35" s="23" t="s">
        <v>30</v>
      </c>
      <c r="AE35" s="23" t="s">
        <v>31</v>
      </c>
      <c r="AF35" s="23" t="s">
        <v>32</v>
      </c>
      <c r="AG35" s="23" t="s">
        <v>33</v>
      </c>
      <c r="AH35" s="23" t="s">
        <v>34</v>
      </c>
      <c r="AI35" s="23" t="s">
        <v>35</v>
      </c>
      <c r="AJ35" s="23" t="s">
        <v>36</v>
      </c>
      <c r="AK35" s="23" t="s">
        <v>37</v>
      </c>
      <c r="AL35" s="23" t="s">
        <v>38</v>
      </c>
      <c r="AM35" s="20" t="s">
        <v>39</v>
      </c>
      <c r="AN35" s="20" t="s">
        <v>40</v>
      </c>
      <c r="AO35" s="57"/>
      <c r="AP35" s="15" t="s">
        <v>0</v>
      </c>
      <c r="AQ35" s="15" t="s">
        <v>1</v>
      </c>
      <c r="AR35" s="15" t="s">
        <v>24</v>
      </c>
      <c r="AS35" s="24" t="s">
        <v>25</v>
      </c>
      <c r="AT35" s="24" t="s">
        <v>26</v>
      </c>
      <c r="AU35" s="24" t="s">
        <v>27</v>
      </c>
      <c r="AV35" s="24" t="s">
        <v>28</v>
      </c>
      <c r="AW35" s="24" t="s">
        <v>29</v>
      </c>
      <c r="AX35" s="24" t="s">
        <v>30</v>
      </c>
      <c r="AY35" s="24" t="s">
        <v>31</v>
      </c>
      <c r="AZ35" s="24" t="s">
        <v>32</v>
      </c>
      <c r="BA35" s="24" t="s">
        <v>33</v>
      </c>
      <c r="BB35" s="24" t="s">
        <v>34</v>
      </c>
      <c r="BC35" s="24" t="s">
        <v>35</v>
      </c>
      <c r="BD35" s="24" t="s">
        <v>36</v>
      </c>
      <c r="BE35" s="24" t="s">
        <v>37</v>
      </c>
      <c r="BF35" s="24" t="s">
        <v>38</v>
      </c>
      <c r="BG35" s="15" t="s">
        <v>39</v>
      </c>
      <c r="BH35" s="15" t="s">
        <v>40</v>
      </c>
      <c r="BJ35" s="30" t="s">
        <v>0</v>
      </c>
      <c r="BK35" s="30" t="s">
        <v>1</v>
      </c>
      <c r="BL35" s="30" t="s">
        <v>24</v>
      </c>
      <c r="BM35" s="31" t="s">
        <v>25</v>
      </c>
      <c r="BN35" s="31" t="s">
        <v>26</v>
      </c>
      <c r="BO35" s="31" t="s">
        <v>27</v>
      </c>
      <c r="BP35" s="31" t="s">
        <v>28</v>
      </c>
      <c r="BQ35" s="31" t="s">
        <v>29</v>
      </c>
      <c r="BR35" s="31" t="s">
        <v>30</v>
      </c>
      <c r="BS35" s="31" t="s">
        <v>31</v>
      </c>
      <c r="BT35" s="31" t="s">
        <v>32</v>
      </c>
      <c r="BU35" s="31" t="s">
        <v>33</v>
      </c>
      <c r="BV35" s="31" t="s">
        <v>34</v>
      </c>
      <c r="BW35" s="31" t="s">
        <v>35</v>
      </c>
      <c r="BX35" s="31" t="s">
        <v>36</v>
      </c>
      <c r="BY35" s="31" t="s">
        <v>37</v>
      </c>
      <c r="BZ35" s="31" t="s">
        <v>38</v>
      </c>
      <c r="CA35" s="30" t="s">
        <v>39</v>
      </c>
      <c r="CB35" s="30" t="s">
        <v>40</v>
      </c>
      <c r="CD35" s="92" t="s">
        <v>0</v>
      </c>
      <c r="CE35" s="92" t="s">
        <v>1</v>
      </c>
      <c r="CF35" s="92" t="s">
        <v>24</v>
      </c>
      <c r="CG35" s="86" t="s">
        <v>25</v>
      </c>
      <c r="CH35" s="86" t="s">
        <v>26</v>
      </c>
      <c r="CI35" s="86" t="s">
        <v>27</v>
      </c>
      <c r="CJ35" s="86" t="s">
        <v>28</v>
      </c>
      <c r="CK35" s="86" t="s">
        <v>29</v>
      </c>
      <c r="CL35" s="86" t="s">
        <v>30</v>
      </c>
      <c r="CM35" s="86" t="s">
        <v>31</v>
      </c>
      <c r="CN35" s="86" t="s">
        <v>32</v>
      </c>
      <c r="CO35" s="86" t="s">
        <v>33</v>
      </c>
      <c r="CP35" s="86" t="s">
        <v>34</v>
      </c>
      <c r="CQ35" s="86" t="s">
        <v>35</v>
      </c>
      <c r="CR35" s="86" t="s">
        <v>36</v>
      </c>
      <c r="CS35" s="86" t="s">
        <v>37</v>
      </c>
      <c r="CT35" s="86" t="s">
        <v>38</v>
      </c>
      <c r="CU35" s="92" t="s">
        <v>39</v>
      </c>
      <c r="CV35" s="92" t="s">
        <v>40</v>
      </c>
    </row>
    <row r="36" spans="1:100" ht="12">
      <c r="A36" s="36">
        <v>39338</v>
      </c>
      <c r="B36" s="35">
        <v>0.5680555555555555</v>
      </c>
      <c r="C36" s="22">
        <v>76</v>
      </c>
      <c r="D36" s="21">
        <v>0.454406347407197</v>
      </c>
      <c r="E36" s="22"/>
      <c r="F36" s="22"/>
      <c r="G36" s="22"/>
      <c r="H36" s="22"/>
      <c r="I36" s="22"/>
      <c r="J36" s="22"/>
      <c r="K36" s="22"/>
      <c r="L36" s="22"/>
      <c r="M36" s="22"/>
      <c r="N36" s="45">
        <v>43.38308279965995</v>
      </c>
      <c r="O36" s="22"/>
      <c r="P36" s="22"/>
      <c r="Q36" s="22"/>
      <c r="R36" s="22">
        <v>211</v>
      </c>
      <c r="S36" s="40">
        <v>5.979030886936809</v>
      </c>
      <c r="T36" s="40"/>
      <c r="V36" s="36">
        <v>39344</v>
      </c>
      <c r="W36" s="35">
        <v>0.4826388888888889</v>
      </c>
      <c r="X36" s="22">
        <v>9</v>
      </c>
      <c r="Z36" s="22"/>
      <c r="AA36" s="22"/>
      <c r="AB36" s="22"/>
      <c r="AC36" s="22"/>
      <c r="AD36" s="22"/>
      <c r="AE36" s="22"/>
      <c r="AF36" s="22"/>
      <c r="AG36" s="22"/>
      <c r="AH36" s="22"/>
      <c r="AI36" s="22"/>
      <c r="AJ36" s="22"/>
      <c r="AK36" s="22"/>
      <c r="AL36" s="22"/>
      <c r="AM36" s="22">
        <v>215</v>
      </c>
      <c r="AN36" s="40">
        <v>6.0923774440351375</v>
      </c>
      <c r="AO36" s="40"/>
      <c r="AP36" s="36">
        <v>39375</v>
      </c>
      <c r="AQ36" s="35">
        <v>0.6215277777777778</v>
      </c>
      <c r="AR36" s="22">
        <v>709</v>
      </c>
      <c r="AS36" s="21">
        <v>37.5695664494191</v>
      </c>
      <c r="AW36" s="22">
        <v>364</v>
      </c>
      <c r="AX36" s="22">
        <v>345</v>
      </c>
      <c r="AZ36" s="21">
        <v>19.2881836214225</v>
      </c>
      <c r="BA36" s="21">
        <v>18.2813828279966</v>
      </c>
      <c r="BC36" s="45">
        <v>3586.84164805894</v>
      </c>
      <c r="BD36" s="45">
        <v>1841.4814667044488</v>
      </c>
      <c r="BE36" s="45">
        <v>1745.3601813544915</v>
      </c>
      <c r="BG36" s="22">
        <v>1870</v>
      </c>
      <c r="BH36" s="40">
        <v>52.989515443468406</v>
      </c>
      <c r="BJ36" s="36">
        <v>39338</v>
      </c>
      <c r="BK36" s="35">
        <v>0.4166666666666667</v>
      </c>
      <c r="BL36" s="22">
        <v>108</v>
      </c>
      <c r="BM36" s="40">
        <v>0.9272881836214226</v>
      </c>
      <c r="BN36" s="22">
        <v>74.7</v>
      </c>
      <c r="BO36" s="22">
        <v>25.3</v>
      </c>
      <c r="BP36" s="22"/>
      <c r="BQ36" s="45">
        <v>80.676</v>
      </c>
      <c r="BR36" s="45">
        <v>27.324</v>
      </c>
      <c r="BS36" s="22"/>
      <c r="BT36" s="40">
        <v>0.6926842731652028</v>
      </c>
      <c r="BU36" s="40">
        <v>0.23460391045621992</v>
      </c>
      <c r="BV36" s="22"/>
      <c r="BW36" s="45">
        <v>88.53005746670445</v>
      </c>
      <c r="BX36" s="45">
        <v>66.13195292762823</v>
      </c>
      <c r="BY36" s="45">
        <v>22.398104539076225</v>
      </c>
      <c r="BZ36" s="22"/>
      <c r="CA36" s="22">
        <v>303</v>
      </c>
      <c r="CB36" s="40">
        <v>8.586001700198358</v>
      </c>
      <c r="CD36" s="36">
        <v>39344</v>
      </c>
      <c r="CE36" s="35">
        <v>0.6104166666666667</v>
      </c>
      <c r="CF36" s="22">
        <v>6</v>
      </c>
      <c r="CG36" s="21">
        <v>0.062057240011334655</v>
      </c>
      <c r="CQ36" s="22">
        <v>9.5</v>
      </c>
      <c r="CU36" s="22">
        <v>365</v>
      </c>
      <c r="CV36" s="21">
        <v>10.342873335222443</v>
      </c>
    </row>
    <row r="37" spans="1:100" ht="12">
      <c r="A37" s="36">
        <v>39338</v>
      </c>
      <c r="B37" s="35">
        <v>0.5694444444444444</v>
      </c>
      <c r="C37" s="22">
        <v>68</v>
      </c>
      <c r="D37" s="21">
        <v>0.40657410031170305</v>
      </c>
      <c r="E37" s="22">
        <v>97</v>
      </c>
      <c r="F37" s="22">
        <v>3</v>
      </c>
      <c r="G37" s="22"/>
      <c r="H37" s="45">
        <v>65.96</v>
      </c>
      <c r="I37" s="45">
        <v>2.04</v>
      </c>
      <c r="J37" s="22"/>
      <c r="K37" s="40">
        <v>0.3943768773023519</v>
      </c>
      <c r="L37" s="40">
        <v>0.012197223009351091</v>
      </c>
      <c r="M37" s="22"/>
      <c r="N37" s="45">
        <v>38.816442504958914</v>
      </c>
      <c r="O37" s="45">
        <v>37.651949229810135</v>
      </c>
      <c r="P37" s="45">
        <v>1.1644932751487673</v>
      </c>
      <c r="Q37" s="45"/>
      <c r="R37" s="22">
        <v>211</v>
      </c>
      <c r="S37" s="40">
        <v>5.979030886936809</v>
      </c>
      <c r="T37" s="40"/>
      <c r="V37" s="36">
        <v>39344</v>
      </c>
      <c r="W37" s="35">
        <v>0.4840277777777778</v>
      </c>
      <c r="X37" s="22">
        <v>9</v>
      </c>
      <c r="Z37" s="22"/>
      <c r="AA37" s="22"/>
      <c r="AB37" s="22"/>
      <c r="AC37" s="22"/>
      <c r="AD37" s="22"/>
      <c r="AE37" s="22"/>
      <c r="AF37" s="22"/>
      <c r="AG37" s="22"/>
      <c r="AH37" s="22"/>
      <c r="AI37" s="22"/>
      <c r="AJ37" s="22"/>
      <c r="AK37" s="22"/>
      <c r="AL37" s="22"/>
      <c r="AM37" s="22">
        <v>215</v>
      </c>
      <c r="AN37" s="40">
        <v>6.0923774440351375</v>
      </c>
      <c r="AO37" s="40"/>
      <c r="AP37" s="36">
        <v>39375</v>
      </c>
      <c r="AQ37" s="35">
        <v>0.6361111111111112</v>
      </c>
      <c r="AR37" s="22">
        <v>733</v>
      </c>
      <c r="AS37" s="21">
        <v>39.256729951827715</v>
      </c>
      <c r="AW37" s="22">
        <v>389</v>
      </c>
      <c r="AX37" s="22">
        <v>344</v>
      </c>
      <c r="AZ37" s="21">
        <v>20.833380561065457</v>
      </c>
      <c r="BA37" s="21">
        <v>18.423349390762255</v>
      </c>
      <c r="BC37" s="45">
        <v>3747.9185219608953</v>
      </c>
      <c r="BD37" s="45">
        <v>1989.0045089260411</v>
      </c>
      <c r="BE37" s="45">
        <v>1758.914013034854</v>
      </c>
      <c r="BG37" s="22">
        <v>1890</v>
      </c>
      <c r="BH37" s="40">
        <v>53.556248228960044</v>
      </c>
      <c r="BJ37" s="36">
        <v>39338</v>
      </c>
      <c r="BK37" s="35">
        <v>0.43472222222222223</v>
      </c>
      <c r="BL37" s="22">
        <v>89</v>
      </c>
      <c r="BM37" s="40">
        <v>0.7641541513176539</v>
      </c>
      <c r="BN37" s="22"/>
      <c r="BO37" s="22"/>
      <c r="BP37" s="22"/>
      <c r="BQ37" s="22"/>
      <c r="BR37" s="22"/>
      <c r="BS37" s="22"/>
      <c r="BT37" s="22"/>
      <c r="BU37" s="22"/>
      <c r="BV37" s="22"/>
      <c r="BW37" s="45">
        <v>72.95532513459905</v>
      </c>
      <c r="BX37" s="22"/>
      <c r="BY37" s="22"/>
      <c r="BZ37" s="22"/>
      <c r="CA37" s="22">
        <v>303</v>
      </c>
      <c r="CB37" s="40">
        <v>8.586001700198358</v>
      </c>
      <c r="CD37" s="36">
        <v>39344</v>
      </c>
      <c r="CE37" s="35">
        <v>0.611111111111111</v>
      </c>
      <c r="CF37" s="22">
        <v>6</v>
      </c>
      <c r="CG37" s="21">
        <v>0.062057240011334655</v>
      </c>
      <c r="CQ37" s="22">
        <v>9.5</v>
      </c>
      <c r="CU37" s="22">
        <v>365</v>
      </c>
      <c r="CV37" s="21">
        <v>10.342873335222443</v>
      </c>
    </row>
    <row r="38" spans="1:100" ht="12">
      <c r="A38" s="55">
        <v>39374</v>
      </c>
      <c r="B38" s="56">
        <v>0.6298611111111111</v>
      </c>
      <c r="C38" s="22">
        <v>241</v>
      </c>
      <c r="D38" s="21">
        <v>7.85349957495041</v>
      </c>
      <c r="E38" s="26">
        <v>73.3</v>
      </c>
      <c r="F38" s="22">
        <v>26.7</v>
      </c>
      <c r="G38" s="22"/>
      <c r="H38" s="45">
        <v>176.653</v>
      </c>
      <c r="I38" s="45">
        <v>64.34700000000001</v>
      </c>
      <c r="J38" s="22"/>
      <c r="K38" s="40">
        <v>5.7566151884386505</v>
      </c>
      <c r="L38" s="40">
        <v>2.09688438651176</v>
      </c>
      <c r="M38" s="22"/>
      <c r="N38" s="45">
        <v>749.7893114196655</v>
      </c>
      <c r="O38" s="45">
        <v>549.5955652706148</v>
      </c>
      <c r="P38" s="45">
        <v>200.19374614905075</v>
      </c>
      <c r="Q38" s="22"/>
      <c r="R38" s="22">
        <v>1150</v>
      </c>
      <c r="S38" s="40">
        <v>32.58713516576934</v>
      </c>
      <c r="T38" s="40"/>
      <c r="V38" s="36">
        <v>39374</v>
      </c>
      <c r="W38" s="35">
        <v>0.6180555555555556</v>
      </c>
      <c r="X38" s="22">
        <v>375</v>
      </c>
      <c r="Y38" s="21">
        <v>12.677103995466139</v>
      </c>
      <c r="Z38" s="26">
        <v>94.238</v>
      </c>
      <c r="AA38" s="22">
        <v>5.8</v>
      </c>
      <c r="AB38" s="22"/>
      <c r="AC38" s="45">
        <v>353.3925</v>
      </c>
      <c r="AD38" s="45">
        <v>21.75</v>
      </c>
      <c r="AE38" s="22"/>
      <c r="AF38" s="21">
        <v>11.94664926324738</v>
      </c>
      <c r="AG38" s="21">
        <v>0.735272031737036</v>
      </c>
      <c r="AH38" s="22"/>
      <c r="AI38" s="45">
        <v>1210.308472655143</v>
      </c>
      <c r="AJ38" s="45">
        <v>1140.570498460754</v>
      </c>
      <c r="AK38" s="45">
        <v>70.1978914139983</v>
      </c>
      <c r="AL38" s="22"/>
      <c r="AM38" s="22">
        <v>1193</v>
      </c>
      <c r="AN38" s="40">
        <v>33.80561065457637</v>
      </c>
      <c r="AO38" s="40"/>
      <c r="AP38" s="36">
        <v>39375</v>
      </c>
      <c r="AQ38" s="35">
        <v>0.7166666666666667</v>
      </c>
      <c r="AR38" s="22">
        <v>748</v>
      </c>
      <c r="AS38" s="21">
        <v>44.299234910739585</v>
      </c>
      <c r="AW38" s="22">
        <v>394</v>
      </c>
      <c r="AX38" s="22">
        <v>354</v>
      </c>
      <c r="AZ38" s="21">
        <v>23.334088977047323</v>
      </c>
      <c r="BA38" s="21">
        <v>20.965145933692263</v>
      </c>
      <c r="BC38" s="45">
        <v>4229.336555398129</v>
      </c>
      <c r="BD38" s="45">
        <v>2227.752142816662</v>
      </c>
      <c r="BE38" s="45">
        <v>2001.5844125814676</v>
      </c>
      <c r="BG38" s="22">
        <v>2090</v>
      </c>
      <c r="BH38" s="40">
        <v>59.22357608387645</v>
      </c>
      <c r="BJ38" s="58">
        <v>39374</v>
      </c>
      <c r="BK38" s="35">
        <v>0.6493055555555556</v>
      </c>
      <c r="BL38" s="22">
        <v>632</v>
      </c>
      <c r="BM38" s="40">
        <v>27.489940493057524</v>
      </c>
      <c r="BN38" s="22">
        <v>13.4</v>
      </c>
      <c r="BO38" s="22">
        <v>85.5</v>
      </c>
      <c r="BP38" s="22">
        <v>1.1</v>
      </c>
      <c r="BQ38" s="45">
        <v>84.688</v>
      </c>
      <c r="BR38" s="45">
        <v>540.36</v>
      </c>
      <c r="BS38" s="45">
        <v>6.952000000000001</v>
      </c>
      <c r="BT38" s="40">
        <v>3.6836520260697085</v>
      </c>
      <c r="BU38" s="40">
        <v>23.503899121564185</v>
      </c>
      <c r="BV38" s="40">
        <v>0.3023893454236328</v>
      </c>
      <c r="BW38" s="45">
        <v>2624.519598753188</v>
      </c>
      <c r="BX38" s="45">
        <v>351.6856262329272</v>
      </c>
      <c r="BY38" s="45">
        <v>2243.964256933976</v>
      </c>
      <c r="BZ38" s="45">
        <v>28.86971558628507</v>
      </c>
      <c r="CA38" s="22">
        <v>1535</v>
      </c>
      <c r="CB38" s="40">
        <v>43.49674128648343</v>
      </c>
      <c r="CD38" s="36">
        <v>39375</v>
      </c>
      <c r="CE38" s="35">
        <v>0.7680555555555556</v>
      </c>
      <c r="CF38" s="22">
        <v>1074</v>
      </c>
      <c r="CQ38" s="22"/>
      <c r="CU38" s="22"/>
      <c r="CV38" s="21"/>
    </row>
    <row r="39" spans="1:100" ht="12">
      <c r="A39" s="55">
        <v>39374</v>
      </c>
      <c r="B39" s="56">
        <v>0.638888888888889</v>
      </c>
      <c r="C39" s="22">
        <v>232</v>
      </c>
      <c r="D39" s="21">
        <v>7.560215358458486</v>
      </c>
      <c r="E39" s="26">
        <v>75.1</v>
      </c>
      <c r="F39" s="21">
        <v>24.9</v>
      </c>
      <c r="G39" s="22"/>
      <c r="H39" s="45">
        <v>174.23199999999997</v>
      </c>
      <c r="I39" s="45">
        <v>57.768000000000015</v>
      </c>
      <c r="J39" s="22"/>
      <c r="K39" s="40">
        <v>5.677721734202322</v>
      </c>
      <c r="L39" s="40">
        <v>1.8824936242561636</v>
      </c>
      <c r="M39" s="22"/>
      <c r="N39" s="45">
        <v>721.7888807027485</v>
      </c>
      <c r="O39" s="45">
        <v>542.0634494077641</v>
      </c>
      <c r="P39" s="45">
        <v>179.72543129498445</v>
      </c>
      <c r="Q39" s="22"/>
      <c r="R39" s="22">
        <v>1150</v>
      </c>
      <c r="S39" s="40">
        <v>32.58713516576934</v>
      </c>
      <c r="T39" s="40"/>
      <c r="V39" s="36">
        <v>39374</v>
      </c>
      <c r="W39" s="35">
        <v>0.638888888888889</v>
      </c>
      <c r="X39" s="22">
        <v>334</v>
      </c>
      <c r="Y39" s="21">
        <v>11.811618022102579</v>
      </c>
      <c r="Z39" s="25"/>
      <c r="AA39" s="22"/>
      <c r="AB39" s="22"/>
      <c r="AC39" s="22"/>
      <c r="AD39" s="45"/>
      <c r="AE39" s="22"/>
      <c r="AF39" s="22"/>
      <c r="AG39" s="22"/>
      <c r="AH39" s="22"/>
      <c r="AI39" s="45">
        <v>1127.6787958061773</v>
      </c>
      <c r="AJ39" s="22"/>
      <c r="AK39" s="22"/>
      <c r="AL39" s="22"/>
      <c r="AM39" s="22">
        <v>1248</v>
      </c>
      <c r="AN39" s="40">
        <v>35.36412581467838</v>
      </c>
      <c r="AO39" s="40"/>
      <c r="AP39" s="36">
        <v>39375</v>
      </c>
      <c r="AQ39" s="35">
        <v>0.7569444444444445</v>
      </c>
      <c r="AR39" s="22">
        <v>796</v>
      </c>
      <c r="AS39" s="21">
        <v>48.72088410314537</v>
      </c>
      <c r="AW39" s="22">
        <v>389</v>
      </c>
      <c r="AX39" s="22">
        <v>407</v>
      </c>
      <c r="AZ39" s="21">
        <v>23.809577784074808</v>
      </c>
      <c r="BA39" s="21">
        <v>24.91130631907056</v>
      </c>
      <c r="BC39" s="45">
        <v>4651.480247095495</v>
      </c>
      <c r="BD39" s="45">
        <v>2273.14801020119</v>
      </c>
      <c r="BE39" s="45">
        <v>2378.3322368943045</v>
      </c>
      <c r="BG39" s="22">
        <v>2160</v>
      </c>
      <c r="BH39" s="40">
        <v>61.2071408330972</v>
      </c>
      <c r="BJ39" s="58">
        <v>39374</v>
      </c>
      <c r="BK39" s="35">
        <v>0.6756944444444444</v>
      </c>
      <c r="BL39" s="22">
        <v>1244</v>
      </c>
      <c r="BM39" s="40">
        <v>53.22867667894588</v>
      </c>
      <c r="BN39" s="22">
        <v>6</v>
      </c>
      <c r="BO39" s="22">
        <v>94</v>
      </c>
      <c r="BP39" s="22"/>
      <c r="BQ39" s="45">
        <v>74.64</v>
      </c>
      <c r="BR39" s="45">
        <v>1169.36</v>
      </c>
      <c r="BS39" s="22"/>
      <c r="BT39" s="40">
        <v>3.1937206007367527</v>
      </c>
      <c r="BU39" s="40">
        <v>50.03495607820912</v>
      </c>
      <c r="BV39" s="22"/>
      <c r="BW39" s="45">
        <v>5081.848219892321</v>
      </c>
      <c r="BX39" s="45">
        <v>304.9108931935392</v>
      </c>
      <c r="BY39" s="45">
        <v>4776.93732669878</v>
      </c>
      <c r="BZ39" s="22"/>
      <c r="CA39" s="22">
        <v>1510</v>
      </c>
      <c r="CB39" s="40">
        <v>42.78832530461887</v>
      </c>
      <c r="CD39" s="36">
        <v>39375</v>
      </c>
      <c r="CE39" s="35">
        <v>0.7833333333333333</v>
      </c>
      <c r="CF39" s="22">
        <v>2195</v>
      </c>
      <c r="CQ39" s="22"/>
      <c r="CU39" s="22"/>
      <c r="CV39" s="21"/>
    </row>
    <row r="40" spans="1:100" ht="12">
      <c r="A40" s="55">
        <v>39374</v>
      </c>
      <c r="B40" s="56">
        <v>0.7055555555555556</v>
      </c>
      <c r="C40" s="22">
        <v>217</v>
      </c>
      <c r="D40" s="21">
        <v>6.395012751487674</v>
      </c>
      <c r="E40" s="26">
        <v>70.427</v>
      </c>
      <c r="F40" s="21">
        <v>29.572999999999993</v>
      </c>
      <c r="G40" s="22"/>
      <c r="H40" s="45">
        <v>152.82659</v>
      </c>
      <c r="I40" s="45">
        <v>64.17340999999999</v>
      </c>
      <c r="J40" s="22"/>
      <c r="K40" s="40">
        <v>4.503815630490224</v>
      </c>
      <c r="L40" s="40">
        <v>1.8911971209974494</v>
      </c>
      <c r="M40" s="22"/>
      <c r="N40" s="45">
        <v>610.5446574100312</v>
      </c>
      <c r="O40" s="45">
        <v>429.9882858741626</v>
      </c>
      <c r="P40" s="45">
        <v>180.5563715358685</v>
      </c>
      <c r="Q40" s="22"/>
      <c r="R40" s="22">
        <v>1040</v>
      </c>
      <c r="S40" s="40">
        <v>29.470104845565317</v>
      </c>
      <c r="T40" s="40"/>
      <c r="V40" s="36">
        <v>39374</v>
      </c>
      <c r="W40" s="35">
        <v>0.6972222222222223</v>
      </c>
      <c r="X40" s="22">
        <v>269</v>
      </c>
      <c r="Y40" s="21">
        <v>8.346698781524513</v>
      </c>
      <c r="Z40" s="26">
        <v>94.376</v>
      </c>
      <c r="AA40" s="22">
        <v>5.6</v>
      </c>
      <c r="AB40" s="22"/>
      <c r="AC40" s="45">
        <v>253.87144</v>
      </c>
      <c r="AD40" s="45">
        <v>15.063999999999998</v>
      </c>
      <c r="AE40" s="22"/>
      <c r="AF40" s="21">
        <v>7.877280442051573</v>
      </c>
      <c r="AG40" s="21">
        <v>0.4674151317653726</v>
      </c>
      <c r="AH40" s="22"/>
      <c r="AI40" s="45">
        <v>796.8760260697082</v>
      </c>
      <c r="AJ40" s="45">
        <v>752.0597183635477</v>
      </c>
      <c r="AK40" s="45">
        <v>44.62505745990365</v>
      </c>
      <c r="AL40" s="22"/>
      <c r="AM40" s="22">
        <v>1095</v>
      </c>
      <c r="AN40" s="40">
        <v>31.028620005667328</v>
      </c>
      <c r="AO40" s="40"/>
      <c r="AP40" s="36">
        <v>39376</v>
      </c>
      <c r="AQ40" s="35">
        <v>0.3972222222222222</v>
      </c>
      <c r="AR40" s="22">
        <v>711</v>
      </c>
      <c r="AS40" s="21">
        <v>49.76395579484273</v>
      </c>
      <c r="AW40" s="22">
        <v>363</v>
      </c>
      <c r="AX40" s="22">
        <v>348</v>
      </c>
      <c r="AZ40" s="21">
        <v>25.406914139983</v>
      </c>
      <c r="BA40" s="21">
        <v>24.357041654859735</v>
      </c>
      <c r="BC40" s="45">
        <v>4751.064387645225</v>
      </c>
      <c r="BD40" s="45">
        <v>2425.648906772457</v>
      </c>
      <c r="BE40" s="45">
        <v>2325.4154808727685</v>
      </c>
      <c r="BG40" s="22">
        <v>2470</v>
      </c>
      <c r="BH40" s="40">
        <v>69.99149900821763</v>
      </c>
      <c r="BJ40" s="58">
        <v>39375</v>
      </c>
      <c r="BK40" s="35">
        <v>0.5083333333333333</v>
      </c>
      <c r="BL40" s="22">
        <v>558</v>
      </c>
      <c r="BM40" s="40">
        <v>26.801076792292434</v>
      </c>
      <c r="BN40" s="22">
        <v>7</v>
      </c>
      <c r="BO40" s="22">
        <v>93</v>
      </c>
      <c r="BP40" s="22"/>
      <c r="BQ40" s="45">
        <v>39.06</v>
      </c>
      <c r="BR40" s="45">
        <v>518.94</v>
      </c>
      <c r="BS40" s="22"/>
      <c r="BT40" s="40">
        <v>1.8760753754604707</v>
      </c>
      <c r="BU40" s="40">
        <v>24.925001416831968</v>
      </c>
      <c r="BV40" s="22"/>
      <c r="BW40" s="45">
        <v>2558.752403513743</v>
      </c>
      <c r="BX40" s="45">
        <v>179.11266824596206</v>
      </c>
      <c r="BY40" s="45">
        <v>2379.6397352677814</v>
      </c>
      <c r="BZ40" s="22"/>
      <c r="CA40" s="22">
        <v>1695</v>
      </c>
      <c r="CB40" s="40">
        <v>48.03060357041655</v>
      </c>
      <c r="CD40" s="36">
        <v>39376</v>
      </c>
      <c r="CE40" s="35">
        <v>0.4305555555555556</v>
      </c>
      <c r="CF40" s="22">
        <v>3552</v>
      </c>
      <c r="CQ40" s="22"/>
      <c r="CU40" s="22"/>
      <c r="CV40" s="21"/>
    </row>
    <row r="41" spans="1:100" ht="12">
      <c r="A41" s="55">
        <v>39374</v>
      </c>
      <c r="B41" s="56">
        <v>0.7118055555555555</v>
      </c>
      <c r="C41" s="22">
        <v>247</v>
      </c>
      <c r="D41" s="21">
        <v>7.629073391895721</v>
      </c>
      <c r="E41" s="26">
        <v>64.64</v>
      </c>
      <c r="F41" s="21">
        <v>35.36</v>
      </c>
      <c r="G41" s="22"/>
      <c r="H41" s="45">
        <v>159.6608</v>
      </c>
      <c r="I41" s="45">
        <v>87.33919999999999</v>
      </c>
      <c r="J41" s="22"/>
      <c r="K41" s="40">
        <v>4.931433040521394</v>
      </c>
      <c r="L41" s="40">
        <v>2.697640351374327</v>
      </c>
      <c r="M41" s="22"/>
      <c r="N41" s="45">
        <v>728.3628948710683</v>
      </c>
      <c r="O41" s="45">
        <v>470.81377524465853</v>
      </c>
      <c r="P41" s="45">
        <v>257.5491196264097</v>
      </c>
      <c r="Q41" s="22"/>
      <c r="R41" s="22">
        <v>1090</v>
      </c>
      <c r="S41" s="40">
        <v>30.88693680929442</v>
      </c>
      <c r="T41" s="40"/>
      <c r="V41" s="36">
        <v>39374</v>
      </c>
      <c r="W41" s="35">
        <v>0.8541666666666666</v>
      </c>
      <c r="X41" s="22">
        <v>731</v>
      </c>
      <c r="Y41" s="21">
        <v>34.32323604420516</v>
      </c>
      <c r="Z41" s="25">
        <v>86</v>
      </c>
      <c r="AA41" s="22">
        <v>14</v>
      </c>
      <c r="AB41" s="22"/>
      <c r="AC41" s="45">
        <v>628.66</v>
      </c>
      <c r="AD41" s="45">
        <v>102.34</v>
      </c>
      <c r="AE41" s="22"/>
      <c r="AF41" s="21">
        <v>29.517982998016432</v>
      </c>
      <c r="AG41" s="21">
        <v>4.805253046188722</v>
      </c>
      <c r="AH41" s="22"/>
      <c r="AI41" s="45">
        <v>3276.9079916123546</v>
      </c>
      <c r="AJ41" s="45">
        <v>2818.1408727866246</v>
      </c>
      <c r="AK41" s="45">
        <v>458.7671188257296</v>
      </c>
      <c r="AL41" s="22"/>
      <c r="AM41" s="22">
        <v>1657</v>
      </c>
      <c r="AN41" s="40">
        <v>46.95381127798243</v>
      </c>
      <c r="AO41" s="40"/>
      <c r="AP41" s="36">
        <v>39376</v>
      </c>
      <c r="AQ41" s="35">
        <v>0.44305555555555554</v>
      </c>
      <c r="AR41" s="22">
        <v>684</v>
      </c>
      <c r="AS41" s="21">
        <v>47.29271748370643</v>
      </c>
      <c r="AW41" s="22">
        <v>339</v>
      </c>
      <c r="AX41" s="22">
        <v>345</v>
      </c>
      <c r="AZ41" s="21">
        <v>23.438934542363274</v>
      </c>
      <c r="BA41" s="21">
        <v>23.853782941343155</v>
      </c>
      <c r="BC41" s="45">
        <v>4515.1303236044205</v>
      </c>
      <c r="BD41" s="45">
        <v>2237.7619586285064</v>
      </c>
      <c r="BE41" s="45">
        <v>2277.3683649759137</v>
      </c>
      <c r="BG41" s="22">
        <v>2440</v>
      </c>
      <c r="BH41" s="40">
        <v>69.14139982998016</v>
      </c>
      <c r="BJ41" s="58">
        <v>39375</v>
      </c>
      <c r="BK41" s="35">
        <v>0.5263888888888889</v>
      </c>
      <c r="BL41" s="22">
        <v>796</v>
      </c>
      <c r="BM41" s="40">
        <v>38.796259563615756</v>
      </c>
      <c r="BN41" s="22">
        <v>4.9</v>
      </c>
      <c r="BO41" s="22">
        <v>95.1</v>
      </c>
      <c r="BP41" s="22"/>
      <c r="BQ41" s="45">
        <v>39.004000000000005</v>
      </c>
      <c r="BR41" s="45">
        <v>756.996</v>
      </c>
      <c r="BS41" s="22"/>
      <c r="BT41" s="40">
        <v>1.9010167186171723</v>
      </c>
      <c r="BU41" s="40">
        <v>36.895242844998585</v>
      </c>
      <c r="BV41" s="22"/>
      <c r="BW41" s="45">
        <v>3703.9564930575234</v>
      </c>
      <c r="BX41" s="45">
        <v>181.49386815981865</v>
      </c>
      <c r="BY41" s="45">
        <v>3522.4626248977047</v>
      </c>
      <c r="BZ41" s="22"/>
      <c r="CA41" s="22">
        <v>1720</v>
      </c>
      <c r="CB41" s="40">
        <v>48.7390195522811</v>
      </c>
      <c r="CD41" s="36">
        <v>39404</v>
      </c>
      <c r="CE41" s="35">
        <v>0.6805555555555555</v>
      </c>
      <c r="CF41" s="22">
        <v>2188</v>
      </c>
      <c r="CG41" s="21">
        <v>402.38367809577784</v>
      </c>
      <c r="CQ41" s="22">
        <v>38314</v>
      </c>
      <c r="CU41" s="22">
        <v>6490</v>
      </c>
      <c r="CV41" s="21">
        <v>183.9047888920374</v>
      </c>
    </row>
    <row r="42" spans="1:80" ht="12">
      <c r="A42" s="55">
        <v>39374</v>
      </c>
      <c r="B42" s="56">
        <v>0.7215277777777778</v>
      </c>
      <c r="C42" s="22">
        <v>410</v>
      </c>
      <c r="D42" s="21">
        <v>13.534995749504107</v>
      </c>
      <c r="E42" s="26">
        <v>42.857</v>
      </c>
      <c r="F42" s="21">
        <v>57.143</v>
      </c>
      <c r="G42" s="22"/>
      <c r="H42" s="45">
        <v>175.7137</v>
      </c>
      <c r="I42" s="45">
        <v>234.2863</v>
      </c>
      <c r="J42" s="22"/>
      <c r="K42" s="40">
        <v>5.800693128364975</v>
      </c>
      <c r="L42" s="40">
        <v>7.734302621139133</v>
      </c>
      <c r="M42" s="22"/>
      <c r="N42" s="45">
        <v>1292.213114196656</v>
      </c>
      <c r="O42" s="45">
        <v>553.8037743512609</v>
      </c>
      <c r="P42" s="45">
        <v>738.4093398453953</v>
      </c>
      <c r="Q42" s="22"/>
      <c r="R42" s="22">
        <v>1165</v>
      </c>
      <c r="S42" s="40">
        <v>33.01218475488807</v>
      </c>
      <c r="T42" s="40"/>
      <c r="V42" s="36">
        <v>39374</v>
      </c>
      <c r="W42" s="35">
        <v>0.875</v>
      </c>
      <c r="X42" s="22">
        <v>547</v>
      </c>
      <c r="Y42" s="21">
        <v>25.68373476905639</v>
      </c>
      <c r="Z42" s="25">
        <v>85.8</v>
      </c>
      <c r="AA42" s="22">
        <v>14.2</v>
      </c>
      <c r="AB42" s="22"/>
      <c r="AC42" s="45">
        <v>469.32599999999996</v>
      </c>
      <c r="AD42" s="45">
        <v>77.67399999999999</v>
      </c>
      <c r="AE42" s="22"/>
      <c r="AF42" s="21">
        <v>22.03664443185038</v>
      </c>
      <c r="AG42" s="21">
        <v>3.647090337206007</v>
      </c>
      <c r="AH42" s="22"/>
      <c r="AI42" s="45">
        <v>2452.0775258713516</v>
      </c>
      <c r="AJ42" s="45">
        <v>2103.8825171976196</v>
      </c>
      <c r="AK42" s="45">
        <v>348.1950086737319</v>
      </c>
      <c r="AL42" s="22"/>
      <c r="AM42" s="22">
        <v>1657</v>
      </c>
      <c r="AN42" s="40">
        <v>46.95381127798243</v>
      </c>
      <c r="AO42" s="40"/>
      <c r="AP42" s="36">
        <v>39376</v>
      </c>
      <c r="AQ42" s="35">
        <v>0.4784722222222222</v>
      </c>
      <c r="AR42" s="22">
        <v>766</v>
      </c>
      <c r="AS42" s="21">
        <v>51.22584301501842</v>
      </c>
      <c r="AW42" s="22">
        <v>378</v>
      </c>
      <c r="AX42" s="22">
        <v>388</v>
      </c>
      <c r="AZ42" s="21">
        <v>25.278549164069144</v>
      </c>
      <c r="BA42" s="21">
        <v>25.94729385094928</v>
      </c>
      <c r="BC42" s="45">
        <v>4890.633684329839</v>
      </c>
      <c r="BD42" s="45">
        <v>2413.393645792009</v>
      </c>
      <c r="BE42" s="45">
        <v>2477.2400385378296</v>
      </c>
      <c r="BG42" s="22">
        <v>2360</v>
      </c>
      <c r="BH42" s="40">
        <v>66.87446868801361</v>
      </c>
      <c r="BJ42" s="59">
        <v>39403</v>
      </c>
      <c r="BK42" s="60">
        <v>0.46388888888888885</v>
      </c>
      <c r="BL42" s="26">
        <v>711.6</v>
      </c>
      <c r="BM42" s="40">
        <v>60.29141399829981</v>
      </c>
      <c r="BN42" s="22">
        <v>20.1</v>
      </c>
      <c r="BO42" s="22">
        <v>79.2</v>
      </c>
      <c r="BP42" s="22">
        <v>0.7</v>
      </c>
      <c r="BQ42" s="45">
        <v>143.03160000000003</v>
      </c>
      <c r="BR42" s="45">
        <v>563.5872</v>
      </c>
      <c r="BS42" s="45">
        <v>4.981199999999999</v>
      </c>
      <c r="BT42" s="40">
        <v>12.118574213658263</v>
      </c>
      <c r="BU42" s="40">
        <v>47.750799886653446</v>
      </c>
      <c r="BV42" s="40">
        <v>0.4220398979880986</v>
      </c>
      <c r="BW42" s="45">
        <v>5756.141877245679</v>
      </c>
      <c r="BX42" s="45">
        <v>1156.9845173263816</v>
      </c>
      <c r="BY42" s="45">
        <v>4558.864366778577</v>
      </c>
      <c r="BZ42" s="45">
        <v>40.292993140719744</v>
      </c>
      <c r="CA42" s="22">
        <v>2990</v>
      </c>
      <c r="CB42" s="40">
        <v>84.72655143100029</v>
      </c>
    </row>
    <row r="43" spans="1:80" ht="12">
      <c r="A43" s="55">
        <v>39374</v>
      </c>
      <c r="B43" s="56">
        <v>0.7256944444444445</v>
      </c>
      <c r="C43" s="22">
        <v>282</v>
      </c>
      <c r="D43" s="21">
        <v>9.109662793992634</v>
      </c>
      <c r="E43" s="26">
        <v>74.238</v>
      </c>
      <c r="F43" s="21">
        <v>25.762</v>
      </c>
      <c r="G43" s="22"/>
      <c r="H43" s="45">
        <v>209.35116000000002</v>
      </c>
      <c r="I43" s="45">
        <v>72.64884</v>
      </c>
      <c r="J43" s="22"/>
      <c r="K43" s="40">
        <v>6.762831465004251</v>
      </c>
      <c r="L43" s="40">
        <v>2.346831328988382</v>
      </c>
      <c r="M43" s="22"/>
      <c r="N43" s="45">
        <v>869.7177262680647</v>
      </c>
      <c r="O43" s="45">
        <v>645.6610456268859</v>
      </c>
      <c r="P43" s="45">
        <v>224.05668064117881</v>
      </c>
      <c r="Q43" s="22"/>
      <c r="R43" s="22">
        <v>1140</v>
      </c>
      <c r="S43" s="40">
        <v>32.30376877302352</v>
      </c>
      <c r="T43" s="40"/>
      <c r="V43" s="36">
        <v>39374</v>
      </c>
      <c r="W43" s="35">
        <v>0.9201388888888888</v>
      </c>
      <c r="X43" s="22">
        <v>1030</v>
      </c>
      <c r="Y43" s="21">
        <v>44.860017001983564</v>
      </c>
      <c r="Z43" s="22">
        <v>94.8</v>
      </c>
      <c r="AA43" s="22">
        <v>5.2</v>
      </c>
      <c r="AB43" s="22"/>
      <c r="AC43" s="45">
        <v>976.44</v>
      </c>
      <c r="AD43" s="45">
        <v>53.56</v>
      </c>
      <c r="AE43" s="22"/>
      <c r="AF43" s="21">
        <v>42.52729611788042</v>
      </c>
      <c r="AG43" s="21">
        <v>2.3327208841031455</v>
      </c>
      <c r="AH43" s="22"/>
      <c r="AI43" s="45">
        <v>4282.875543213375</v>
      </c>
      <c r="AJ43" s="45">
        <v>4060.166014966279</v>
      </c>
      <c r="AK43" s="45">
        <v>222.7095282470955</v>
      </c>
      <c r="AL43" s="22"/>
      <c r="AM43" s="22">
        <v>1537</v>
      </c>
      <c r="AN43" s="40">
        <v>43.55341456503259</v>
      </c>
      <c r="AO43" s="40"/>
      <c r="AP43" s="36">
        <v>39376</v>
      </c>
      <c r="AQ43" s="35">
        <v>0.49375</v>
      </c>
      <c r="AR43" s="22">
        <v>697</v>
      </c>
      <c r="AS43" s="21">
        <v>45.228960045338624</v>
      </c>
      <c r="AW43" s="22">
        <v>353</v>
      </c>
      <c r="AX43" s="22">
        <v>344</v>
      </c>
      <c r="AZ43" s="21">
        <v>22.90648909039388</v>
      </c>
      <c r="BA43" s="21">
        <v>22.322470954944745</v>
      </c>
      <c r="BC43" s="45">
        <v>4318.099273448569</v>
      </c>
      <c r="BD43" s="45">
        <v>2186.9283264380842</v>
      </c>
      <c r="BE43" s="45">
        <v>2131.1709470104847</v>
      </c>
      <c r="BG43" s="22">
        <v>2290</v>
      </c>
      <c r="BH43" s="40">
        <v>64.89090393879286</v>
      </c>
      <c r="BJ43" s="36">
        <v>39403</v>
      </c>
      <c r="BK43" s="35">
        <v>0.48194444444444445</v>
      </c>
      <c r="BL43" s="22">
        <v>578</v>
      </c>
      <c r="BM43" s="40">
        <v>49.95466137716066</v>
      </c>
      <c r="BN43" s="22">
        <v>21.4</v>
      </c>
      <c r="BO43" s="22">
        <v>78.6</v>
      </c>
      <c r="BP43" s="22"/>
      <c r="BQ43" s="45">
        <v>123.692</v>
      </c>
      <c r="BR43" s="45">
        <v>454.30799999999994</v>
      </c>
      <c r="BS43" s="22"/>
      <c r="BT43" s="40">
        <v>10.690297534712382</v>
      </c>
      <c r="BU43" s="40">
        <v>39.264363842448276</v>
      </c>
      <c r="BV43" s="22"/>
      <c r="BW43" s="45">
        <v>4769.271431000282</v>
      </c>
      <c r="BX43" s="45">
        <v>1020.6240862340604</v>
      </c>
      <c r="BY43" s="45">
        <v>3748.6473447662215</v>
      </c>
      <c r="BZ43" s="22"/>
      <c r="CA43" s="22">
        <v>3050</v>
      </c>
      <c r="CB43" s="40">
        <v>86.4267497874752</v>
      </c>
    </row>
    <row r="44" spans="1:80" ht="12">
      <c r="A44" s="55">
        <v>39374</v>
      </c>
      <c r="B44" s="56">
        <v>0.7326388888888888</v>
      </c>
      <c r="C44" s="22">
        <v>426</v>
      </c>
      <c r="D44" s="21">
        <v>13.701048455653162</v>
      </c>
      <c r="E44" s="26">
        <v>73.391</v>
      </c>
      <c r="F44" s="21">
        <v>26.608999999999995</v>
      </c>
      <c r="G44" s="22"/>
      <c r="H44" s="45">
        <v>312.64566</v>
      </c>
      <c r="I44" s="45">
        <v>113.35433999999998</v>
      </c>
      <c r="J44" s="22"/>
      <c r="K44" s="40">
        <v>10.055336472088412</v>
      </c>
      <c r="L44" s="40">
        <v>3.6457119835647487</v>
      </c>
      <c r="M44" s="22"/>
      <c r="N44" s="45">
        <v>1308.0664981581185</v>
      </c>
      <c r="O44" s="45">
        <v>960.0030836632247</v>
      </c>
      <c r="P44" s="45">
        <v>348.06341449489366</v>
      </c>
      <c r="Q44" s="22"/>
      <c r="R44" s="22">
        <v>1135</v>
      </c>
      <c r="S44" s="40">
        <v>32.16208557665061</v>
      </c>
      <c r="T44" s="40"/>
      <c r="V44" s="36">
        <v>39374</v>
      </c>
      <c r="W44" s="35">
        <v>0.9479166666666666</v>
      </c>
      <c r="X44" s="22">
        <v>8209</v>
      </c>
      <c r="Y44" s="21">
        <v>357.52998016435254</v>
      </c>
      <c r="Z44" s="22">
        <v>98.1</v>
      </c>
      <c r="AA44" s="22">
        <v>1.9</v>
      </c>
      <c r="AB44" s="22"/>
      <c r="AC44" s="45">
        <v>8053.0289999999995</v>
      </c>
      <c r="AD44" s="45">
        <v>155.971</v>
      </c>
      <c r="AE44" s="22"/>
      <c r="AF44" s="21">
        <v>350.7369105412298</v>
      </c>
      <c r="AG44" s="21">
        <v>6.793069623122698</v>
      </c>
      <c r="AH44" s="22"/>
      <c r="AI44" s="45">
        <v>34134.102266251066</v>
      </c>
      <c r="AJ44" s="45">
        <v>33485.55432319229</v>
      </c>
      <c r="AK44" s="45">
        <v>648.5479430587702</v>
      </c>
      <c r="AL44" s="22"/>
      <c r="AM44" s="22">
        <v>1537</v>
      </c>
      <c r="AN44" s="40">
        <v>43.55341456503259</v>
      </c>
      <c r="AO44" s="40"/>
      <c r="AP44" s="36">
        <v>39402</v>
      </c>
      <c r="AQ44" s="35">
        <v>0.7083333333333334</v>
      </c>
      <c r="AR44" s="22">
        <v>637</v>
      </c>
      <c r="AS44" s="21">
        <v>40.25247945593652</v>
      </c>
      <c r="AW44" s="22">
        <v>146</v>
      </c>
      <c r="AX44" s="22">
        <v>491</v>
      </c>
      <c r="AZ44" s="21">
        <v>9.22584301501842</v>
      </c>
      <c r="BA44" s="21">
        <v>31.026636440918107</v>
      </c>
      <c r="BC44" s="45">
        <v>3842.9847186171714</v>
      </c>
      <c r="BD44" s="45">
        <v>880.8096843298385</v>
      </c>
      <c r="BE44" s="45">
        <v>2962.1750342873333</v>
      </c>
      <c r="BG44" s="22">
        <v>2230</v>
      </c>
      <c r="BH44" s="40">
        <v>63.19070558231794</v>
      </c>
      <c r="BJ44" s="36">
        <v>39583</v>
      </c>
      <c r="BK44" s="35">
        <v>0.6173611111111111</v>
      </c>
      <c r="BL44" s="22">
        <v>93</v>
      </c>
      <c r="BM44" s="40">
        <v>10.672995182771324</v>
      </c>
      <c r="BN44" s="22">
        <v>19.3</v>
      </c>
      <c r="BO44" s="22">
        <v>80.7</v>
      </c>
      <c r="BP44" s="22"/>
      <c r="BQ44" s="45">
        <v>17.949</v>
      </c>
      <c r="BR44" s="45">
        <v>75.051</v>
      </c>
      <c r="BS44" s="22"/>
      <c r="BT44" s="40">
        <v>2.0598880702748654</v>
      </c>
      <c r="BU44" s="40">
        <v>8.613107112496458</v>
      </c>
      <c r="BV44" s="22"/>
      <c r="BW44" s="45">
        <v>1018.9721960895438</v>
      </c>
      <c r="BX44" s="45">
        <v>196.66163384528193</v>
      </c>
      <c r="BY44" s="45">
        <v>822.3105622442617</v>
      </c>
      <c r="BZ44" s="22"/>
      <c r="CA44" s="22">
        <v>4050</v>
      </c>
      <c r="CB44" s="40">
        <v>114.76338906205724</v>
      </c>
    </row>
    <row r="45" spans="1:80" ht="12">
      <c r="A45" s="55">
        <v>39374</v>
      </c>
      <c r="B45" s="56">
        <v>0.7361111111111112</v>
      </c>
      <c r="C45" s="22">
        <v>705</v>
      </c>
      <c r="D45" s="21">
        <v>23.373476905638995</v>
      </c>
      <c r="E45" s="26">
        <v>52.914</v>
      </c>
      <c r="F45" s="22">
        <v>42.6</v>
      </c>
      <c r="G45" s="22">
        <v>4.5</v>
      </c>
      <c r="H45" s="45">
        <v>373.04370000000006</v>
      </c>
      <c r="I45" s="45">
        <v>300.33</v>
      </c>
      <c r="J45" s="45">
        <v>31.725</v>
      </c>
      <c r="K45" s="40">
        <v>12.36784156984982</v>
      </c>
      <c r="L45" s="40">
        <v>9.95710116180221</v>
      </c>
      <c r="M45" s="40">
        <v>1.0518064607537547</v>
      </c>
      <c r="N45" s="45">
        <v>2231.512587135166</v>
      </c>
      <c r="O45" s="45">
        <v>1180.7825703567019</v>
      </c>
      <c r="P45" s="45">
        <v>950.6243621195806</v>
      </c>
      <c r="Q45" s="45">
        <v>100.41806642108247</v>
      </c>
      <c r="R45" s="22">
        <v>1170</v>
      </c>
      <c r="S45" s="40">
        <v>33.153867951260985</v>
      </c>
      <c r="T45" s="40"/>
      <c r="V45" s="36">
        <v>39374</v>
      </c>
      <c r="W45" s="35">
        <v>0.9756944444444445</v>
      </c>
      <c r="X45" s="22">
        <v>2920</v>
      </c>
      <c r="Y45" s="21">
        <v>137.1051289317087</v>
      </c>
      <c r="Z45" s="22">
        <v>96.2</v>
      </c>
      <c r="AA45" s="22">
        <v>3.8</v>
      </c>
      <c r="AB45" s="22"/>
      <c r="AC45" s="45">
        <v>2809.04</v>
      </c>
      <c r="AD45" s="45">
        <v>110.96</v>
      </c>
      <c r="AE45" s="22"/>
      <c r="AF45" s="21">
        <v>131.8951340323038</v>
      </c>
      <c r="AG45" s="21">
        <v>5.20999489940493</v>
      </c>
      <c r="AH45" s="22"/>
      <c r="AI45" s="45">
        <v>13089.700869368091</v>
      </c>
      <c r="AJ45" s="45">
        <v>12592.292236332107</v>
      </c>
      <c r="AK45" s="45">
        <v>497.40863303598746</v>
      </c>
      <c r="AL45" s="22"/>
      <c r="AM45" s="22">
        <v>1657</v>
      </c>
      <c r="AN45" s="40">
        <v>46.95381127798243</v>
      </c>
      <c r="AO45" s="40"/>
      <c r="AP45" s="36">
        <v>39403</v>
      </c>
      <c r="AQ45" s="35">
        <v>0.44097222222222227</v>
      </c>
      <c r="AR45" s="22">
        <v>1177</v>
      </c>
      <c r="AS45" s="21">
        <v>96.72145083593087</v>
      </c>
      <c r="AW45" s="22">
        <v>200</v>
      </c>
      <c r="AX45" s="22">
        <v>977</v>
      </c>
      <c r="AZ45" s="21">
        <v>16.435250779257583</v>
      </c>
      <c r="BA45" s="21">
        <v>80.28620005667328</v>
      </c>
      <c r="BC45" s="45">
        <v>9234.19035420799</v>
      </c>
      <c r="BD45" s="45">
        <v>1569.1062623972798</v>
      </c>
      <c r="BE45" s="45">
        <v>7665.084091810711</v>
      </c>
      <c r="BG45" s="22">
        <v>2900</v>
      </c>
      <c r="BH45" s="40">
        <v>82.1762538962879</v>
      </c>
      <c r="BJ45" s="36">
        <v>39583</v>
      </c>
      <c r="BK45" s="35">
        <v>0.642361111111111</v>
      </c>
      <c r="BL45" s="22">
        <v>100</v>
      </c>
      <c r="BM45" s="40">
        <v>11.476338906205726</v>
      </c>
      <c r="BN45" s="22"/>
      <c r="BO45" s="22"/>
      <c r="BP45" s="22"/>
      <c r="BQ45" s="22"/>
      <c r="BR45" s="22"/>
      <c r="BS45" s="22"/>
      <c r="BT45" s="22"/>
      <c r="BU45" s="22"/>
      <c r="BV45" s="22"/>
      <c r="BW45" s="45">
        <v>1095.669028053273</v>
      </c>
      <c r="BX45" s="22"/>
      <c r="BY45" s="22"/>
      <c r="BZ45" s="22"/>
      <c r="CA45" s="22">
        <v>4050</v>
      </c>
      <c r="CB45" s="40">
        <v>114.76338906205724</v>
      </c>
    </row>
    <row r="46" spans="1:80" ht="12">
      <c r="A46" s="55">
        <v>39374</v>
      </c>
      <c r="B46" s="56">
        <v>0.7381944444444444</v>
      </c>
      <c r="C46" s="22">
        <v>630</v>
      </c>
      <c r="D46" s="21">
        <v>22.440068007934258</v>
      </c>
      <c r="E46" s="26">
        <v>75.441</v>
      </c>
      <c r="F46" s="21">
        <v>24.558999999999997</v>
      </c>
      <c r="G46" s="22"/>
      <c r="H46" s="45">
        <v>475.2783</v>
      </c>
      <c r="I46" s="45">
        <v>154.7217</v>
      </c>
      <c r="J46" s="22"/>
      <c r="K46" s="40">
        <v>16.929011705865683</v>
      </c>
      <c r="L46" s="40">
        <v>5.511056302068574</v>
      </c>
      <c r="M46" s="22"/>
      <c r="N46" s="45">
        <v>2142.3981728534995</v>
      </c>
      <c r="O46" s="45">
        <v>1616.2466055824084</v>
      </c>
      <c r="P46" s="45">
        <v>526.1515672710908</v>
      </c>
      <c r="Q46" s="22"/>
      <c r="R46" s="22">
        <v>1257</v>
      </c>
      <c r="S46" s="40">
        <v>35.619155568149615</v>
      </c>
      <c r="T46" s="40"/>
      <c r="V46" s="36">
        <v>39375</v>
      </c>
      <c r="W46" s="35">
        <v>0.6409722222222222</v>
      </c>
      <c r="X46" s="22">
        <v>602</v>
      </c>
      <c r="Y46" s="21">
        <v>33.17908756021535</v>
      </c>
      <c r="Z46" s="26">
        <v>76.8</v>
      </c>
      <c r="AA46" s="22">
        <v>23.2</v>
      </c>
      <c r="AB46" s="22"/>
      <c r="AC46" s="45">
        <v>462.336</v>
      </c>
      <c r="AD46" s="45">
        <v>139.664</v>
      </c>
      <c r="AE46" s="22"/>
      <c r="AF46" s="21">
        <v>25.481539246245397</v>
      </c>
      <c r="AG46" s="21">
        <v>7.697548313969961</v>
      </c>
      <c r="AH46" s="22"/>
      <c r="AI46" s="45">
        <v>3167.6738475488796</v>
      </c>
      <c r="AJ46" s="45">
        <v>2432.7735149175405</v>
      </c>
      <c r="AK46" s="45">
        <v>734.9003326313401</v>
      </c>
      <c r="AL46" s="22"/>
      <c r="AM46" s="22">
        <v>1945</v>
      </c>
      <c r="AN46" s="40">
        <v>55.114763389062055</v>
      </c>
      <c r="AO46" s="40"/>
      <c r="AP46" s="36">
        <v>39403</v>
      </c>
      <c r="AQ46" s="35">
        <v>0.7166666666666667</v>
      </c>
      <c r="AR46" s="22">
        <v>2273</v>
      </c>
      <c r="AS46" s="21">
        <v>242.82261263814112</v>
      </c>
      <c r="AW46" s="22">
        <v>537</v>
      </c>
      <c r="AX46" s="22">
        <v>1736</v>
      </c>
      <c r="AZ46" s="21">
        <v>57.36724284499858</v>
      </c>
      <c r="BA46" s="21">
        <v>185.45536979314255</v>
      </c>
      <c r="BC46" s="45">
        <v>23182.760473788607</v>
      </c>
      <c r="BD46" s="45">
        <v>5476.965408897704</v>
      </c>
      <c r="BE46" s="45">
        <v>17705.795064890906</v>
      </c>
      <c r="BG46" s="22">
        <v>3770</v>
      </c>
      <c r="BH46" s="40">
        <v>106.82913006517427</v>
      </c>
      <c r="BJ46" s="36">
        <v>39584</v>
      </c>
      <c r="BK46" s="35">
        <v>0.66875</v>
      </c>
      <c r="BL46" s="22">
        <v>252</v>
      </c>
      <c r="BM46" s="40">
        <v>36.23972796826297</v>
      </c>
      <c r="BN46" s="22">
        <v>13.5</v>
      </c>
      <c r="BO46" s="22">
        <v>86.5</v>
      </c>
      <c r="BP46" s="22"/>
      <c r="BQ46" s="45">
        <v>34.02</v>
      </c>
      <c r="BR46" s="45">
        <v>217.98</v>
      </c>
      <c r="BS46" s="22"/>
      <c r="BT46" s="40">
        <v>4.892363275715501</v>
      </c>
      <c r="BU46" s="40">
        <v>31.347364692547465</v>
      </c>
      <c r="BV46" s="22"/>
      <c r="BW46" s="45">
        <v>3459.879308586002</v>
      </c>
      <c r="BX46" s="45">
        <v>467.08370665911025</v>
      </c>
      <c r="BY46" s="45">
        <v>2992.7956019268913</v>
      </c>
      <c r="BZ46" s="22"/>
      <c r="CA46" s="22">
        <v>5075</v>
      </c>
      <c r="CB46" s="40">
        <v>143.80844431850383</v>
      </c>
    </row>
    <row r="47" spans="1:80" ht="12">
      <c r="A47" s="55">
        <v>39374</v>
      </c>
      <c r="B47" s="56">
        <v>0.7395833333333334</v>
      </c>
      <c r="C47" s="22">
        <v>966</v>
      </c>
      <c r="D47" s="21">
        <v>37.501275148767355</v>
      </c>
      <c r="E47" s="26">
        <v>77.232</v>
      </c>
      <c r="F47" s="21">
        <v>22.768</v>
      </c>
      <c r="G47" s="22"/>
      <c r="H47" s="45">
        <v>746.06112</v>
      </c>
      <c r="I47" s="45">
        <v>219.93887999999998</v>
      </c>
      <c r="J47" s="22"/>
      <c r="K47" s="40">
        <v>28.962984822896</v>
      </c>
      <c r="L47" s="40">
        <v>8.538290325871351</v>
      </c>
      <c r="M47" s="22"/>
      <c r="N47" s="45">
        <v>3580.3217410031166</v>
      </c>
      <c r="O47" s="45">
        <v>2765.154087011527</v>
      </c>
      <c r="P47" s="45">
        <v>815.1676539915896</v>
      </c>
      <c r="Q47" s="22"/>
      <c r="R47" s="22">
        <v>1370</v>
      </c>
      <c r="S47" s="40">
        <v>38.821195806177386</v>
      </c>
      <c r="T47" s="40"/>
      <c r="V47" s="36">
        <v>39375</v>
      </c>
      <c r="W47" s="35">
        <v>0.6736111111111112</v>
      </c>
      <c r="X47" s="22">
        <v>590</v>
      </c>
      <c r="Y47" s="21">
        <v>32.90223859450269</v>
      </c>
      <c r="Z47" s="26">
        <v>70</v>
      </c>
      <c r="AA47" s="22">
        <v>30</v>
      </c>
      <c r="AB47" s="22"/>
      <c r="AC47" s="45">
        <v>413</v>
      </c>
      <c r="AD47" s="45">
        <v>177</v>
      </c>
      <c r="AE47" s="22"/>
      <c r="AF47" s="21">
        <v>23.031567016151886</v>
      </c>
      <c r="AG47" s="21">
        <v>9.870671578350809</v>
      </c>
      <c r="AH47" s="22"/>
      <c r="AI47" s="45">
        <v>3141.242523094361</v>
      </c>
      <c r="AJ47" s="45">
        <v>2198.8697661660526</v>
      </c>
      <c r="AK47" s="45">
        <v>942.3727569283084</v>
      </c>
      <c r="AL47" s="22"/>
      <c r="AM47" s="22">
        <v>1968</v>
      </c>
      <c r="AN47" s="40">
        <v>55.76650609237745</v>
      </c>
      <c r="AO47" s="40"/>
      <c r="AP47" s="36">
        <v>39404</v>
      </c>
      <c r="AQ47" s="35">
        <v>0.6270833333333333</v>
      </c>
      <c r="AR47" s="22">
        <v>942</v>
      </c>
      <c r="AS47" s="21">
        <v>71.27061490507226</v>
      </c>
      <c r="AW47" s="22">
        <v>127</v>
      </c>
      <c r="AX47" s="22">
        <v>815</v>
      </c>
      <c r="AZ47" s="21">
        <v>9.608671011618021</v>
      </c>
      <c r="BA47" s="21">
        <v>61.66194389345424</v>
      </c>
      <c r="BC47" s="45">
        <v>6804.3481462170585</v>
      </c>
      <c r="BD47" s="45">
        <v>917.3590388211957</v>
      </c>
      <c r="BE47" s="45">
        <v>5886.989107395863</v>
      </c>
      <c r="BG47" s="22">
        <v>2670</v>
      </c>
      <c r="BH47" s="40">
        <v>75.65882686313404</v>
      </c>
      <c r="BJ47" s="36">
        <v>39584</v>
      </c>
      <c r="BK47" s="35">
        <v>0.6694444444444444</v>
      </c>
      <c r="BL47" s="22">
        <v>187</v>
      </c>
      <c r="BM47" s="40">
        <v>26.892179087560216</v>
      </c>
      <c r="BN47" s="22"/>
      <c r="BO47" s="22"/>
      <c r="BP47" s="22"/>
      <c r="BQ47" s="22"/>
      <c r="BR47" s="22"/>
      <c r="BS47" s="22"/>
      <c r="BT47" s="22"/>
      <c r="BU47" s="22"/>
      <c r="BV47" s="22"/>
      <c r="BW47" s="45">
        <v>2567.450121847549</v>
      </c>
      <c r="BX47" s="22"/>
      <c r="BY47" s="22"/>
      <c r="BZ47" s="22"/>
      <c r="CA47" s="22">
        <v>5075</v>
      </c>
      <c r="CB47" s="40">
        <v>143.80844431850383</v>
      </c>
    </row>
    <row r="48" spans="1:80" ht="12">
      <c r="A48" s="55">
        <v>39374</v>
      </c>
      <c r="B48" s="56">
        <v>0.7416666666666667</v>
      </c>
      <c r="C48" s="22">
        <v>14860</v>
      </c>
      <c r="D48" s="21">
        <v>875.8515160102012</v>
      </c>
      <c r="E48" s="26">
        <v>52.427</v>
      </c>
      <c r="F48" s="21">
        <v>47.573</v>
      </c>
      <c r="G48" s="22"/>
      <c r="H48" s="45">
        <v>7790.6522</v>
      </c>
      <c r="I48" s="45">
        <v>7069.3478</v>
      </c>
      <c r="J48" s="22"/>
      <c r="K48" s="40">
        <v>459.18267429866825</v>
      </c>
      <c r="L48" s="40">
        <v>416.668841711533</v>
      </c>
      <c r="M48" s="22"/>
      <c r="N48" s="45">
        <v>83619.29593652592</v>
      </c>
      <c r="O48" s="45">
        <v>43839.08828064245</v>
      </c>
      <c r="P48" s="45">
        <v>39780.207655883474</v>
      </c>
      <c r="Q48" s="22"/>
      <c r="R48" s="22">
        <v>2080</v>
      </c>
      <c r="S48" s="40">
        <v>58.94020969113063</v>
      </c>
      <c r="T48" s="40"/>
      <c r="V48" s="36">
        <v>39403</v>
      </c>
      <c r="W48" s="35">
        <v>0.6041666666666666</v>
      </c>
      <c r="X48" s="22">
        <v>1688</v>
      </c>
      <c r="Y48" s="21">
        <v>138.61785208274298</v>
      </c>
      <c r="Z48" s="26">
        <v>34.2</v>
      </c>
      <c r="AA48" s="22">
        <v>65.2</v>
      </c>
      <c r="AB48" s="22">
        <v>0.6</v>
      </c>
      <c r="AC48" s="45">
        <v>577.296</v>
      </c>
      <c r="AD48" s="45">
        <v>1100.576</v>
      </c>
      <c r="AE48" s="45">
        <v>10.128</v>
      </c>
      <c r="AF48" s="21">
        <v>47.40730541229811</v>
      </c>
      <c r="AG48" s="21">
        <v>90.37883955794842</v>
      </c>
      <c r="AH48" s="21">
        <v>0.8317071124964579</v>
      </c>
      <c r="AI48" s="45">
        <v>13234.123574043637</v>
      </c>
      <c r="AJ48" s="45">
        <v>4526.0702623229245</v>
      </c>
      <c r="AK48" s="45">
        <v>8628.648570276451</v>
      </c>
      <c r="AL48" s="45">
        <v>79.40474144426183</v>
      </c>
      <c r="AM48" s="22">
        <v>2898</v>
      </c>
      <c r="AN48" s="40">
        <v>82.11958061773873</v>
      </c>
      <c r="AO48" s="40"/>
      <c r="AP48" s="36">
        <v>39404</v>
      </c>
      <c r="AQ48" s="35">
        <v>0.6979166666666666</v>
      </c>
      <c r="AR48" s="22">
        <v>1069</v>
      </c>
      <c r="AS48" s="21">
        <v>86.93765939359592</v>
      </c>
      <c r="AW48" s="22">
        <v>133</v>
      </c>
      <c r="AX48" s="22">
        <v>936</v>
      </c>
      <c r="AZ48" s="21">
        <v>10.816378577500709</v>
      </c>
      <c r="BA48" s="21">
        <v>76.12128081609521</v>
      </c>
      <c r="BC48" s="45">
        <v>8300.11221762539</v>
      </c>
      <c r="BD48" s="45">
        <v>1032.6612955511475</v>
      </c>
      <c r="BE48" s="45">
        <v>7267.450922074241</v>
      </c>
      <c r="BG48" s="22">
        <v>2870</v>
      </c>
      <c r="BH48" s="40">
        <v>81.32615471805045</v>
      </c>
      <c r="BJ48" s="36">
        <v>39585</v>
      </c>
      <c r="BK48" s="35">
        <v>0.638888888888889</v>
      </c>
      <c r="BL48" s="22">
        <v>312</v>
      </c>
      <c r="BM48" s="40">
        <v>51.27798243128365</v>
      </c>
      <c r="BN48" s="22">
        <v>20.3</v>
      </c>
      <c r="BO48" s="22">
        <v>79.7</v>
      </c>
      <c r="BP48" s="22"/>
      <c r="BQ48" s="45">
        <v>63.336000000000006</v>
      </c>
      <c r="BR48" s="45">
        <v>248.66400000000002</v>
      </c>
      <c r="BS48" s="22"/>
      <c r="BT48" s="40">
        <v>10.409430433550583</v>
      </c>
      <c r="BU48" s="40">
        <v>40.86855199773307</v>
      </c>
      <c r="BV48" s="22"/>
      <c r="BW48" s="45">
        <v>4895.611538679512</v>
      </c>
      <c r="BX48" s="45">
        <v>993.8091423519412</v>
      </c>
      <c r="BY48" s="45">
        <v>3901.8023963275714</v>
      </c>
      <c r="BZ48" s="22"/>
      <c r="CA48" s="22">
        <v>5800</v>
      </c>
      <c r="CB48" s="40">
        <v>164.3525077925758</v>
      </c>
    </row>
    <row r="49" spans="1:80" ht="12">
      <c r="A49" s="55">
        <v>39374</v>
      </c>
      <c r="B49" s="56">
        <v>0.7430555555555555</v>
      </c>
      <c r="C49" s="22">
        <v>28192</v>
      </c>
      <c r="D49" s="21">
        <v>2668.214224992916</v>
      </c>
      <c r="E49" s="26">
        <v>34.985</v>
      </c>
      <c r="F49" s="21">
        <v>65.015</v>
      </c>
      <c r="G49" s="22"/>
      <c r="H49" s="45">
        <v>9862.9712</v>
      </c>
      <c r="I49" s="45">
        <v>18329.0288</v>
      </c>
      <c r="J49" s="22"/>
      <c r="K49" s="40">
        <v>933.4747466137717</v>
      </c>
      <c r="L49" s="40">
        <v>1734.7394783791444</v>
      </c>
      <c r="M49" s="22"/>
      <c r="N49" s="45">
        <v>254739.74848852368</v>
      </c>
      <c r="O49" s="45">
        <v>89120.70100871</v>
      </c>
      <c r="P49" s="45">
        <v>165619.04747981366</v>
      </c>
      <c r="Q49" s="22"/>
      <c r="R49" s="22">
        <v>3340</v>
      </c>
      <c r="S49" s="40">
        <v>94.644375177104</v>
      </c>
      <c r="T49" s="40"/>
      <c r="V49" s="36">
        <v>39403</v>
      </c>
      <c r="W49" s="35">
        <v>0.6138888888888888</v>
      </c>
      <c r="X49" s="22">
        <v>1675</v>
      </c>
      <c r="Y49" s="21">
        <v>143.34088977047324</v>
      </c>
      <c r="Z49" s="26">
        <v>30.1</v>
      </c>
      <c r="AA49" s="22">
        <v>69.9</v>
      </c>
      <c r="AB49" s="22"/>
      <c r="AC49" s="45">
        <v>504.175</v>
      </c>
      <c r="AD49" s="45">
        <v>1170.825</v>
      </c>
      <c r="AE49" s="22"/>
      <c r="AF49" s="21">
        <v>43.14560782091244</v>
      </c>
      <c r="AG49" s="21">
        <v>100.19528194956078</v>
      </c>
      <c r="AH49" s="22"/>
      <c r="AI49" s="45">
        <v>13685.04142816662</v>
      </c>
      <c r="AJ49" s="45">
        <v>4119.197469878152</v>
      </c>
      <c r="AK49" s="45">
        <v>9565.843958288466</v>
      </c>
      <c r="AL49" s="22"/>
      <c r="AM49" s="22">
        <v>3020</v>
      </c>
      <c r="AN49" s="40">
        <v>85.57665060923775</v>
      </c>
      <c r="AO49" s="40"/>
      <c r="AP49" s="36">
        <v>39405</v>
      </c>
      <c r="AQ49" s="35">
        <v>0.5097222222222222</v>
      </c>
      <c r="AR49" s="22">
        <v>401</v>
      </c>
      <c r="AS49" s="21">
        <v>25.22584301501842</v>
      </c>
      <c r="AW49" s="22">
        <v>47</v>
      </c>
      <c r="AX49" s="22">
        <v>355</v>
      </c>
      <c r="AZ49" s="21">
        <v>2.9566449419098895</v>
      </c>
      <c r="BA49" s="21">
        <v>22.332105412298105</v>
      </c>
      <c r="BC49" s="45">
        <v>2408.361684329838</v>
      </c>
      <c r="BD49" s="45">
        <v>282.2768058940209</v>
      </c>
      <c r="BE49" s="45">
        <v>2132.0907679229244</v>
      </c>
      <c r="BG49" s="22">
        <v>2220</v>
      </c>
      <c r="BH49" s="40">
        <v>62.90733918957212</v>
      </c>
      <c r="BJ49" s="36">
        <v>39585</v>
      </c>
      <c r="BK49" s="35">
        <v>0.6395833333333333</v>
      </c>
      <c r="BL49" s="22">
        <v>312</v>
      </c>
      <c r="BM49" s="40">
        <v>51.27798243128365</v>
      </c>
      <c r="BN49" s="22"/>
      <c r="BO49" s="22"/>
      <c r="BP49" s="22"/>
      <c r="BQ49" s="22"/>
      <c r="BR49" s="22"/>
      <c r="BS49" s="22"/>
      <c r="BT49" s="22"/>
      <c r="BU49" s="22"/>
      <c r="BV49" s="22"/>
      <c r="BW49" s="45">
        <v>4895.611538679512</v>
      </c>
      <c r="BX49" s="22"/>
      <c r="BY49" s="22"/>
      <c r="BZ49" s="22"/>
      <c r="CA49" s="22">
        <v>5800</v>
      </c>
      <c r="CB49" s="40">
        <v>164.3525077925758</v>
      </c>
    </row>
    <row r="50" spans="1:80" ht="12">
      <c r="A50" s="55">
        <v>39374</v>
      </c>
      <c r="B50" s="56">
        <v>0.7451388888888889</v>
      </c>
      <c r="C50" s="22">
        <v>38192</v>
      </c>
      <c r="D50" s="21">
        <v>5194.718050439218</v>
      </c>
      <c r="E50" s="26">
        <v>28.228</v>
      </c>
      <c r="F50" s="21">
        <v>71.77199999999999</v>
      </c>
      <c r="G50" s="22"/>
      <c r="H50" s="45">
        <v>10780.83776</v>
      </c>
      <c r="I50" s="45">
        <v>27411.162239999998</v>
      </c>
      <c r="J50" s="22"/>
      <c r="K50" s="40">
        <v>1466.3650112779826</v>
      </c>
      <c r="L50" s="40">
        <v>3728.3530391612353</v>
      </c>
      <c r="M50" s="22"/>
      <c r="N50" s="45">
        <v>495950.121711533</v>
      </c>
      <c r="O50" s="45">
        <v>139996.80035673155</v>
      </c>
      <c r="P50" s="45">
        <v>355953.3213548014</v>
      </c>
      <c r="Q50" s="22"/>
      <c r="R50" s="22">
        <v>4800</v>
      </c>
      <c r="S50" s="40">
        <v>136.01586851799377</v>
      </c>
      <c r="T50" s="40"/>
      <c r="V50" s="36">
        <v>39404</v>
      </c>
      <c r="W50" s="35">
        <v>0.4909722222222222</v>
      </c>
      <c r="X50" s="22">
        <v>811</v>
      </c>
      <c r="Y50" s="21">
        <v>68.71323321054123</v>
      </c>
      <c r="Z50" s="26">
        <v>22.9</v>
      </c>
      <c r="AA50" s="22">
        <v>77.1</v>
      </c>
      <c r="AB50" s="22"/>
      <c r="AC50" s="45">
        <v>185.719</v>
      </c>
      <c r="AD50" s="45">
        <v>625.281</v>
      </c>
      <c r="AE50" s="22"/>
      <c r="AF50" s="21">
        <v>15.735330405213944</v>
      </c>
      <c r="AG50" s="21">
        <v>52.97790280532728</v>
      </c>
      <c r="AH50" s="22"/>
      <c r="AI50" s="45">
        <v>6560.189801076792</v>
      </c>
      <c r="AJ50" s="45">
        <v>1502.2834644465856</v>
      </c>
      <c r="AK50" s="45">
        <v>5057.906336630206</v>
      </c>
      <c r="AL50" s="22"/>
      <c r="AM50" s="22">
        <v>2990</v>
      </c>
      <c r="AN50" s="40">
        <v>84.72655143100029</v>
      </c>
      <c r="AO50" s="40"/>
      <c r="AP50" s="36">
        <v>39405</v>
      </c>
      <c r="AQ50" s="35">
        <v>0.5097222222222222</v>
      </c>
      <c r="AR50" s="22">
        <v>481</v>
      </c>
      <c r="AS50" s="21">
        <v>30.25843015018419</v>
      </c>
      <c r="AW50" s="22">
        <v>51</v>
      </c>
      <c r="AX50" s="22">
        <v>430</v>
      </c>
      <c r="AZ50" s="21">
        <v>3.2082742986681785</v>
      </c>
      <c r="BA50" s="21">
        <v>27.05015585151601</v>
      </c>
      <c r="BC50" s="45">
        <v>2888.832843298385</v>
      </c>
      <c r="BD50" s="45">
        <v>306.3003638424483</v>
      </c>
      <c r="BE50" s="45">
        <v>2582.5324794559365</v>
      </c>
      <c r="BG50" s="22">
        <v>2220</v>
      </c>
      <c r="BH50" s="40">
        <v>62.90733918957212</v>
      </c>
      <c r="BJ50" s="36">
        <v>39586</v>
      </c>
      <c r="BK50" s="35">
        <v>0.5909722222222222</v>
      </c>
      <c r="BL50" s="22">
        <v>390</v>
      </c>
      <c r="BM50" s="40">
        <v>58.79285916690281</v>
      </c>
      <c r="BN50" s="22">
        <v>22.1</v>
      </c>
      <c r="BO50" s="22">
        <v>76.3</v>
      </c>
      <c r="BP50" s="22">
        <v>1.6</v>
      </c>
      <c r="BQ50" s="45">
        <v>86.19</v>
      </c>
      <c r="BR50" s="45">
        <v>297.57</v>
      </c>
      <c r="BS50" s="45">
        <v>6.24</v>
      </c>
      <c r="BT50" s="40">
        <v>12.99322187588552</v>
      </c>
      <c r="BU50" s="40">
        <v>44.858951544346844</v>
      </c>
      <c r="BV50" s="40">
        <v>0.940685746670445</v>
      </c>
      <c r="BW50" s="45">
        <v>5613.071850382545</v>
      </c>
      <c r="BX50" s="45">
        <v>1240.4888789345423</v>
      </c>
      <c r="BY50" s="45">
        <v>4282.773821841882</v>
      </c>
      <c r="BZ50" s="45">
        <v>89.80914960612073</v>
      </c>
      <c r="CA50" s="22">
        <v>5320</v>
      </c>
      <c r="CB50" s="40">
        <v>150.75092094077644</v>
      </c>
    </row>
    <row r="51" spans="1:80" ht="12">
      <c r="A51" s="55">
        <v>39374</v>
      </c>
      <c r="B51" s="56">
        <v>0.7465277777777778</v>
      </c>
      <c r="C51" s="22">
        <v>33526</v>
      </c>
      <c r="D51" s="21">
        <v>4294.06404080476</v>
      </c>
      <c r="E51" s="26">
        <v>32.375</v>
      </c>
      <c r="F51" s="21">
        <v>67.625</v>
      </c>
      <c r="G51" s="22"/>
      <c r="H51" s="45">
        <v>10854.0425</v>
      </c>
      <c r="I51" s="45">
        <v>22671.9575</v>
      </c>
      <c r="J51" s="22"/>
      <c r="K51" s="40">
        <v>1390.2032332105414</v>
      </c>
      <c r="L51" s="40">
        <v>2903.8608075942198</v>
      </c>
      <c r="M51" s="22"/>
      <c r="N51" s="45">
        <v>409962.88210371207</v>
      </c>
      <c r="O51" s="45">
        <v>132725.4830810768</v>
      </c>
      <c r="P51" s="45">
        <v>277237.3990226353</v>
      </c>
      <c r="Q51" s="22"/>
      <c r="R51" s="22">
        <v>4520</v>
      </c>
      <c r="S51" s="40">
        <v>128.0816095211108</v>
      </c>
      <c r="T51" s="40"/>
      <c r="V51" s="36">
        <v>39404</v>
      </c>
      <c r="W51" s="35">
        <v>0.5097222222222222</v>
      </c>
      <c r="X51" s="22">
        <v>709</v>
      </c>
      <c r="Y51" s="21">
        <v>60.071124964579205</v>
      </c>
      <c r="Z51" s="26">
        <v>24.6</v>
      </c>
      <c r="AA51" s="22">
        <v>75.4</v>
      </c>
      <c r="AB51" s="22"/>
      <c r="AC51" s="45">
        <v>174.41400000000002</v>
      </c>
      <c r="AD51" s="45">
        <v>534.586</v>
      </c>
      <c r="AE51" s="22"/>
      <c r="AF51" s="21">
        <v>14.777496741286486</v>
      </c>
      <c r="AG51" s="21">
        <v>45.29362822329272</v>
      </c>
      <c r="AH51" s="22"/>
      <c r="AI51" s="45">
        <v>5735.110442618306</v>
      </c>
      <c r="AJ51" s="45">
        <v>1410.8371688841032</v>
      </c>
      <c r="AK51" s="45">
        <v>4324.273273734202</v>
      </c>
      <c r="AL51" s="22"/>
      <c r="AM51" s="22">
        <v>2990</v>
      </c>
      <c r="AN51" s="40">
        <v>84.72655143100029</v>
      </c>
      <c r="AO51" s="40"/>
      <c r="AP51" s="36">
        <v>39419</v>
      </c>
      <c r="AQ51" s="35">
        <v>0.7131944444444445</v>
      </c>
      <c r="AR51" s="22">
        <v>1925</v>
      </c>
      <c r="AS51" s="21">
        <v>336.5613488240295</v>
      </c>
      <c r="AW51" s="22">
        <v>413</v>
      </c>
      <c r="AX51" s="22">
        <v>1512</v>
      </c>
      <c r="AZ51" s="21">
        <v>72.2077075658827</v>
      </c>
      <c r="BA51" s="21">
        <v>264.3536412581468</v>
      </c>
      <c r="BC51" s="45">
        <v>32132.185094927743</v>
      </c>
      <c r="BD51" s="45">
        <v>6893.814256729953</v>
      </c>
      <c r="BE51" s="45">
        <v>25238.370838197792</v>
      </c>
      <c r="BG51" s="22">
        <v>6170</v>
      </c>
      <c r="BH51" s="40">
        <v>174.83706432417117</v>
      </c>
      <c r="BJ51" s="36">
        <v>39586</v>
      </c>
      <c r="BK51" s="35">
        <v>0.5916666666666667</v>
      </c>
      <c r="BL51" s="22">
        <v>359</v>
      </c>
      <c r="BM51" s="40">
        <v>54.11958061773874</v>
      </c>
      <c r="BN51" s="22"/>
      <c r="BO51" s="22"/>
      <c r="BP51" s="22"/>
      <c r="BQ51" s="22"/>
      <c r="BR51" s="22"/>
      <c r="BS51" s="22"/>
      <c r="BT51" s="40"/>
      <c r="BU51" s="22"/>
      <c r="BV51" s="22"/>
      <c r="BW51" s="45">
        <v>5166.904600736752</v>
      </c>
      <c r="BX51" s="45"/>
      <c r="BY51" s="45"/>
      <c r="BZ51" s="22"/>
      <c r="CA51" s="22">
        <v>5320</v>
      </c>
      <c r="CB51" s="40">
        <v>150.75092094077644</v>
      </c>
    </row>
    <row r="52" spans="1:80" ht="12">
      <c r="A52" s="55">
        <v>39374</v>
      </c>
      <c r="B52" s="56">
        <v>0.748611111111111</v>
      </c>
      <c r="C52" s="22">
        <v>37639</v>
      </c>
      <c r="D52" s="21">
        <v>3626.313403230377</v>
      </c>
      <c r="E52" s="26">
        <v>44.155</v>
      </c>
      <c r="F52" s="21">
        <v>55.845</v>
      </c>
      <c r="G52" s="22"/>
      <c r="H52" s="45">
        <v>16619.50045</v>
      </c>
      <c r="I52" s="45">
        <v>21019.49955</v>
      </c>
      <c r="J52" s="22"/>
      <c r="K52" s="40">
        <v>1601.198683196373</v>
      </c>
      <c r="L52" s="40">
        <v>2025.1147200340042</v>
      </c>
      <c r="M52" s="22"/>
      <c r="N52" s="45">
        <v>346211.39323321055</v>
      </c>
      <c r="O52" s="45">
        <v>152869.6406821241</v>
      </c>
      <c r="P52" s="45">
        <v>193341.75255108645</v>
      </c>
      <c r="Q52" s="22"/>
      <c r="R52" s="22">
        <v>3400</v>
      </c>
      <c r="S52" s="40">
        <v>96.34457353357892</v>
      </c>
      <c r="T52" s="40"/>
      <c r="V52" s="36">
        <v>39440</v>
      </c>
      <c r="W52" s="35">
        <v>0.5236111111111111</v>
      </c>
      <c r="X52" s="22">
        <v>1704</v>
      </c>
      <c r="Y52" s="21">
        <v>264.1224142816662</v>
      </c>
      <c r="Z52" s="25">
        <v>8.2</v>
      </c>
      <c r="AA52" s="22">
        <v>90.7</v>
      </c>
      <c r="AB52" s="22">
        <v>1.1</v>
      </c>
      <c r="AC52" s="45">
        <v>139.72799999999998</v>
      </c>
      <c r="AD52" s="45">
        <v>1545.528</v>
      </c>
      <c r="AE52" s="45">
        <v>18.744000000000003</v>
      </c>
      <c r="AF52" s="21">
        <v>21.658037971096622</v>
      </c>
      <c r="AG52" s="21">
        <v>239.55902975347124</v>
      </c>
      <c r="AH52" s="21">
        <v>2.9053465570983286</v>
      </c>
      <c r="AI52" s="45">
        <v>25216.29513629923</v>
      </c>
      <c r="AJ52" s="45">
        <v>2067.7362011765367</v>
      </c>
      <c r="AK52" s="45">
        <v>22871.179688623404</v>
      </c>
      <c r="AL52" s="45">
        <v>277.3792464992916</v>
      </c>
      <c r="AM52" s="22">
        <v>5470</v>
      </c>
      <c r="AN52" s="40">
        <v>155.00141683196372</v>
      </c>
      <c r="AO52" s="40"/>
      <c r="AP52" s="36">
        <v>39420</v>
      </c>
      <c r="AQ52" s="35">
        <v>0.5326388888888889</v>
      </c>
      <c r="AR52" s="22">
        <v>2188</v>
      </c>
      <c r="AS52" s="21">
        <v>399.90365542646646</v>
      </c>
      <c r="AW52" s="22">
        <v>330</v>
      </c>
      <c r="AX52" s="22">
        <v>1857</v>
      </c>
      <c r="AZ52" s="21">
        <v>60.314536695947865</v>
      </c>
      <c r="BA52" s="21">
        <v>339.40634740719753</v>
      </c>
      <c r="BC52" s="45">
        <v>38179.601790875604</v>
      </c>
      <c r="BD52" s="45">
        <v>5758.349447435534</v>
      </c>
      <c r="BE52" s="45">
        <v>32403.80279965996</v>
      </c>
      <c r="BG52" s="22">
        <v>6450</v>
      </c>
      <c r="BH52" s="40">
        <v>182.77132332105413</v>
      </c>
      <c r="BJ52" s="63">
        <v>39819</v>
      </c>
      <c r="BK52" s="64">
        <v>0.6902777777777778</v>
      </c>
      <c r="BL52" s="65">
        <v>794</v>
      </c>
      <c r="BM52" s="66">
        <v>178.82436950977612</v>
      </c>
      <c r="BN52" s="67"/>
      <c r="BO52" s="67"/>
      <c r="BP52" s="67"/>
      <c r="BQ52" s="65">
        <v>72</v>
      </c>
      <c r="BR52" s="65">
        <v>722</v>
      </c>
      <c r="BS52" s="65"/>
      <c r="BT52" s="66">
        <v>16.215811844715216</v>
      </c>
      <c r="BU52" s="66">
        <v>162.6085576650609</v>
      </c>
      <c r="BV52" s="65"/>
      <c r="BW52" s="68">
        <v>17072.720205837344</v>
      </c>
      <c r="BX52" s="68">
        <v>1548.1559884386509</v>
      </c>
      <c r="BY52" s="68">
        <v>15524.173956860299</v>
      </c>
      <c r="BZ52" s="65"/>
      <c r="CA52" s="65">
        <v>7948</v>
      </c>
      <c r="CB52" s="66">
        <v>225.219608954378</v>
      </c>
    </row>
    <row r="53" spans="1:80" ht="12">
      <c r="A53" s="55">
        <v>39374</v>
      </c>
      <c r="B53" s="56">
        <v>0.75</v>
      </c>
      <c r="C53" s="22">
        <v>41790</v>
      </c>
      <c r="D53" s="21">
        <v>3256.517427033154</v>
      </c>
      <c r="E53" s="26">
        <v>47.236</v>
      </c>
      <c r="F53" s="21">
        <v>52.764</v>
      </c>
      <c r="G53" s="22"/>
      <c r="H53" s="45">
        <v>19739.924399999996</v>
      </c>
      <c r="I53" s="45">
        <v>22050.0756</v>
      </c>
      <c r="J53" s="22"/>
      <c r="K53" s="40">
        <v>1538.2485718333803</v>
      </c>
      <c r="L53" s="40">
        <v>1718.268855199773</v>
      </c>
      <c r="M53" s="22"/>
      <c r="N53" s="45">
        <v>310906.2317937093</v>
      </c>
      <c r="O53" s="45">
        <v>146859.66765007647</v>
      </c>
      <c r="P53" s="45">
        <v>164046.5641436327</v>
      </c>
      <c r="Q53" s="22"/>
      <c r="R53" s="22">
        <v>2750</v>
      </c>
      <c r="S53" s="40">
        <v>77.92575800510059</v>
      </c>
      <c r="T53" s="40"/>
      <c r="V53" s="36">
        <v>39440</v>
      </c>
      <c r="W53" s="35">
        <v>0.5541666666666667</v>
      </c>
      <c r="X53" s="22">
        <v>1272</v>
      </c>
      <c r="Y53" s="21">
        <v>197.16180221025786</v>
      </c>
      <c r="Z53" s="26">
        <v>10.2</v>
      </c>
      <c r="AA53" s="22">
        <v>89.8</v>
      </c>
      <c r="AB53" s="22"/>
      <c r="AC53" s="45">
        <v>129.744</v>
      </c>
      <c r="AD53" s="45">
        <v>1142.256</v>
      </c>
      <c r="AE53" s="22"/>
      <c r="AF53" s="21">
        <v>20.1105038254463</v>
      </c>
      <c r="AG53" s="21">
        <v>177.05129838481156</v>
      </c>
      <c r="AH53" s="22"/>
      <c r="AI53" s="45">
        <v>18823.431580617736</v>
      </c>
      <c r="AJ53" s="45">
        <v>1919.990021223009</v>
      </c>
      <c r="AK53" s="45">
        <v>16903.441559394727</v>
      </c>
      <c r="AL53" s="22"/>
      <c r="AM53" s="22">
        <v>5470</v>
      </c>
      <c r="AN53" s="40">
        <v>155.00141683196372</v>
      </c>
      <c r="AO53" s="40"/>
      <c r="AP53" s="36">
        <v>39421</v>
      </c>
      <c r="AQ53" s="35">
        <v>0.4375</v>
      </c>
      <c r="AR53" s="22">
        <v>1574</v>
      </c>
      <c r="AS53" s="21">
        <v>235.9438934542363</v>
      </c>
      <c r="AW53" s="22">
        <v>221</v>
      </c>
      <c r="AX53" s="22">
        <v>1352</v>
      </c>
      <c r="AZ53" s="21">
        <v>33.12808160952111</v>
      </c>
      <c r="BA53" s="21">
        <v>202.66591102295268</v>
      </c>
      <c r="BC53" s="45">
        <v>22526.035395862848</v>
      </c>
      <c r="BD53" s="45">
        <v>3162.8042074241994</v>
      </c>
      <c r="BE53" s="45">
        <v>19348.919857183337</v>
      </c>
      <c r="BG53" s="22">
        <v>5290</v>
      </c>
      <c r="BH53" s="40">
        <v>149.90082176253895</v>
      </c>
      <c r="BJ53" s="63">
        <v>39819</v>
      </c>
      <c r="BK53" s="64"/>
      <c r="BL53" s="65">
        <v>718</v>
      </c>
      <c r="BM53" s="66">
        <v>161.7076792292434</v>
      </c>
      <c r="BN53" s="67"/>
      <c r="BO53" s="67"/>
      <c r="BP53" s="67"/>
      <c r="BQ53" s="65">
        <v>77</v>
      </c>
      <c r="BR53" s="65">
        <v>641</v>
      </c>
      <c r="BS53" s="67"/>
      <c r="BT53" s="67"/>
      <c r="BU53" s="66">
        <v>144.36576933975633</v>
      </c>
      <c r="BV53" s="67"/>
      <c r="BW53" s="68">
        <v>15438.167452944177</v>
      </c>
      <c r="BX53" s="67"/>
      <c r="BY53" s="68">
        <v>13782.5422525588</v>
      </c>
      <c r="BZ53" s="67"/>
      <c r="CA53" s="65">
        <v>7948</v>
      </c>
      <c r="CB53" s="66">
        <v>225.219608954378</v>
      </c>
    </row>
    <row r="54" spans="1:80" ht="12">
      <c r="A54" s="55">
        <v>39374</v>
      </c>
      <c r="B54" s="56">
        <v>0.7506944444444444</v>
      </c>
      <c r="C54" s="22">
        <v>44319</v>
      </c>
      <c r="D54" s="21">
        <v>3328.006517427034</v>
      </c>
      <c r="E54" s="26">
        <v>50.284</v>
      </c>
      <c r="F54" s="21">
        <v>49.716</v>
      </c>
      <c r="G54" s="22"/>
      <c r="H54" s="45">
        <v>22285.36596</v>
      </c>
      <c r="I54" s="45">
        <v>22033.63404</v>
      </c>
      <c r="J54" s="22"/>
      <c r="K54" s="40">
        <v>1673.4547972230093</v>
      </c>
      <c r="L54" s="40">
        <v>1654.5517202040242</v>
      </c>
      <c r="M54" s="22"/>
      <c r="N54" s="45">
        <v>317731.43823179376</v>
      </c>
      <c r="O54" s="45">
        <v>159768.07640047514</v>
      </c>
      <c r="P54" s="45">
        <v>157963.3618313186</v>
      </c>
      <c r="Q54" s="22"/>
      <c r="R54" s="22">
        <v>2650</v>
      </c>
      <c r="S54" s="40">
        <v>75.0920940776424</v>
      </c>
      <c r="T54" s="40"/>
      <c r="V54" s="36">
        <v>39458</v>
      </c>
      <c r="W54" s="35">
        <v>0.513888888888889</v>
      </c>
      <c r="X54" s="22">
        <v>717</v>
      </c>
      <c r="Y54" s="21">
        <v>102.3995466137716</v>
      </c>
      <c r="Z54" s="25">
        <v>7.5</v>
      </c>
      <c r="AA54" s="22">
        <v>91.9</v>
      </c>
      <c r="AB54" s="22">
        <v>0.6</v>
      </c>
      <c r="AC54" s="45">
        <v>53.775</v>
      </c>
      <c r="AD54" s="45">
        <v>658.923</v>
      </c>
      <c r="AE54" s="45">
        <v>4.3020000000000005</v>
      </c>
      <c r="AF54" s="21">
        <v>7.67996599603287</v>
      </c>
      <c r="AG54" s="21">
        <v>94.1051833380561</v>
      </c>
      <c r="AH54" s="21">
        <v>0.6143972796826297</v>
      </c>
      <c r="AI54" s="45">
        <v>9776.289514310001</v>
      </c>
      <c r="AJ54" s="45">
        <v>733.2217135732501</v>
      </c>
      <c r="AK54" s="45">
        <v>8984.41006365089</v>
      </c>
      <c r="AL54" s="45">
        <v>58.65773708586002</v>
      </c>
      <c r="AM54" s="22">
        <v>5040</v>
      </c>
      <c r="AN54" s="40">
        <v>142.81666194389345</v>
      </c>
      <c r="AO54" s="40"/>
      <c r="AP54" s="36">
        <v>39421</v>
      </c>
      <c r="AQ54" s="35">
        <v>0.6805555555555555</v>
      </c>
      <c r="AR54" s="22">
        <v>1206</v>
      </c>
      <c r="AS54" s="21">
        <v>159.934258996883</v>
      </c>
      <c r="AW54" s="22">
        <v>163</v>
      </c>
      <c r="AX54" s="22">
        <v>1043</v>
      </c>
      <c r="AZ54" s="21">
        <v>21.61632190422216</v>
      </c>
      <c r="BA54" s="21">
        <v>138.31793709266083</v>
      </c>
      <c r="BC54" s="45">
        <v>15269.243574950411</v>
      </c>
      <c r="BD54" s="45">
        <v>2063.753484839898</v>
      </c>
      <c r="BE54" s="45">
        <v>13205.490090110514</v>
      </c>
      <c r="BG54" s="22">
        <v>4680</v>
      </c>
      <c r="BH54" s="40">
        <v>132.61547180504394</v>
      </c>
      <c r="BJ54" s="63">
        <v>39820</v>
      </c>
      <c r="BK54" s="64">
        <v>0.4215277777777777</v>
      </c>
      <c r="BL54" s="65">
        <v>543</v>
      </c>
      <c r="BM54" s="66">
        <v>118.58603003683763</v>
      </c>
      <c r="BN54" s="67"/>
      <c r="BO54" s="67"/>
      <c r="BP54" s="67"/>
      <c r="BQ54" s="65">
        <v>51</v>
      </c>
      <c r="BR54" s="65">
        <v>492</v>
      </c>
      <c r="BS54" s="65"/>
      <c r="BT54" s="66">
        <v>11.13791442334939</v>
      </c>
      <c r="BU54" s="66">
        <v>107.44811561348823</v>
      </c>
      <c r="BV54" s="65"/>
      <c r="BW54" s="68">
        <v>11321.645459676962</v>
      </c>
      <c r="BX54" s="68">
        <v>1063.3589658260128</v>
      </c>
      <c r="BY54" s="68">
        <v>10258.028618373475</v>
      </c>
      <c r="BZ54" s="65"/>
      <c r="CA54" s="65">
        <v>7707</v>
      </c>
      <c r="CB54" s="66">
        <v>218.39047888920373</v>
      </c>
    </row>
    <row r="55" spans="1:80" ht="12">
      <c r="A55" s="55">
        <v>39374</v>
      </c>
      <c r="B55" s="56">
        <v>0.751388888888889</v>
      </c>
      <c r="C55" s="22">
        <v>48862</v>
      </c>
      <c r="D55" s="21">
        <v>3516.8455653159535</v>
      </c>
      <c r="E55" s="26">
        <v>43.68</v>
      </c>
      <c r="F55" s="21">
        <v>56.32</v>
      </c>
      <c r="G55" s="22"/>
      <c r="H55" s="45">
        <v>21342.9216</v>
      </c>
      <c r="I55" s="45">
        <v>27519.078400000002</v>
      </c>
      <c r="J55" s="22"/>
      <c r="K55" s="40">
        <v>1536.1581429300086</v>
      </c>
      <c r="L55" s="40">
        <v>1980.687422385945</v>
      </c>
      <c r="M55" s="22"/>
      <c r="N55" s="45">
        <v>335760.2798118447</v>
      </c>
      <c r="O55" s="45">
        <v>146660.09022181376</v>
      </c>
      <c r="P55" s="45">
        <v>189100.18959003093</v>
      </c>
      <c r="Q55" s="22"/>
      <c r="R55" s="22">
        <v>2540</v>
      </c>
      <c r="S55" s="40">
        <v>71.97506375743836</v>
      </c>
      <c r="T55" s="40"/>
      <c r="V55" s="36">
        <v>39458</v>
      </c>
      <c r="W55" s="35">
        <v>0.517361111111111</v>
      </c>
      <c r="X55" s="22">
        <v>834</v>
      </c>
      <c r="Y55" s="21">
        <v>119.10909606120714</v>
      </c>
      <c r="Z55" s="26">
        <v>6.6</v>
      </c>
      <c r="AA55" s="22">
        <v>93.4</v>
      </c>
      <c r="AB55" s="22"/>
      <c r="AC55" s="45">
        <v>55.044000000000004</v>
      </c>
      <c r="AD55" s="45">
        <v>778.956</v>
      </c>
      <c r="AE55" s="22"/>
      <c r="AF55" s="21">
        <v>7.861200340039671</v>
      </c>
      <c r="AG55" s="21">
        <v>111.24789572116747</v>
      </c>
      <c r="AH55" s="22"/>
      <c r="AI55" s="45">
        <v>11371.583619155568</v>
      </c>
      <c r="AJ55" s="45">
        <v>750.5245188642674</v>
      </c>
      <c r="AK55" s="45">
        <v>10621.0591002913</v>
      </c>
      <c r="AL55" s="22"/>
      <c r="AM55" s="22">
        <v>5040</v>
      </c>
      <c r="AN55" s="40">
        <v>142.81666194389345</v>
      </c>
      <c r="AO55" s="40"/>
      <c r="AP55" s="36">
        <v>39422</v>
      </c>
      <c r="AQ55" s="35">
        <v>0.5048611111111111</v>
      </c>
      <c r="AR55" s="22">
        <v>873</v>
      </c>
      <c r="AS55" s="21">
        <v>88.06687446868801</v>
      </c>
      <c r="AW55" s="22">
        <v>82</v>
      </c>
      <c r="AX55" s="22">
        <v>791</v>
      </c>
      <c r="AZ55" s="21">
        <v>8.272031737035988</v>
      </c>
      <c r="BA55" s="21">
        <v>79.79484273165203</v>
      </c>
      <c r="BC55" s="45">
        <v>8407.920639274582</v>
      </c>
      <c r="BD55" s="45">
        <v>789.7474139982997</v>
      </c>
      <c r="BE55" s="45">
        <v>7618.173225276281</v>
      </c>
      <c r="BG55" s="22">
        <v>3560</v>
      </c>
      <c r="BH55" s="40">
        <v>100.87843581751204</v>
      </c>
      <c r="BJ55" s="63">
        <v>39820</v>
      </c>
      <c r="BK55" s="64"/>
      <c r="BL55" s="65">
        <v>707</v>
      </c>
      <c r="BM55" s="66">
        <v>154.40206857466703</v>
      </c>
      <c r="BN55" s="67"/>
      <c r="BO55" s="67"/>
      <c r="BP55" s="67"/>
      <c r="BQ55" s="65">
        <v>51</v>
      </c>
      <c r="BR55" s="65">
        <v>656</v>
      </c>
      <c r="BS55" s="67"/>
      <c r="BT55" s="67"/>
      <c r="BU55" s="66">
        <v>143.26415415131765</v>
      </c>
      <c r="BV55" s="67"/>
      <c r="BW55" s="68">
        <v>14740.70372599603</v>
      </c>
      <c r="BX55" s="67"/>
      <c r="BY55" s="68">
        <v>13677.371491164637</v>
      </c>
      <c r="BZ55" s="67"/>
      <c r="CA55" s="65">
        <v>7707</v>
      </c>
      <c r="CB55" s="66">
        <v>218.39047888920373</v>
      </c>
    </row>
    <row r="56" spans="1:80" ht="12">
      <c r="A56" s="55">
        <v>39374</v>
      </c>
      <c r="B56" s="56">
        <v>0.7541666666666668</v>
      </c>
      <c r="C56" s="22">
        <v>38152</v>
      </c>
      <c r="D56" s="21">
        <v>2345.985831680363</v>
      </c>
      <c r="E56" s="26">
        <v>44.64</v>
      </c>
      <c r="F56" s="21">
        <v>55.36</v>
      </c>
      <c r="G56" s="22"/>
      <c r="H56" s="45">
        <v>17031.0528</v>
      </c>
      <c r="I56" s="45">
        <v>21120.9472</v>
      </c>
      <c r="J56" s="22"/>
      <c r="K56" s="40">
        <v>1047.248075262114</v>
      </c>
      <c r="L56" s="40">
        <v>1298.7377564182489</v>
      </c>
      <c r="M56" s="22"/>
      <c r="N56" s="45">
        <v>223975.95932218758</v>
      </c>
      <c r="O56" s="45">
        <v>99982.86824142454</v>
      </c>
      <c r="P56" s="45">
        <v>123993.09108076304</v>
      </c>
      <c r="Q56" s="22"/>
      <c r="R56" s="22">
        <v>2170</v>
      </c>
      <c r="S56" s="40">
        <v>61.49050722584302</v>
      </c>
      <c r="T56" s="40"/>
      <c r="V56" s="36">
        <v>39583</v>
      </c>
      <c r="W56" s="35">
        <v>0.5243055555555556</v>
      </c>
      <c r="X56" s="22">
        <v>206</v>
      </c>
      <c r="Y56" s="21">
        <v>25.100595069424767</v>
      </c>
      <c r="Z56" s="25">
        <v>18.8</v>
      </c>
      <c r="AA56" s="22">
        <v>81.2</v>
      </c>
      <c r="AB56" s="22"/>
      <c r="AC56" s="45">
        <v>38.728</v>
      </c>
      <c r="AD56" s="45">
        <v>167.27200000000002</v>
      </c>
      <c r="AE56" s="22"/>
      <c r="AF56" s="21">
        <v>4.718911873051856</v>
      </c>
      <c r="AG56" s="21">
        <v>20.38168319637291</v>
      </c>
      <c r="AH56" s="22"/>
      <c r="AI56" s="45">
        <v>2396.404012468121</v>
      </c>
      <c r="AJ56" s="45">
        <v>450.52395434400677</v>
      </c>
      <c r="AK56" s="45">
        <v>1945.8800581241144</v>
      </c>
      <c r="AL56" s="22"/>
      <c r="AM56" s="22">
        <v>4300</v>
      </c>
      <c r="AN56" s="40">
        <v>121.84754888070275</v>
      </c>
      <c r="AO56" s="40"/>
      <c r="AP56" s="36">
        <v>39583</v>
      </c>
      <c r="AQ56" s="35">
        <v>0.7097222222222223</v>
      </c>
      <c r="AR56" s="22">
        <v>160</v>
      </c>
      <c r="AS56" s="21">
        <v>18.543496741286482</v>
      </c>
      <c r="AW56" s="22">
        <v>31</v>
      </c>
      <c r="AX56" s="22">
        <v>129</v>
      </c>
      <c r="AZ56" s="21">
        <v>3.592802493624256</v>
      </c>
      <c r="BA56" s="21">
        <v>14.950694247662225</v>
      </c>
      <c r="BC56" s="45">
        <v>1770.384720884103</v>
      </c>
      <c r="BD56" s="45">
        <v>343.01203967129493</v>
      </c>
      <c r="BE56" s="45">
        <v>1427.372681212808</v>
      </c>
      <c r="BG56" s="22">
        <v>4090</v>
      </c>
      <c r="BH56" s="40">
        <v>115.89685463304052</v>
      </c>
      <c r="BJ56" s="63">
        <v>39821</v>
      </c>
      <c r="BK56" s="64">
        <v>0.5326388888888889</v>
      </c>
      <c r="BL56" s="65">
        <v>1138</v>
      </c>
      <c r="BM56" s="66">
        <v>373.421365826013</v>
      </c>
      <c r="BN56" s="67"/>
      <c r="BO56" s="67"/>
      <c r="BP56" s="67"/>
      <c r="BQ56" s="65">
        <v>96</v>
      </c>
      <c r="BR56" s="65">
        <v>1042</v>
      </c>
      <c r="BS56" s="65"/>
      <c r="BT56" s="66">
        <v>31.50127514876736</v>
      </c>
      <c r="BU56" s="66">
        <v>341.9200906772457</v>
      </c>
      <c r="BV56" s="65"/>
      <c r="BW56" s="68">
        <v>35650.38842686313</v>
      </c>
      <c r="BX56" s="68">
        <v>3007.489741003117</v>
      </c>
      <c r="BY56" s="68">
        <v>32642.974288920377</v>
      </c>
      <c r="BZ56" s="65"/>
      <c r="CA56" s="65">
        <v>11580</v>
      </c>
      <c r="CB56" s="66">
        <v>328.13828279966</v>
      </c>
    </row>
    <row r="57" spans="1:80" ht="12">
      <c r="A57" s="55">
        <v>39374</v>
      </c>
      <c r="B57" s="56">
        <v>0.75625</v>
      </c>
      <c r="C57" s="22">
        <v>16289</v>
      </c>
      <c r="D57" s="21">
        <v>876.993482572967</v>
      </c>
      <c r="E57" s="26">
        <v>53.656</v>
      </c>
      <c r="F57" s="21">
        <v>46.344</v>
      </c>
      <c r="G57" s="22"/>
      <c r="H57" s="45">
        <v>8740.02584</v>
      </c>
      <c r="I57" s="45">
        <v>7548.974160000001</v>
      </c>
      <c r="J57" s="22"/>
      <c r="K57" s="40">
        <v>470.5596230093511</v>
      </c>
      <c r="L57" s="40">
        <v>406.43385956361584</v>
      </c>
      <c r="M57" s="22"/>
      <c r="N57" s="45">
        <v>83728.3217682063</v>
      </c>
      <c r="O57" s="45">
        <v>44925.26832794877</v>
      </c>
      <c r="P57" s="45">
        <v>38803.05344025753</v>
      </c>
      <c r="Q57" s="22"/>
      <c r="R57" s="22">
        <v>1900</v>
      </c>
      <c r="S57" s="40">
        <v>53.83961462170587</v>
      </c>
      <c r="T57" s="40"/>
      <c r="V57" s="36">
        <v>39583</v>
      </c>
      <c r="W57" s="35">
        <v>0.525</v>
      </c>
      <c r="X57" s="22">
        <v>214</v>
      </c>
      <c r="Y57" s="21">
        <v>26.075375460470386</v>
      </c>
      <c r="Z57" s="26"/>
      <c r="AA57" s="22"/>
      <c r="AB57" s="22"/>
      <c r="AC57" s="45"/>
      <c r="AD57" s="45"/>
      <c r="AE57" s="22"/>
      <c r="AF57" s="21"/>
      <c r="AG57" s="21"/>
      <c r="AH57" s="22"/>
      <c r="AI57" s="45">
        <v>2489.4682459620285</v>
      </c>
      <c r="AJ57" s="45"/>
      <c r="AK57" s="45"/>
      <c r="AL57" s="22"/>
      <c r="AM57" s="22">
        <v>4300</v>
      </c>
      <c r="AN57" s="40">
        <v>121.84754888070275</v>
      </c>
      <c r="AO57" s="40"/>
      <c r="AP57" s="36">
        <v>39583</v>
      </c>
      <c r="AQ57" s="35">
        <v>0.7236111111111111</v>
      </c>
      <c r="AR57" s="22">
        <v>353</v>
      </c>
      <c r="AS57" s="21">
        <v>41.21167469538113</v>
      </c>
      <c r="AW57" s="22">
        <v>32</v>
      </c>
      <c r="AX57" s="22">
        <v>321</v>
      </c>
      <c r="AZ57" s="21">
        <v>3.7359025219608957</v>
      </c>
      <c r="BA57" s="21">
        <v>37.47577217342023</v>
      </c>
      <c r="BC57" s="45">
        <v>3934.561006517427</v>
      </c>
      <c r="BD57" s="45">
        <v>356.6740855766506</v>
      </c>
      <c r="BE57" s="45">
        <v>3577.8869209407762</v>
      </c>
      <c r="BG57" s="22">
        <v>4120</v>
      </c>
      <c r="BH57" s="40">
        <v>116.74695381127799</v>
      </c>
      <c r="BJ57" s="63">
        <v>39821</v>
      </c>
      <c r="BK57" s="64"/>
      <c r="BL57" s="65">
        <v>869</v>
      </c>
      <c r="BM57" s="66">
        <v>285.1521677529045</v>
      </c>
      <c r="BN57" s="67"/>
      <c r="BO57" s="67"/>
      <c r="BP57" s="67"/>
      <c r="BQ57" s="65">
        <v>96</v>
      </c>
      <c r="BR57" s="65">
        <v>773</v>
      </c>
      <c r="BS57" s="67"/>
      <c r="BT57" s="67"/>
      <c r="BU57" s="66">
        <v>253.65089260413717</v>
      </c>
      <c r="BV57" s="67"/>
      <c r="BW57" s="68">
        <v>27223.363394502692</v>
      </c>
      <c r="BX57" s="67"/>
      <c r="BY57" s="68">
        <v>24215.949256559932</v>
      </c>
      <c r="BZ57" s="67"/>
      <c r="CA57" s="65">
        <v>11580</v>
      </c>
      <c r="CB57" s="66">
        <v>328.13828279966</v>
      </c>
    </row>
    <row r="58" spans="1:80" ht="12">
      <c r="A58" s="55">
        <v>39374</v>
      </c>
      <c r="B58" s="56">
        <v>0.7597222222222223</v>
      </c>
      <c r="C58" s="22">
        <v>15437</v>
      </c>
      <c r="D58" s="21">
        <v>778.6302068574668</v>
      </c>
      <c r="E58" s="26">
        <v>27.516</v>
      </c>
      <c r="F58" s="21">
        <v>72.48400000000001</v>
      </c>
      <c r="G58" s="22"/>
      <c r="H58" s="45">
        <v>4247.64492</v>
      </c>
      <c r="I58" s="45">
        <v>11189.355080000001</v>
      </c>
      <c r="J58" s="22"/>
      <c r="K58" s="40">
        <v>214.2478877189005</v>
      </c>
      <c r="L58" s="40">
        <v>564.3823191385662</v>
      </c>
      <c r="M58" s="22"/>
      <c r="N58" s="45">
        <v>74337.38310909606</v>
      </c>
      <c r="O58" s="45">
        <v>20454.674336298867</v>
      </c>
      <c r="P58" s="45">
        <v>53882.70877279719</v>
      </c>
      <c r="Q58" s="22"/>
      <c r="R58" s="22">
        <v>1780</v>
      </c>
      <c r="S58" s="40">
        <v>50.43921790875602</v>
      </c>
      <c r="T58" s="40"/>
      <c r="V58" s="36">
        <v>39584</v>
      </c>
      <c r="W58" s="35">
        <v>0.51875</v>
      </c>
      <c r="X58" s="22">
        <v>350</v>
      </c>
      <c r="Y58" s="21">
        <v>59.80447718900538</v>
      </c>
      <c r="Z58" s="25">
        <v>24.7</v>
      </c>
      <c r="AA58" s="22">
        <v>75.3</v>
      </c>
      <c r="AB58" s="22"/>
      <c r="AC58" s="45">
        <v>86.45</v>
      </c>
      <c r="AD58" s="45">
        <v>263.55</v>
      </c>
      <c r="AE58" s="22"/>
      <c r="AF58" s="21">
        <v>14.77170586568433</v>
      </c>
      <c r="AG58" s="21">
        <v>45.03277132332106</v>
      </c>
      <c r="AH58" s="22"/>
      <c r="AI58" s="45">
        <v>5709.653046188721</v>
      </c>
      <c r="AJ58" s="45">
        <v>1410.2843024086144</v>
      </c>
      <c r="AK58" s="45">
        <v>4299.368743780108</v>
      </c>
      <c r="AL58" s="22"/>
      <c r="AM58" s="22">
        <v>6030</v>
      </c>
      <c r="AN58" s="40">
        <v>170.86993482572967</v>
      </c>
      <c r="AO58" s="40"/>
      <c r="AP58" s="36">
        <v>39584</v>
      </c>
      <c r="AQ58" s="35">
        <v>0.4895833333333333</v>
      </c>
      <c r="AR58" s="22">
        <v>1265</v>
      </c>
      <c r="AS58" s="21">
        <v>180.6630773590252</v>
      </c>
      <c r="AW58" s="22">
        <v>77</v>
      </c>
      <c r="AX58" s="22">
        <v>1188</v>
      </c>
      <c r="AZ58" s="21">
        <v>10.996882969679795</v>
      </c>
      <c r="BA58" s="21">
        <v>169.6661943893454</v>
      </c>
      <c r="BC58" s="45">
        <v>17248.265321620853</v>
      </c>
      <c r="BD58" s="45">
        <v>1049.8944108812693</v>
      </c>
      <c r="BE58" s="45">
        <v>16198.370910739584</v>
      </c>
      <c r="BG58" s="22">
        <v>5040</v>
      </c>
      <c r="BH58" s="40">
        <v>142.81666194389345</v>
      </c>
      <c r="BJ58" s="63">
        <v>39822</v>
      </c>
      <c r="BK58" s="64">
        <v>0.515972222222222</v>
      </c>
      <c r="BL58" s="65">
        <v>234</v>
      </c>
      <c r="BM58" s="66">
        <v>38.52479455936526</v>
      </c>
      <c r="BN58" s="67"/>
      <c r="BO58" s="67"/>
      <c r="BP58" s="67"/>
      <c r="BQ58" s="65">
        <v>19</v>
      </c>
      <c r="BR58" s="65">
        <v>214</v>
      </c>
      <c r="BS58" s="65"/>
      <c r="BT58" s="66">
        <v>3.128081609521111</v>
      </c>
      <c r="BU58" s="66">
        <v>35.23207707565882</v>
      </c>
      <c r="BV58" s="65"/>
      <c r="BW58" s="68">
        <v>3677.946726664778</v>
      </c>
      <c r="BX58" s="68">
        <v>298.64420742419946</v>
      </c>
      <c r="BY58" s="68">
        <v>3363.5923055823173</v>
      </c>
      <c r="BZ58" s="65"/>
      <c r="CA58" s="65">
        <v>5810</v>
      </c>
      <c r="CB58" s="66">
        <v>164.63587418532163</v>
      </c>
    </row>
    <row r="59" spans="1:80" ht="12">
      <c r="A59" s="55">
        <v>39374</v>
      </c>
      <c r="B59" s="56">
        <v>0.7611111111111111</v>
      </c>
      <c r="C59" s="22">
        <v>19244</v>
      </c>
      <c r="D59" s="21">
        <v>970.6523094361008</v>
      </c>
      <c r="E59" s="26">
        <v>21.447</v>
      </c>
      <c r="F59" s="21">
        <v>78.553</v>
      </c>
      <c r="G59" s="22"/>
      <c r="H59" s="45">
        <v>4127.26068</v>
      </c>
      <c r="I59" s="45">
        <v>15116.739319999999</v>
      </c>
      <c r="J59" s="22"/>
      <c r="K59" s="40">
        <v>208.17580080476057</v>
      </c>
      <c r="L59" s="40">
        <v>762.4765086313403</v>
      </c>
      <c r="M59" s="22"/>
      <c r="N59" s="45">
        <v>92670.11728648341</v>
      </c>
      <c r="O59" s="45">
        <v>19874.9600544321</v>
      </c>
      <c r="P59" s="45">
        <v>72795.15723205131</v>
      </c>
      <c r="Q59" s="22"/>
      <c r="R59" s="22">
        <v>1780</v>
      </c>
      <c r="S59" s="40">
        <v>50.43921790875602</v>
      </c>
      <c r="T59" s="40"/>
      <c r="V59" s="36">
        <v>39584</v>
      </c>
      <c r="W59" s="35">
        <v>0.5194444444444445</v>
      </c>
      <c r="X59" s="22">
        <v>358</v>
      </c>
      <c r="Y59" s="21">
        <v>61.171436667611225</v>
      </c>
      <c r="Z59" s="26"/>
      <c r="AA59" s="22"/>
      <c r="AB59" s="22"/>
      <c r="AC59" s="45"/>
      <c r="AD59" s="45"/>
      <c r="AE59" s="22"/>
      <c r="AF59" s="21"/>
      <c r="AG59" s="21"/>
      <c r="AH59" s="22"/>
      <c r="AI59" s="45">
        <v>5840.159401530179</v>
      </c>
      <c r="AJ59" s="45"/>
      <c r="AK59" s="45"/>
      <c r="AL59" s="22"/>
      <c r="AM59" s="22">
        <v>6030</v>
      </c>
      <c r="AN59" s="40">
        <v>170.86993482572967</v>
      </c>
      <c r="AP59" s="36">
        <v>39584</v>
      </c>
      <c r="AQ59" s="35">
        <v>0.50625</v>
      </c>
      <c r="AR59" s="22">
        <v>618</v>
      </c>
      <c r="AS59" s="21">
        <v>88.26069708132616</v>
      </c>
      <c r="AW59" s="22">
        <v>78</v>
      </c>
      <c r="AX59" s="22">
        <v>540</v>
      </c>
      <c r="AZ59" s="21">
        <v>11.139699631623689</v>
      </c>
      <c r="BA59" s="21">
        <v>77.12099744970247</v>
      </c>
      <c r="BC59" s="45">
        <v>8426.42527174837</v>
      </c>
      <c r="BD59" s="45">
        <v>1063.5294032303768</v>
      </c>
      <c r="BE59" s="45">
        <v>7362.895868517994</v>
      </c>
      <c r="BG59" s="22">
        <v>5040</v>
      </c>
      <c r="BH59" s="40">
        <v>142.81666194389345</v>
      </c>
      <c r="BJ59" s="63">
        <v>39822</v>
      </c>
      <c r="BK59" s="64"/>
      <c r="BL59" s="65">
        <v>180</v>
      </c>
      <c r="BM59" s="66">
        <v>29.63445735335789</v>
      </c>
      <c r="BN59" s="67"/>
      <c r="BO59" s="67"/>
      <c r="BP59" s="67"/>
      <c r="BQ59" s="65">
        <v>17</v>
      </c>
      <c r="BR59" s="65">
        <v>163</v>
      </c>
      <c r="BS59" s="67"/>
      <c r="BT59" s="67"/>
      <c r="BU59" s="66">
        <v>26.83564749220743</v>
      </c>
      <c r="BV59" s="67"/>
      <c r="BW59" s="68">
        <v>2829.189789742137</v>
      </c>
      <c r="BX59" s="67"/>
      <c r="BY59" s="68">
        <v>2561.9885318220463</v>
      </c>
      <c r="BZ59" s="67"/>
      <c r="CA59" s="65">
        <v>5810</v>
      </c>
      <c r="CB59" s="66">
        <v>164.63587418532163</v>
      </c>
    </row>
    <row r="60" spans="1:80" ht="12">
      <c r="A60" s="55">
        <v>39374</v>
      </c>
      <c r="B60" s="56">
        <v>0.8708333333333332</v>
      </c>
      <c r="C60" s="22">
        <v>8175</v>
      </c>
      <c r="D60" s="21">
        <v>382.2258430150184</v>
      </c>
      <c r="E60" s="26">
        <v>10.224</v>
      </c>
      <c r="F60" s="21">
        <v>89.776</v>
      </c>
      <c r="G60" s="22"/>
      <c r="H60" s="45">
        <v>835.812</v>
      </c>
      <c r="I60" s="45">
        <v>7339.188</v>
      </c>
      <c r="J60" s="22"/>
      <c r="K60" s="40">
        <v>39.07877018985549</v>
      </c>
      <c r="L60" s="40">
        <v>343.147072825163</v>
      </c>
      <c r="M60" s="22"/>
      <c r="N60" s="45">
        <v>36491.86568432984</v>
      </c>
      <c r="O60" s="45">
        <v>3730.928347565883</v>
      </c>
      <c r="P60" s="45">
        <v>32760.937336763956</v>
      </c>
      <c r="Q60" s="22"/>
      <c r="R60" s="22">
        <v>1650</v>
      </c>
      <c r="S60" s="40">
        <v>46.75545480306036</v>
      </c>
      <c r="T60" s="40"/>
      <c r="V60" s="36">
        <v>39585</v>
      </c>
      <c r="W60" s="35">
        <v>0.5284722222222222</v>
      </c>
      <c r="X60" s="22">
        <v>575</v>
      </c>
      <c r="Y60" s="21">
        <v>113.24029470104846</v>
      </c>
      <c r="Z60" s="25">
        <v>24</v>
      </c>
      <c r="AA60" s="22">
        <v>73.1</v>
      </c>
      <c r="AB60" s="22">
        <v>2.9</v>
      </c>
      <c r="AC60" s="45">
        <v>138</v>
      </c>
      <c r="AD60" s="45">
        <v>420.325</v>
      </c>
      <c r="AE60" s="45">
        <v>16.675</v>
      </c>
      <c r="AF60" s="21">
        <v>27.17767072825163</v>
      </c>
      <c r="AG60" s="21">
        <v>82.77865542646641</v>
      </c>
      <c r="AH60" s="21">
        <v>3.2839685463304047</v>
      </c>
      <c r="AI60" s="45">
        <v>10811.277415698498</v>
      </c>
      <c r="AJ60" s="45">
        <v>2594.7065797676396</v>
      </c>
      <c r="AK60" s="45">
        <v>7903.043790875601</v>
      </c>
      <c r="AL60" s="45">
        <v>313.5270450552564</v>
      </c>
      <c r="AM60" s="22">
        <v>6950</v>
      </c>
      <c r="AN60" s="40">
        <v>196.93964295834513</v>
      </c>
      <c r="AP60" s="36">
        <v>39584</v>
      </c>
      <c r="AQ60" s="35">
        <v>0.6777777777777777</v>
      </c>
      <c r="AR60" s="22">
        <v>352</v>
      </c>
      <c r="AS60" s="21">
        <v>51.6678945877019</v>
      </c>
      <c r="AW60" s="22">
        <v>67</v>
      </c>
      <c r="AX60" s="22">
        <v>285</v>
      </c>
      <c r="AZ60" s="21">
        <v>9.834514026636441</v>
      </c>
      <c r="BA60" s="21">
        <v>41.83338056106546</v>
      </c>
      <c r="BC60" s="45">
        <v>4932.837232077076</v>
      </c>
      <c r="BD60" s="45">
        <v>938.9207231510343</v>
      </c>
      <c r="BE60" s="45">
        <v>3993.9165089260414</v>
      </c>
      <c r="BG60" s="22">
        <v>5180</v>
      </c>
      <c r="BH60" s="40">
        <v>146.78379144233494</v>
      </c>
      <c r="BJ60" s="63">
        <v>39823</v>
      </c>
      <c r="BK60" s="64">
        <v>0.5597222222222222</v>
      </c>
      <c r="BL60" s="65">
        <v>65</v>
      </c>
      <c r="BM60" s="66">
        <v>6.549730801926891</v>
      </c>
      <c r="BN60" s="67"/>
      <c r="BO60" s="67"/>
      <c r="BP60" s="67"/>
      <c r="BQ60" s="65">
        <v>7</v>
      </c>
      <c r="BR60" s="65">
        <v>59</v>
      </c>
      <c r="BS60" s="65"/>
      <c r="BT60" s="66">
        <v>0.705355624822896</v>
      </c>
      <c r="BU60" s="66">
        <v>5.945140266364409</v>
      </c>
      <c r="BV60" s="65"/>
      <c r="BW60" s="68">
        <v>625.3001797676395</v>
      </c>
      <c r="BX60" s="68">
        <v>67.34171221309153</v>
      </c>
      <c r="BY60" s="68">
        <v>567.5801631737036</v>
      </c>
      <c r="BZ60" s="65"/>
      <c r="CA60" s="65">
        <v>3556</v>
      </c>
      <c r="CB60" s="66">
        <v>100.76508926041372</v>
      </c>
    </row>
    <row r="61" spans="1:80" ht="12">
      <c r="A61" s="55">
        <v>39374</v>
      </c>
      <c r="B61" s="56">
        <v>0.8729166666666667</v>
      </c>
      <c r="C61" s="22">
        <v>7449</v>
      </c>
      <c r="D61" s="21">
        <v>348.28138282799665</v>
      </c>
      <c r="E61" s="26">
        <v>11.517</v>
      </c>
      <c r="F61" s="21">
        <v>88.483</v>
      </c>
      <c r="G61" s="22"/>
      <c r="H61" s="45">
        <v>857.9013299999999</v>
      </c>
      <c r="I61" s="45">
        <v>6591.09867</v>
      </c>
      <c r="J61" s="22"/>
      <c r="K61" s="40">
        <v>40.111566860300364</v>
      </c>
      <c r="L61" s="40">
        <v>308.16981596769625</v>
      </c>
      <c r="M61" s="22"/>
      <c r="N61" s="45">
        <v>33251.1201813545</v>
      </c>
      <c r="O61" s="45">
        <v>3829.531511286596</v>
      </c>
      <c r="P61" s="45">
        <v>29421.588670067893</v>
      </c>
      <c r="Q61" s="22"/>
      <c r="R61" s="22">
        <v>1650</v>
      </c>
      <c r="S61" s="40">
        <v>46.75545480306036</v>
      </c>
      <c r="T61" s="40"/>
      <c r="V61" s="36">
        <v>39585</v>
      </c>
      <c r="W61" s="35">
        <v>0.5291666666666667</v>
      </c>
      <c r="X61" s="22">
        <v>563</v>
      </c>
      <c r="Y61" s="21">
        <v>110.8770189855483</v>
      </c>
      <c r="Z61" s="25"/>
      <c r="AA61" s="22"/>
      <c r="AB61" s="22"/>
      <c r="AC61" s="45"/>
      <c r="AD61" s="45"/>
      <c r="AE61" s="22"/>
      <c r="AF61" s="21"/>
      <c r="AG61" s="21"/>
      <c r="AH61" s="22"/>
      <c r="AI61" s="45">
        <v>10585.650756588268</v>
      </c>
      <c r="AJ61" s="45"/>
      <c r="AK61" s="45"/>
      <c r="AL61" s="22"/>
      <c r="AM61" s="22">
        <v>6950</v>
      </c>
      <c r="AN61" s="40">
        <v>196.93964295834513</v>
      </c>
      <c r="AO61" s="40"/>
      <c r="AP61" s="36">
        <v>39584</v>
      </c>
      <c r="AQ61" s="35">
        <v>0.6777777777777777</v>
      </c>
      <c r="AR61" s="22">
        <v>405</v>
      </c>
      <c r="AS61" s="21">
        <v>59.447435534145654</v>
      </c>
      <c r="AW61" s="22">
        <v>66</v>
      </c>
      <c r="AX61" s="22">
        <v>340</v>
      </c>
      <c r="AZ61" s="21">
        <v>9.687730235194108</v>
      </c>
      <c r="BA61" s="21">
        <v>49.906489090393876</v>
      </c>
      <c r="BC61" s="45">
        <v>5675.565565315954</v>
      </c>
      <c r="BD61" s="45">
        <v>924.9069810144518</v>
      </c>
      <c r="BE61" s="45">
        <v>4764.6723264380835</v>
      </c>
      <c r="BG61" s="22">
        <v>5180</v>
      </c>
      <c r="BH61" s="40">
        <v>146.78379144233494</v>
      </c>
      <c r="BJ61" s="63">
        <v>39823</v>
      </c>
      <c r="BK61" s="64"/>
      <c r="BL61" s="65">
        <v>51</v>
      </c>
      <c r="BM61" s="66">
        <v>5.1390195522811</v>
      </c>
      <c r="BN61" s="67"/>
      <c r="BO61" s="67"/>
      <c r="BP61" s="67"/>
      <c r="BQ61" s="65">
        <v>5</v>
      </c>
      <c r="BR61" s="65">
        <v>46</v>
      </c>
      <c r="BS61" s="67"/>
      <c r="BT61" s="67"/>
      <c r="BU61" s="66">
        <v>4.63519410597903</v>
      </c>
      <c r="BV61" s="67"/>
      <c r="BW61" s="68">
        <v>490.6201410484557</v>
      </c>
      <c r="BX61" s="67"/>
      <c r="BY61" s="68">
        <v>442.52012722017565</v>
      </c>
      <c r="BZ61" s="67"/>
      <c r="CA61" s="65">
        <v>3556</v>
      </c>
      <c r="CB61" s="66">
        <v>100.76508926041372</v>
      </c>
    </row>
    <row r="62" spans="1:80" ht="12">
      <c r="A62" s="55">
        <v>39374</v>
      </c>
      <c r="B62" s="56">
        <v>0.875</v>
      </c>
      <c r="C62" s="22">
        <v>5734</v>
      </c>
      <c r="D62" s="21">
        <v>268.0957778407481</v>
      </c>
      <c r="E62" s="26">
        <v>10.715</v>
      </c>
      <c r="F62" s="21">
        <v>89.285</v>
      </c>
      <c r="G62" s="22"/>
      <c r="H62" s="45">
        <v>614.3981</v>
      </c>
      <c r="I62" s="45">
        <v>5119.6019</v>
      </c>
      <c r="J62" s="22"/>
      <c r="K62" s="40">
        <v>28.72646259563616</v>
      </c>
      <c r="L62" s="40">
        <v>239.36931524511195</v>
      </c>
      <c r="M62" s="22"/>
      <c r="N62" s="45">
        <v>25595.6401020119</v>
      </c>
      <c r="O62" s="45">
        <v>2742.5728369305752</v>
      </c>
      <c r="P62" s="45">
        <v>22853.067265081325</v>
      </c>
      <c r="Q62" s="22"/>
      <c r="R62" s="22">
        <v>1650</v>
      </c>
      <c r="S62" s="40">
        <v>46.75545480306036</v>
      </c>
      <c r="T62" s="40"/>
      <c r="V62" s="36">
        <v>39586</v>
      </c>
      <c r="W62" s="35">
        <v>0.4916666666666667</v>
      </c>
      <c r="X62" s="22">
        <v>691</v>
      </c>
      <c r="Y62" s="21">
        <v>134.6167469538113</v>
      </c>
      <c r="Z62" s="25">
        <v>26.4</v>
      </c>
      <c r="AA62" s="22">
        <v>73.6</v>
      </c>
      <c r="AB62" s="22"/>
      <c r="AC62" s="45">
        <v>182.424</v>
      </c>
      <c r="AD62" s="45">
        <v>508.57599999999996</v>
      </c>
      <c r="AE62" s="22"/>
      <c r="AF62" s="21">
        <v>35.53882119580618</v>
      </c>
      <c r="AG62" s="21">
        <v>99.07792575800511</v>
      </c>
      <c r="AH62" s="22"/>
      <c r="AI62" s="45">
        <v>12852.130065174271</v>
      </c>
      <c r="AJ62" s="45">
        <v>3392.9623372060073</v>
      </c>
      <c r="AK62" s="45">
        <v>9459.167727968263</v>
      </c>
      <c r="AL62" s="22"/>
      <c r="AM62" s="22">
        <v>6875</v>
      </c>
      <c r="AN62" s="40">
        <v>194.8143950127515</v>
      </c>
      <c r="AO62" s="40"/>
      <c r="AP62" s="36">
        <v>39585</v>
      </c>
      <c r="AQ62" s="35">
        <v>0.41805555555555557</v>
      </c>
      <c r="AR62" s="22">
        <v>803</v>
      </c>
      <c r="AS62" s="21">
        <v>138.34627373193538</v>
      </c>
      <c r="AW62" s="22">
        <v>126</v>
      </c>
      <c r="AX62" s="22">
        <v>677</v>
      </c>
      <c r="AZ62" s="21">
        <v>21.708132615471804</v>
      </c>
      <c r="BA62" s="21">
        <v>116.63814111646357</v>
      </c>
      <c r="BC62" s="45">
        <v>13208.195445735335</v>
      </c>
      <c r="BD62" s="45">
        <v>2072.518837064324</v>
      </c>
      <c r="BE62" s="45">
        <v>11135.676608671009</v>
      </c>
      <c r="BG62" s="22">
        <v>6080</v>
      </c>
      <c r="BH62" s="40">
        <v>172.28676678945877</v>
      </c>
      <c r="BJ62" s="69"/>
      <c r="BK62" s="64"/>
      <c r="BL62" s="65"/>
      <c r="BM62" s="66"/>
      <c r="BN62" s="65"/>
      <c r="BO62" s="65"/>
      <c r="BP62" s="65"/>
      <c r="BQ62" s="68"/>
      <c r="BR62" s="68"/>
      <c r="BS62" s="68"/>
      <c r="BT62" s="66"/>
      <c r="BU62" s="66"/>
      <c r="BV62" s="66"/>
      <c r="BW62" s="68"/>
      <c r="BX62" s="68"/>
      <c r="BY62" s="68"/>
      <c r="BZ62" s="68"/>
      <c r="CA62" s="65"/>
      <c r="CB62" s="66"/>
    </row>
    <row r="63" spans="1:80" ht="12">
      <c r="A63" s="55">
        <v>39374</v>
      </c>
      <c r="B63" s="56">
        <v>0.8770833333333333</v>
      </c>
      <c r="C63" s="22">
        <v>5870</v>
      </c>
      <c r="D63" s="21">
        <v>274.45451969396436</v>
      </c>
      <c r="E63" s="26">
        <v>14.472</v>
      </c>
      <c r="F63" s="21">
        <v>85.528</v>
      </c>
      <c r="G63" s="22"/>
      <c r="H63" s="45">
        <v>849.5063999999999</v>
      </c>
      <c r="I63" s="45">
        <v>5020.4936</v>
      </c>
      <c r="J63" s="22"/>
      <c r="K63" s="40">
        <v>39.71905809011051</v>
      </c>
      <c r="L63" s="40">
        <v>234.7354616038538</v>
      </c>
      <c r="M63" s="22"/>
      <c r="N63" s="45">
        <v>26202.721904222162</v>
      </c>
      <c r="O63" s="45">
        <v>3792.05791397903</v>
      </c>
      <c r="P63" s="45">
        <v>22410.663990243127</v>
      </c>
      <c r="Q63" s="22"/>
      <c r="R63" s="22">
        <v>1650</v>
      </c>
      <c r="S63" s="40">
        <v>46.75545480306036</v>
      </c>
      <c r="T63" s="40"/>
      <c r="V63" s="36">
        <v>39586</v>
      </c>
      <c r="W63" s="35">
        <v>0.4923611111111111</v>
      </c>
      <c r="X63" s="22">
        <v>1529</v>
      </c>
      <c r="Y63" s="21">
        <v>297.87120997449705</v>
      </c>
      <c r="Z63" s="25"/>
      <c r="AA63" s="22"/>
      <c r="AB63" s="22"/>
      <c r="AC63" s="45"/>
      <c r="AD63" s="45"/>
      <c r="AE63" s="22"/>
      <c r="AF63" s="21"/>
      <c r="AG63" s="21"/>
      <c r="AH63" s="22"/>
      <c r="AI63" s="45">
        <v>28438.36015868518</v>
      </c>
      <c r="AJ63" s="45"/>
      <c r="AK63" s="45"/>
      <c r="AL63" s="22"/>
      <c r="AM63" s="22">
        <v>6875</v>
      </c>
      <c r="AN63" s="40">
        <v>194.8143950127515</v>
      </c>
      <c r="AO63" s="40"/>
      <c r="AP63" s="36">
        <v>39585</v>
      </c>
      <c r="AQ63" s="35">
        <v>0.41805555555555557</v>
      </c>
      <c r="AR63" s="22">
        <v>566</v>
      </c>
      <c r="AS63" s="21">
        <v>97.51431000283367</v>
      </c>
      <c r="AW63" s="22">
        <v>128</v>
      </c>
      <c r="AX63" s="22">
        <v>438</v>
      </c>
      <c r="AZ63" s="21">
        <v>22.05270614905072</v>
      </c>
      <c r="BA63" s="21">
        <v>75.46160385378295</v>
      </c>
      <c r="BC63" s="45">
        <v>9309.886204590535</v>
      </c>
      <c r="BD63" s="45">
        <v>2105.4159614621703</v>
      </c>
      <c r="BE63" s="45">
        <v>7204.470243128365</v>
      </c>
      <c r="BG63" s="22">
        <v>6080</v>
      </c>
      <c r="BH63" s="40">
        <v>172.28676678945877</v>
      </c>
      <c r="BJ63" s="69"/>
      <c r="BK63" s="64"/>
      <c r="BL63" s="65"/>
      <c r="BM63" s="66"/>
      <c r="BN63" s="65"/>
      <c r="BO63" s="65"/>
      <c r="BP63" s="65"/>
      <c r="BQ63" s="68"/>
      <c r="BR63" s="68"/>
      <c r="BS63" s="65"/>
      <c r="BT63" s="66"/>
      <c r="BU63" s="66"/>
      <c r="BV63" s="65"/>
      <c r="BW63" s="68"/>
      <c r="BX63" s="68"/>
      <c r="BY63" s="68"/>
      <c r="BZ63" s="65"/>
      <c r="CA63" s="65"/>
      <c r="CB63" s="66"/>
    </row>
    <row r="64" spans="1:80" ht="12">
      <c r="A64" s="55">
        <v>39374</v>
      </c>
      <c r="B64" s="56">
        <v>0.9479166666666666</v>
      </c>
      <c r="C64" s="22">
        <v>9296</v>
      </c>
      <c r="D64" s="21">
        <v>412.2482289600453</v>
      </c>
      <c r="E64" s="26">
        <v>7.425</v>
      </c>
      <c r="F64" s="22">
        <v>90.3</v>
      </c>
      <c r="G64" s="22">
        <v>2.3</v>
      </c>
      <c r="H64" s="45">
        <v>690.228</v>
      </c>
      <c r="I64" s="45">
        <v>8394.288</v>
      </c>
      <c r="J64" s="45">
        <v>213.808</v>
      </c>
      <c r="K64" s="40">
        <v>30.60943100028336</v>
      </c>
      <c r="L64" s="40">
        <v>372.260150750921</v>
      </c>
      <c r="M64" s="40">
        <v>9.481709266081044</v>
      </c>
      <c r="N64" s="45">
        <v>39358.162915273446</v>
      </c>
      <c r="O64" s="45">
        <v>2922.343596459053</v>
      </c>
      <c r="P64" s="45">
        <v>35540.42111249193</v>
      </c>
      <c r="Q64" s="45">
        <v>905.2377470512894</v>
      </c>
      <c r="R64" s="22">
        <v>1565</v>
      </c>
      <c r="S64" s="40">
        <v>44.346840464720884</v>
      </c>
      <c r="T64" s="40"/>
      <c r="Y64" s="21"/>
      <c r="Z64" s="25"/>
      <c r="AA64" s="22"/>
      <c r="AB64" s="22"/>
      <c r="AC64" s="45"/>
      <c r="AD64" s="45"/>
      <c r="AE64" s="22"/>
      <c r="AF64" s="21"/>
      <c r="AG64" s="21"/>
      <c r="AH64" s="22"/>
      <c r="AI64" s="45"/>
      <c r="AJ64" s="45"/>
      <c r="AK64" s="45"/>
      <c r="AL64" s="22"/>
      <c r="AO64" s="40"/>
      <c r="BJ64" s="69"/>
      <c r="BK64" s="64"/>
      <c r="BL64" s="65"/>
      <c r="BM64" s="66"/>
      <c r="BN64" s="65"/>
      <c r="BO64" s="65"/>
      <c r="BP64" s="65"/>
      <c r="BQ64" s="68"/>
      <c r="BR64" s="68"/>
      <c r="BS64" s="65"/>
      <c r="BT64" s="66"/>
      <c r="BU64" s="66"/>
      <c r="BV64" s="65"/>
      <c r="BW64" s="68"/>
      <c r="BX64" s="68"/>
      <c r="BY64" s="68"/>
      <c r="BZ64" s="65"/>
      <c r="CA64" s="65"/>
      <c r="CB64" s="66"/>
    </row>
    <row r="65" spans="1:80" ht="12">
      <c r="A65" s="55">
        <v>39375</v>
      </c>
      <c r="B65" s="56">
        <v>0.5902777777777778</v>
      </c>
      <c r="C65" s="22">
        <v>8791</v>
      </c>
      <c r="D65" s="21">
        <v>516.8978464154152</v>
      </c>
      <c r="E65" s="26">
        <v>5.318</v>
      </c>
      <c r="F65" s="22">
        <v>89.4</v>
      </c>
      <c r="G65" s="22">
        <v>5.3</v>
      </c>
      <c r="H65" s="45">
        <v>467.50538</v>
      </c>
      <c r="I65" s="45">
        <v>7859.154</v>
      </c>
      <c r="J65" s="45">
        <v>465.923</v>
      </c>
      <c r="K65" s="40">
        <v>27.488627472371775</v>
      </c>
      <c r="L65" s="40">
        <v>462.1066746953812</v>
      </c>
      <c r="M65" s="40">
        <v>27.395585860017004</v>
      </c>
      <c r="N65" s="45">
        <v>49349.27119297252</v>
      </c>
      <c r="O65" s="45">
        <v>2624.3942420422777</v>
      </c>
      <c r="P65" s="45">
        <v>44118.24844651743</v>
      </c>
      <c r="Q65" s="45">
        <v>2615.511373227543</v>
      </c>
      <c r="R65" s="22">
        <v>2075</v>
      </c>
      <c r="S65" s="40">
        <v>58.79852649475772</v>
      </c>
      <c r="T65" s="40"/>
      <c r="Y65" s="21"/>
      <c r="Z65" s="25"/>
      <c r="AA65" s="22"/>
      <c r="AB65" s="22"/>
      <c r="AC65" s="45"/>
      <c r="AD65" s="45"/>
      <c r="AE65" s="22"/>
      <c r="AF65" s="21"/>
      <c r="AG65" s="21"/>
      <c r="AH65" s="22"/>
      <c r="AI65" s="45"/>
      <c r="AJ65" s="45"/>
      <c r="AK65" s="45"/>
      <c r="AL65" s="22"/>
      <c r="AO65" s="40"/>
      <c r="BJ65" s="69"/>
      <c r="BK65" s="64"/>
      <c r="BL65" s="65"/>
      <c r="BM65" s="66"/>
      <c r="BN65" s="65"/>
      <c r="BO65" s="65"/>
      <c r="BP65" s="65"/>
      <c r="BQ65" s="68"/>
      <c r="BR65" s="68"/>
      <c r="BS65" s="65"/>
      <c r="BT65" s="66"/>
      <c r="BU65" s="66"/>
      <c r="BV65" s="65"/>
      <c r="BW65" s="68"/>
      <c r="BX65" s="68"/>
      <c r="BY65" s="68"/>
      <c r="BZ65" s="65"/>
      <c r="CA65" s="65"/>
      <c r="CB65" s="66"/>
    </row>
    <row r="66" spans="1:20" ht="12">
      <c r="A66" s="55">
        <v>39375</v>
      </c>
      <c r="B66" s="56">
        <v>0.6041666666666666</v>
      </c>
      <c r="C66" s="22">
        <v>9244</v>
      </c>
      <c r="D66" s="21">
        <v>550.0821762538964</v>
      </c>
      <c r="E66" s="26">
        <v>4.1</v>
      </c>
      <c r="F66" s="21">
        <v>95.9</v>
      </c>
      <c r="G66" s="22"/>
      <c r="H66" s="45">
        <v>379.00399999999996</v>
      </c>
      <c r="I66" s="45">
        <v>8864.996000000001</v>
      </c>
      <c r="J66" s="22"/>
      <c r="K66" s="40">
        <v>22.553369226409746</v>
      </c>
      <c r="L66" s="40">
        <v>527.5288070274867</v>
      </c>
      <c r="M66" s="22"/>
      <c r="N66" s="45">
        <v>52517.44553131199</v>
      </c>
      <c r="O66" s="45">
        <v>2153.2152667837913</v>
      </c>
      <c r="P66" s="45">
        <v>50364.2302645282</v>
      </c>
      <c r="Q66" s="22"/>
      <c r="R66" s="22">
        <v>2100</v>
      </c>
      <c r="S66" s="40">
        <v>59.50694247662227</v>
      </c>
      <c r="T66" s="40"/>
    </row>
    <row r="67" spans="1:20" ht="12">
      <c r="A67" s="36">
        <v>39376</v>
      </c>
      <c r="B67" s="56">
        <v>0.5194444444444445</v>
      </c>
      <c r="C67" s="45">
        <v>5838.8</v>
      </c>
      <c r="D67" s="21">
        <v>393.9411391328989</v>
      </c>
      <c r="E67" s="26">
        <v>7.382</v>
      </c>
      <c r="F67" s="21">
        <v>92.618</v>
      </c>
      <c r="G67" s="22"/>
      <c r="H67" s="45">
        <v>431.020216</v>
      </c>
      <c r="I67" s="45">
        <v>5407.779784</v>
      </c>
      <c r="J67" s="22"/>
      <c r="K67" s="40">
        <v>29.080734890790595</v>
      </c>
      <c r="L67" s="40">
        <v>364.8604042421083</v>
      </c>
      <c r="M67" s="22"/>
      <c r="N67" s="45">
        <v>37610.348435296124</v>
      </c>
      <c r="O67" s="45">
        <v>2776.3959214935594</v>
      </c>
      <c r="P67" s="45">
        <v>34833.952513802564</v>
      </c>
      <c r="Q67" s="22"/>
      <c r="R67" s="22">
        <v>2381</v>
      </c>
      <c r="S67" s="40">
        <v>67.46953811277983</v>
      </c>
      <c r="T67" s="40"/>
    </row>
    <row r="68" spans="1:20" ht="12">
      <c r="A68" s="36">
        <v>39376</v>
      </c>
      <c r="B68" s="56">
        <v>0.5208333333333334</v>
      </c>
      <c r="C68" s="45">
        <v>2858.9</v>
      </c>
      <c r="D68" s="21">
        <v>192.88866251062626</v>
      </c>
      <c r="E68" s="26">
        <v>17.933</v>
      </c>
      <c r="F68" s="21">
        <v>82.06700000000001</v>
      </c>
      <c r="G68" s="22"/>
      <c r="H68" s="45">
        <v>512.6865369999999</v>
      </c>
      <c r="I68" s="45">
        <v>2346.2134630000005</v>
      </c>
      <c r="J68" s="22"/>
      <c r="K68" s="40">
        <v>34.590723848030606</v>
      </c>
      <c r="L68" s="40">
        <v>158.2979386625957</v>
      </c>
      <c r="M68" s="22"/>
      <c r="N68" s="45">
        <v>18415.46638721451</v>
      </c>
      <c r="O68" s="45">
        <v>3302.445587219178</v>
      </c>
      <c r="P68" s="45">
        <v>15113.020799995336</v>
      </c>
      <c r="Q68" s="22"/>
      <c r="R68" s="22">
        <v>2381</v>
      </c>
      <c r="S68" s="40">
        <v>67.46953811277983</v>
      </c>
      <c r="T68" s="40"/>
    </row>
    <row r="69" spans="1:20" ht="12">
      <c r="A69" s="36">
        <v>39376</v>
      </c>
      <c r="B69" s="56">
        <v>0.5229166666666667</v>
      </c>
      <c r="C69" s="45">
        <v>9087.9</v>
      </c>
      <c r="D69" s="21">
        <v>613.1564154151318</v>
      </c>
      <c r="E69" s="26">
        <v>7.216</v>
      </c>
      <c r="F69" s="21">
        <v>92.784</v>
      </c>
      <c r="G69" s="22"/>
      <c r="H69" s="45">
        <v>655.782864</v>
      </c>
      <c r="I69" s="45">
        <v>8432.117136</v>
      </c>
      <c r="J69" s="22"/>
      <c r="K69" s="40">
        <v>44.245366936355914</v>
      </c>
      <c r="L69" s="40">
        <v>568.911048478776</v>
      </c>
      <c r="M69" s="22"/>
      <c r="N69" s="45">
        <v>58539.26929251346</v>
      </c>
      <c r="O69" s="45">
        <v>4224.193672147771</v>
      </c>
      <c r="P69" s="45">
        <v>54315.0756203657</v>
      </c>
      <c r="Q69" s="22"/>
      <c r="R69" s="22">
        <v>2381</v>
      </c>
      <c r="S69" s="40">
        <v>67.46953811277983</v>
      </c>
      <c r="T69" s="40"/>
    </row>
    <row r="70" spans="1:20" ht="12">
      <c r="A70" s="36">
        <v>39376</v>
      </c>
      <c r="B70" s="56">
        <v>0.525</v>
      </c>
      <c r="C70" s="45">
        <v>9684.3</v>
      </c>
      <c r="D70" s="21">
        <v>653.3952479455937</v>
      </c>
      <c r="E70" s="26">
        <v>5.747</v>
      </c>
      <c r="F70" s="22">
        <v>93.3</v>
      </c>
      <c r="G70" s="22">
        <v>1</v>
      </c>
      <c r="H70" s="45">
        <v>556.5567209999999</v>
      </c>
      <c r="I70" s="45">
        <v>9035.451899999998</v>
      </c>
      <c r="J70" s="22"/>
      <c r="K70" s="40">
        <v>37.55062489943327</v>
      </c>
      <c r="L70" s="40">
        <v>609.6177663332388</v>
      </c>
      <c r="M70" s="22"/>
      <c r="N70" s="45">
        <v>62380.95111186172</v>
      </c>
      <c r="O70" s="45">
        <v>3585.0332603986926</v>
      </c>
      <c r="P70" s="45">
        <v>58201.42738736697</v>
      </c>
      <c r="Q70" s="22"/>
      <c r="R70" s="22">
        <v>2381</v>
      </c>
      <c r="S70" s="40">
        <v>67.46953811277983</v>
      </c>
      <c r="T70" s="40"/>
    </row>
    <row r="71" spans="1:20" ht="12">
      <c r="A71" s="36">
        <v>39376</v>
      </c>
      <c r="B71" s="56">
        <v>0.5263888888888889</v>
      </c>
      <c r="C71" s="45">
        <v>3074.6</v>
      </c>
      <c r="D71" s="21">
        <v>204.56675545480306</v>
      </c>
      <c r="E71" s="26">
        <v>13.431</v>
      </c>
      <c r="F71" s="21">
        <v>86.569</v>
      </c>
      <c r="G71" s="22"/>
      <c r="H71" s="45">
        <v>412.94952599999993</v>
      </c>
      <c r="I71" s="45">
        <v>2661.650474</v>
      </c>
      <c r="J71" s="22"/>
      <c r="K71" s="40">
        <v>27.475360925134595</v>
      </c>
      <c r="L71" s="40">
        <v>177.09139452966846</v>
      </c>
      <c r="M71" s="22"/>
      <c r="N71" s="45">
        <v>19530.397276780957</v>
      </c>
      <c r="O71" s="45">
        <v>2623.12765824445</v>
      </c>
      <c r="P71" s="45">
        <v>16907.269618536506</v>
      </c>
      <c r="Q71" s="22"/>
      <c r="R71" s="22">
        <v>2348</v>
      </c>
      <c r="S71" s="40">
        <v>66.53442901671862</v>
      </c>
      <c r="T71" s="40"/>
    </row>
    <row r="72" spans="1:20" ht="12">
      <c r="A72" s="36">
        <v>39376</v>
      </c>
      <c r="B72" s="56">
        <v>0.5277777777777778</v>
      </c>
      <c r="C72" s="45">
        <v>5489</v>
      </c>
      <c r="D72" s="21">
        <v>365.2074808727685</v>
      </c>
      <c r="E72" s="26">
        <v>8.84</v>
      </c>
      <c r="F72" s="22">
        <v>82.8</v>
      </c>
      <c r="G72" s="22">
        <v>8.4</v>
      </c>
      <c r="H72" s="45">
        <v>485.22759999999994</v>
      </c>
      <c r="I72" s="45">
        <v>4544.892</v>
      </c>
      <c r="J72" s="45">
        <v>461.076</v>
      </c>
      <c r="K72" s="40">
        <v>32.28434130915273</v>
      </c>
      <c r="L72" s="40">
        <v>302.3917941626523</v>
      </c>
      <c r="M72" s="40">
        <v>30.677428393312557</v>
      </c>
      <c r="N72" s="45">
        <v>34867.08861388495</v>
      </c>
      <c r="O72" s="45">
        <v>3082.250633467429</v>
      </c>
      <c r="P72" s="45">
        <v>28869.949372296735</v>
      </c>
      <c r="Q72" s="45">
        <v>2928.8354435663364</v>
      </c>
      <c r="R72" s="22">
        <v>2348</v>
      </c>
      <c r="S72" s="40">
        <v>66.53442901671862</v>
      </c>
      <c r="T72" s="40"/>
    </row>
    <row r="73" spans="1:20" ht="12">
      <c r="A73" s="36">
        <v>39376</v>
      </c>
      <c r="B73" s="56">
        <v>0.5291666666666667</v>
      </c>
      <c r="C73" s="45">
        <v>2038.3</v>
      </c>
      <c r="D73" s="21">
        <v>135.61712666477754</v>
      </c>
      <c r="E73" s="26">
        <v>19.909</v>
      </c>
      <c r="F73" s="21">
        <v>80.09100000000001</v>
      </c>
      <c r="G73" s="22"/>
      <c r="H73" s="45">
        <v>405.805147</v>
      </c>
      <c r="I73" s="45">
        <v>1632.4948530000001</v>
      </c>
      <c r="J73" s="22"/>
      <c r="K73" s="40">
        <v>27.000013747690563</v>
      </c>
      <c r="L73" s="40">
        <v>108.61711291708701</v>
      </c>
      <c r="M73" s="22"/>
      <c r="N73" s="45">
        <v>12947.638316939641</v>
      </c>
      <c r="O73" s="45">
        <v>2577.7453125195134</v>
      </c>
      <c r="P73" s="45">
        <v>10369.893004420132</v>
      </c>
      <c r="Q73" s="22"/>
      <c r="R73" s="22">
        <v>2348</v>
      </c>
      <c r="S73" s="40">
        <v>66.53442901671862</v>
      </c>
      <c r="T73" s="40"/>
    </row>
    <row r="74" spans="1:20" ht="12">
      <c r="A74" s="36">
        <v>39376</v>
      </c>
      <c r="B74" s="56">
        <v>0.5298611111111111</v>
      </c>
      <c r="C74" s="45">
        <v>7838.6</v>
      </c>
      <c r="D74" s="21">
        <v>521.5367752904506</v>
      </c>
      <c r="E74" s="26">
        <v>5.743</v>
      </c>
      <c r="F74" s="22">
        <v>93.7</v>
      </c>
      <c r="G74" s="22">
        <v>0.6</v>
      </c>
      <c r="H74" s="45">
        <v>450.17079800000005</v>
      </c>
      <c r="I74" s="45">
        <v>7344.7682</v>
      </c>
      <c r="J74" s="45">
        <v>47.031600000000005</v>
      </c>
      <c r="K74" s="40">
        <v>29.951857004930577</v>
      </c>
      <c r="L74" s="40">
        <v>488.6799584471522</v>
      </c>
      <c r="M74" s="40">
        <v>3.1292206517427035</v>
      </c>
      <c r="N74" s="45">
        <v>49792.1590105299</v>
      </c>
      <c r="O74" s="45">
        <v>2859.5636919747317</v>
      </c>
      <c r="P74" s="45">
        <v>46655.25299286652</v>
      </c>
      <c r="Q74" s="45">
        <v>298.75295406317935</v>
      </c>
      <c r="R74" s="22">
        <v>2348</v>
      </c>
      <c r="S74" s="40">
        <v>66.53442901671862</v>
      </c>
      <c r="T74" s="40"/>
    </row>
    <row r="75" spans="1:20" ht="12">
      <c r="A75" s="36">
        <v>39376</v>
      </c>
      <c r="B75" s="56">
        <v>0.53125</v>
      </c>
      <c r="C75" s="45">
        <v>10167.7</v>
      </c>
      <c r="D75" s="21">
        <v>676.5021139132899</v>
      </c>
      <c r="E75" s="26">
        <v>4.355</v>
      </c>
      <c r="F75" s="22">
        <v>94</v>
      </c>
      <c r="G75" s="22">
        <v>1.6</v>
      </c>
      <c r="H75" s="45">
        <v>442.80333500000006</v>
      </c>
      <c r="I75" s="45">
        <v>9557.638</v>
      </c>
      <c r="J75" s="45">
        <v>162.68320000000003</v>
      </c>
      <c r="K75" s="40">
        <v>29.46166706092378</v>
      </c>
      <c r="L75" s="40">
        <v>635.9119870784925</v>
      </c>
      <c r="M75" s="40">
        <v>10.824033822612641</v>
      </c>
      <c r="N75" s="45">
        <v>64587.00981952961</v>
      </c>
      <c r="O75" s="45">
        <v>2812.764277640515</v>
      </c>
      <c r="P75" s="45">
        <v>60711.789230357834</v>
      </c>
      <c r="Q75" s="45">
        <v>1033.392157112474</v>
      </c>
      <c r="R75" s="22">
        <v>2348</v>
      </c>
      <c r="S75" s="40">
        <v>66.53442901671862</v>
      </c>
      <c r="T75" s="40"/>
    </row>
    <row r="76" spans="1:20" ht="12">
      <c r="A76" s="36">
        <v>39376</v>
      </c>
      <c r="B76" s="56">
        <v>0.5333333333333333</v>
      </c>
      <c r="C76" s="45">
        <v>3758.5</v>
      </c>
      <c r="D76" s="21">
        <v>250.0696514593369</v>
      </c>
      <c r="E76" s="26">
        <v>19.489</v>
      </c>
      <c r="F76" s="22">
        <v>79.2</v>
      </c>
      <c r="G76" s="22">
        <v>1.3</v>
      </c>
      <c r="H76" s="45">
        <v>732.494065</v>
      </c>
      <c r="I76" s="45">
        <v>2976.732</v>
      </c>
      <c r="J76" s="45">
        <v>48.8605</v>
      </c>
      <c r="K76" s="40">
        <v>48.736074372910174</v>
      </c>
      <c r="L76" s="40">
        <v>198.05516395579485</v>
      </c>
      <c r="M76" s="40">
        <v>3.2509054689713803</v>
      </c>
      <c r="N76" s="45">
        <v>23874.649764125814</v>
      </c>
      <c r="O76" s="45">
        <v>4652.93049253048</v>
      </c>
      <c r="P76" s="45">
        <v>18908.722613187645</v>
      </c>
      <c r="Q76" s="45">
        <v>310.3704469336356</v>
      </c>
      <c r="R76" s="22">
        <v>2348</v>
      </c>
      <c r="S76" s="40">
        <v>66.53442901671862</v>
      </c>
      <c r="T76" s="40"/>
    </row>
    <row r="77" spans="1:20" ht="12">
      <c r="A77" s="36">
        <v>39376</v>
      </c>
      <c r="B77" s="56">
        <v>0.5347222222222222</v>
      </c>
      <c r="C77" s="45">
        <v>3430.7</v>
      </c>
      <c r="D77" s="21">
        <v>228.25966562765657</v>
      </c>
      <c r="E77" s="26">
        <v>15.021</v>
      </c>
      <c r="F77" s="22">
        <v>84.2</v>
      </c>
      <c r="G77" s="22">
        <v>0.8</v>
      </c>
      <c r="H77" s="45">
        <v>515.325447</v>
      </c>
      <c r="I77" s="45">
        <v>2888.6494000000002</v>
      </c>
      <c r="J77" s="45">
        <v>27.4456</v>
      </c>
      <c r="K77" s="40">
        <v>34.2868843739303</v>
      </c>
      <c r="L77" s="40">
        <v>192.19463845848685</v>
      </c>
      <c r="M77" s="40">
        <v>1.8260773250212523</v>
      </c>
      <c r="N77" s="45">
        <v>21792.40679680363</v>
      </c>
      <c r="O77" s="45">
        <v>3273.4374249478733</v>
      </c>
      <c r="P77" s="45">
        <v>18349.206522908655</v>
      </c>
      <c r="Q77" s="45">
        <v>174.339254374429</v>
      </c>
      <c r="R77" s="22">
        <v>2348</v>
      </c>
      <c r="S77" s="40">
        <v>66.53442901671862</v>
      </c>
      <c r="T77" s="40"/>
    </row>
    <row r="78" spans="1:20" ht="12">
      <c r="A78" s="36">
        <v>39376</v>
      </c>
      <c r="B78" s="56">
        <v>0.5368055555555555</v>
      </c>
      <c r="C78" s="45">
        <v>2391.2</v>
      </c>
      <c r="D78" s="21">
        <v>157.53867951260978</v>
      </c>
      <c r="E78" s="26">
        <v>21.081</v>
      </c>
      <c r="F78" s="21">
        <v>78.919</v>
      </c>
      <c r="G78" s="22"/>
      <c r="H78" s="45">
        <v>504.088872</v>
      </c>
      <c r="I78" s="45">
        <v>1887.1111279999998</v>
      </c>
      <c r="J78" s="22"/>
      <c r="K78" s="40">
        <v>33.21072902805327</v>
      </c>
      <c r="L78" s="40">
        <v>124.32795048455651</v>
      </c>
      <c r="M78" s="22"/>
      <c r="N78" s="45">
        <v>15040.53281042788</v>
      </c>
      <c r="O78" s="45">
        <v>3170.694721766302</v>
      </c>
      <c r="P78" s="45">
        <v>11869.838088661578</v>
      </c>
      <c r="Q78" s="22"/>
      <c r="R78" s="22">
        <v>2325</v>
      </c>
      <c r="S78" s="40">
        <v>65.88268631340323</v>
      </c>
      <c r="T78" s="40"/>
    </row>
    <row r="79" spans="1:20" ht="12">
      <c r="A79" s="36">
        <v>39403</v>
      </c>
      <c r="B79" s="56">
        <v>0.4861111111111111</v>
      </c>
      <c r="C79" s="45">
        <v>4167.4</v>
      </c>
      <c r="D79" s="21">
        <v>419.57416265230944</v>
      </c>
      <c r="E79" s="26">
        <v>8.852</v>
      </c>
      <c r="F79" s="22">
        <v>89.3</v>
      </c>
      <c r="G79" s="22">
        <v>1.8</v>
      </c>
      <c r="H79" s="45">
        <v>368.89824799999997</v>
      </c>
      <c r="I79" s="45">
        <v>3721.4882</v>
      </c>
      <c r="J79" s="45">
        <v>75.0132</v>
      </c>
      <c r="K79" s="40">
        <v>37.14070487798243</v>
      </c>
      <c r="L79" s="40">
        <v>374.67972724851234</v>
      </c>
      <c r="M79" s="40">
        <v>7.55233492774157</v>
      </c>
      <c r="N79" s="45">
        <v>40057.584456741286</v>
      </c>
      <c r="O79" s="45">
        <v>3545.897376110738</v>
      </c>
      <c r="P79" s="45">
        <v>35771.42291986997</v>
      </c>
      <c r="Q79" s="45">
        <v>721.0365202213432</v>
      </c>
      <c r="R79" s="22">
        <v>3553</v>
      </c>
      <c r="S79" s="40">
        <v>100.68007934258998</v>
      </c>
      <c r="T79" s="40"/>
    </row>
    <row r="80" spans="1:20" ht="12">
      <c r="A80" s="36">
        <v>39403</v>
      </c>
      <c r="B80" s="35">
        <v>0.5125</v>
      </c>
      <c r="C80" s="22">
        <v>4682</v>
      </c>
      <c r="D80" s="21">
        <v>479.07911589685466</v>
      </c>
      <c r="E80" s="26">
        <v>7.6</v>
      </c>
      <c r="F80" s="21">
        <v>92.4</v>
      </c>
      <c r="G80" s="22"/>
      <c r="H80" s="45">
        <v>355.832</v>
      </c>
      <c r="I80" s="45">
        <v>4326.168000000001</v>
      </c>
      <c r="J80" s="22"/>
      <c r="K80" s="40">
        <v>36.41001280816095</v>
      </c>
      <c r="L80" s="40">
        <v>442.66910308869376</v>
      </c>
      <c r="M80" s="22"/>
      <c r="N80" s="45">
        <v>45738.6413529045</v>
      </c>
      <c r="O80" s="45">
        <v>3476.136742820742</v>
      </c>
      <c r="P80" s="45">
        <v>42262.504610083764</v>
      </c>
      <c r="Q80" s="22"/>
      <c r="R80" s="22">
        <v>3611</v>
      </c>
      <c r="S80" s="40">
        <v>102.32360442051574</v>
      </c>
      <c r="T80" s="40"/>
    </row>
    <row r="81" spans="1:20" ht="12">
      <c r="A81" s="36">
        <v>39403</v>
      </c>
      <c r="B81" s="56">
        <v>0.6763888888888889</v>
      </c>
      <c r="C81" s="45">
        <v>10850</v>
      </c>
      <c r="D81" s="21">
        <v>1253.7914423349393</v>
      </c>
      <c r="E81" s="26">
        <v>5.794</v>
      </c>
      <c r="F81" s="22">
        <v>84.2</v>
      </c>
      <c r="G81" s="22">
        <v>10</v>
      </c>
      <c r="H81" s="45">
        <v>628.649</v>
      </c>
      <c r="I81" s="45">
        <v>9135.7</v>
      </c>
      <c r="J81" s="45">
        <v>1085</v>
      </c>
      <c r="K81" s="40">
        <v>72.64467616888638</v>
      </c>
      <c r="L81" s="40">
        <v>1055.6923944460189</v>
      </c>
      <c r="M81" s="40">
        <v>125.37914423349392</v>
      </c>
      <c r="N81" s="45">
        <v>119701.97658260132</v>
      </c>
      <c r="O81" s="45">
        <v>6935.53252319592</v>
      </c>
      <c r="P81" s="45">
        <v>100789.0642825503</v>
      </c>
      <c r="Q81" s="45">
        <v>11970.197658260131</v>
      </c>
      <c r="R81" s="22">
        <v>4078</v>
      </c>
      <c r="S81" s="40">
        <v>115.55681496174554</v>
      </c>
      <c r="T81" s="40"/>
    </row>
    <row r="82" spans="1:20" ht="12">
      <c r="A82" s="36">
        <v>39403</v>
      </c>
      <c r="B82" s="56">
        <v>0.68125</v>
      </c>
      <c r="C82" s="45">
        <v>18816.5</v>
      </c>
      <c r="D82" s="21">
        <v>2175.4412014735053</v>
      </c>
      <c r="E82" s="26">
        <v>2.433</v>
      </c>
      <c r="F82" s="22">
        <v>97.2</v>
      </c>
      <c r="G82" s="22">
        <v>0.4</v>
      </c>
      <c r="H82" s="45">
        <v>457.80544499999996</v>
      </c>
      <c r="I82" s="45">
        <v>18289.638</v>
      </c>
      <c r="J82" s="45">
        <v>75.266</v>
      </c>
      <c r="K82" s="40">
        <v>52.92848443185037</v>
      </c>
      <c r="L82" s="40">
        <v>2114.5288478322473</v>
      </c>
      <c r="M82" s="40">
        <v>8.70176480589402</v>
      </c>
      <c r="N82" s="45">
        <v>207693.72238707848</v>
      </c>
      <c r="O82" s="45">
        <v>5053.188265677619</v>
      </c>
      <c r="P82" s="45">
        <v>201878.2981602403</v>
      </c>
      <c r="Q82" s="45">
        <v>830.7748895483139</v>
      </c>
      <c r="R82" s="22">
        <v>4080</v>
      </c>
      <c r="S82" s="40">
        <v>115.6134882402947</v>
      </c>
      <c r="T82" s="40"/>
    </row>
    <row r="83" spans="1:20" ht="12">
      <c r="A83" s="36">
        <v>39403</v>
      </c>
      <c r="B83" s="56">
        <v>0.6847222222222222</v>
      </c>
      <c r="C83" s="45">
        <v>7792.7</v>
      </c>
      <c r="D83" s="21">
        <v>901.8245055256448</v>
      </c>
      <c r="E83" s="26">
        <v>8.299</v>
      </c>
      <c r="F83" s="21">
        <v>91.701</v>
      </c>
      <c r="G83" s="22"/>
      <c r="H83" s="45">
        <v>646.7161729999999</v>
      </c>
      <c r="I83" s="45">
        <v>7145.983826999999</v>
      </c>
      <c r="J83" s="22"/>
      <c r="K83" s="40">
        <v>74.84241571357326</v>
      </c>
      <c r="L83" s="40">
        <v>826.9820898120714</v>
      </c>
      <c r="M83" s="22"/>
      <c r="N83" s="45">
        <v>86098.98919154436</v>
      </c>
      <c r="O83" s="45">
        <v>7145.355113006266</v>
      </c>
      <c r="P83" s="45">
        <v>78953.63407853807</v>
      </c>
      <c r="Q83" s="22"/>
      <c r="R83" s="22">
        <v>4084</v>
      </c>
      <c r="S83" s="40">
        <v>115.72683479739304</v>
      </c>
      <c r="T83" s="40"/>
    </row>
    <row r="84" spans="1:20" ht="12">
      <c r="A84" s="36">
        <v>39403</v>
      </c>
      <c r="B84" s="56">
        <v>0.686111111111111</v>
      </c>
      <c r="C84" s="45">
        <v>11969</v>
      </c>
      <c r="D84" s="21">
        <v>1385.1344856899973</v>
      </c>
      <c r="E84" s="26"/>
      <c r="F84" s="22"/>
      <c r="G84" s="22"/>
      <c r="H84" s="22"/>
      <c r="I84" s="22"/>
      <c r="J84" s="22"/>
      <c r="K84" s="40">
        <v>0</v>
      </c>
      <c r="L84" s="40">
        <v>0</v>
      </c>
      <c r="M84" s="22"/>
      <c r="N84" s="45">
        <v>132241.5596177954</v>
      </c>
      <c r="O84" s="45">
        <v>0</v>
      </c>
      <c r="P84" s="45">
        <v>0</v>
      </c>
      <c r="Q84" s="22"/>
      <c r="R84" s="22">
        <v>4084</v>
      </c>
      <c r="S84" s="40">
        <v>115.72683479739304</v>
      </c>
      <c r="T84" s="40"/>
    </row>
    <row r="85" spans="1:20" ht="12">
      <c r="A85" s="36">
        <v>39403</v>
      </c>
      <c r="B85" s="35">
        <v>0.6875</v>
      </c>
      <c r="C85" s="22">
        <v>12808</v>
      </c>
      <c r="D85" s="21">
        <v>1482.22930008501</v>
      </c>
      <c r="E85" s="26">
        <v>6.2</v>
      </c>
      <c r="F85" s="21">
        <v>93.8</v>
      </c>
      <c r="G85" s="22"/>
      <c r="H85" s="45">
        <v>794.096</v>
      </c>
      <c r="I85" s="45">
        <v>12013.903999999999</v>
      </c>
      <c r="J85" s="22"/>
      <c r="K85" s="40">
        <v>91.89821660527062</v>
      </c>
      <c r="L85" s="40">
        <v>1390.3310834797392</v>
      </c>
      <c r="M85" s="22"/>
      <c r="N85" s="45">
        <v>141511.39573771606</v>
      </c>
      <c r="O85" s="45">
        <v>8773.706535738396</v>
      </c>
      <c r="P85" s="45">
        <v>132737.68920197766</v>
      </c>
      <c r="Q85" s="22"/>
      <c r="R85" s="22">
        <v>4084</v>
      </c>
      <c r="S85" s="40">
        <v>115.72683479739304</v>
      </c>
      <c r="T85" s="40"/>
    </row>
    <row r="86" spans="1:20" ht="12">
      <c r="A86" s="36">
        <v>39403</v>
      </c>
      <c r="B86" s="56">
        <v>0.6895833333333333</v>
      </c>
      <c r="C86" s="45">
        <v>8281.3</v>
      </c>
      <c r="D86" s="21">
        <v>958.3686370076509</v>
      </c>
      <c r="E86" s="26">
        <v>11.24</v>
      </c>
      <c r="F86" s="21">
        <v>88.76</v>
      </c>
      <c r="G86" s="22"/>
      <c r="H86" s="45">
        <v>930.8181199999999</v>
      </c>
      <c r="I86" s="45">
        <v>7350.481879999999</v>
      </c>
      <c r="J86" s="22"/>
      <c r="K86" s="40">
        <v>107.72063479965996</v>
      </c>
      <c r="L86" s="40">
        <v>850.648002207991</v>
      </c>
      <c r="M86" s="22"/>
      <c r="N86" s="45">
        <v>91497.37051239444</v>
      </c>
      <c r="O86" s="45">
        <v>10284.304445593136</v>
      </c>
      <c r="P86" s="45">
        <v>81213.06606680132</v>
      </c>
      <c r="Q86" s="22"/>
      <c r="R86" s="22">
        <v>4084</v>
      </c>
      <c r="S86" s="40">
        <v>115.72683479739304</v>
      </c>
      <c r="T86" s="40"/>
    </row>
    <row r="87" spans="1:20" ht="12">
      <c r="A87" s="36">
        <v>39403</v>
      </c>
      <c r="B87" s="56">
        <v>0.6965277777777777</v>
      </c>
      <c r="C87" s="45">
        <v>14106.7</v>
      </c>
      <c r="D87" s="21">
        <v>1646.1147803910458</v>
      </c>
      <c r="E87" s="26">
        <v>7.913</v>
      </c>
      <c r="F87" s="21">
        <v>92.087</v>
      </c>
      <c r="G87" s="22"/>
      <c r="H87" s="45">
        <v>1116.263171</v>
      </c>
      <c r="I87" s="45">
        <v>12990.436829000002</v>
      </c>
      <c r="J87" s="22"/>
      <c r="K87" s="40">
        <v>130.25706257234344</v>
      </c>
      <c r="L87" s="40">
        <v>1515.8577178187024</v>
      </c>
      <c r="M87" s="22"/>
      <c r="N87" s="45">
        <v>157157.8703134939</v>
      </c>
      <c r="O87" s="45">
        <v>12435.902277906773</v>
      </c>
      <c r="P87" s="45">
        <v>144721.96803558714</v>
      </c>
      <c r="Q87" s="22"/>
      <c r="R87" s="22">
        <v>4118</v>
      </c>
      <c r="S87" s="40">
        <v>116.69028053272882</v>
      </c>
      <c r="T87" s="40"/>
    </row>
    <row r="88" spans="1:20" ht="12">
      <c r="A88" s="36">
        <v>39404</v>
      </c>
      <c r="B88" s="35">
        <v>0.5923611111111111</v>
      </c>
      <c r="C88" s="45">
        <v>1780.8</v>
      </c>
      <c r="D88" s="21">
        <v>143.36222159251912</v>
      </c>
      <c r="E88" s="26">
        <v>5.73</v>
      </c>
      <c r="F88" s="22">
        <v>92.7</v>
      </c>
      <c r="G88" s="22">
        <v>1.6</v>
      </c>
      <c r="H88" s="45">
        <v>102.03984</v>
      </c>
      <c r="I88" s="45">
        <v>1650.8016</v>
      </c>
      <c r="J88" s="45">
        <v>28.4928</v>
      </c>
      <c r="K88" s="40">
        <v>8.214655297251346</v>
      </c>
      <c r="L88" s="40">
        <v>132.89677941626522</v>
      </c>
      <c r="M88" s="40">
        <v>2.293795545480306</v>
      </c>
      <c r="N88" s="45">
        <v>13687.078019880984</v>
      </c>
      <c r="O88" s="45">
        <v>784.2695705391804</v>
      </c>
      <c r="P88" s="45">
        <v>12687.921324429672</v>
      </c>
      <c r="Q88" s="45">
        <v>218.99324831809577</v>
      </c>
      <c r="R88" s="22">
        <v>2841</v>
      </c>
      <c r="S88" s="40">
        <v>80.50439217908756</v>
      </c>
      <c r="T88" s="40"/>
    </row>
    <row r="89" spans="1:20" ht="12">
      <c r="A89" s="36">
        <v>39404</v>
      </c>
      <c r="B89" s="35">
        <v>0.5930555555555556</v>
      </c>
      <c r="C89" s="22">
        <v>1712</v>
      </c>
      <c r="D89" s="21">
        <v>137.82351941059792</v>
      </c>
      <c r="E89" s="26">
        <v>5.9</v>
      </c>
      <c r="F89" s="21">
        <v>94.1</v>
      </c>
      <c r="G89" s="22"/>
      <c r="H89" s="45">
        <v>101.00800000000001</v>
      </c>
      <c r="I89" s="45">
        <v>1610.992</v>
      </c>
      <c r="J89" s="22"/>
      <c r="K89" s="40">
        <v>8.131587645225277</v>
      </c>
      <c r="L89" s="40">
        <v>129.69193176537263</v>
      </c>
      <c r="M89" s="22"/>
      <c r="N89" s="45">
        <v>13158.287045168605</v>
      </c>
      <c r="O89" s="45">
        <v>776.3389356649476</v>
      </c>
      <c r="P89" s="45">
        <v>12381.948109503655</v>
      </c>
      <c r="Q89" s="22"/>
      <c r="R89" s="22">
        <v>2841</v>
      </c>
      <c r="S89" s="40">
        <v>80.50439217908756</v>
      </c>
      <c r="T89" s="40"/>
    </row>
    <row r="90" spans="1:20" ht="12">
      <c r="A90" s="36">
        <v>39419</v>
      </c>
      <c r="B90" s="35">
        <v>0.6125</v>
      </c>
      <c r="C90" s="45">
        <v>2379</v>
      </c>
      <c r="D90" s="21">
        <v>376.0963729101729</v>
      </c>
      <c r="E90" s="26">
        <v>15.324</v>
      </c>
      <c r="F90" s="22">
        <v>83.8</v>
      </c>
      <c r="G90" s="22">
        <v>0.9</v>
      </c>
      <c r="H90" s="45">
        <v>364.55796</v>
      </c>
      <c r="I90" s="45">
        <v>1993.6019999999999</v>
      </c>
      <c r="J90" s="45">
        <v>21.411</v>
      </c>
      <c r="K90" s="40">
        <v>57.633008184754885</v>
      </c>
      <c r="L90" s="40">
        <v>315.1687604987248</v>
      </c>
      <c r="M90" s="40">
        <v>3.384867356191556</v>
      </c>
      <c r="N90" s="45">
        <v>35906.67291448002</v>
      </c>
      <c r="O90" s="45">
        <v>5502.338557414918</v>
      </c>
      <c r="P90" s="45">
        <v>30089.79190233425</v>
      </c>
      <c r="Q90" s="45">
        <v>323.1600562303202</v>
      </c>
      <c r="R90" s="22">
        <v>5579</v>
      </c>
      <c r="S90" s="40">
        <v>158.09011051289318</v>
      </c>
      <c r="T90" s="40"/>
    </row>
    <row r="91" spans="1:20" ht="12">
      <c r="A91" s="36">
        <v>39419</v>
      </c>
      <c r="B91" s="35">
        <v>0.6263888888888889</v>
      </c>
      <c r="C91" s="22">
        <v>2077</v>
      </c>
      <c r="D91" s="21">
        <v>335.7689147067158</v>
      </c>
      <c r="E91" s="22">
        <v>17.1</v>
      </c>
      <c r="F91" s="21">
        <v>82.9</v>
      </c>
      <c r="G91" s="22"/>
      <c r="H91" s="45">
        <v>355.16700000000003</v>
      </c>
      <c r="I91" s="45">
        <v>1721.833</v>
      </c>
      <c r="J91" s="22"/>
      <c r="K91" s="40">
        <v>57.416484414848405</v>
      </c>
      <c r="L91" s="40">
        <v>278.3524302918674</v>
      </c>
      <c r="M91" s="22"/>
      <c r="N91" s="45">
        <v>32056.52982487957</v>
      </c>
      <c r="O91" s="45">
        <v>5481.666600054406</v>
      </c>
      <c r="P91" s="45">
        <v>26574.863224825163</v>
      </c>
      <c r="Q91" s="22"/>
      <c r="R91" s="22">
        <v>5705</v>
      </c>
      <c r="S91" s="40">
        <v>161.6605270614905</v>
      </c>
      <c r="T91" s="40"/>
    </row>
    <row r="92" spans="1:20" ht="12">
      <c r="A92" s="36">
        <v>39440</v>
      </c>
      <c r="B92" s="35">
        <v>0.4875</v>
      </c>
      <c r="C92" s="22">
        <v>573</v>
      </c>
      <c r="D92" s="21">
        <v>71.5235194105979</v>
      </c>
      <c r="E92" s="25">
        <v>10</v>
      </c>
      <c r="F92" s="21">
        <v>90</v>
      </c>
      <c r="G92" s="22"/>
      <c r="H92" s="45">
        <v>57.3</v>
      </c>
      <c r="I92" s="45">
        <v>515.7</v>
      </c>
      <c r="J92" s="22"/>
      <c r="K92" s="40">
        <v>7.152351941059791</v>
      </c>
      <c r="L92" s="40">
        <v>64.37116746953812</v>
      </c>
      <c r="M92" s="22"/>
      <c r="N92" s="45">
        <v>6828.493445168602</v>
      </c>
      <c r="O92" s="45">
        <v>682.8493445168604</v>
      </c>
      <c r="P92" s="45">
        <v>6145.644100651743</v>
      </c>
      <c r="Q92" s="22"/>
      <c r="R92" s="22">
        <v>4405</v>
      </c>
      <c r="S92" s="40">
        <v>124.82289600453386</v>
      </c>
      <c r="T92" s="40"/>
    </row>
    <row r="93" spans="1:20" ht="12">
      <c r="A93" s="36">
        <v>39440</v>
      </c>
      <c r="B93" s="35">
        <v>0.4902777777777778</v>
      </c>
      <c r="C93" s="22">
        <v>1060</v>
      </c>
      <c r="D93" s="21">
        <v>132.31226976480588</v>
      </c>
      <c r="E93" s="25">
        <v>5.2</v>
      </c>
      <c r="F93" s="21">
        <v>94.8</v>
      </c>
      <c r="G93" s="22"/>
      <c r="H93" s="45">
        <v>55.12</v>
      </c>
      <c r="I93" s="45">
        <v>1004.88</v>
      </c>
      <c r="J93" s="22"/>
      <c r="K93" s="40">
        <v>6.880238027769907</v>
      </c>
      <c r="L93" s="40">
        <v>125.43203173703598</v>
      </c>
      <c r="M93" s="22"/>
      <c r="N93" s="45">
        <v>12632.117018985546</v>
      </c>
      <c r="O93" s="45">
        <v>656.8700849872484</v>
      </c>
      <c r="P93" s="45">
        <v>11975.246933998298</v>
      </c>
      <c r="Q93" s="22"/>
      <c r="R93" s="22">
        <v>4405</v>
      </c>
      <c r="S93" s="40">
        <v>124.82289600453386</v>
      </c>
      <c r="T93" s="40"/>
    </row>
    <row r="94" spans="1:20" ht="12">
      <c r="A94" s="36">
        <v>39440</v>
      </c>
      <c r="B94" s="35">
        <v>0.4930555555555556</v>
      </c>
      <c r="C94" s="22">
        <v>1514</v>
      </c>
      <c r="D94" s="21">
        <v>188.98186455086426</v>
      </c>
      <c r="E94" s="25">
        <v>3.8</v>
      </c>
      <c r="F94" s="21">
        <v>96.2</v>
      </c>
      <c r="G94" s="22"/>
      <c r="H94" s="45">
        <v>57.532</v>
      </c>
      <c r="I94" s="45">
        <v>1456.468</v>
      </c>
      <c r="J94" s="22"/>
      <c r="K94" s="40">
        <v>7.1813108529328415</v>
      </c>
      <c r="L94" s="40">
        <v>181.80055369793143</v>
      </c>
      <c r="M94" s="22"/>
      <c r="N94" s="45">
        <v>18042.47657240011</v>
      </c>
      <c r="O94" s="45">
        <v>685.6141097512042</v>
      </c>
      <c r="P94" s="45">
        <v>17356.862462648907</v>
      </c>
      <c r="Q94" s="22"/>
      <c r="R94" s="22">
        <v>4405</v>
      </c>
      <c r="S94" s="40">
        <v>124.82289600453386</v>
      </c>
      <c r="T94" s="40"/>
    </row>
    <row r="95" spans="1:20" ht="12">
      <c r="A95" s="36">
        <v>39440</v>
      </c>
      <c r="B95" s="35">
        <v>0.49375</v>
      </c>
      <c r="C95" s="22">
        <v>1193</v>
      </c>
      <c r="D95" s="21">
        <v>148.9137149334089</v>
      </c>
      <c r="E95" s="25">
        <v>5</v>
      </c>
      <c r="F95" s="21">
        <v>95</v>
      </c>
      <c r="G95" s="22"/>
      <c r="H95" s="45">
        <v>59.65</v>
      </c>
      <c r="I95" s="45">
        <v>1133.35</v>
      </c>
      <c r="J95" s="22"/>
      <c r="K95" s="40">
        <v>7.445685746670445</v>
      </c>
      <c r="L95" s="40">
        <v>141.46802918673845</v>
      </c>
      <c r="M95" s="22"/>
      <c r="N95" s="45">
        <v>14217.090192122414</v>
      </c>
      <c r="O95" s="45">
        <v>710.8545096061207</v>
      </c>
      <c r="P95" s="45">
        <v>13506.235682516291</v>
      </c>
      <c r="Q95" s="22"/>
      <c r="R95" s="22">
        <v>4405</v>
      </c>
      <c r="S95" s="40">
        <v>124.82289600453386</v>
      </c>
      <c r="T95" s="40"/>
    </row>
    <row r="96" spans="1:20" ht="12">
      <c r="A96" s="36">
        <v>39440</v>
      </c>
      <c r="B96" s="35">
        <v>0.49444444444444446</v>
      </c>
      <c r="C96" s="22">
        <v>1132</v>
      </c>
      <c r="D96" s="21">
        <v>140.7542079909323</v>
      </c>
      <c r="E96" s="25">
        <v>5.5</v>
      </c>
      <c r="F96" s="21">
        <v>94.5</v>
      </c>
      <c r="G96" s="22"/>
      <c r="H96" s="45">
        <v>62.26</v>
      </c>
      <c r="I96" s="45">
        <v>1069.74</v>
      </c>
      <c r="J96" s="22"/>
      <c r="K96" s="40">
        <v>7.741481439501276</v>
      </c>
      <c r="L96" s="40">
        <v>133.012726551431</v>
      </c>
      <c r="M96" s="22"/>
      <c r="N96" s="45">
        <v>13438.085745310287</v>
      </c>
      <c r="O96" s="45">
        <v>739.0947159920657</v>
      </c>
      <c r="P96" s="45">
        <v>12698.99102931822</v>
      </c>
      <c r="Q96" s="22"/>
      <c r="R96" s="22">
        <v>4388</v>
      </c>
      <c r="S96" s="40">
        <v>124.34117313686598</v>
      </c>
      <c r="T96" s="40"/>
    </row>
    <row r="97" spans="1:20" ht="12">
      <c r="A97" s="36">
        <v>39440</v>
      </c>
      <c r="B97" s="35">
        <v>0.49583333333333335</v>
      </c>
      <c r="C97" s="22">
        <v>551</v>
      </c>
      <c r="D97" s="21">
        <v>68.51198639841316</v>
      </c>
      <c r="E97" s="25">
        <v>10.4</v>
      </c>
      <c r="F97" s="21">
        <v>89.6</v>
      </c>
      <c r="G97" s="22"/>
      <c r="H97" s="45">
        <v>57.304</v>
      </c>
      <c r="I97" s="45">
        <v>493.69599999999997</v>
      </c>
      <c r="J97" s="22"/>
      <c r="K97" s="40">
        <v>7.125246585434969</v>
      </c>
      <c r="L97" s="40">
        <v>61.38673981297818</v>
      </c>
      <c r="M97" s="22"/>
      <c r="N97" s="45">
        <v>6540.9763654293</v>
      </c>
      <c r="O97" s="45">
        <v>680.2615420046473</v>
      </c>
      <c r="P97" s="45">
        <v>5860.714823424652</v>
      </c>
      <c r="Q97" s="22"/>
      <c r="R97" s="22">
        <v>4388</v>
      </c>
      <c r="S97" s="40">
        <v>124.34117313686598</v>
      </c>
      <c r="T97" s="40"/>
    </row>
    <row r="98" spans="1:20" ht="12">
      <c r="A98" s="36">
        <v>39440</v>
      </c>
      <c r="B98" s="35">
        <v>0.49652777777777773</v>
      </c>
      <c r="C98" s="22">
        <v>476</v>
      </c>
      <c r="D98" s="21">
        <v>59.186398413148204</v>
      </c>
      <c r="E98" s="25">
        <v>12.1</v>
      </c>
      <c r="F98" s="21">
        <v>87.9</v>
      </c>
      <c r="G98" s="22"/>
      <c r="H98" s="45">
        <v>57.596</v>
      </c>
      <c r="I98" s="45">
        <v>418.404</v>
      </c>
      <c r="J98" s="22"/>
      <c r="K98" s="40">
        <v>7.161554207990932</v>
      </c>
      <c r="L98" s="40">
        <v>52.02484420515727</v>
      </c>
      <c r="M98" s="22"/>
      <c r="N98" s="45">
        <v>5650.643829300085</v>
      </c>
      <c r="O98" s="45">
        <v>683.7279033453102</v>
      </c>
      <c r="P98" s="45">
        <v>4966.915925954775</v>
      </c>
      <c r="Q98" s="22"/>
      <c r="R98" s="22">
        <v>4388</v>
      </c>
      <c r="S98" s="40">
        <v>124.34117313686598</v>
      </c>
      <c r="T98" s="40"/>
    </row>
    <row r="99" spans="1:20" ht="12">
      <c r="A99" s="36">
        <v>39440</v>
      </c>
      <c r="B99" s="35">
        <v>0.4986111111111111</v>
      </c>
      <c r="C99" s="22">
        <v>452</v>
      </c>
      <c r="D99" s="21">
        <v>56.20221025786342</v>
      </c>
      <c r="E99" s="25">
        <v>13.2</v>
      </c>
      <c r="F99" s="21">
        <v>86.8</v>
      </c>
      <c r="G99" s="22"/>
      <c r="H99" s="45">
        <v>59.664</v>
      </c>
      <c r="I99" s="45">
        <v>392.336</v>
      </c>
      <c r="J99" s="22"/>
      <c r="K99" s="40">
        <v>7.4186917540379715</v>
      </c>
      <c r="L99" s="40">
        <v>48.78351850382545</v>
      </c>
      <c r="M99" s="22"/>
      <c r="N99" s="45">
        <v>5365.737417738736</v>
      </c>
      <c r="O99" s="45">
        <v>708.2773391415132</v>
      </c>
      <c r="P99" s="45">
        <v>4657.4600785972225</v>
      </c>
      <c r="Q99" s="22"/>
      <c r="R99" s="22">
        <v>4388</v>
      </c>
      <c r="S99" s="40">
        <v>124.34117313686598</v>
      </c>
      <c r="T99" s="40"/>
    </row>
    <row r="100" spans="1:20" ht="12">
      <c r="A100" s="36">
        <v>39440</v>
      </c>
      <c r="B100" s="35">
        <v>0.4993055555555555</v>
      </c>
      <c r="C100" s="22">
        <v>435</v>
      </c>
      <c r="D100" s="21">
        <v>54.088410314536695</v>
      </c>
      <c r="E100" s="25">
        <v>13.8</v>
      </c>
      <c r="F100" s="21">
        <v>86.2</v>
      </c>
      <c r="G100" s="22"/>
      <c r="H100" s="45">
        <v>60.03</v>
      </c>
      <c r="I100" s="45">
        <v>374.97</v>
      </c>
      <c r="J100" s="22"/>
      <c r="K100" s="40">
        <v>7.464200623406065</v>
      </c>
      <c r="L100" s="40">
        <v>46.62420969113063</v>
      </c>
      <c r="M100" s="22"/>
      <c r="N100" s="45">
        <v>5163.928709549447</v>
      </c>
      <c r="O100" s="45">
        <v>712.6221619178239</v>
      </c>
      <c r="P100" s="45">
        <v>4451.306547631623</v>
      </c>
      <c r="Q100" s="22"/>
      <c r="R100" s="22">
        <v>4388</v>
      </c>
      <c r="S100" s="40">
        <v>124.34117313686598</v>
      </c>
      <c r="T100" s="40"/>
    </row>
    <row r="101" spans="1:20" ht="12">
      <c r="A101" s="36">
        <v>39440</v>
      </c>
      <c r="B101" s="35">
        <v>0.5006944444444444</v>
      </c>
      <c r="C101" s="22">
        <v>657</v>
      </c>
      <c r="D101" s="21">
        <v>81.69215075092094</v>
      </c>
      <c r="E101" s="25">
        <v>9.5</v>
      </c>
      <c r="F101" s="21">
        <v>90.5</v>
      </c>
      <c r="G101" s="22"/>
      <c r="H101" s="45">
        <v>62.415</v>
      </c>
      <c r="I101" s="45">
        <v>594.585</v>
      </c>
      <c r="J101" s="22"/>
      <c r="K101" s="40">
        <v>7.76075432133749</v>
      </c>
      <c r="L101" s="40">
        <v>73.93139642958346</v>
      </c>
      <c r="M101" s="22"/>
      <c r="N101" s="45">
        <v>7799.313016491924</v>
      </c>
      <c r="O101" s="45">
        <v>740.9347365667328</v>
      </c>
      <c r="P101" s="45">
        <v>7058.378279925191</v>
      </c>
      <c r="Q101" s="22"/>
      <c r="R101" s="22">
        <v>4388</v>
      </c>
      <c r="S101" s="40">
        <v>124.34117313686598</v>
      </c>
      <c r="T101" s="40"/>
    </row>
    <row r="102" spans="1:20" ht="12">
      <c r="A102" s="36">
        <v>39440</v>
      </c>
      <c r="B102" s="35">
        <v>0.5013888888888889</v>
      </c>
      <c r="C102" s="22">
        <v>1060</v>
      </c>
      <c r="D102" s="21">
        <v>131.80164352507794</v>
      </c>
      <c r="E102" s="25">
        <v>6.4</v>
      </c>
      <c r="F102" s="21">
        <v>93.6</v>
      </c>
      <c r="G102" s="22"/>
      <c r="H102" s="45">
        <v>67.84</v>
      </c>
      <c r="I102" s="45">
        <v>992.16</v>
      </c>
      <c r="J102" s="22"/>
      <c r="K102" s="40">
        <v>8.435305185604987</v>
      </c>
      <c r="L102" s="40">
        <v>123.36633833947295</v>
      </c>
      <c r="M102" s="22"/>
      <c r="N102" s="45">
        <v>12583.36651062624</v>
      </c>
      <c r="O102" s="45">
        <v>805.3354566800792</v>
      </c>
      <c r="P102" s="45">
        <v>11778.03105394616</v>
      </c>
      <c r="Q102" s="22"/>
      <c r="R102" s="22">
        <v>4388</v>
      </c>
      <c r="S102" s="40">
        <v>124.34117313686598</v>
      </c>
      <c r="T102" s="40"/>
    </row>
    <row r="103" spans="1:20" ht="12">
      <c r="A103" s="36">
        <v>39440</v>
      </c>
      <c r="B103" s="35">
        <v>0.5027777777777778</v>
      </c>
      <c r="C103" s="22">
        <v>1078</v>
      </c>
      <c r="D103" s="21">
        <v>134.0397846415415</v>
      </c>
      <c r="E103" s="25">
        <v>5.8</v>
      </c>
      <c r="F103" s="21">
        <v>94.2</v>
      </c>
      <c r="G103" s="22"/>
      <c r="H103" s="45">
        <v>62.523999999999994</v>
      </c>
      <c r="I103" s="45">
        <v>1015.4760000000001</v>
      </c>
      <c r="J103" s="22"/>
      <c r="K103" s="40">
        <v>7.774307509209407</v>
      </c>
      <c r="L103" s="40">
        <v>126.26547713233214</v>
      </c>
      <c r="M103" s="22"/>
      <c r="N103" s="45">
        <v>12797.04631929725</v>
      </c>
      <c r="O103" s="45">
        <v>742.2286865192405</v>
      </c>
      <c r="P103" s="45">
        <v>12054.817632778013</v>
      </c>
      <c r="Q103" s="22"/>
      <c r="R103" s="22">
        <v>4388</v>
      </c>
      <c r="S103" s="40">
        <v>124.34117313686598</v>
      </c>
      <c r="T103" s="40"/>
    </row>
    <row r="104" spans="1:20" ht="12">
      <c r="A104" s="36">
        <v>39440</v>
      </c>
      <c r="B104" s="35">
        <v>0.5034722222222222</v>
      </c>
      <c r="C104" s="22">
        <v>441</v>
      </c>
      <c r="D104" s="21">
        <v>54.8344573533579</v>
      </c>
      <c r="E104" s="25">
        <v>13.4</v>
      </c>
      <c r="F104" s="21">
        <v>86.6</v>
      </c>
      <c r="G104" s="22"/>
      <c r="H104" s="45">
        <v>59.094</v>
      </c>
      <c r="I104" s="45">
        <v>381.906</v>
      </c>
      <c r="J104" s="22"/>
      <c r="K104" s="40">
        <v>7.347817285349958</v>
      </c>
      <c r="L104" s="40">
        <v>47.48664006800794</v>
      </c>
      <c r="M104" s="22"/>
      <c r="N104" s="45">
        <v>5235.155312439785</v>
      </c>
      <c r="O104" s="45">
        <v>701.5108118669311</v>
      </c>
      <c r="P104" s="45">
        <v>4533.644500572854</v>
      </c>
      <c r="Q104" s="22"/>
      <c r="R104" s="22">
        <v>4388</v>
      </c>
      <c r="S104" s="40">
        <v>124.34117313686598</v>
      </c>
      <c r="T104" s="40"/>
    </row>
    <row r="105" spans="1:20" ht="12">
      <c r="A105" s="36">
        <v>39440</v>
      </c>
      <c r="B105" s="35">
        <v>0.5069444444444444</v>
      </c>
      <c r="C105" s="22">
        <v>343</v>
      </c>
      <c r="D105" s="21">
        <v>41.89090393879286</v>
      </c>
      <c r="E105" s="25">
        <v>17.5</v>
      </c>
      <c r="F105" s="21">
        <v>82.5</v>
      </c>
      <c r="G105" s="22"/>
      <c r="H105" s="45">
        <v>60.025</v>
      </c>
      <c r="I105" s="45">
        <v>282.975</v>
      </c>
      <c r="J105" s="22"/>
      <c r="K105" s="40">
        <v>7.33090818928875</v>
      </c>
      <c r="L105" s="40">
        <v>34.559995749504104</v>
      </c>
      <c r="M105" s="22"/>
      <c r="N105" s="45">
        <v>3999.4083808444316</v>
      </c>
      <c r="O105" s="45">
        <v>699.8964666477755</v>
      </c>
      <c r="P105" s="45">
        <v>3299.5119141966557</v>
      </c>
      <c r="Q105" s="22"/>
      <c r="R105" s="22">
        <v>4310</v>
      </c>
      <c r="S105" s="40">
        <v>122.13091527344857</v>
      </c>
      <c r="T105" s="40"/>
    </row>
    <row r="106" spans="1:20" ht="12">
      <c r="A106" s="36">
        <v>39458</v>
      </c>
      <c r="B106" s="35">
        <v>0.4875</v>
      </c>
      <c r="C106" s="22">
        <v>367</v>
      </c>
      <c r="D106" s="21">
        <v>46.30918107112496</v>
      </c>
      <c r="E106" s="22">
        <v>7.4</v>
      </c>
      <c r="F106" s="21">
        <v>92.6</v>
      </c>
      <c r="G106" s="22"/>
      <c r="H106" s="45">
        <v>27.158000000000005</v>
      </c>
      <c r="I106" s="45">
        <v>339.842</v>
      </c>
      <c r="J106" s="22"/>
      <c r="K106" s="40">
        <v>3.4268793992632482</v>
      </c>
      <c r="L106" s="40">
        <v>42.88230167186171</v>
      </c>
      <c r="M106" s="22"/>
      <c r="N106" s="45">
        <v>4421.230135222442</v>
      </c>
      <c r="O106" s="45">
        <v>327.1710300064608</v>
      </c>
      <c r="P106" s="45">
        <v>4094.059105215981</v>
      </c>
      <c r="Q106" s="22"/>
      <c r="R106" s="22">
        <v>4453</v>
      </c>
      <c r="S106" s="40">
        <v>126.1830546897138</v>
      </c>
      <c r="T106" s="40"/>
    </row>
    <row r="107" spans="1:20" ht="12">
      <c r="A107" s="36">
        <v>39458</v>
      </c>
      <c r="B107" s="35">
        <v>0.4986111111111111</v>
      </c>
      <c r="C107" s="22">
        <v>303</v>
      </c>
      <c r="D107" s="21">
        <v>38.11326154718051</v>
      </c>
      <c r="E107" s="22"/>
      <c r="F107" s="22"/>
      <c r="G107" s="22"/>
      <c r="H107" s="22"/>
      <c r="I107" s="22"/>
      <c r="J107" s="22"/>
      <c r="K107" s="40">
        <v>0</v>
      </c>
      <c r="L107" s="40">
        <v>0</v>
      </c>
      <c r="M107" s="22"/>
      <c r="N107" s="45">
        <v>3638.749306432417</v>
      </c>
      <c r="O107" s="45">
        <v>0</v>
      </c>
      <c r="P107" s="45">
        <v>0</v>
      </c>
      <c r="Q107" s="22"/>
      <c r="R107" s="22">
        <v>4439</v>
      </c>
      <c r="S107" s="40">
        <v>125.78634173986966</v>
      </c>
      <c r="T107" s="40"/>
    </row>
    <row r="108" spans="1:20" ht="12">
      <c r="A108" s="36">
        <v>39583</v>
      </c>
      <c r="B108" s="35">
        <v>0.46875</v>
      </c>
      <c r="C108" s="22">
        <v>277</v>
      </c>
      <c r="D108" s="21">
        <v>31.396996316236898</v>
      </c>
      <c r="E108" s="25">
        <v>8</v>
      </c>
      <c r="F108" s="22">
        <v>86.4</v>
      </c>
      <c r="G108" s="22">
        <v>5.6</v>
      </c>
      <c r="H108" s="45">
        <v>22.16</v>
      </c>
      <c r="I108" s="45">
        <v>239.32800000000003</v>
      </c>
      <c r="J108" s="45">
        <v>15.511999999999999</v>
      </c>
      <c r="K108" s="40">
        <v>2.5117597052989518</v>
      </c>
      <c r="L108" s="40">
        <v>27.127004817228684</v>
      </c>
      <c r="M108" s="40">
        <v>1.7582317937092662</v>
      </c>
      <c r="N108" s="45">
        <v>2997.534032303769</v>
      </c>
      <c r="O108" s="45">
        <v>239.8027225843015</v>
      </c>
      <c r="P108" s="45">
        <v>2589.8694039104566</v>
      </c>
      <c r="Q108" s="45">
        <v>167.86190580901106</v>
      </c>
      <c r="R108" s="22">
        <v>4000</v>
      </c>
      <c r="S108" s="40">
        <v>113.34655709832815</v>
      </c>
      <c r="T108" s="40"/>
    </row>
    <row r="109" spans="1:20" ht="12">
      <c r="A109" s="36">
        <v>39583</v>
      </c>
      <c r="B109" s="35">
        <v>0.4895833333333333</v>
      </c>
      <c r="C109" s="22">
        <v>353</v>
      </c>
      <c r="D109" s="21">
        <v>41.01161802210258</v>
      </c>
      <c r="E109" s="25"/>
      <c r="F109" s="22"/>
      <c r="G109" s="22"/>
      <c r="H109" s="22"/>
      <c r="I109" s="22"/>
      <c r="J109" s="22"/>
      <c r="K109" s="40">
        <v>0</v>
      </c>
      <c r="L109" s="40">
        <v>0</v>
      </c>
      <c r="M109" s="22"/>
      <c r="N109" s="45">
        <v>3915.4611958061773</v>
      </c>
      <c r="O109" s="45">
        <v>0</v>
      </c>
      <c r="P109" s="45">
        <v>0</v>
      </c>
      <c r="Q109" s="22"/>
      <c r="R109" s="22">
        <v>4100</v>
      </c>
      <c r="S109" s="40">
        <v>116.18022102578634</v>
      </c>
      <c r="T109" s="40"/>
    </row>
    <row r="110" spans="1:20" ht="12">
      <c r="A110" s="36">
        <v>39584</v>
      </c>
      <c r="B110" s="35">
        <v>0.4152777777777778</v>
      </c>
      <c r="C110" s="22">
        <v>368</v>
      </c>
      <c r="D110" s="21">
        <v>56.83196372910173</v>
      </c>
      <c r="E110" s="25">
        <v>13.5</v>
      </c>
      <c r="F110" s="21">
        <v>86.5</v>
      </c>
      <c r="G110" s="22"/>
      <c r="H110" s="45">
        <v>49.68</v>
      </c>
      <c r="I110" s="45">
        <v>318.32</v>
      </c>
      <c r="J110" s="22"/>
      <c r="K110" s="40">
        <v>7.672315103428734</v>
      </c>
      <c r="L110" s="40">
        <v>49.15964862567299</v>
      </c>
      <c r="M110" s="22"/>
      <c r="N110" s="45">
        <v>5425.8612411448</v>
      </c>
      <c r="O110" s="45">
        <v>732.491267554548</v>
      </c>
      <c r="P110" s="45">
        <v>4693.369973590252</v>
      </c>
      <c r="Q110" s="22"/>
      <c r="R110" s="22">
        <v>5450</v>
      </c>
      <c r="S110" s="40">
        <v>154.43468404647209</v>
      </c>
      <c r="T110" s="40"/>
    </row>
    <row r="111" spans="1:20" ht="12">
      <c r="A111" s="36">
        <v>39584</v>
      </c>
      <c r="B111" s="35">
        <v>0.4395833333333334</v>
      </c>
      <c r="C111" s="22">
        <v>411</v>
      </c>
      <c r="D111" s="21">
        <v>63.47265514310003</v>
      </c>
      <c r="E111" s="25"/>
      <c r="F111" s="22"/>
      <c r="G111" s="22"/>
      <c r="H111" s="22"/>
      <c r="I111" s="22"/>
      <c r="J111" s="22"/>
      <c r="K111" s="40">
        <v>0</v>
      </c>
      <c r="L111" s="40">
        <v>0</v>
      </c>
      <c r="M111" s="22"/>
      <c r="N111" s="45">
        <v>6059.861331822045</v>
      </c>
      <c r="O111" s="45">
        <v>0</v>
      </c>
      <c r="P111" s="45">
        <v>0</v>
      </c>
      <c r="Q111" s="22"/>
      <c r="R111" s="22">
        <v>5450</v>
      </c>
      <c r="S111" s="40">
        <v>154.43468404647209</v>
      </c>
      <c r="T111" s="40"/>
    </row>
    <row r="112" spans="1:20" ht="12">
      <c r="A112" s="36">
        <v>39585</v>
      </c>
      <c r="B112" s="35">
        <v>0.5881944444444445</v>
      </c>
      <c r="C112" s="22">
        <v>447</v>
      </c>
      <c r="D112" s="21">
        <v>78.53216208557666</v>
      </c>
      <c r="E112" s="25">
        <v>16.9</v>
      </c>
      <c r="F112" s="21">
        <v>83.1</v>
      </c>
      <c r="G112" s="22"/>
      <c r="H112" s="45">
        <v>75.54299999999999</v>
      </c>
      <c r="I112" s="45">
        <v>371.457</v>
      </c>
      <c r="J112" s="22"/>
      <c r="K112" s="40">
        <v>13.271935392462455</v>
      </c>
      <c r="L112" s="40">
        <v>65.2602266931142</v>
      </c>
      <c r="M112" s="22"/>
      <c r="N112" s="45">
        <v>7497.622578634174</v>
      </c>
      <c r="O112" s="45">
        <v>1267.0982157891754</v>
      </c>
      <c r="P112" s="45">
        <v>6230.524362844999</v>
      </c>
      <c r="Q112" s="22"/>
      <c r="R112" s="22">
        <v>6200</v>
      </c>
      <c r="S112" s="40">
        <v>175.68716350240862</v>
      </c>
      <c r="T112" s="40"/>
    </row>
    <row r="113" spans="1:20" ht="12">
      <c r="A113" s="36">
        <v>39585</v>
      </c>
      <c r="B113" s="35">
        <v>0.5993055555555555</v>
      </c>
      <c r="C113" s="22">
        <v>425</v>
      </c>
      <c r="D113" s="21">
        <v>74.66704448852366</v>
      </c>
      <c r="E113" s="25"/>
      <c r="F113" s="22"/>
      <c r="G113" s="22"/>
      <c r="H113" s="22"/>
      <c r="I113" s="22"/>
      <c r="J113" s="22"/>
      <c r="K113" s="40">
        <v>0</v>
      </c>
      <c r="L113" s="40">
        <v>0</v>
      </c>
      <c r="M113" s="22"/>
      <c r="N113" s="45">
        <v>7128.61207140833</v>
      </c>
      <c r="O113" s="45">
        <v>0</v>
      </c>
      <c r="P113" s="45">
        <v>0</v>
      </c>
      <c r="Q113" s="22"/>
      <c r="R113" s="22">
        <v>6200</v>
      </c>
      <c r="S113" s="40">
        <v>175.68716350240862</v>
      </c>
      <c r="T113" s="40"/>
    </row>
    <row r="114" spans="1:20" ht="12">
      <c r="A114" s="36">
        <v>39586</v>
      </c>
      <c r="B114" s="35">
        <v>0.47222222222222227</v>
      </c>
      <c r="C114" s="22">
        <v>600</v>
      </c>
      <c r="D114" s="21">
        <v>102.01190138849533</v>
      </c>
      <c r="E114" s="25">
        <v>17.9</v>
      </c>
      <c r="F114" s="22">
        <v>78.6</v>
      </c>
      <c r="G114" s="22">
        <v>3.5</v>
      </c>
      <c r="H114" s="45">
        <v>107.4</v>
      </c>
      <c r="I114" s="45">
        <v>471.6</v>
      </c>
      <c r="J114" s="45">
        <v>21</v>
      </c>
      <c r="K114" s="40">
        <v>18.26013034854066</v>
      </c>
      <c r="L114" s="40">
        <v>80.18135449135733</v>
      </c>
      <c r="M114" s="40">
        <v>3.570416548597337</v>
      </c>
      <c r="N114" s="45">
        <v>9739.280249362426</v>
      </c>
      <c r="O114" s="45">
        <v>1743.3311646358738</v>
      </c>
      <c r="P114" s="45">
        <v>7655.074275998866</v>
      </c>
      <c r="Q114" s="45">
        <v>340.874808727685</v>
      </c>
      <c r="R114" s="22">
        <v>6000</v>
      </c>
      <c r="S114" s="40">
        <v>170.01983564749222</v>
      </c>
      <c r="T114" s="40"/>
    </row>
    <row r="115" spans="1:20" ht="12">
      <c r="A115" s="36">
        <v>39586</v>
      </c>
      <c r="B115" s="35">
        <v>0.4875</v>
      </c>
      <c r="C115" s="22">
        <v>573</v>
      </c>
      <c r="D115" s="21">
        <v>97.42136582601303</v>
      </c>
      <c r="E115" s="25"/>
      <c r="F115" s="22"/>
      <c r="G115" s="22"/>
      <c r="H115" s="22"/>
      <c r="I115" s="22"/>
      <c r="J115" s="22"/>
      <c r="K115" s="40">
        <v>0</v>
      </c>
      <c r="L115" s="40">
        <v>0</v>
      </c>
      <c r="M115" s="22"/>
      <c r="N115" s="45">
        <v>9301.012638141116</v>
      </c>
      <c r="O115" s="45">
        <v>0</v>
      </c>
      <c r="P115" s="45">
        <v>0</v>
      </c>
      <c r="Q115" s="22"/>
      <c r="R115" s="22">
        <v>6000</v>
      </c>
      <c r="S115" s="40">
        <v>170.01983564749222</v>
      </c>
      <c r="T115" s="40"/>
    </row>
    <row r="116" spans="1:20" ht="12">
      <c r="A116" s="36">
        <v>39588</v>
      </c>
      <c r="B116" s="35">
        <v>0.5027777777777778</v>
      </c>
      <c r="C116" s="22">
        <v>313</v>
      </c>
      <c r="D116" s="21">
        <v>46.56418248795693</v>
      </c>
      <c r="E116" s="25">
        <v>15.1</v>
      </c>
      <c r="F116" s="22">
        <v>81.6</v>
      </c>
      <c r="G116" s="22">
        <v>3.3</v>
      </c>
      <c r="H116" s="45">
        <v>47.263</v>
      </c>
      <c r="I116" s="45">
        <v>255.408</v>
      </c>
      <c r="J116" s="45">
        <v>10.329</v>
      </c>
      <c r="K116" s="40">
        <v>7.031191555681495</v>
      </c>
      <c r="L116" s="40">
        <v>37.99637291017285</v>
      </c>
      <c r="M116" s="40">
        <v>1.5366180221025787</v>
      </c>
      <c r="N116" s="45">
        <v>4445.575630490223</v>
      </c>
      <c r="O116" s="45">
        <v>671.2819202040237</v>
      </c>
      <c r="P116" s="45">
        <v>3627.5897144800224</v>
      </c>
      <c r="Q116" s="45">
        <v>146.70399580617737</v>
      </c>
      <c r="R116" s="22">
        <v>5250</v>
      </c>
      <c r="S116" s="40">
        <v>148.76735619155568</v>
      </c>
      <c r="T116" s="40"/>
    </row>
    <row r="117" spans="1:20" ht="12">
      <c r="A117" s="36">
        <v>39588</v>
      </c>
      <c r="B117" s="35">
        <v>0.5104166666666666</v>
      </c>
      <c r="C117" s="22">
        <v>314</v>
      </c>
      <c r="D117" s="21">
        <v>46.71294984414848</v>
      </c>
      <c r="E117" s="25"/>
      <c r="F117" s="22"/>
      <c r="G117" s="22"/>
      <c r="H117" s="22"/>
      <c r="I117" s="22"/>
      <c r="J117" s="22"/>
      <c r="K117" s="40">
        <v>0</v>
      </c>
      <c r="L117" s="40">
        <v>0</v>
      </c>
      <c r="M117" s="22"/>
      <c r="N117" s="45">
        <v>4459.778747520543</v>
      </c>
      <c r="O117" s="45">
        <v>0</v>
      </c>
      <c r="P117" s="45">
        <v>0</v>
      </c>
      <c r="Q117" s="22"/>
      <c r="R117" s="22">
        <v>5250</v>
      </c>
      <c r="S117" s="40">
        <v>148.76735619155568</v>
      </c>
      <c r="T117" s="40"/>
    </row>
    <row r="118" spans="1:20" ht="12">
      <c r="A118" s="36">
        <v>39590</v>
      </c>
      <c r="B118" s="35">
        <v>0.44236111111111115</v>
      </c>
      <c r="C118" s="22">
        <v>358</v>
      </c>
      <c r="D118" s="21">
        <v>57.8237461037121</v>
      </c>
      <c r="E118" s="25">
        <v>10.4</v>
      </c>
      <c r="F118" s="21">
        <v>89.6</v>
      </c>
      <c r="G118" s="22"/>
      <c r="H118" s="45">
        <v>37.232000000000006</v>
      </c>
      <c r="I118" s="45">
        <v>320.768</v>
      </c>
      <c r="J118" s="22"/>
      <c r="K118" s="40">
        <v>6.013669594786059</v>
      </c>
      <c r="L118" s="40">
        <v>51.81007650892603</v>
      </c>
      <c r="M118" s="22"/>
      <c r="N118" s="45">
        <v>5520.548688013601</v>
      </c>
      <c r="O118" s="45">
        <v>574.1370635534146</v>
      </c>
      <c r="P118" s="45">
        <v>4946.4116244601855</v>
      </c>
      <c r="Q118" s="22"/>
      <c r="R118" s="22">
        <v>5700</v>
      </c>
      <c r="S118" s="40">
        <v>161.5188438651176</v>
      </c>
      <c r="T118" s="40"/>
    </row>
    <row r="119" spans="1:20" ht="12">
      <c r="A119" s="36">
        <v>39590</v>
      </c>
      <c r="B119" s="35">
        <v>0.4583333333333333</v>
      </c>
      <c r="C119" s="22">
        <v>765</v>
      </c>
      <c r="D119" s="21">
        <v>123.56191555681495</v>
      </c>
      <c r="F119" s="22"/>
      <c r="G119" s="22"/>
      <c r="H119" s="22"/>
      <c r="I119" s="22"/>
      <c r="J119" s="22"/>
      <c r="K119" s="22"/>
      <c r="L119" s="22"/>
      <c r="M119" s="22"/>
      <c r="N119" s="22"/>
      <c r="O119" s="22"/>
      <c r="P119" s="22"/>
      <c r="Q119" s="22"/>
      <c r="R119" s="22">
        <v>5700</v>
      </c>
      <c r="S119" s="40">
        <v>161.5188438651176</v>
      </c>
      <c r="T119" s="40"/>
    </row>
    <row r="121" ht="12">
      <c r="A121" s="70" t="s">
        <v>9</v>
      </c>
    </row>
    <row r="122" spans="1:6" ht="39.75">
      <c r="A122" s="54" t="s">
        <v>0</v>
      </c>
      <c r="B122" s="54" t="s">
        <v>1</v>
      </c>
      <c r="C122" s="54" t="s">
        <v>24</v>
      </c>
      <c r="D122" s="54" t="s">
        <v>39</v>
      </c>
      <c r="E122" s="54" t="s">
        <v>22</v>
      </c>
      <c r="F122" s="18" t="s">
        <v>25</v>
      </c>
    </row>
    <row r="123" spans="1:6" ht="12">
      <c r="A123" s="58">
        <v>39374</v>
      </c>
      <c r="B123" s="56">
        <v>0.625</v>
      </c>
      <c r="C123" s="45">
        <v>136</v>
      </c>
      <c r="D123" s="94">
        <v>1150</v>
      </c>
      <c r="E123" s="95">
        <f>D123/35.29</f>
        <v>32.58713516576934</v>
      </c>
      <c r="F123" s="95">
        <v>4.4318503825446305</v>
      </c>
    </row>
    <row r="124" spans="1:6" ht="12">
      <c r="A124" s="58">
        <v>39374</v>
      </c>
      <c r="B124" s="56">
        <v>0.6354166666666666</v>
      </c>
      <c r="C124" s="45">
        <v>143</v>
      </c>
      <c r="D124" s="94">
        <v>1150</v>
      </c>
      <c r="E124" s="95">
        <f aca="true" t="shared" si="21" ref="E124:E187">D124/35.29</f>
        <v>32.58713516576934</v>
      </c>
      <c r="F124" s="95">
        <v>4.659960328705016</v>
      </c>
    </row>
    <row r="125" spans="1:6" ht="12">
      <c r="A125" s="58">
        <v>39374</v>
      </c>
      <c r="B125" s="56">
        <v>0.6458333333333334</v>
      </c>
      <c r="C125" s="45">
        <v>130</v>
      </c>
      <c r="D125" s="94">
        <v>1130</v>
      </c>
      <c r="E125" s="95">
        <f t="shared" si="21"/>
        <v>32.0204023802777</v>
      </c>
      <c r="F125" s="95">
        <v>4.162652309436101</v>
      </c>
    </row>
    <row r="126" spans="1:6" ht="12">
      <c r="A126" s="58">
        <v>39374</v>
      </c>
      <c r="B126" s="56">
        <v>0.65625</v>
      </c>
      <c r="C126" s="45">
        <v>137</v>
      </c>
      <c r="D126" s="94">
        <v>1130</v>
      </c>
      <c r="E126" s="95">
        <f t="shared" si="21"/>
        <v>32.0204023802777</v>
      </c>
      <c r="F126" s="95">
        <v>4.386795126098045</v>
      </c>
    </row>
    <row r="127" spans="1:6" ht="12">
      <c r="A127" s="58">
        <v>39374</v>
      </c>
      <c r="B127" s="56">
        <v>0.6666666666666666</v>
      </c>
      <c r="C127" s="45">
        <v>126</v>
      </c>
      <c r="D127" s="94">
        <v>1120</v>
      </c>
      <c r="E127" s="95">
        <f t="shared" si="21"/>
        <v>31.73703598753188</v>
      </c>
      <c r="F127" s="95">
        <v>3.9988665344290166</v>
      </c>
    </row>
    <row r="128" spans="1:6" ht="12">
      <c r="A128" s="58">
        <v>39374</v>
      </c>
      <c r="B128" s="56">
        <v>0.6770833333333334</v>
      </c>
      <c r="C128" s="45">
        <v>132</v>
      </c>
      <c r="D128" s="94">
        <v>1090</v>
      </c>
      <c r="E128" s="95">
        <f t="shared" si="21"/>
        <v>30.88693680929442</v>
      </c>
      <c r="F128" s="95">
        <v>4.077075658826863</v>
      </c>
    </row>
    <row r="129" spans="1:6" ht="12">
      <c r="A129" s="58">
        <v>39374</v>
      </c>
      <c r="B129" s="56">
        <v>0.6875</v>
      </c>
      <c r="C129" s="45">
        <v>124</v>
      </c>
      <c r="D129" s="94">
        <v>1080</v>
      </c>
      <c r="E129" s="95">
        <f t="shared" si="21"/>
        <v>30.6035704165486</v>
      </c>
      <c r="F129" s="95">
        <v>3.794842731652026</v>
      </c>
    </row>
    <row r="130" spans="1:6" ht="12">
      <c r="A130" s="58">
        <v>39374</v>
      </c>
      <c r="B130" s="56">
        <v>0.6979166666666666</v>
      </c>
      <c r="C130" s="45">
        <v>116</v>
      </c>
      <c r="D130" s="94">
        <v>1050</v>
      </c>
      <c r="E130" s="95">
        <f t="shared" si="21"/>
        <v>29.753471238311135</v>
      </c>
      <c r="F130" s="95">
        <v>3.451402663644092</v>
      </c>
    </row>
    <row r="131" spans="1:6" ht="12">
      <c r="A131" s="58">
        <v>39374</v>
      </c>
      <c r="B131" s="56">
        <v>0.7083333333333334</v>
      </c>
      <c r="C131" s="45">
        <v>119</v>
      </c>
      <c r="D131" s="94">
        <v>1040</v>
      </c>
      <c r="E131" s="95">
        <f t="shared" si="21"/>
        <v>29.470104845565317</v>
      </c>
      <c r="F131" s="95">
        <v>3.5069424766222728</v>
      </c>
    </row>
    <row r="132" spans="1:6" ht="12">
      <c r="A132" s="58">
        <v>39374</v>
      </c>
      <c r="B132" s="56">
        <v>0.71875</v>
      </c>
      <c r="C132" s="45">
        <v>146</v>
      </c>
      <c r="D132" s="94">
        <v>1180</v>
      </c>
      <c r="E132" s="95">
        <f t="shared" si="21"/>
        <v>33.437234344006804</v>
      </c>
      <c r="F132" s="95">
        <v>4.881836214224993</v>
      </c>
    </row>
    <row r="133" spans="1:6" ht="12">
      <c r="A133" s="58">
        <v>39374</v>
      </c>
      <c r="B133" s="56">
        <v>0.7291666666666666</v>
      </c>
      <c r="C133" s="45">
        <v>153</v>
      </c>
      <c r="D133" s="94">
        <v>1120</v>
      </c>
      <c r="E133" s="95">
        <f t="shared" si="21"/>
        <v>31.73703598753188</v>
      </c>
      <c r="F133" s="95">
        <v>4.855766506092378</v>
      </c>
    </row>
    <row r="134" spans="1:6" ht="12">
      <c r="A134" s="58">
        <v>39374</v>
      </c>
      <c r="B134" s="56">
        <v>0.7395833333333334</v>
      </c>
      <c r="C134" s="45">
        <v>258</v>
      </c>
      <c r="D134" s="94">
        <v>1370</v>
      </c>
      <c r="E134" s="95">
        <f t="shared" si="21"/>
        <v>38.821195806177386</v>
      </c>
      <c r="F134" s="95">
        <v>10.015868517993766</v>
      </c>
    </row>
    <row r="135" spans="1:6" ht="12">
      <c r="A135" s="58">
        <v>39374</v>
      </c>
      <c r="B135" s="56">
        <v>0.7430555555555555</v>
      </c>
      <c r="C135" s="45">
        <v>11097</v>
      </c>
      <c r="D135" s="94">
        <v>3340</v>
      </c>
      <c r="E135" s="95">
        <f t="shared" si="21"/>
        <v>94.644375177104</v>
      </c>
      <c r="F135" s="95">
        <v>1050.268631340323</v>
      </c>
    </row>
    <row r="136" spans="1:6" ht="12">
      <c r="A136" s="58">
        <v>39374</v>
      </c>
      <c r="B136" s="56">
        <v>0.7465277777777778</v>
      </c>
      <c r="C136" s="45">
        <v>18165</v>
      </c>
      <c r="D136" s="94">
        <v>4520</v>
      </c>
      <c r="E136" s="95">
        <f t="shared" si="21"/>
        <v>128.0816095211108</v>
      </c>
      <c r="F136" s="95">
        <v>2326.602436950978</v>
      </c>
    </row>
    <row r="137" spans="1:6" ht="12">
      <c r="A137" s="58">
        <v>39374</v>
      </c>
      <c r="B137" s="56">
        <v>0.75</v>
      </c>
      <c r="C137" s="45">
        <v>28745</v>
      </c>
      <c r="D137" s="94">
        <v>2750</v>
      </c>
      <c r="E137" s="95">
        <f t="shared" si="21"/>
        <v>77.92575800510059</v>
      </c>
      <c r="F137" s="95">
        <v>2239.9759138566164</v>
      </c>
    </row>
    <row r="138" spans="1:6" ht="12">
      <c r="A138" s="58">
        <v>39374</v>
      </c>
      <c r="B138" s="56">
        <v>0.7534722222222222</v>
      </c>
      <c r="C138" s="45">
        <v>36889</v>
      </c>
      <c r="D138" s="94">
        <v>2260</v>
      </c>
      <c r="E138" s="95">
        <f t="shared" si="21"/>
        <v>64.0408047605554</v>
      </c>
      <c r="F138" s="95">
        <v>2362.401246812128</v>
      </c>
    </row>
    <row r="139" spans="1:6" ht="12">
      <c r="A139" s="58">
        <v>39374</v>
      </c>
      <c r="B139" s="56">
        <v>0.7569444444444445</v>
      </c>
      <c r="C139" s="45">
        <v>27766</v>
      </c>
      <c r="D139" s="94">
        <v>1840</v>
      </c>
      <c r="E139" s="95">
        <f t="shared" si="21"/>
        <v>52.13941626523094</v>
      </c>
      <c r="F139" s="95">
        <v>1447.7030320204024</v>
      </c>
    </row>
    <row r="140" spans="1:6" ht="12">
      <c r="A140" s="58">
        <v>39374</v>
      </c>
      <c r="B140" s="56">
        <v>0.7604166666666666</v>
      </c>
      <c r="C140" s="45">
        <v>13664</v>
      </c>
      <c r="D140" s="94">
        <v>1700</v>
      </c>
      <c r="E140" s="95">
        <f t="shared" si="21"/>
        <v>48.17228676678946</v>
      </c>
      <c r="F140" s="95">
        <v>658.2261263814112</v>
      </c>
    </row>
    <row r="141" spans="1:6" ht="12">
      <c r="A141" s="58">
        <v>39374</v>
      </c>
      <c r="B141" s="56">
        <v>0.7638888888888888</v>
      </c>
      <c r="C141" s="45">
        <v>10733</v>
      </c>
      <c r="D141" s="94">
        <v>1665</v>
      </c>
      <c r="E141" s="95">
        <f t="shared" si="21"/>
        <v>47.18050439217909</v>
      </c>
      <c r="F141" s="95">
        <v>506.38835364125816</v>
      </c>
    </row>
    <row r="142" spans="1:6" ht="12">
      <c r="A142" s="58">
        <v>39374</v>
      </c>
      <c r="B142" s="56">
        <v>0.7673611111111112</v>
      </c>
      <c r="C142" s="45">
        <v>8224</v>
      </c>
      <c r="D142" s="94">
        <v>1630</v>
      </c>
      <c r="E142" s="95">
        <f t="shared" si="21"/>
        <v>46.188722017568715</v>
      </c>
      <c r="F142" s="95">
        <v>379.85604987248513</v>
      </c>
    </row>
    <row r="143" spans="1:6" ht="12">
      <c r="A143" s="58">
        <v>39374</v>
      </c>
      <c r="B143" s="56">
        <v>0.7708333333333334</v>
      </c>
      <c r="C143" s="45">
        <v>5385</v>
      </c>
      <c r="D143" s="94">
        <v>1630</v>
      </c>
      <c r="E143" s="95">
        <f t="shared" si="21"/>
        <v>46.188722017568715</v>
      </c>
      <c r="F143" s="95">
        <v>248.72626806460752</v>
      </c>
    </row>
    <row r="144" spans="1:6" ht="12">
      <c r="A144" s="58">
        <v>39374</v>
      </c>
      <c r="B144" s="56">
        <v>0.7777777777777778</v>
      </c>
      <c r="C144" s="45">
        <v>3525</v>
      </c>
      <c r="D144" s="94">
        <v>1615</v>
      </c>
      <c r="E144" s="95">
        <f t="shared" si="21"/>
        <v>45.763672428449986</v>
      </c>
      <c r="F144" s="95">
        <v>161.3169453102862</v>
      </c>
    </row>
    <row r="145" spans="1:6" ht="12">
      <c r="A145" s="58">
        <v>39374</v>
      </c>
      <c r="B145" s="56">
        <v>0.78125</v>
      </c>
      <c r="C145" s="45">
        <v>3728</v>
      </c>
      <c r="D145" s="94">
        <v>1580</v>
      </c>
      <c r="E145" s="95">
        <f t="shared" si="21"/>
        <v>44.77189005383961</v>
      </c>
      <c r="F145" s="95">
        <v>166.90960612071407</v>
      </c>
    </row>
    <row r="146" spans="1:6" ht="12">
      <c r="A146" s="58">
        <v>39374</v>
      </c>
      <c r="B146" s="56">
        <v>0.7847222222222222</v>
      </c>
      <c r="C146" s="45">
        <v>4041</v>
      </c>
      <c r="D146" s="94">
        <v>1570</v>
      </c>
      <c r="E146" s="95">
        <f t="shared" si="21"/>
        <v>44.488523661093794</v>
      </c>
      <c r="F146" s="95">
        <v>179.77812411448002</v>
      </c>
    </row>
    <row r="147" spans="1:6" ht="12">
      <c r="A147" s="58">
        <v>39374</v>
      </c>
      <c r="B147" s="56">
        <v>0.7881944444444445</v>
      </c>
      <c r="C147" s="45">
        <v>3904</v>
      </c>
      <c r="D147" s="94">
        <v>1560</v>
      </c>
      <c r="E147" s="95">
        <f t="shared" si="21"/>
        <v>44.205157268347975</v>
      </c>
      <c r="F147" s="95">
        <v>172.57693397563048</v>
      </c>
    </row>
    <row r="148" spans="1:6" ht="12">
      <c r="A148" s="58">
        <v>39374</v>
      </c>
      <c r="B148" s="56">
        <v>0.7916666666666666</v>
      </c>
      <c r="C148" s="45">
        <v>4314</v>
      </c>
      <c r="D148" s="94">
        <v>1550</v>
      </c>
      <c r="E148" s="95">
        <f t="shared" si="21"/>
        <v>43.921790875602156</v>
      </c>
      <c r="F148" s="95">
        <v>189.4786058373477</v>
      </c>
    </row>
    <row r="149" spans="1:6" ht="12">
      <c r="A149" s="58">
        <v>39374</v>
      </c>
      <c r="B149" s="56">
        <v>0.7951388888888888</v>
      </c>
      <c r="C149" s="45">
        <v>4729</v>
      </c>
      <c r="D149" s="94">
        <v>1550</v>
      </c>
      <c r="E149" s="95">
        <f t="shared" si="21"/>
        <v>43.921790875602156</v>
      </c>
      <c r="F149" s="95">
        <v>207.7061490507226</v>
      </c>
    </row>
    <row r="150" spans="1:6" ht="12">
      <c r="A150" s="58">
        <v>39374</v>
      </c>
      <c r="B150" s="56">
        <v>0.7986111111111112</v>
      </c>
      <c r="C150" s="45">
        <v>2973</v>
      </c>
      <c r="D150" s="94">
        <v>1550</v>
      </c>
      <c r="E150" s="95">
        <f t="shared" si="21"/>
        <v>43.921790875602156</v>
      </c>
      <c r="F150" s="95">
        <v>130.5794842731652</v>
      </c>
    </row>
    <row r="151" spans="1:6" ht="12">
      <c r="A151" s="58">
        <v>39374</v>
      </c>
      <c r="B151" s="56">
        <v>0.8020833333333334</v>
      </c>
      <c r="C151" s="45">
        <v>6062</v>
      </c>
      <c r="D151" s="94">
        <v>1660</v>
      </c>
      <c r="E151" s="95">
        <f t="shared" si="21"/>
        <v>47.03882119580618</v>
      </c>
      <c r="F151" s="95">
        <v>285.14933408897707</v>
      </c>
    </row>
    <row r="152" spans="1:6" ht="12">
      <c r="A152" s="58">
        <v>39374</v>
      </c>
      <c r="B152" s="56">
        <v>0.8055555555555555</v>
      </c>
      <c r="C152" s="45">
        <v>5181</v>
      </c>
      <c r="D152" s="94">
        <v>1660</v>
      </c>
      <c r="E152" s="95">
        <f t="shared" si="21"/>
        <v>47.03882119580618</v>
      </c>
      <c r="F152" s="95">
        <v>243.7081326154718</v>
      </c>
    </row>
    <row r="153" spans="1:6" ht="12">
      <c r="A153" s="58">
        <v>39374</v>
      </c>
      <c r="B153" s="56">
        <v>0.8333333333333334</v>
      </c>
      <c r="C153" s="45">
        <v>4097</v>
      </c>
      <c r="D153" s="94">
        <v>1650</v>
      </c>
      <c r="E153" s="95">
        <f t="shared" si="21"/>
        <v>46.75545480306036</v>
      </c>
      <c r="F153" s="95">
        <v>191.5570983281383</v>
      </c>
    </row>
    <row r="154" spans="1:6" ht="12">
      <c r="A154" s="58">
        <v>39374</v>
      </c>
      <c r="B154" s="56">
        <v>0.84375</v>
      </c>
      <c r="C154" s="45">
        <v>3403</v>
      </c>
      <c r="D154" s="94">
        <v>1645</v>
      </c>
      <c r="E154" s="95">
        <f t="shared" si="21"/>
        <v>46.61377160668745</v>
      </c>
      <c r="F154" s="95">
        <v>158.62666477755738</v>
      </c>
    </row>
    <row r="155" spans="1:6" ht="12">
      <c r="A155" s="58">
        <v>39374</v>
      </c>
      <c r="B155" s="56">
        <v>0.8541666666666666</v>
      </c>
      <c r="C155" s="45">
        <v>4383</v>
      </c>
      <c r="D155" s="94">
        <v>1650</v>
      </c>
      <c r="E155" s="95">
        <f t="shared" si="21"/>
        <v>46.75545480306036</v>
      </c>
      <c r="F155" s="95">
        <v>204.92915840181354</v>
      </c>
    </row>
    <row r="156" spans="1:6" ht="12">
      <c r="A156" s="58">
        <v>39374</v>
      </c>
      <c r="B156" s="56">
        <v>0.8645833333333334</v>
      </c>
      <c r="C156" s="45">
        <v>4613</v>
      </c>
      <c r="D156" s="94">
        <v>1650</v>
      </c>
      <c r="E156" s="95">
        <f t="shared" si="21"/>
        <v>46.75545480306036</v>
      </c>
      <c r="F156" s="95">
        <v>215.68291300651742</v>
      </c>
    </row>
    <row r="157" spans="1:6" ht="12">
      <c r="A157" s="58">
        <v>39374</v>
      </c>
      <c r="B157" s="56">
        <v>0.875</v>
      </c>
      <c r="C157" s="45">
        <v>5495</v>
      </c>
      <c r="D157" s="94">
        <v>1650</v>
      </c>
      <c r="E157" s="95">
        <f t="shared" si="21"/>
        <v>46.75545480306036</v>
      </c>
      <c r="F157" s="95">
        <v>256.92122414281664</v>
      </c>
    </row>
    <row r="158" spans="1:6" ht="12">
      <c r="A158" s="58">
        <v>39374</v>
      </c>
      <c r="B158" s="56">
        <v>0.8854166666666666</v>
      </c>
      <c r="C158" s="45">
        <v>5125</v>
      </c>
      <c r="D158" s="94">
        <v>1630</v>
      </c>
      <c r="E158" s="95">
        <f t="shared" si="21"/>
        <v>46.188722017568715</v>
      </c>
      <c r="F158" s="95">
        <v>236.71720034003968</v>
      </c>
    </row>
    <row r="159" spans="1:6" ht="12">
      <c r="A159" s="58">
        <v>39374</v>
      </c>
      <c r="B159" s="56">
        <v>0.8958333333333334</v>
      </c>
      <c r="C159" s="45">
        <v>5928</v>
      </c>
      <c r="D159" s="94">
        <v>1620</v>
      </c>
      <c r="E159" s="95">
        <f t="shared" si="21"/>
        <v>45.905355624822896</v>
      </c>
      <c r="F159" s="95">
        <v>272.12694814395013</v>
      </c>
    </row>
    <row r="160" spans="1:6" ht="12">
      <c r="A160" s="58">
        <v>39374</v>
      </c>
      <c r="B160" s="56">
        <v>0.9375</v>
      </c>
      <c r="C160" s="45">
        <v>7183</v>
      </c>
      <c r="D160" s="94">
        <v>1600</v>
      </c>
      <c r="E160" s="95">
        <f t="shared" si="21"/>
        <v>45.33862283933126</v>
      </c>
      <c r="F160" s="95">
        <v>325.6673278549164</v>
      </c>
    </row>
    <row r="161" spans="1:6" ht="12">
      <c r="A161" s="58">
        <v>39374</v>
      </c>
      <c r="B161" s="56">
        <v>0.9479166666666666</v>
      </c>
      <c r="C161" s="45">
        <v>2026</v>
      </c>
      <c r="D161" s="94">
        <v>1565</v>
      </c>
      <c r="E161" s="95">
        <f t="shared" si="21"/>
        <v>44.346840464720884</v>
      </c>
      <c r="F161" s="95">
        <v>89.84669878152451</v>
      </c>
    </row>
    <row r="162" spans="1:6" ht="12">
      <c r="A162" s="58">
        <v>39375</v>
      </c>
      <c r="B162" s="56">
        <v>0.041666666666666664</v>
      </c>
      <c r="C162" s="45">
        <v>9429</v>
      </c>
      <c r="D162" s="94">
        <v>1475</v>
      </c>
      <c r="E162" s="95">
        <f t="shared" si="21"/>
        <v>41.7965429300085</v>
      </c>
      <c r="F162" s="95">
        <v>394.0996032870502</v>
      </c>
    </row>
    <row r="163" spans="1:6" ht="12">
      <c r="A163" s="58">
        <v>39375</v>
      </c>
      <c r="B163" s="56">
        <v>0.0625</v>
      </c>
      <c r="C163" s="45">
        <v>2642</v>
      </c>
      <c r="D163" s="94">
        <v>1465</v>
      </c>
      <c r="E163" s="95">
        <f t="shared" si="21"/>
        <v>41.51317653726268</v>
      </c>
      <c r="F163" s="95">
        <v>109.677812411448</v>
      </c>
    </row>
    <row r="164" spans="1:6" ht="12">
      <c r="A164" s="58">
        <v>39375</v>
      </c>
      <c r="B164" s="56">
        <v>0.08333333333333333</v>
      </c>
      <c r="C164" s="45">
        <v>1970</v>
      </c>
      <c r="D164" s="94">
        <v>1525</v>
      </c>
      <c r="E164" s="95">
        <f t="shared" si="21"/>
        <v>43.2133748937376</v>
      </c>
      <c r="F164" s="95">
        <v>85.13034854066308</v>
      </c>
    </row>
    <row r="165" spans="1:6" ht="12">
      <c r="A165" s="58">
        <v>39375</v>
      </c>
      <c r="B165" s="56">
        <v>0.10416666666666667</v>
      </c>
      <c r="C165" s="45">
        <v>1075</v>
      </c>
      <c r="D165" s="94">
        <v>1500</v>
      </c>
      <c r="E165" s="95">
        <f t="shared" si="21"/>
        <v>42.504958911873054</v>
      </c>
      <c r="F165" s="95">
        <v>45.69283083026353</v>
      </c>
    </row>
    <row r="166" spans="1:6" ht="12">
      <c r="A166" s="58">
        <v>39375</v>
      </c>
      <c r="B166" s="56">
        <v>0.125</v>
      </c>
      <c r="C166" s="45">
        <v>813</v>
      </c>
      <c r="D166" s="94">
        <v>1505</v>
      </c>
      <c r="E166" s="95">
        <f t="shared" si="21"/>
        <v>42.64664210824596</v>
      </c>
      <c r="F166" s="95">
        <v>34.67172003400397</v>
      </c>
    </row>
    <row r="167" spans="1:6" ht="12">
      <c r="A167" s="58">
        <v>39375</v>
      </c>
      <c r="B167" s="56">
        <v>0.14583333333333334</v>
      </c>
      <c r="C167" s="45">
        <v>5816</v>
      </c>
      <c r="D167" s="94">
        <v>1550</v>
      </c>
      <c r="E167" s="95">
        <f t="shared" si="21"/>
        <v>43.921790875602156</v>
      </c>
      <c r="F167" s="95">
        <v>255.44913573250213</v>
      </c>
    </row>
    <row r="168" spans="1:6" ht="12">
      <c r="A168" s="58">
        <v>39375</v>
      </c>
      <c r="B168" s="56">
        <v>0.16666666666666666</v>
      </c>
      <c r="C168" s="45">
        <v>1192</v>
      </c>
      <c r="D168" s="94">
        <v>1530</v>
      </c>
      <c r="E168" s="95">
        <f t="shared" si="21"/>
        <v>43.35505809011051</v>
      </c>
      <c r="F168" s="95">
        <v>51.67922924341173</v>
      </c>
    </row>
    <row r="169" spans="1:6" ht="12">
      <c r="A169" s="58">
        <v>39375</v>
      </c>
      <c r="B169" s="56">
        <v>0.1875</v>
      </c>
      <c r="C169" s="45">
        <v>655</v>
      </c>
      <c r="D169" s="94">
        <v>1530</v>
      </c>
      <c r="E169" s="95">
        <f t="shared" si="21"/>
        <v>43.35505809011051</v>
      </c>
      <c r="F169" s="95">
        <v>28.397563049022384</v>
      </c>
    </row>
    <row r="170" spans="1:6" ht="12">
      <c r="A170" s="58">
        <v>39375</v>
      </c>
      <c r="B170" s="56">
        <v>0.20833333333333334</v>
      </c>
      <c r="C170" s="45">
        <v>374</v>
      </c>
      <c r="D170" s="94">
        <v>1520</v>
      </c>
      <c r="E170" s="95">
        <f t="shared" si="21"/>
        <v>43.07169169736469</v>
      </c>
      <c r="F170" s="95">
        <v>16.108812694814397</v>
      </c>
    </row>
    <row r="171" spans="1:6" ht="12">
      <c r="A171" s="58">
        <v>39375</v>
      </c>
      <c r="B171" s="56">
        <v>0.22916666666666666</v>
      </c>
      <c r="C171" s="45">
        <v>1139</v>
      </c>
      <c r="D171" s="94">
        <v>1525</v>
      </c>
      <c r="E171" s="95">
        <f t="shared" si="21"/>
        <v>43.2133748937376</v>
      </c>
      <c r="F171" s="95">
        <v>49.22003400396713</v>
      </c>
    </row>
    <row r="172" spans="1:6" ht="12">
      <c r="A172" s="58">
        <v>39375</v>
      </c>
      <c r="B172" s="56">
        <v>0.25</v>
      </c>
      <c r="C172" s="45">
        <v>977</v>
      </c>
      <c r="D172" s="94">
        <v>1550</v>
      </c>
      <c r="E172" s="95">
        <f t="shared" si="21"/>
        <v>43.921790875602156</v>
      </c>
      <c r="F172" s="95">
        <v>42.911589685463305</v>
      </c>
    </row>
    <row r="173" spans="1:6" ht="12">
      <c r="A173" s="58">
        <v>39375</v>
      </c>
      <c r="B173" s="56">
        <v>0.2708333333333333</v>
      </c>
      <c r="C173" s="45">
        <v>845</v>
      </c>
      <c r="D173" s="94">
        <v>1555</v>
      </c>
      <c r="E173" s="95">
        <f t="shared" si="21"/>
        <v>44.063474071975065</v>
      </c>
      <c r="F173" s="95">
        <v>37.23363559081893</v>
      </c>
    </row>
    <row r="174" spans="1:6" ht="12">
      <c r="A174" s="58">
        <v>39375</v>
      </c>
      <c r="B174" s="56">
        <v>0.2916666666666667</v>
      </c>
      <c r="C174" s="45">
        <v>681</v>
      </c>
      <c r="D174" s="94">
        <v>1565</v>
      </c>
      <c r="E174" s="95">
        <f t="shared" si="21"/>
        <v>44.346840464720884</v>
      </c>
      <c r="F174" s="95">
        <v>30.20019835647492</v>
      </c>
    </row>
    <row r="175" spans="1:6" ht="12">
      <c r="A175" s="58">
        <v>39375</v>
      </c>
      <c r="B175" s="56">
        <v>0.3125</v>
      </c>
      <c r="C175" s="45">
        <v>494</v>
      </c>
      <c r="D175" s="94">
        <v>1565</v>
      </c>
      <c r="E175" s="95">
        <f t="shared" si="21"/>
        <v>44.346840464720884</v>
      </c>
      <c r="F175" s="95">
        <v>21.907339189572117</v>
      </c>
    </row>
    <row r="176" spans="1:6" ht="12">
      <c r="A176" s="58">
        <v>39375</v>
      </c>
      <c r="B176" s="56">
        <v>0.3333333333333333</v>
      </c>
      <c r="C176" s="45">
        <v>519</v>
      </c>
      <c r="D176" s="94">
        <v>1590</v>
      </c>
      <c r="E176" s="95">
        <f t="shared" si="21"/>
        <v>45.05525644658544</v>
      </c>
      <c r="F176" s="95">
        <v>23.383678095777842</v>
      </c>
    </row>
    <row r="177" spans="1:6" ht="12">
      <c r="A177" s="58">
        <v>39375</v>
      </c>
      <c r="B177" s="56">
        <v>0.3541666666666667</v>
      </c>
      <c r="C177" s="45">
        <v>472</v>
      </c>
      <c r="D177" s="94">
        <v>1606</v>
      </c>
      <c r="E177" s="95">
        <f t="shared" si="21"/>
        <v>45.50864267497875</v>
      </c>
      <c r="F177" s="95">
        <v>21.48007934258997</v>
      </c>
    </row>
    <row r="178" spans="1:6" ht="12">
      <c r="A178" s="58">
        <v>39375</v>
      </c>
      <c r="B178" s="56">
        <v>0.375</v>
      </c>
      <c r="C178" s="45">
        <v>252</v>
      </c>
      <c r="D178" s="94">
        <v>1635</v>
      </c>
      <c r="E178" s="95">
        <f t="shared" si="21"/>
        <v>46.330405213941624</v>
      </c>
      <c r="F178" s="95">
        <v>11.67526211391329</v>
      </c>
    </row>
    <row r="179" spans="1:6" ht="12">
      <c r="A179" s="58">
        <v>39375</v>
      </c>
      <c r="B179" s="56">
        <v>0.3958333333333333</v>
      </c>
      <c r="C179" s="45">
        <v>251</v>
      </c>
      <c r="D179" s="94">
        <v>1680</v>
      </c>
      <c r="E179" s="95">
        <f t="shared" si="21"/>
        <v>47.60555398129782</v>
      </c>
      <c r="F179" s="95">
        <v>11.948994049305753</v>
      </c>
    </row>
    <row r="180" spans="1:6" ht="12">
      <c r="A180" s="58">
        <v>39375</v>
      </c>
      <c r="B180" s="56">
        <v>0.4166666666666667</v>
      </c>
      <c r="C180" s="45">
        <v>310</v>
      </c>
      <c r="D180" s="94">
        <v>1700</v>
      </c>
      <c r="E180" s="95">
        <f t="shared" si="21"/>
        <v>48.17228676678946</v>
      </c>
      <c r="F180" s="95">
        <v>14.933408897704732</v>
      </c>
    </row>
    <row r="181" spans="1:6" ht="12">
      <c r="A181" s="58">
        <v>39375</v>
      </c>
      <c r="B181" s="56">
        <v>0.4375</v>
      </c>
      <c r="C181" s="45">
        <v>416</v>
      </c>
      <c r="D181" s="94">
        <v>1770</v>
      </c>
      <c r="E181" s="95">
        <f t="shared" si="21"/>
        <v>50.1558515160102</v>
      </c>
      <c r="F181" s="95">
        <v>20.864834230660243</v>
      </c>
    </row>
    <row r="182" spans="1:6" ht="12">
      <c r="A182" s="58">
        <v>39375</v>
      </c>
      <c r="B182" s="56">
        <v>0.4583333333333333</v>
      </c>
      <c r="C182" s="45">
        <v>189</v>
      </c>
      <c r="D182" s="94">
        <v>1775</v>
      </c>
      <c r="E182" s="95">
        <f t="shared" si="21"/>
        <v>50.29753471238311</v>
      </c>
      <c r="F182" s="95">
        <v>9.506234060640407</v>
      </c>
    </row>
    <row r="183" spans="1:6" ht="12">
      <c r="A183" s="58">
        <v>39375</v>
      </c>
      <c r="B183" s="56">
        <v>0.4791666666666667</v>
      </c>
      <c r="C183" s="45">
        <v>79</v>
      </c>
      <c r="D183" s="94">
        <v>1840</v>
      </c>
      <c r="E183" s="95">
        <f t="shared" si="21"/>
        <v>52.13941626523094</v>
      </c>
      <c r="F183" s="95">
        <v>4.119013884953245</v>
      </c>
    </row>
    <row r="184" spans="1:6" ht="12">
      <c r="A184" s="58">
        <v>39375</v>
      </c>
      <c r="B184" s="56">
        <v>0.5381944444444444</v>
      </c>
      <c r="C184" s="45">
        <v>851</v>
      </c>
      <c r="D184" s="94">
        <v>1965</v>
      </c>
      <c r="E184" s="95">
        <f t="shared" si="21"/>
        <v>55.6814961745537</v>
      </c>
      <c r="F184" s="95">
        <v>47.384953244545194</v>
      </c>
    </row>
    <row r="185" spans="1:6" ht="12">
      <c r="A185" s="58">
        <v>39375</v>
      </c>
      <c r="B185" s="56">
        <v>0.5625</v>
      </c>
      <c r="C185" s="45">
        <v>544</v>
      </c>
      <c r="D185" s="94">
        <v>1975</v>
      </c>
      <c r="E185" s="95">
        <f t="shared" si="21"/>
        <v>55.96486256729952</v>
      </c>
      <c r="F185" s="95">
        <v>30.444885236610936</v>
      </c>
    </row>
    <row r="186" spans="1:6" ht="12">
      <c r="A186" s="58">
        <v>39375</v>
      </c>
      <c r="B186" s="56">
        <v>0.5833333333333334</v>
      </c>
      <c r="C186" s="45">
        <v>1051</v>
      </c>
      <c r="D186" s="94">
        <v>2025</v>
      </c>
      <c r="E186" s="95">
        <f t="shared" si="21"/>
        <v>57.38169453102862</v>
      </c>
      <c r="F186" s="95">
        <v>60.30816095211108</v>
      </c>
    </row>
    <row r="187" spans="1:6" ht="12">
      <c r="A187" s="58">
        <v>39375</v>
      </c>
      <c r="B187" s="56">
        <v>0.6041666666666666</v>
      </c>
      <c r="C187" s="45">
        <v>652</v>
      </c>
      <c r="D187" s="94">
        <v>2100</v>
      </c>
      <c r="E187" s="95">
        <f t="shared" si="21"/>
        <v>59.50694247662227</v>
      </c>
      <c r="F187" s="95">
        <v>38.79852649475772</v>
      </c>
    </row>
    <row r="188" spans="1:6" ht="12">
      <c r="A188" s="58">
        <v>39375</v>
      </c>
      <c r="B188" s="56">
        <v>0.625</v>
      </c>
      <c r="C188" s="45">
        <v>532</v>
      </c>
      <c r="D188" s="94">
        <v>2140</v>
      </c>
      <c r="E188" s="95">
        <f aca="true" t="shared" si="22" ref="E188:E193">D188/35.29</f>
        <v>60.640408047605554</v>
      </c>
      <c r="F188" s="95">
        <v>32.26069708132616</v>
      </c>
    </row>
    <row r="189" spans="1:6" ht="12">
      <c r="A189" s="58">
        <v>39375</v>
      </c>
      <c r="B189" s="56">
        <v>0.6458333333333334</v>
      </c>
      <c r="C189" s="45">
        <v>473</v>
      </c>
      <c r="D189" s="94">
        <v>2200</v>
      </c>
      <c r="E189" s="95">
        <f t="shared" si="22"/>
        <v>62.340606404080475</v>
      </c>
      <c r="F189" s="95">
        <v>29.487106829130067</v>
      </c>
    </row>
    <row r="190" spans="1:6" ht="12">
      <c r="A190" s="58">
        <v>39375</v>
      </c>
      <c r="B190" s="56">
        <v>0.6604166666666667</v>
      </c>
      <c r="C190" s="45">
        <v>1165</v>
      </c>
      <c r="D190" s="94">
        <v>2210</v>
      </c>
      <c r="E190" s="95">
        <f t="shared" si="22"/>
        <v>62.6239727968263</v>
      </c>
      <c r="F190" s="95">
        <v>72.95692830830264</v>
      </c>
    </row>
    <row r="191" spans="1:6" ht="12">
      <c r="A191" s="58">
        <v>39375</v>
      </c>
      <c r="B191" s="56">
        <v>0.6666666666666666</v>
      </c>
      <c r="C191" s="45">
        <v>530</v>
      </c>
      <c r="D191" s="94">
        <v>2260</v>
      </c>
      <c r="E191" s="95">
        <f t="shared" si="22"/>
        <v>64.0408047605554</v>
      </c>
      <c r="F191" s="95">
        <v>33.941626523094364</v>
      </c>
    </row>
    <row r="192" spans="1:6" ht="12">
      <c r="A192" s="58">
        <v>39375</v>
      </c>
      <c r="B192" s="56">
        <v>0.6875</v>
      </c>
      <c r="C192" s="45">
        <v>503</v>
      </c>
      <c r="D192" s="94">
        <v>2335</v>
      </c>
      <c r="E192" s="95">
        <f t="shared" si="22"/>
        <v>66.16605270614905</v>
      </c>
      <c r="F192" s="95">
        <v>33.28152451119297</v>
      </c>
    </row>
    <row r="193" spans="1:6" ht="12">
      <c r="A193" s="58">
        <v>39375</v>
      </c>
      <c r="B193" s="56">
        <v>0.7083333333333334</v>
      </c>
      <c r="C193" s="45">
        <v>1300</v>
      </c>
      <c r="D193" s="94">
        <v>2400</v>
      </c>
      <c r="E193" s="95">
        <f t="shared" si="22"/>
        <v>68.00793425899688</v>
      </c>
      <c r="F193" s="95">
        <v>88.41031453669595</v>
      </c>
    </row>
    <row r="194" spans="1:8" ht="12">
      <c r="A194" s="58"/>
      <c r="B194" s="56"/>
      <c r="C194" s="45"/>
      <c r="D194" s="96"/>
      <c r="E194" s="93"/>
      <c r="F194" s="94"/>
      <c r="G194" s="94"/>
      <c r="H194" s="95"/>
    </row>
    <row r="195" spans="1:8" ht="12">
      <c r="A195" s="58"/>
      <c r="B195" s="56"/>
      <c r="C195" s="45"/>
      <c r="D195" s="96"/>
      <c r="E195" s="93"/>
      <c r="F195" s="94"/>
      <c r="G195" s="94"/>
      <c r="H195" s="95"/>
    </row>
    <row r="196" spans="1:8" ht="12">
      <c r="A196" s="58"/>
      <c r="B196" s="56"/>
      <c r="C196" s="45"/>
      <c r="D196" s="96"/>
      <c r="E196" s="93"/>
      <c r="F196" s="94"/>
      <c r="G196" s="94"/>
      <c r="H196" s="95"/>
    </row>
    <row r="197" spans="4:8" ht="12">
      <c r="D197" s="96"/>
      <c r="E197" s="93"/>
      <c r="F197" s="94"/>
      <c r="G197" s="94"/>
      <c r="H197" s="95"/>
    </row>
    <row r="198" spans="4:8" ht="12">
      <c r="D198" s="96"/>
      <c r="E198" s="93"/>
      <c r="F198" s="94"/>
      <c r="G198" s="94"/>
      <c r="H198" s="95"/>
    </row>
    <row r="199" spans="4:8" ht="12">
      <c r="D199" s="96"/>
      <c r="E199" s="93"/>
      <c r="F199" s="94"/>
      <c r="G199" s="94"/>
      <c r="H199" s="95"/>
    </row>
    <row r="200" spans="4:8" ht="12">
      <c r="D200" s="96"/>
      <c r="E200" s="93"/>
      <c r="F200" s="94"/>
      <c r="G200" s="94"/>
      <c r="H200" s="95"/>
    </row>
    <row r="201" spans="4:8" ht="12">
      <c r="D201" s="96"/>
      <c r="E201" s="93"/>
      <c r="F201" s="94"/>
      <c r="G201" s="94"/>
      <c r="H201" s="95"/>
    </row>
    <row r="202" spans="4:8" ht="12">
      <c r="D202" s="96"/>
      <c r="E202" s="93"/>
      <c r="F202" s="94"/>
      <c r="G202" s="94"/>
      <c r="H202" s="95"/>
    </row>
    <row r="203" spans="4:8" ht="12">
      <c r="D203" s="96"/>
      <c r="E203" s="93"/>
      <c r="F203" s="94"/>
      <c r="G203" s="94"/>
      <c r="H203" s="95"/>
    </row>
    <row r="204" spans="4:8" ht="12">
      <c r="D204" s="96"/>
      <c r="E204" s="93"/>
      <c r="F204" s="94"/>
      <c r="G204" s="94"/>
      <c r="H204" s="95"/>
    </row>
    <row r="205" spans="4:8" ht="12">
      <c r="D205" s="96"/>
      <c r="E205" s="93"/>
      <c r="F205" s="94"/>
      <c r="G205" s="94"/>
      <c r="H205" s="95"/>
    </row>
    <row r="206" spans="4:8" ht="12">
      <c r="D206" s="96"/>
      <c r="E206" s="93"/>
      <c r="F206" s="94"/>
      <c r="G206" s="94"/>
      <c r="H206" s="95"/>
    </row>
    <row r="207" spans="4:8" ht="12">
      <c r="D207" s="96"/>
      <c r="E207" s="93"/>
      <c r="F207" s="94"/>
      <c r="G207" s="94"/>
      <c r="H207" s="95"/>
    </row>
    <row r="208" spans="4:8" ht="12">
      <c r="D208" s="96"/>
      <c r="E208" s="93"/>
      <c r="F208" s="94"/>
      <c r="G208" s="94"/>
      <c r="H208" s="95"/>
    </row>
    <row r="209" spans="4:8" ht="12">
      <c r="D209" s="96"/>
      <c r="E209" s="93"/>
      <c r="F209" s="94"/>
      <c r="G209" s="94"/>
      <c r="H209" s="95"/>
    </row>
  </sheetData>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Professional Paper 1792, table A2</dc:title>
  <dc:subject>Geomorphic Response of the Sandy River, Oregon, to Removal of Marmot Dam</dc:subject>
  <dc:creator>Jon J. Major, Jim E. O’Connor, Charles J. Podolak, Mackenzie K. Keith, Gordon E. Grant, Kurt R. Spicer, Smokey Pittman, Heather M. Bragg, J. Rose Wallick, Dwight Q. Tanner, Abagail Rhode, and Peter R. Wilcock</dc:creator>
  <cp:keywords/>
  <dc:description/>
  <cp:lastModifiedBy>Michael Diggles</cp:lastModifiedBy>
  <cp:lastPrinted>2010-09-08T22:21:43Z</cp:lastPrinted>
  <dcterms:created xsi:type="dcterms:W3CDTF">2009-12-23T22:14:03Z</dcterms:created>
  <dcterms:modified xsi:type="dcterms:W3CDTF">2012-06-01T18:23:10Z</dcterms:modified>
  <cp:category/>
  <cp:version/>
  <cp:contentType/>
  <cp:contentStatus/>
</cp:coreProperties>
</file>