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60" yWindow="1380" windowWidth="29420" windowHeight="13440" activeTab="0"/>
  </bookViews>
  <sheets>
    <sheet name="Sheet1" sheetId="1" r:id="rId1"/>
  </sheets>
  <definedNames>
    <definedName name="_Key1">'Sheet1'!#REF!</definedName>
    <definedName name="_Key2">'Sheet1'!#REF!</definedName>
    <definedName name="_Order1">255</definedName>
    <definedName name="_Order2">255</definedName>
    <definedName name="NOTMAJORS">'Sheet1'!$BS$2:$HA$7283</definedName>
    <definedName name="_xlnm.Print_Area" localSheetId="0">'Sheet1'!$C$4:$BX$41</definedName>
    <definedName name="_xlnm.Print_Titles" localSheetId="0">'Sheet1'!$A:$B,'Sheet1'!$2:$3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<sst xmlns="http://schemas.openxmlformats.org/spreadsheetml/2006/main" count="232" uniqueCount="116">
  <si>
    <t>Lu</t>
  </si>
  <si>
    <t>Hf</t>
  </si>
  <si>
    <t>Ta</t>
  </si>
  <si>
    <t>Th</t>
  </si>
  <si>
    <t>U</t>
  </si>
  <si>
    <t>Nb</t>
  </si>
  <si>
    <t>Y</t>
  </si>
  <si>
    <t>Cu</t>
  </si>
  <si>
    <t>M</t>
  </si>
  <si>
    <t>&lt;0.01</t>
  </si>
  <si>
    <t>&lt;0.6</t>
  </si>
  <si>
    <t>&lt;0.4</t>
  </si>
  <si>
    <t>&lt;2</t>
  </si>
  <si>
    <t>M-a</t>
  </si>
  <si>
    <t>M-c</t>
  </si>
  <si>
    <t>M-b</t>
  </si>
  <si>
    <t xml:space="preserve"> </t>
  </si>
  <si>
    <t>Latitude</t>
  </si>
  <si>
    <t>Longitude</t>
  </si>
  <si>
    <t>SAMPLE</t>
  </si>
  <si>
    <t>NO.</t>
  </si>
  <si>
    <t>FeO*</t>
  </si>
  <si>
    <t>MgO</t>
  </si>
  <si>
    <t>CaO</t>
  </si>
  <si>
    <t>MnO</t>
  </si>
  <si>
    <t>TOTAL</t>
  </si>
  <si>
    <t>LOI</t>
  </si>
  <si>
    <t>TOTAL w FeO*</t>
  </si>
  <si>
    <t>FeO</t>
  </si>
  <si>
    <t>Na%</t>
  </si>
  <si>
    <t>K%</t>
  </si>
  <si>
    <t>Ca%</t>
  </si>
  <si>
    <t>&lt; 210</t>
  </si>
  <si>
    <t>Sr</t>
  </si>
  <si>
    <t>&lt;7</t>
  </si>
  <si>
    <t>&lt;0.2</t>
  </si>
  <si>
    <t>XRF major elements in wt.% normalized to 100% using FeO*</t>
  </si>
  <si>
    <t xml:space="preserve"> N 41°</t>
  </si>
  <si>
    <t xml:space="preserve"> W 121°</t>
  </si>
  <si>
    <t>XRF trace elements in ppm</t>
  </si>
  <si>
    <t>INAA trace elements in ppm</t>
  </si>
  <si>
    <t xml:space="preserve">3. MAP UNIT is from Donnelly-Nolan (2010); latitude and longitude are in minutes  </t>
  </si>
  <si>
    <t>4. Some data presented here have been previously published (see Grove and others, 1988, and Grove and others, 1997)</t>
  </si>
  <si>
    <t xml:space="preserve">1. All analyses done in USGS laboratories; methods, laboratories, and analysts are discussed in Donnelly-Nolan (2008) </t>
  </si>
  <si>
    <t>2. FeO* is all iron calculated as FeO; FeTO3 is all iron reported as Fe2O3; FP = Flame Photometry</t>
  </si>
  <si>
    <t>&lt; 4</t>
  </si>
  <si>
    <t>&lt; 7</t>
  </si>
  <si>
    <t>&lt; 50</t>
  </si>
  <si>
    <t>&lt; 3</t>
  </si>
  <si>
    <t>&lt; 0.6</t>
  </si>
  <si>
    <t>&lt; 5</t>
  </si>
  <si>
    <t>&lt; 6</t>
  </si>
  <si>
    <t>&lt; 1.4</t>
  </si>
  <si>
    <t>Volatiles</t>
  </si>
  <si>
    <t>NOTES</t>
  </si>
  <si>
    <t>In basaltic andesite of Paint Pot Crater</t>
  </si>
  <si>
    <t>mpp</t>
  </si>
  <si>
    <t>In andesite of Burnt Lava Flow</t>
  </si>
  <si>
    <t>In dacite of Medicine Lake Glass Flow</t>
  </si>
  <si>
    <t>dm</t>
  </si>
  <si>
    <t>dm</t>
  </si>
  <si>
    <t>dm</t>
  </si>
  <si>
    <t>&lt; 120</t>
  </si>
  <si>
    <r>
      <t>Al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  <r>
      <rPr>
        <vertAlign val="subscript"/>
        <sz val="10"/>
        <rFont val="Geneva"/>
        <family val="0"/>
      </rPr>
      <t>3</t>
    </r>
  </si>
  <si>
    <r>
      <t>Na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</si>
  <si>
    <r>
      <t>K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</si>
  <si>
    <r>
      <t>TiO</t>
    </r>
    <r>
      <rPr>
        <vertAlign val="subscript"/>
        <sz val="10"/>
        <rFont val="Geneva"/>
        <family val="0"/>
      </rPr>
      <t>2</t>
    </r>
  </si>
  <si>
    <r>
      <t>P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  <r>
      <rPr>
        <vertAlign val="subscript"/>
        <sz val="10"/>
        <rFont val="Geneva"/>
        <family val="0"/>
      </rPr>
      <t>5</t>
    </r>
  </si>
  <si>
    <r>
      <t>SiO</t>
    </r>
    <r>
      <rPr>
        <vertAlign val="subscript"/>
        <sz val="10"/>
        <rFont val="Geneva"/>
        <family val="0"/>
      </rPr>
      <t>2</t>
    </r>
  </si>
  <si>
    <r>
      <t>SiO</t>
    </r>
    <r>
      <rPr>
        <vertAlign val="subscript"/>
        <sz val="10"/>
        <rFont val="Geneva"/>
        <family val="0"/>
      </rPr>
      <t>2</t>
    </r>
  </si>
  <si>
    <r>
      <t>Al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  <r>
      <rPr>
        <vertAlign val="subscript"/>
        <sz val="10"/>
        <rFont val="Geneva"/>
        <family val="0"/>
      </rPr>
      <t>3</t>
    </r>
  </si>
  <si>
    <r>
      <t>FeTO</t>
    </r>
    <r>
      <rPr>
        <vertAlign val="subscript"/>
        <sz val="10"/>
        <rFont val="Geneva"/>
        <family val="0"/>
      </rPr>
      <t>3</t>
    </r>
  </si>
  <si>
    <r>
      <t>TiO</t>
    </r>
    <r>
      <rPr>
        <vertAlign val="subscript"/>
        <sz val="10"/>
        <rFont val="Geneva"/>
        <family val="0"/>
      </rPr>
      <t>2</t>
    </r>
  </si>
  <si>
    <r>
      <t>H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O+</t>
    </r>
  </si>
  <si>
    <r>
      <t>H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O-</t>
    </r>
  </si>
  <si>
    <r>
      <t>CO</t>
    </r>
    <r>
      <rPr>
        <vertAlign val="subscript"/>
        <sz val="10"/>
        <rFont val="Geneva"/>
        <family val="0"/>
      </rPr>
      <t>2</t>
    </r>
  </si>
  <si>
    <t>XRF major elements in wt.% as reported (not normalized)</t>
  </si>
  <si>
    <t>in rhyolite of Glass Mountain</t>
  </si>
  <si>
    <t>in rhyolite of Little Glass Mountain</t>
  </si>
  <si>
    <t>M-f</t>
  </si>
  <si>
    <t>M-h</t>
  </si>
  <si>
    <t xml:space="preserve">  FP</t>
  </si>
  <si>
    <t>&lt;9</t>
  </si>
  <si>
    <t>&lt;13</t>
  </si>
  <si>
    <t>&lt;1</t>
  </si>
  <si>
    <t xml:space="preserve">  </t>
  </si>
  <si>
    <t>&lt;10</t>
  </si>
  <si>
    <t>MAP</t>
  </si>
  <si>
    <t>UNIT</t>
  </si>
  <si>
    <t>rgm</t>
  </si>
  <si>
    <t>rlg</t>
  </si>
  <si>
    <t>abl</t>
  </si>
  <si>
    <t>&lt;0.9</t>
  </si>
  <si>
    <t>Sc</t>
  </si>
  <si>
    <t>Cr</t>
  </si>
  <si>
    <t>Fe%</t>
  </si>
  <si>
    <t>Co</t>
  </si>
  <si>
    <t>Ni</t>
  </si>
  <si>
    <t>Zn</t>
  </si>
  <si>
    <t>As</t>
  </si>
  <si>
    <t>Rb</t>
  </si>
  <si>
    <t>Zr</t>
  </si>
  <si>
    <t>Sb</t>
  </si>
  <si>
    <t>Cs</t>
  </si>
  <si>
    <t>Ba</t>
  </si>
  <si>
    <t>La</t>
  </si>
  <si>
    <t>Ce</t>
  </si>
  <si>
    <t>Nd</t>
  </si>
  <si>
    <t>Sm</t>
  </si>
  <si>
    <t>Eu</t>
  </si>
  <si>
    <t>Gd</t>
  </si>
  <si>
    <t>Tb</t>
  </si>
  <si>
    <t>Dy</t>
  </si>
  <si>
    <t>Tm</t>
  </si>
  <si>
    <t>Yb</t>
  </si>
  <si>
    <t>Table 2. Chemical analyses of plutonic inclusions in late Holocene lavas.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</si>
</sst>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.0"/>
    <numFmt numFmtId="167" formatCode=".00"/>
    <numFmt numFmtId="168" formatCode="General_)"/>
    <numFmt numFmtId="169" formatCode="0.0_)"/>
    <numFmt numFmtId="170" formatCode="0.00_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vertAlign val="subscript"/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8" fontId="1" fillId="0" borderId="0" xfId="0" applyNumberFormat="1" applyFont="1" applyAlignment="1" applyProtection="1">
      <alignment horizontal="left"/>
      <protection/>
    </xf>
    <xf numFmtId="2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40"/>
  <sheetViews>
    <sheetView tabSelected="1" workbookViewId="0" topLeftCell="A1">
      <selection activeCell="F10" sqref="F10"/>
    </sheetView>
  </sheetViews>
  <sheetFormatPr defaultColWidth="12.375" defaultRowHeight="12.75"/>
  <cols>
    <col min="1" max="1" width="6.75390625" style="12" customWidth="1"/>
    <col min="2" max="2" width="4.375" style="0" customWidth="1"/>
    <col min="3" max="3" width="5.25390625" style="0" customWidth="1"/>
    <col min="4" max="5" width="7.75390625" style="0" customWidth="1"/>
    <col min="6" max="7" width="6.75390625" style="16" customWidth="1"/>
    <col min="8" max="8" width="7.00390625" style="14" customWidth="1"/>
    <col min="9" max="10" width="6.75390625" style="14" customWidth="1"/>
    <col min="11" max="15" width="5.75390625" style="14" customWidth="1"/>
    <col min="16" max="20" width="4.125" style="0" customWidth="1"/>
    <col min="21" max="21" width="5.25390625" style="0" customWidth="1"/>
    <col min="22" max="22" width="4.375" style="0" customWidth="1"/>
    <col min="23" max="23" width="4.125" style="0" customWidth="1"/>
    <col min="24" max="24" width="5.00390625" style="0" customWidth="1"/>
    <col min="25" max="25" width="3.875" style="0" customWidth="1"/>
    <col min="26" max="26" width="6.00390625" style="0" customWidth="1"/>
    <col min="27" max="27" width="5.25390625" style="6" customWidth="1"/>
    <col min="28" max="28" width="5.625" style="6" customWidth="1"/>
    <col min="29" max="29" width="5.875" style="0" customWidth="1"/>
    <col min="30" max="30" width="6.00390625" style="14" customWidth="1"/>
    <col min="31" max="31" width="6.75390625" style="0" customWidth="1"/>
    <col min="32" max="32" width="5.25390625" style="6" customWidth="1"/>
    <col min="33" max="33" width="5.625" style="14" customWidth="1"/>
    <col min="34" max="34" width="5.375" style="6" customWidth="1"/>
    <col min="35" max="35" width="6.125" style="14" customWidth="1"/>
    <col min="36" max="36" width="5.375" style="0" customWidth="1"/>
    <col min="37" max="37" width="5.875" style="0" customWidth="1"/>
    <col min="38" max="38" width="5.625" style="0" customWidth="1"/>
    <col min="39" max="39" width="6.75390625" style="3" customWidth="1"/>
    <col min="40" max="40" width="6.125" style="3" customWidth="1"/>
    <col min="41" max="41" width="5.875" style="0" customWidth="1"/>
    <col min="42" max="42" width="6.00390625" style="6" customWidth="1"/>
    <col min="43" max="43" width="5.875" style="6" customWidth="1"/>
    <col min="44" max="44" width="5.75390625" style="6" customWidth="1"/>
    <col min="45" max="45" width="6.125" style="0" customWidth="1"/>
    <col min="46" max="46" width="6.75390625" style="7" customWidth="1"/>
    <col min="47" max="47" width="6.00390625" style="0" customWidth="1"/>
    <col min="48" max="48" width="6.75390625" style="7" customWidth="1"/>
    <col min="49" max="49" width="4.875" style="0" customWidth="1"/>
    <col min="50" max="50" width="5.625" style="0" customWidth="1"/>
    <col min="51" max="51" width="5.625" style="3" customWidth="1"/>
    <col min="52" max="52" width="6.75390625" style="7" customWidth="1"/>
    <col min="53" max="53" width="5.375" style="3" customWidth="1"/>
    <col min="54" max="54" width="6.75390625" style="3" customWidth="1"/>
    <col min="55" max="55" width="6.125" style="0" customWidth="1"/>
    <col min="56" max="56" width="5.875" style="3" customWidth="1"/>
    <col min="57" max="58" width="6.75390625" style="0" customWidth="1"/>
    <col min="59" max="59" width="6.125" style="0" customWidth="1"/>
    <col min="60" max="61" width="6.75390625" style="0" customWidth="1"/>
    <col min="62" max="62" width="6.125" style="0" customWidth="1"/>
    <col min="63" max="64" width="5.875" style="0" customWidth="1"/>
    <col min="65" max="65" width="6.75390625" style="14" customWidth="1"/>
    <col min="66" max="66" width="6.75390625" style="0" customWidth="1"/>
    <col min="67" max="67" width="8.25390625" style="0" customWidth="1"/>
    <col min="68" max="69" width="6.75390625" style="12" customWidth="1"/>
    <col min="70" max="70" width="10.75390625" style="12" customWidth="1"/>
    <col min="71" max="71" width="5.25390625" style="12" customWidth="1"/>
    <col min="72" max="76" width="5.625" style="0" customWidth="1"/>
    <col min="77" max="198" width="9.75390625" style="0" customWidth="1"/>
  </cols>
  <sheetData>
    <row r="1" ht="12.75">
      <c r="A1" s="4" t="s">
        <v>115</v>
      </c>
    </row>
    <row r="2" spans="3:76" ht="12.75">
      <c r="C2" s="8" t="s">
        <v>87</v>
      </c>
      <c r="D2" s="4" t="s">
        <v>17</v>
      </c>
      <c r="E2" s="4" t="s">
        <v>18</v>
      </c>
      <c r="F2" s="10" t="s">
        <v>36</v>
      </c>
      <c r="P2" t="s">
        <v>39</v>
      </c>
      <c r="W2" s="4" t="s">
        <v>16</v>
      </c>
      <c r="Z2" t="s">
        <v>40</v>
      </c>
      <c r="AE2" s="5"/>
      <c r="AJ2" s="6"/>
      <c r="AN2" s="5"/>
      <c r="AV2" s="11"/>
      <c r="BC2" s="3"/>
      <c r="BE2" t="s">
        <v>76</v>
      </c>
      <c r="BF2" s="6"/>
      <c r="BG2" s="3"/>
      <c r="BH2" s="5"/>
      <c r="BI2" s="3"/>
      <c r="BJ2" s="3"/>
      <c r="BK2" s="3"/>
      <c r="BL2" s="3"/>
      <c r="BN2" s="3"/>
      <c r="BP2" s="14"/>
      <c r="BQ2" s="14"/>
      <c r="BR2" s="14"/>
      <c r="BS2" s="14" t="s">
        <v>81</v>
      </c>
      <c r="BT2" s="14" t="s">
        <v>81</v>
      </c>
      <c r="BU2" s="5" t="s">
        <v>53</v>
      </c>
      <c r="BV2" s="3"/>
      <c r="BW2" s="3"/>
      <c r="BX2" s="3"/>
    </row>
    <row r="3" spans="1:76" ht="16.5">
      <c r="A3" s="12" t="s">
        <v>19</v>
      </c>
      <c r="B3" s="4" t="s">
        <v>20</v>
      </c>
      <c r="C3" s="8" t="s">
        <v>88</v>
      </c>
      <c r="D3" s="4" t="s">
        <v>37</v>
      </c>
      <c r="E3" s="4" t="s">
        <v>38</v>
      </c>
      <c r="F3" s="16" t="s">
        <v>68</v>
      </c>
      <c r="G3" s="16" t="s">
        <v>63</v>
      </c>
      <c r="H3" s="14" t="s">
        <v>21</v>
      </c>
      <c r="I3" s="14" t="s">
        <v>22</v>
      </c>
      <c r="J3" s="14" t="s">
        <v>23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24</v>
      </c>
      <c r="P3" s="13" t="s">
        <v>100</v>
      </c>
      <c r="Q3" s="13" t="s">
        <v>33</v>
      </c>
      <c r="R3" s="13" t="s">
        <v>6</v>
      </c>
      <c r="S3" s="13" t="s">
        <v>101</v>
      </c>
      <c r="T3" s="13" t="s">
        <v>5</v>
      </c>
      <c r="U3" s="13" t="s">
        <v>104</v>
      </c>
      <c r="V3" s="12" t="s">
        <v>97</v>
      </c>
      <c r="W3" s="12" t="s">
        <v>7</v>
      </c>
      <c r="X3" s="12" t="s">
        <v>98</v>
      </c>
      <c r="Y3" s="8" t="s">
        <v>94</v>
      </c>
      <c r="Z3" s="14" t="s">
        <v>29</v>
      </c>
      <c r="AA3" s="16" t="s">
        <v>30</v>
      </c>
      <c r="AB3" s="15" t="s">
        <v>31</v>
      </c>
      <c r="AC3" s="16" t="s">
        <v>93</v>
      </c>
      <c r="AD3" s="14" t="s">
        <v>94</v>
      </c>
      <c r="AE3" s="14" t="s">
        <v>95</v>
      </c>
      <c r="AF3" s="16" t="s">
        <v>96</v>
      </c>
      <c r="AG3" s="14" t="s">
        <v>97</v>
      </c>
      <c r="AH3" s="16" t="s">
        <v>98</v>
      </c>
      <c r="AI3" s="14" t="s">
        <v>99</v>
      </c>
      <c r="AJ3" s="16" t="s">
        <v>100</v>
      </c>
      <c r="AK3" s="12" t="s">
        <v>33</v>
      </c>
      <c r="AL3" s="13" t="s">
        <v>101</v>
      </c>
      <c r="AM3" s="14" t="s">
        <v>102</v>
      </c>
      <c r="AN3" s="14" t="s">
        <v>103</v>
      </c>
      <c r="AO3" s="12" t="s">
        <v>104</v>
      </c>
      <c r="AP3" s="16" t="s">
        <v>105</v>
      </c>
      <c r="AQ3" s="16" t="s">
        <v>106</v>
      </c>
      <c r="AR3" s="16" t="s">
        <v>107</v>
      </c>
      <c r="AS3" s="14" t="s">
        <v>108</v>
      </c>
      <c r="AT3" s="1" t="s">
        <v>109</v>
      </c>
      <c r="AU3" s="14" t="s">
        <v>110</v>
      </c>
      <c r="AV3" s="1" t="s">
        <v>111</v>
      </c>
      <c r="AW3" s="14" t="s">
        <v>112</v>
      </c>
      <c r="AX3" s="14" t="s">
        <v>113</v>
      </c>
      <c r="AY3" s="14" t="s">
        <v>114</v>
      </c>
      <c r="AZ3" s="1" t="s">
        <v>0</v>
      </c>
      <c r="BA3" s="14" t="s">
        <v>1</v>
      </c>
      <c r="BB3" s="14" t="s">
        <v>2</v>
      </c>
      <c r="BC3" s="14" t="s">
        <v>3</v>
      </c>
      <c r="BD3" s="14" t="s">
        <v>4</v>
      </c>
      <c r="BE3" s="16" t="s">
        <v>69</v>
      </c>
      <c r="BF3" s="16" t="s">
        <v>70</v>
      </c>
      <c r="BG3" s="14" t="s">
        <v>71</v>
      </c>
      <c r="BH3" s="14" t="s">
        <v>22</v>
      </c>
      <c r="BI3" s="14" t="s">
        <v>23</v>
      </c>
      <c r="BJ3" s="14" t="s">
        <v>64</v>
      </c>
      <c r="BK3" s="14" t="s">
        <v>65</v>
      </c>
      <c r="BL3" s="14" t="s">
        <v>72</v>
      </c>
      <c r="BM3" s="14" t="s">
        <v>67</v>
      </c>
      <c r="BN3" s="14" t="s">
        <v>24</v>
      </c>
      <c r="BO3" s="8" t="s">
        <v>25</v>
      </c>
      <c r="BP3" s="14" t="s">
        <v>26</v>
      </c>
      <c r="BQ3" s="12" t="s">
        <v>21</v>
      </c>
      <c r="BR3" s="12" t="s">
        <v>27</v>
      </c>
      <c r="BS3" s="14" t="s">
        <v>64</v>
      </c>
      <c r="BT3" s="1" t="s">
        <v>65</v>
      </c>
      <c r="BU3" s="14" t="s">
        <v>28</v>
      </c>
      <c r="BV3" s="14" t="s">
        <v>73</v>
      </c>
      <c r="BW3" s="14" t="s">
        <v>74</v>
      </c>
      <c r="BX3" s="14" t="s">
        <v>75</v>
      </c>
    </row>
    <row r="4" ht="12.75">
      <c r="A4" s="18" t="s">
        <v>77</v>
      </c>
    </row>
    <row r="5" spans="1:76" ht="12.75">
      <c r="A5" s="12">
        <v>1045</v>
      </c>
      <c r="B5" s="4" t="s">
        <v>13</v>
      </c>
      <c r="C5" s="8" t="s">
        <v>89</v>
      </c>
      <c r="D5" s="5">
        <v>37.06</v>
      </c>
      <c r="E5" s="5">
        <v>31.24</v>
      </c>
      <c r="F5" s="16">
        <f aca="true" t="shared" si="0" ref="F5:F11">BE5/BR5*100</f>
        <v>49.971846846846844</v>
      </c>
      <c r="G5" s="19">
        <f aca="true" t="shared" si="1" ref="G5:G11">BF5/BR5*100</f>
        <v>16.992438867438867</v>
      </c>
      <c r="H5" s="14">
        <f aca="true" t="shared" si="2" ref="H5:H11">BQ5/BR5*100</f>
        <v>8.090009652509652</v>
      </c>
      <c r="I5" s="14">
        <f aca="true" t="shared" si="3" ref="I5:I11">BH5/BR5*100</f>
        <v>10.85907335907336</v>
      </c>
      <c r="J5" s="14">
        <f aca="true" t="shared" si="4" ref="J5:J11">BI5/BR5*100</f>
        <v>9.521798584298585</v>
      </c>
      <c r="K5" s="14">
        <f aca="true" t="shared" si="5" ref="K5:K11">BJ5/BR5*100</f>
        <v>2.483510296010296</v>
      </c>
      <c r="L5" s="14">
        <f aca="true" t="shared" si="6" ref="L5:L11">BK5/BR5*100</f>
        <v>0.9049227799227798</v>
      </c>
      <c r="M5" s="14">
        <f aca="true" t="shared" si="7" ref="M5:M11">BL5/BR5*100</f>
        <v>0.834539897039897</v>
      </c>
      <c r="N5" s="14">
        <f aca="true" t="shared" si="8" ref="N5:N11">BM5/BR5*100</f>
        <v>0.18098455598455598</v>
      </c>
      <c r="O5" s="14">
        <f aca="true" t="shared" si="9" ref="O5:O11">BN5/BR5*100</f>
        <v>0.16087516087516088</v>
      </c>
      <c r="P5">
        <v>43</v>
      </c>
      <c r="Q5">
        <v>355</v>
      </c>
      <c r="R5">
        <v>19</v>
      </c>
      <c r="S5">
        <v>88</v>
      </c>
      <c r="T5">
        <v>4</v>
      </c>
      <c r="U5">
        <v>166</v>
      </c>
      <c r="V5">
        <v>250</v>
      </c>
      <c r="W5" s="8"/>
      <c r="X5">
        <v>80</v>
      </c>
      <c r="Z5" s="3">
        <v>1.89</v>
      </c>
      <c r="AA5" s="14"/>
      <c r="AB5"/>
      <c r="AC5" s="3">
        <v>21.3</v>
      </c>
      <c r="AD5" s="16">
        <v>330</v>
      </c>
      <c r="AE5" s="3">
        <v>6.34</v>
      </c>
      <c r="AF5" s="6">
        <v>45.6</v>
      </c>
      <c r="AG5" s="13">
        <v>219</v>
      </c>
      <c r="AH5" s="2">
        <v>88</v>
      </c>
      <c r="AI5" s="12"/>
      <c r="AJ5" s="2">
        <v>39</v>
      </c>
      <c r="AK5">
        <v>388</v>
      </c>
      <c r="AL5" s="13">
        <v>200</v>
      </c>
      <c r="AM5" s="14"/>
      <c r="AN5" s="3">
        <v>9.7</v>
      </c>
      <c r="AO5">
        <v>180</v>
      </c>
      <c r="AP5" s="6">
        <v>6.32</v>
      </c>
      <c r="AQ5" s="6">
        <v>13.9</v>
      </c>
      <c r="AR5" s="6">
        <v>7.9</v>
      </c>
      <c r="AS5" s="3">
        <v>2.47</v>
      </c>
      <c r="AT5" s="7">
        <v>0.8</v>
      </c>
      <c r="AU5" s="3"/>
      <c r="AV5" s="7">
        <v>0.37</v>
      </c>
      <c r="AW5" s="3"/>
      <c r="AX5" s="7"/>
      <c r="AY5" s="3">
        <v>1.61</v>
      </c>
      <c r="AZ5" s="7">
        <v>0.224</v>
      </c>
      <c r="BA5" s="3">
        <v>1.67</v>
      </c>
      <c r="BB5" s="7">
        <v>0.28</v>
      </c>
      <c r="BC5" s="3">
        <v>0.88</v>
      </c>
      <c r="BD5" s="3">
        <v>0.54</v>
      </c>
      <c r="BE5" s="6">
        <v>49.7</v>
      </c>
      <c r="BF5" s="16">
        <v>16.9</v>
      </c>
      <c r="BG5" s="3">
        <v>8.94</v>
      </c>
      <c r="BH5" s="3">
        <v>10.8</v>
      </c>
      <c r="BI5" s="3">
        <v>9.47</v>
      </c>
      <c r="BJ5" s="3">
        <v>2.47</v>
      </c>
      <c r="BK5" s="3">
        <v>0.9</v>
      </c>
      <c r="BL5" s="3">
        <v>0.83</v>
      </c>
      <c r="BM5" s="14">
        <v>0.18</v>
      </c>
      <c r="BN5" s="14">
        <v>0.16</v>
      </c>
      <c r="BO5">
        <f aca="true" t="shared" si="10" ref="BO5:BO11">BE5+BF5+BG5+BH5+BI5+BJ5+BK5+BL5+BM5+BN5</f>
        <v>100.35</v>
      </c>
      <c r="BP5" s="3">
        <v>0.12</v>
      </c>
      <c r="BQ5" s="14">
        <f aca="true" t="shared" si="11" ref="BQ5:BQ11">BG5*0.9</f>
        <v>8.046</v>
      </c>
      <c r="BR5" s="14">
        <f aca="true" t="shared" si="12" ref="BR5:BR11">BQ5+BM5+BL5+BN5+BK5+BJ5+BI5+BH5+BF5+BE5</f>
        <v>99.456</v>
      </c>
      <c r="BS5" s="3">
        <v>2.52</v>
      </c>
      <c r="BT5" s="3">
        <v>0.847</v>
      </c>
      <c r="BU5" s="3">
        <v>5.14</v>
      </c>
      <c r="BV5" s="3">
        <v>0.39</v>
      </c>
      <c r="BW5" s="3">
        <v>0.09</v>
      </c>
      <c r="BX5" s="3">
        <v>0.06</v>
      </c>
    </row>
    <row r="6" spans="1:76" ht="12.75">
      <c r="A6" s="12">
        <v>1140</v>
      </c>
      <c r="B6" s="4" t="s">
        <v>80</v>
      </c>
      <c r="C6" s="8" t="s">
        <v>89</v>
      </c>
      <c r="D6" s="5">
        <v>35.15</v>
      </c>
      <c r="E6" s="5">
        <v>29.83</v>
      </c>
      <c r="F6" s="16">
        <f t="shared" si="0"/>
        <v>75.42983915696063</v>
      </c>
      <c r="G6" s="19">
        <f t="shared" si="1"/>
        <v>13.210306055563958</v>
      </c>
      <c r="H6" s="14">
        <f t="shared" si="2"/>
        <v>1.497504159733777</v>
      </c>
      <c r="I6" s="14">
        <f t="shared" si="3"/>
        <v>0.26218928049210916</v>
      </c>
      <c r="J6" s="14">
        <f t="shared" si="4"/>
        <v>0.9882519033933344</v>
      </c>
      <c r="K6" s="14">
        <f t="shared" si="5"/>
        <v>3.9530076135733374</v>
      </c>
      <c r="L6" s="14">
        <f t="shared" si="6"/>
        <v>4.376544143599053</v>
      </c>
      <c r="M6" s="14">
        <f t="shared" si="7"/>
        <v>0.26218928049210916</v>
      </c>
      <c r="N6" s="14">
        <f t="shared" si="8"/>
        <v>0</v>
      </c>
      <c r="O6" s="14">
        <f t="shared" si="9"/>
        <v>0.0201684061917007</v>
      </c>
      <c r="P6">
        <v>123</v>
      </c>
      <c r="Q6">
        <v>103</v>
      </c>
      <c r="R6">
        <v>24</v>
      </c>
      <c r="S6">
        <v>183</v>
      </c>
      <c r="T6">
        <v>6</v>
      </c>
      <c r="U6">
        <v>861</v>
      </c>
      <c r="V6" s="8"/>
      <c r="W6" s="8"/>
      <c r="X6">
        <v>20</v>
      </c>
      <c r="Z6" s="3">
        <v>3.139999999999418</v>
      </c>
      <c r="AA6" s="14">
        <v>3.5</v>
      </c>
      <c r="AB6" s="12" t="s">
        <v>45</v>
      </c>
      <c r="AC6" s="3">
        <v>4.5</v>
      </c>
      <c r="AD6" s="16" t="s">
        <v>45</v>
      </c>
      <c r="AE6" s="3">
        <v>1.1200000000008004</v>
      </c>
      <c r="AF6" s="6">
        <v>1.6000000000003638</v>
      </c>
      <c r="AG6" s="13" t="s">
        <v>47</v>
      </c>
      <c r="AH6" s="2">
        <v>19</v>
      </c>
      <c r="AI6" s="12" t="s">
        <v>48</v>
      </c>
      <c r="AJ6" s="2">
        <v>120</v>
      </c>
      <c r="AK6" s="12" t="s">
        <v>32</v>
      </c>
      <c r="AL6" s="13">
        <v>210</v>
      </c>
      <c r="AM6" s="14">
        <v>0.2400000000000091</v>
      </c>
      <c r="AN6" s="6">
        <v>4.30000000000291</v>
      </c>
      <c r="AO6" s="2">
        <v>934</v>
      </c>
      <c r="AP6" s="6">
        <v>24.89999999999418</v>
      </c>
      <c r="AQ6" s="6">
        <v>47</v>
      </c>
      <c r="AR6" s="6">
        <v>18</v>
      </c>
      <c r="AS6" s="3">
        <v>4.029999999998836</v>
      </c>
      <c r="AT6" s="7">
        <v>0.569999999999709</v>
      </c>
      <c r="AU6" s="12" t="s">
        <v>50</v>
      </c>
      <c r="AV6" s="7">
        <v>0.7799999999997453</v>
      </c>
      <c r="AX6" s="12" t="s">
        <v>52</v>
      </c>
      <c r="AY6" s="3">
        <v>2.5</v>
      </c>
      <c r="AZ6" s="7">
        <v>0.4099999999998545</v>
      </c>
      <c r="BA6" s="3">
        <v>5.69999999999709</v>
      </c>
      <c r="BB6" s="7">
        <v>0.9399999999995998</v>
      </c>
      <c r="BC6" s="3">
        <v>13</v>
      </c>
      <c r="BD6" s="3">
        <v>4.099999999998545</v>
      </c>
      <c r="BE6" s="6">
        <v>74.8</v>
      </c>
      <c r="BF6" s="16">
        <v>13.1</v>
      </c>
      <c r="BG6" s="3">
        <v>1.65</v>
      </c>
      <c r="BH6" s="3">
        <v>0.26</v>
      </c>
      <c r="BI6" s="3">
        <v>0.98</v>
      </c>
      <c r="BJ6" s="3">
        <v>3.92</v>
      </c>
      <c r="BK6" s="3">
        <v>4.34</v>
      </c>
      <c r="BL6" s="3">
        <v>0.26</v>
      </c>
      <c r="BM6" s="14">
        <v>0</v>
      </c>
      <c r="BN6" s="14">
        <v>0.02</v>
      </c>
      <c r="BO6">
        <f t="shared" si="10"/>
        <v>99.33000000000001</v>
      </c>
      <c r="BP6" s="3">
        <v>0.42</v>
      </c>
      <c r="BQ6" s="14">
        <f t="shared" si="11"/>
        <v>1.4849999999999999</v>
      </c>
      <c r="BR6" s="14">
        <f t="shared" si="12"/>
        <v>99.16499999999999</v>
      </c>
      <c r="BS6" s="3">
        <v>4.14</v>
      </c>
      <c r="BT6" s="3">
        <v>4.44</v>
      </c>
      <c r="BU6" s="3"/>
      <c r="BV6" s="3"/>
      <c r="BW6" s="3"/>
      <c r="BX6" s="3"/>
    </row>
    <row r="7" spans="1:72" ht="12.75">
      <c r="A7" s="13">
        <v>1543</v>
      </c>
      <c r="B7" s="4" t="s">
        <v>8</v>
      </c>
      <c r="C7" s="8" t="s">
        <v>89</v>
      </c>
      <c r="D7" s="5">
        <v>37.2</v>
      </c>
      <c r="E7" s="5">
        <v>31.21</v>
      </c>
      <c r="F7" s="16">
        <f t="shared" si="0"/>
        <v>76.91607039843974</v>
      </c>
      <c r="G7" s="19">
        <f t="shared" si="1"/>
        <v>12.751874829220899</v>
      </c>
      <c r="H7" s="14">
        <f t="shared" si="2"/>
        <v>0.828871863898843</v>
      </c>
      <c r="I7" s="14">
        <f t="shared" si="3"/>
        <v>0.14168749810249023</v>
      </c>
      <c r="J7" s="14">
        <f t="shared" si="4"/>
        <v>0.6274732058818979</v>
      </c>
      <c r="K7" s="14">
        <f t="shared" si="5"/>
        <v>3.6332722727685507</v>
      </c>
      <c r="L7" s="14">
        <f t="shared" si="6"/>
        <v>4.959062433585087</v>
      </c>
      <c r="M7" s="14">
        <f t="shared" si="7"/>
        <v>0.14168749810249023</v>
      </c>
      <c r="N7" s="14">
        <f t="shared" si="8"/>
        <v>0</v>
      </c>
      <c r="O7" s="14">
        <f t="shared" si="9"/>
        <v>0</v>
      </c>
      <c r="P7">
        <v>155</v>
      </c>
      <c r="Q7">
        <v>41</v>
      </c>
      <c r="R7">
        <v>23</v>
      </c>
      <c r="S7">
        <v>144</v>
      </c>
      <c r="T7">
        <v>8</v>
      </c>
      <c r="U7">
        <v>661</v>
      </c>
      <c r="V7">
        <v>3</v>
      </c>
      <c r="W7">
        <v>3</v>
      </c>
      <c r="X7">
        <v>11</v>
      </c>
      <c r="Z7">
        <v>2.73</v>
      </c>
      <c r="AA7" s="14">
        <v>4.34</v>
      </c>
      <c r="AB7">
        <v>0.46</v>
      </c>
      <c r="AC7" s="3">
        <v>2.44</v>
      </c>
      <c r="AD7" s="16" t="s">
        <v>12</v>
      </c>
      <c r="AE7" s="3">
        <v>0.687</v>
      </c>
      <c r="AF7" s="6">
        <v>0.74</v>
      </c>
      <c r="AG7" s="13" t="s">
        <v>34</v>
      </c>
      <c r="AH7" s="2">
        <v>12.1</v>
      </c>
      <c r="AI7" s="12">
        <v>1.39</v>
      </c>
      <c r="AJ7">
        <v>164</v>
      </c>
      <c r="AK7">
        <v>37</v>
      </c>
      <c r="AL7" s="12">
        <v>155</v>
      </c>
      <c r="AM7" s="14">
        <v>0.43</v>
      </c>
      <c r="AN7">
        <v>7.58</v>
      </c>
      <c r="AO7">
        <v>610</v>
      </c>
      <c r="AP7" s="6">
        <v>21.2</v>
      </c>
      <c r="AQ7" s="6">
        <v>39.6</v>
      </c>
      <c r="AR7" s="6">
        <v>16</v>
      </c>
      <c r="AS7">
        <v>3.33</v>
      </c>
      <c r="AT7" s="7">
        <v>0.362</v>
      </c>
      <c r="AV7" s="7">
        <v>0.496</v>
      </c>
      <c r="AY7" s="3">
        <v>2.48</v>
      </c>
      <c r="AZ7">
        <v>0.355</v>
      </c>
      <c r="BA7" s="3">
        <v>5.2</v>
      </c>
      <c r="BB7" s="7">
        <v>0.784</v>
      </c>
      <c r="BC7" s="3">
        <v>18.3</v>
      </c>
      <c r="BD7" s="3">
        <v>5.49</v>
      </c>
      <c r="BE7" s="6">
        <v>76</v>
      </c>
      <c r="BF7" s="16">
        <v>12.60000000000582</v>
      </c>
      <c r="BG7" s="3">
        <v>0.9099999999998545</v>
      </c>
      <c r="BH7" s="3">
        <v>0.14000000000010004</v>
      </c>
      <c r="BI7" s="3">
        <v>0.6199999999998909</v>
      </c>
      <c r="BJ7" s="3">
        <v>3.5900000000001455</v>
      </c>
      <c r="BK7" s="3">
        <v>4.900000000001455</v>
      </c>
      <c r="BL7" s="3">
        <v>0.14000000000010004</v>
      </c>
      <c r="BM7" s="12">
        <v>0</v>
      </c>
      <c r="BN7" s="12">
        <v>0</v>
      </c>
      <c r="BO7">
        <f t="shared" si="10"/>
        <v>98.90000000000737</v>
      </c>
      <c r="BP7" s="3">
        <v>0.40000000000009095</v>
      </c>
      <c r="BQ7" s="14">
        <f t="shared" si="11"/>
        <v>0.818999999999869</v>
      </c>
      <c r="BR7" s="14">
        <f t="shared" si="12"/>
        <v>98.80900000000739</v>
      </c>
      <c r="BS7">
        <v>3.73</v>
      </c>
      <c r="BT7" s="3"/>
    </row>
    <row r="8" spans="1:72" ht="12.75">
      <c r="A8" s="13">
        <v>1690</v>
      </c>
      <c r="B8" s="4" t="s">
        <v>8</v>
      </c>
      <c r="C8" s="8" t="s">
        <v>89</v>
      </c>
      <c r="D8" s="5">
        <v>35.15</v>
      </c>
      <c r="E8" s="5">
        <v>29.82</v>
      </c>
      <c r="F8" s="16">
        <f t="shared" si="0"/>
        <v>71.1518858307849</v>
      </c>
      <c r="G8" s="19">
        <f t="shared" si="1"/>
        <v>15.188583078491336</v>
      </c>
      <c r="H8" s="14">
        <f t="shared" si="2"/>
        <v>2.0183486238532113</v>
      </c>
      <c r="I8" s="14">
        <f t="shared" si="3"/>
        <v>0.7237512742099897</v>
      </c>
      <c r="J8" s="14">
        <f t="shared" si="4"/>
        <v>2.2018348623853212</v>
      </c>
      <c r="K8" s="14">
        <f t="shared" si="5"/>
        <v>4.648318042813456</v>
      </c>
      <c r="L8" s="14">
        <f t="shared" si="6"/>
        <v>3.4250764525993884</v>
      </c>
      <c r="M8" s="14">
        <f t="shared" si="7"/>
        <v>0.4892966360856269</v>
      </c>
      <c r="N8" s="14">
        <f t="shared" si="8"/>
        <v>0.08154943934760449</v>
      </c>
      <c r="O8" s="14">
        <f t="shared" si="9"/>
        <v>0.07135575942915394</v>
      </c>
      <c r="P8">
        <v>94</v>
      </c>
      <c r="Q8">
        <v>333</v>
      </c>
      <c r="R8">
        <v>24</v>
      </c>
      <c r="S8">
        <v>185</v>
      </c>
      <c r="T8">
        <v>6</v>
      </c>
      <c r="U8">
        <v>814</v>
      </c>
      <c r="V8">
        <v>3</v>
      </c>
      <c r="W8">
        <v>12</v>
      </c>
      <c r="X8">
        <v>30</v>
      </c>
      <c r="Y8">
        <v>6</v>
      </c>
      <c r="Z8">
        <v>3.53</v>
      </c>
      <c r="AA8" s="14">
        <v>2.92</v>
      </c>
      <c r="AB8">
        <v>1.68</v>
      </c>
      <c r="AC8" s="3">
        <v>6.99</v>
      </c>
      <c r="AD8" s="16">
        <v>4.6</v>
      </c>
      <c r="AE8" s="3">
        <v>1.61</v>
      </c>
      <c r="AF8" s="6">
        <v>3.83</v>
      </c>
      <c r="AG8" s="13" t="s">
        <v>83</v>
      </c>
      <c r="AH8" s="2">
        <v>31.8</v>
      </c>
      <c r="AI8" s="12">
        <v>1.09</v>
      </c>
      <c r="AJ8">
        <v>87</v>
      </c>
      <c r="AK8">
        <v>334</v>
      </c>
      <c r="AL8" s="12">
        <v>179</v>
      </c>
      <c r="AM8" s="14">
        <v>0.149</v>
      </c>
      <c r="AN8">
        <v>3.54</v>
      </c>
      <c r="AO8">
        <v>825</v>
      </c>
      <c r="AP8" s="6">
        <v>27.3</v>
      </c>
      <c r="AQ8" s="6">
        <v>49.7</v>
      </c>
      <c r="AR8" s="6">
        <v>20.5</v>
      </c>
      <c r="AS8" s="3">
        <v>3.9</v>
      </c>
      <c r="AT8" s="7">
        <v>0.912</v>
      </c>
      <c r="AV8" s="7">
        <v>0.471</v>
      </c>
      <c r="AY8" s="3">
        <v>1.96</v>
      </c>
      <c r="AZ8">
        <v>0.285</v>
      </c>
      <c r="BA8" s="3">
        <v>4.46</v>
      </c>
      <c r="BB8" s="7">
        <v>0.534</v>
      </c>
      <c r="BC8" s="3">
        <v>7.13</v>
      </c>
      <c r="BD8" s="3">
        <v>1.29</v>
      </c>
      <c r="BE8" s="6">
        <v>69.8</v>
      </c>
      <c r="BF8" s="16">
        <v>14.9</v>
      </c>
      <c r="BG8" s="3">
        <v>2.2</v>
      </c>
      <c r="BH8" s="3">
        <v>0.71</v>
      </c>
      <c r="BI8" s="3">
        <v>2.16</v>
      </c>
      <c r="BJ8" s="3">
        <v>4.56</v>
      </c>
      <c r="BK8" s="3">
        <v>3.36</v>
      </c>
      <c r="BL8" s="3">
        <v>0.48</v>
      </c>
      <c r="BM8" s="14">
        <v>0.08</v>
      </c>
      <c r="BN8" s="14">
        <v>0.07</v>
      </c>
      <c r="BO8">
        <f t="shared" si="10"/>
        <v>98.32</v>
      </c>
      <c r="BP8" s="3">
        <v>0.35</v>
      </c>
      <c r="BQ8" s="14">
        <f t="shared" si="11"/>
        <v>1.9800000000000002</v>
      </c>
      <c r="BR8" s="14">
        <f t="shared" si="12"/>
        <v>98.1</v>
      </c>
      <c r="BS8">
        <v>4.74</v>
      </c>
      <c r="BT8" s="3"/>
    </row>
    <row r="9" spans="1:76" ht="12.75">
      <c r="A9" s="12">
        <v>1139</v>
      </c>
      <c r="B9" s="4" t="s">
        <v>79</v>
      </c>
      <c r="C9" s="8" t="s">
        <v>89</v>
      </c>
      <c r="D9" s="5">
        <v>37.65</v>
      </c>
      <c r="E9" s="5">
        <v>31.39</v>
      </c>
      <c r="F9" s="16">
        <f t="shared" si="0"/>
        <v>58.05777652778335</v>
      </c>
      <c r="G9" s="19">
        <f t="shared" si="1"/>
        <v>15.870464863996144</v>
      </c>
      <c r="H9" s="14">
        <f t="shared" si="2"/>
        <v>8.714693237976617</v>
      </c>
      <c r="I9" s="14">
        <f t="shared" si="3"/>
        <v>3.0334686005866045</v>
      </c>
      <c r="J9" s="14">
        <f t="shared" si="4"/>
        <v>5.785688456747961</v>
      </c>
      <c r="K9" s="14">
        <f t="shared" si="5"/>
        <v>4.168508176302785</v>
      </c>
      <c r="L9" s="14">
        <f t="shared" si="6"/>
        <v>2.0591425931134237</v>
      </c>
      <c r="M9" s="14">
        <f t="shared" si="7"/>
        <v>1.6774478685363012</v>
      </c>
      <c r="N9" s="14">
        <f t="shared" si="8"/>
        <v>0.4520069106834345</v>
      </c>
      <c r="O9" s="14">
        <f t="shared" si="9"/>
        <v>0.18080276427337377</v>
      </c>
      <c r="P9">
        <v>52</v>
      </c>
      <c r="Q9">
        <v>325</v>
      </c>
      <c r="R9">
        <v>40</v>
      </c>
      <c r="S9">
        <v>208</v>
      </c>
      <c r="T9">
        <v>12</v>
      </c>
      <c r="U9">
        <v>527</v>
      </c>
      <c r="V9" s="8"/>
      <c r="W9" s="8"/>
      <c r="X9">
        <v>75</v>
      </c>
      <c r="Z9" s="3">
        <v>3.1899999999986903</v>
      </c>
      <c r="AA9" s="14">
        <v>2.900000000001455</v>
      </c>
      <c r="AB9" s="3">
        <v>3.099999999998545</v>
      </c>
      <c r="AC9" s="3">
        <v>23.70000000001164</v>
      </c>
      <c r="AD9" s="16" t="s">
        <v>46</v>
      </c>
      <c r="AE9" s="3">
        <v>6.930000000000291</v>
      </c>
      <c r="AF9" s="6">
        <v>19.89999999999418</v>
      </c>
      <c r="AG9" s="13" t="s">
        <v>62</v>
      </c>
      <c r="AH9" s="2">
        <v>97</v>
      </c>
      <c r="AI9" s="12" t="s">
        <v>45</v>
      </c>
      <c r="AJ9" s="2">
        <v>59</v>
      </c>
      <c r="AK9" s="2">
        <v>316</v>
      </c>
      <c r="AL9" s="13">
        <v>280</v>
      </c>
      <c r="AM9" s="14" t="s">
        <v>49</v>
      </c>
      <c r="AN9" s="6">
        <v>3.7000000000007276</v>
      </c>
      <c r="AO9" s="2">
        <v>550</v>
      </c>
      <c r="AP9" s="6">
        <v>24.39999999999418</v>
      </c>
      <c r="AQ9" s="6">
        <v>53</v>
      </c>
      <c r="AR9" s="6">
        <v>27</v>
      </c>
      <c r="AS9" s="3">
        <v>7.279999999998836</v>
      </c>
      <c r="AT9" s="7">
        <v>1.7800000000006548</v>
      </c>
      <c r="AU9" s="12" t="s">
        <v>51</v>
      </c>
      <c r="AV9" s="7">
        <v>1.2000000000007276</v>
      </c>
      <c r="AX9" s="12" t="s">
        <v>48</v>
      </c>
      <c r="AY9" s="3">
        <v>4.69999999999709</v>
      </c>
      <c r="AZ9" s="7">
        <v>0.680000000000291</v>
      </c>
      <c r="BA9" s="3">
        <v>5.599999999998545</v>
      </c>
      <c r="BB9" s="7">
        <v>1.1000000000003638</v>
      </c>
      <c r="BC9" s="3">
        <v>6.400000000001455</v>
      </c>
      <c r="BD9" s="3">
        <v>2.2000000000007276</v>
      </c>
      <c r="BE9" s="6">
        <v>57.8</v>
      </c>
      <c r="BF9" s="16">
        <v>15.8</v>
      </c>
      <c r="BG9" s="3">
        <v>9.64</v>
      </c>
      <c r="BH9" s="3">
        <v>3.02</v>
      </c>
      <c r="BI9" s="3">
        <v>5.76</v>
      </c>
      <c r="BJ9" s="3">
        <v>4.15</v>
      </c>
      <c r="BK9" s="3">
        <v>2.05</v>
      </c>
      <c r="BL9" s="3">
        <v>1.67</v>
      </c>
      <c r="BM9" s="14">
        <v>0.45</v>
      </c>
      <c r="BN9" s="14">
        <v>0.18</v>
      </c>
      <c r="BO9">
        <f t="shared" si="10"/>
        <v>100.52000000000001</v>
      </c>
      <c r="BP9" s="9"/>
      <c r="BQ9" s="14">
        <f t="shared" si="11"/>
        <v>8.676</v>
      </c>
      <c r="BR9" s="14">
        <f t="shared" si="12"/>
        <v>99.556</v>
      </c>
      <c r="BS9" s="3">
        <v>4.43</v>
      </c>
      <c r="BT9" s="3">
        <v>2.045</v>
      </c>
      <c r="BU9" s="3"/>
      <c r="BV9" s="3"/>
      <c r="BW9" s="3"/>
      <c r="BX9" s="3"/>
    </row>
    <row r="10" spans="1:72" ht="12.75">
      <c r="A10" s="13">
        <v>1546</v>
      </c>
      <c r="B10" s="4" t="s">
        <v>8</v>
      </c>
      <c r="C10" s="8" t="s">
        <v>89</v>
      </c>
      <c r="D10" s="5">
        <v>37.18</v>
      </c>
      <c r="E10" s="5">
        <v>31.17</v>
      </c>
      <c r="F10" s="16">
        <f t="shared" si="0"/>
        <v>50.47858942065492</v>
      </c>
      <c r="G10" s="19">
        <f t="shared" si="1"/>
        <v>20.453400503778337</v>
      </c>
      <c r="H10" s="14">
        <f t="shared" si="2"/>
        <v>6.075566750629723</v>
      </c>
      <c r="I10" s="14">
        <f t="shared" si="3"/>
        <v>7.304785894206549</v>
      </c>
      <c r="J10" s="14">
        <f t="shared" si="4"/>
        <v>11.28463476070529</v>
      </c>
      <c r="K10" s="14">
        <f t="shared" si="5"/>
        <v>2.9319899244332497</v>
      </c>
      <c r="L10" s="14">
        <f t="shared" si="6"/>
        <v>0.5138539042821159</v>
      </c>
      <c r="M10" s="14">
        <f t="shared" si="7"/>
        <v>0.6952141057934508</v>
      </c>
      <c r="N10" s="14">
        <f t="shared" si="8"/>
        <v>0.16120906801007556</v>
      </c>
      <c r="O10" s="14">
        <f t="shared" si="9"/>
        <v>0.10075566750629722</v>
      </c>
      <c r="P10">
        <v>7</v>
      </c>
      <c r="Q10">
        <v>418</v>
      </c>
      <c r="R10">
        <v>18</v>
      </c>
      <c r="S10">
        <v>101</v>
      </c>
      <c r="T10">
        <v>7</v>
      </c>
      <c r="U10">
        <v>193</v>
      </c>
      <c r="V10">
        <v>97</v>
      </c>
      <c r="W10">
        <v>23</v>
      </c>
      <c r="X10">
        <v>64</v>
      </c>
      <c r="Y10">
        <v>167</v>
      </c>
      <c r="Z10">
        <v>2.23</v>
      </c>
      <c r="AA10" s="14" t="s">
        <v>10</v>
      </c>
      <c r="AB10" s="3">
        <v>8.1</v>
      </c>
      <c r="AC10" s="3">
        <v>21</v>
      </c>
      <c r="AD10" s="16">
        <v>187</v>
      </c>
      <c r="AE10" s="3">
        <v>4.8</v>
      </c>
      <c r="AF10" s="6">
        <v>31.9</v>
      </c>
      <c r="AG10" s="13">
        <v>81</v>
      </c>
      <c r="AH10" s="2">
        <v>43.6</v>
      </c>
      <c r="AI10" s="12" t="s">
        <v>12</v>
      </c>
      <c r="AJ10">
        <v>13.9</v>
      </c>
      <c r="AK10">
        <v>482</v>
      </c>
      <c r="AL10" s="12">
        <v>119</v>
      </c>
      <c r="AM10" s="14">
        <v>0.152</v>
      </c>
      <c r="AN10">
        <v>1.92</v>
      </c>
      <c r="AO10">
        <v>182</v>
      </c>
      <c r="AP10" s="6">
        <v>6.4</v>
      </c>
      <c r="AQ10" s="6">
        <v>14.7</v>
      </c>
      <c r="AR10" s="6">
        <v>8.5</v>
      </c>
      <c r="AS10" s="3">
        <v>2.4</v>
      </c>
      <c r="AT10" s="7">
        <v>0.803</v>
      </c>
      <c r="AV10" s="7">
        <v>0.408</v>
      </c>
      <c r="AY10" s="3">
        <v>1.35</v>
      </c>
      <c r="AZ10">
        <v>0.203</v>
      </c>
      <c r="BA10">
        <v>2.01</v>
      </c>
      <c r="BB10" s="7">
        <v>0.295</v>
      </c>
      <c r="BC10" s="3">
        <v>1.26</v>
      </c>
      <c r="BD10" s="3">
        <v>0.45</v>
      </c>
      <c r="BE10" s="6">
        <v>50.1</v>
      </c>
      <c r="BF10" s="16">
        <v>20.3</v>
      </c>
      <c r="BG10" s="3">
        <v>6.7</v>
      </c>
      <c r="BH10" s="3">
        <v>7.25</v>
      </c>
      <c r="BI10" s="3">
        <v>11.2</v>
      </c>
      <c r="BJ10" s="3">
        <v>2.91</v>
      </c>
      <c r="BK10" s="3">
        <v>0.51</v>
      </c>
      <c r="BL10" s="3">
        <v>0.69</v>
      </c>
      <c r="BM10" s="14">
        <v>0.16</v>
      </c>
      <c r="BN10" s="14">
        <v>0.1</v>
      </c>
      <c r="BO10">
        <f t="shared" si="10"/>
        <v>99.92</v>
      </c>
      <c r="BP10" s="3">
        <v>0.11</v>
      </c>
      <c r="BQ10" s="14">
        <f t="shared" si="11"/>
        <v>6.03</v>
      </c>
      <c r="BR10" s="14">
        <f t="shared" si="12"/>
        <v>99.25</v>
      </c>
      <c r="BS10">
        <v>3.01</v>
      </c>
      <c r="BT10" s="3"/>
    </row>
    <row r="11" spans="1:72" ht="12.75">
      <c r="A11" s="13">
        <v>1680</v>
      </c>
      <c r="B11" s="4" t="s">
        <v>8</v>
      </c>
      <c r="C11" s="8" t="s">
        <v>89</v>
      </c>
      <c r="D11" s="5">
        <v>37.12</v>
      </c>
      <c r="E11" s="5">
        <v>31.17</v>
      </c>
      <c r="F11" s="16">
        <f t="shared" si="0"/>
        <v>53.40534658054634</v>
      </c>
      <c r="G11" s="19">
        <f t="shared" si="1"/>
        <v>17.130016827722415</v>
      </c>
      <c r="H11" s="14">
        <f t="shared" si="2"/>
        <v>8.69701030823954</v>
      </c>
      <c r="I11" s="14">
        <f t="shared" si="3"/>
        <v>6.035811811650427</v>
      </c>
      <c r="J11" s="14">
        <f t="shared" si="4"/>
        <v>8.665773218730163</v>
      </c>
      <c r="K11" s="14">
        <f t="shared" si="5"/>
        <v>3.546921131387229</v>
      </c>
      <c r="L11" s="14">
        <f t="shared" si="6"/>
        <v>0.544129946292359</v>
      </c>
      <c r="M11" s="14">
        <f t="shared" si="7"/>
        <v>1.5013955925474352</v>
      </c>
      <c r="N11" s="14">
        <f t="shared" si="8"/>
        <v>0.29221793411997055</v>
      </c>
      <c r="O11" s="14">
        <f t="shared" si="9"/>
        <v>0.18137664876411966</v>
      </c>
      <c r="P11">
        <v>18</v>
      </c>
      <c r="Q11">
        <v>343</v>
      </c>
      <c r="R11">
        <v>34</v>
      </c>
      <c r="S11">
        <v>194</v>
      </c>
      <c r="T11">
        <v>9</v>
      </c>
      <c r="U11">
        <v>354</v>
      </c>
      <c r="V11">
        <v>55</v>
      </c>
      <c r="W11">
        <v>14</v>
      </c>
      <c r="X11">
        <v>78</v>
      </c>
      <c r="Y11">
        <v>111</v>
      </c>
      <c r="Z11">
        <v>2.84</v>
      </c>
      <c r="AA11" s="14" t="s">
        <v>92</v>
      </c>
      <c r="AB11" s="3">
        <v>6.7</v>
      </c>
      <c r="AC11" s="3">
        <v>30.5</v>
      </c>
      <c r="AD11" s="16">
        <v>132.9</v>
      </c>
      <c r="AE11" s="3">
        <v>7.25</v>
      </c>
      <c r="AF11" s="6">
        <v>34</v>
      </c>
      <c r="AG11" s="13">
        <v>53</v>
      </c>
      <c r="AH11" s="2">
        <v>94</v>
      </c>
      <c r="AI11" s="12" t="s">
        <v>84</v>
      </c>
      <c r="AJ11">
        <v>16.6</v>
      </c>
      <c r="AK11">
        <v>380</v>
      </c>
      <c r="AL11" s="12">
        <v>210</v>
      </c>
      <c r="AM11" s="14" t="s">
        <v>35</v>
      </c>
      <c r="AN11">
        <v>1.32</v>
      </c>
      <c r="AO11">
        <v>352</v>
      </c>
      <c r="AP11" s="6">
        <v>15.1</v>
      </c>
      <c r="AQ11" s="6">
        <v>32.7</v>
      </c>
      <c r="AR11" s="6">
        <v>19</v>
      </c>
      <c r="AS11">
        <v>5.16</v>
      </c>
      <c r="AT11" s="7">
        <v>1.61</v>
      </c>
      <c r="AV11" s="7">
        <v>0.927</v>
      </c>
      <c r="AY11" s="3">
        <v>3.31</v>
      </c>
      <c r="AZ11">
        <v>0.464</v>
      </c>
      <c r="BA11">
        <v>4.51</v>
      </c>
      <c r="BB11" s="7">
        <v>0.708</v>
      </c>
      <c r="BC11" s="3">
        <v>3.08</v>
      </c>
      <c r="BD11" s="3">
        <v>1.22</v>
      </c>
      <c r="BE11" s="6">
        <v>53</v>
      </c>
      <c r="BF11" s="16">
        <v>17</v>
      </c>
      <c r="BG11" s="3">
        <v>9.59</v>
      </c>
      <c r="BH11" s="3">
        <v>5.99</v>
      </c>
      <c r="BI11" s="3">
        <v>8.6</v>
      </c>
      <c r="BJ11" s="3">
        <v>3.52</v>
      </c>
      <c r="BK11" s="3">
        <v>0.54</v>
      </c>
      <c r="BL11" s="3">
        <v>1.49</v>
      </c>
      <c r="BM11" s="14">
        <v>0.29</v>
      </c>
      <c r="BN11" s="14">
        <v>0.18</v>
      </c>
      <c r="BO11">
        <f t="shared" si="10"/>
        <v>100.2</v>
      </c>
      <c r="BP11" s="14" t="s">
        <v>9</v>
      </c>
      <c r="BQ11" s="14">
        <f t="shared" si="11"/>
        <v>8.631</v>
      </c>
      <c r="BR11" s="14">
        <f t="shared" si="12"/>
        <v>99.241</v>
      </c>
      <c r="BS11">
        <v>3.66</v>
      </c>
      <c r="BT11" s="3"/>
    </row>
    <row r="12" spans="1:72" ht="12.75">
      <c r="A12" s="17" t="s">
        <v>78</v>
      </c>
      <c r="AA12" s="16"/>
      <c r="AC12" s="3"/>
      <c r="AD12" s="16"/>
      <c r="AE12" s="3"/>
      <c r="AG12" s="13"/>
      <c r="AH12" s="2"/>
      <c r="BB12" s="7"/>
      <c r="BC12" s="3"/>
      <c r="BF12" s="16"/>
      <c r="BT12" s="3"/>
    </row>
    <row r="13" spans="1:76" ht="12.75">
      <c r="A13" s="12">
        <v>661</v>
      </c>
      <c r="B13" s="4" t="s">
        <v>79</v>
      </c>
      <c r="C13" s="8" t="s">
        <v>90</v>
      </c>
      <c r="D13" s="8">
        <v>34.4</v>
      </c>
      <c r="E13" s="8">
        <v>40.7</v>
      </c>
      <c r="F13" s="16">
        <f>BE13/BR13*100</f>
        <v>71.40383400900441</v>
      </c>
      <c r="G13" s="19">
        <f>BF13/BR13*100</f>
        <v>14.973414549677106</v>
      </c>
      <c r="H13" s="14">
        <f aca="true" t="shared" si="13" ref="H13:H20">BQ13/BR13*100</f>
        <v>2.3468535457453097</v>
      </c>
      <c r="I13" s="14">
        <f>BH13/BR13*100</f>
        <v>0.5194858109071648</v>
      </c>
      <c r="J13" s="14">
        <f>BI13/BR13*100</f>
        <v>1.6705033919367653</v>
      </c>
      <c r="K13" s="14">
        <f>BJ13/BR13*100</f>
        <v>4.2679324464725905</v>
      </c>
      <c r="L13" s="14">
        <f>BK13/BR13*100</f>
        <v>4.329048424226374</v>
      </c>
      <c r="M13" s="14">
        <f>BL13/BR13*100</f>
        <v>0.35650987023040726</v>
      </c>
      <c r="N13" s="14">
        <f>BM13/BR13*100</f>
        <v>0.09167396663067615</v>
      </c>
      <c r="O13" s="14">
        <f>BN13/BR13*100</f>
        <v>0.0407439851691894</v>
      </c>
      <c r="P13">
        <v>126</v>
      </c>
      <c r="Q13">
        <v>136</v>
      </c>
      <c r="R13">
        <v>32</v>
      </c>
      <c r="S13">
        <v>290</v>
      </c>
      <c r="T13">
        <v>9</v>
      </c>
      <c r="U13">
        <v>833</v>
      </c>
      <c r="V13" s="8"/>
      <c r="W13" s="4" t="s">
        <v>16</v>
      </c>
      <c r="X13">
        <v>15</v>
      </c>
      <c r="Z13" s="3">
        <v>3.39</v>
      </c>
      <c r="AA13" s="14">
        <v>3.89</v>
      </c>
      <c r="AB13"/>
      <c r="AC13" s="3">
        <v>5.98</v>
      </c>
      <c r="AD13" s="16">
        <v>1.9</v>
      </c>
      <c r="AE13" s="3">
        <v>1.94</v>
      </c>
      <c r="AF13" s="6">
        <v>3.18</v>
      </c>
      <c r="AG13" s="13"/>
      <c r="AH13" s="26" t="s">
        <v>16</v>
      </c>
      <c r="AI13" s="12"/>
      <c r="AJ13" s="2">
        <v>126</v>
      </c>
      <c r="AK13">
        <v>120</v>
      </c>
      <c r="AL13" s="13">
        <v>302</v>
      </c>
      <c r="AM13" s="14">
        <v>0.0976</v>
      </c>
      <c r="AN13" s="3">
        <v>5.85</v>
      </c>
      <c r="AO13">
        <v>912</v>
      </c>
      <c r="AP13" s="6">
        <v>26</v>
      </c>
      <c r="AQ13" s="6">
        <v>55.6</v>
      </c>
      <c r="AR13" s="6">
        <v>24.7</v>
      </c>
      <c r="AS13" s="3">
        <v>5.34</v>
      </c>
      <c r="AT13" s="7">
        <v>0.868</v>
      </c>
      <c r="AU13" s="3">
        <v>5.1</v>
      </c>
      <c r="AV13" s="7">
        <v>0.785</v>
      </c>
      <c r="AW13" s="3">
        <v>5.34</v>
      </c>
      <c r="AX13" s="11" t="s">
        <v>16</v>
      </c>
      <c r="AY13" s="3">
        <v>3.78</v>
      </c>
      <c r="AZ13" s="7">
        <v>0.579</v>
      </c>
      <c r="BA13" s="3">
        <v>8.81</v>
      </c>
      <c r="BB13" s="7">
        <v>1.07</v>
      </c>
      <c r="BC13" s="3">
        <v>15.1</v>
      </c>
      <c r="BD13" s="3">
        <v>5.25</v>
      </c>
      <c r="BE13" s="6">
        <v>70.1</v>
      </c>
      <c r="BF13" s="16">
        <v>14.7</v>
      </c>
      <c r="BG13" s="3">
        <v>2.56</v>
      </c>
      <c r="BH13" s="3">
        <v>0.51</v>
      </c>
      <c r="BI13" s="3">
        <v>1.64</v>
      </c>
      <c r="BJ13" s="3">
        <v>4.19</v>
      </c>
      <c r="BK13" s="3">
        <v>4.25</v>
      </c>
      <c r="BL13" s="3">
        <v>0.35</v>
      </c>
      <c r="BM13" s="14">
        <v>0.09</v>
      </c>
      <c r="BN13" s="14">
        <v>0.04</v>
      </c>
      <c r="BO13">
        <f aca="true" t="shared" si="14" ref="BO13:BO20">BE13+BF13+BG13+BH13+BI13+BJ13+BK13+BL13+BM13+BN13</f>
        <v>98.43</v>
      </c>
      <c r="BP13" s="3">
        <v>0.39</v>
      </c>
      <c r="BQ13" s="14">
        <f aca="true" t="shared" si="15" ref="BQ13:BQ20">BG13*0.9</f>
        <v>2.3040000000000003</v>
      </c>
      <c r="BR13" s="14">
        <f>BQ13+BM13+BL13+BN13+BK13+BJ13+BI13+BH13+BF13+BE13</f>
        <v>98.17399999999999</v>
      </c>
      <c r="BS13" s="5" t="s">
        <v>16</v>
      </c>
      <c r="BT13" s="5" t="s">
        <v>16</v>
      </c>
      <c r="BU13" s="3">
        <v>1.44</v>
      </c>
      <c r="BV13" s="3">
        <v>0.28</v>
      </c>
      <c r="BW13" s="3">
        <v>0.15</v>
      </c>
      <c r="BX13" s="9"/>
    </row>
    <row r="14" spans="1:76" ht="12.75">
      <c r="A14" s="12">
        <v>663</v>
      </c>
      <c r="B14" s="4" t="s">
        <v>14</v>
      </c>
      <c r="C14" s="8" t="s">
        <v>90</v>
      </c>
      <c r="D14" s="8">
        <v>34.64</v>
      </c>
      <c r="E14" s="8">
        <v>40.9</v>
      </c>
      <c r="F14" s="16">
        <f>BE14/BR14*100</f>
        <v>73.62656204298581</v>
      </c>
      <c r="G14" s="19">
        <f>BF14/BR14*100</f>
        <v>14.523595800260214</v>
      </c>
      <c r="H14" s="14">
        <f t="shared" si="13"/>
        <v>1.4614368274011842</v>
      </c>
      <c r="I14" s="14">
        <f>BH14/BR14*100</f>
        <v>0.4236048775075896</v>
      </c>
      <c r="J14" s="14">
        <f>BI14/BR14*100</f>
        <v>1.522960392943953</v>
      </c>
      <c r="K14" s="14">
        <f>BJ14/BR14*100</f>
        <v>3.933473862570475</v>
      </c>
      <c r="L14" s="14">
        <f>BK14/BR14*100</f>
        <v>4.165447962157964</v>
      </c>
      <c r="M14" s="14">
        <f>BL14/BR14*100</f>
        <v>0.22188826917064214</v>
      </c>
      <c r="N14" s="14">
        <f>BM14/BR14*100</f>
        <v>0.09077247375162634</v>
      </c>
      <c r="O14" s="14">
        <f>BN14/BR14*100</f>
        <v>0.030257491250542112</v>
      </c>
      <c r="P14">
        <v>149</v>
      </c>
      <c r="Q14">
        <v>157</v>
      </c>
      <c r="R14">
        <v>23</v>
      </c>
      <c r="S14">
        <v>161</v>
      </c>
      <c r="T14">
        <v>7</v>
      </c>
      <c r="U14">
        <v>727</v>
      </c>
      <c r="V14" s="8"/>
      <c r="W14" s="4" t="s">
        <v>16</v>
      </c>
      <c r="X14">
        <v>17</v>
      </c>
      <c r="Z14" s="3">
        <v>3.03</v>
      </c>
      <c r="AA14" s="14" t="s">
        <v>16</v>
      </c>
      <c r="AB14"/>
      <c r="AC14" s="3">
        <v>3.8</v>
      </c>
      <c r="AD14" s="16">
        <v>2.9</v>
      </c>
      <c r="AE14" s="3">
        <v>1.19</v>
      </c>
      <c r="AF14" s="6">
        <v>2</v>
      </c>
      <c r="AG14" s="13"/>
      <c r="AH14" s="2">
        <v>31</v>
      </c>
      <c r="AI14" s="12"/>
      <c r="AJ14" s="2">
        <v>155</v>
      </c>
      <c r="AK14" s="4" t="s">
        <v>16</v>
      </c>
      <c r="AL14" s="13">
        <v>177</v>
      </c>
      <c r="AM14" s="14">
        <v>0.5</v>
      </c>
      <c r="AN14" s="3">
        <v>8</v>
      </c>
      <c r="AO14">
        <v>751</v>
      </c>
      <c r="AP14" s="6">
        <v>23</v>
      </c>
      <c r="AQ14" s="6">
        <v>42</v>
      </c>
      <c r="AR14" s="6">
        <v>20</v>
      </c>
      <c r="AS14" s="3">
        <v>4</v>
      </c>
      <c r="AT14" s="7">
        <v>0.54</v>
      </c>
      <c r="AU14" s="3">
        <v>4.5</v>
      </c>
      <c r="AV14" s="7">
        <v>0.57</v>
      </c>
      <c r="AW14" s="5" t="s">
        <v>16</v>
      </c>
      <c r="AX14" s="7">
        <v>0.31</v>
      </c>
      <c r="AY14" s="3">
        <v>2.2</v>
      </c>
      <c r="AZ14" s="7">
        <v>0.31</v>
      </c>
      <c r="BA14" s="3">
        <v>4.9</v>
      </c>
      <c r="BB14" s="7">
        <v>1.42</v>
      </c>
      <c r="BC14" s="3">
        <v>14</v>
      </c>
      <c r="BD14" s="3">
        <v>5.9</v>
      </c>
      <c r="BE14" s="6">
        <v>73</v>
      </c>
      <c r="BF14" s="16">
        <v>14.4</v>
      </c>
      <c r="BG14" s="3">
        <v>1.61</v>
      </c>
      <c r="BH14" s="3">
        <v>0.42</v>
      </c>
      <c r="BI14" s="3">
        <v>1.51</v>
      </c>
      <c r="BJ14" s="3">
        <v>3.9</v>
      </c>
      <c r="BK14" s="3">
        <v>4.13</v>
      </c>
      <c r="BL14" s="3">
        <v>0.22</v>
      </c>
      <c r="BM14" s="14">
        <v>0.09</v>
      </c>
      <c r="BN14" s="14">
        <v>0.03</v>
      </c>
      <c r="BO14">
        <f t="shared" si="14"/>
        <v>99.31000000000002</v>
      </c>
      <c r="BP14" s="3">
        <v>0.11</v>
      </c>
      <c r="BQ14" s="14">
        <f t="shared" si="15"/>
        <v>1.449</v>
      </c>
      <c r="BR14" s="14">
        <f>BQ14+BM14+BL14+BN14+BK14+BJ14+BI14+BH14+BF14+BE14</f>
        <v>99.149</v>
      </c>
      <c r="BS14" s="5" t="s">
        <v>16</v>
      </c>
      <c r="BT14" s="5" t="s">
        <v>16</v>
      </c>
      <c r="BU14" s="5" t="s">
        <v>16</v>
      </c>
      <c r="BV14" s="5" t="s">
        <v>16</v>
      </c>
      <c r="BW14" s="5" t="s">
        <v>16</v>
      </c>
      <c r="BX14" s="5" t="s">
        <v>16</v>
      </c>
    </row>
    <row r="15" spans="1:76" ht="12.75">
      <c r="A15" s="12">
        <v>1025</v>
      </c>
      <c r="B15" s="4" t="s">
        <v>13</v>
      </c>
      <c r="C15" s="8" t="s">
        <v>90</v>
      </c>
      <c r="D15" s="8">
        <v>37.1</v>
      </c>
      <c r="E15" s="8">
        <v>37.9</v>
      </c>
      <c r="F15" s="16">
        <f>BE15/BR15*100</f>
        <v>74.22838881922252</v>
      </c>
      <c r="G15" s="19">
        <f>BF15/BR15*100</f>
        <v>14.158003317017917</v>
      </c>
      <c r="H15" s="14">
        <f t="shared" si="13"/>
        <v>1.601876946725456</v>
      </c>
      <c r="I15" s="14">
        <f>BH15/BR15*100</f>
        <v>0.5157558351199384</v>
      </c>
      <c r="J15" s="14">
        <f>BI15/BR15*100</f>
        <v>1.5776060838962824</v>
      </c>
      <c r="K15" s="14">
        <f>BJ15/BR15*100</f>
        <v>3.6507422838881913</v>
      </c>
      <c r="L15" s="14">
        <f>BK15/BR15*100</f>
        <v>3.9237894907163944</v>
      </c>
      <c r="M15" s="14">
        <f>BL15/BR15*100</f>
        <v>0.23259576877958008</v>
      </c>
      <c r="N15" s="14">
        <f>BM15/BR15*100</f>
        <v>0.08090287609724524</v>
      </c>
      <c r="O15" s="14">
        <f>BN15/BR15*100</f>
        <v>0.030338578536466966</v>
      </c>
      <c r="P15">
        <v>157</v>
      </c>
      <c r="Q15">
        <v>181</v>
      </c>
      <c r="R15">
        <v>24</v>
      </c>
      <c r="S15">
        <v>181</v>
      </c>
      <c r="T15">
        <v>6</v>
      </c>
      <c r="U15">
        <v>869</v>
      </c>
      <c r="V15" s="8"/>
      <c r="W15" s="4" t="s">
        <v>16</v>
      </c>
      <c r="X15">
        <v>12</v>
      </c>
      <c r="Z15" s="3">
        <v>2.84</v>
      </c>
      <c r="AA15" s="14"/>
      <c r="AB15"/>
      <c r="AC15" s="3">
        <v>4.35</v>
      </c>
      <c r="AD15" s="16">
        <v>3.28</v>
      </c>
      <c r="AE15" s="3">
        <v>1.27</v>
      </c>
      <c r="AF15" s="6">
        <v>2.39</v>
      </c>
      <c r="AG15" s="13"/>
      <c r="AH15" s="2">
        <v>25</v>
      </c>
      <c r="AI15" s="12"/>
      <c r="AJ15" s="2">
        <v>132</v>
      </c>
      <c r="AL15" s="13">
        <v>164</v>
      </c>
      <c r="AM15" s="14"/>
      <c r="AN15" s="3">
        <v>9.16</v>
      </c>
      <c r="AO15">
        <v>790</v>
      </c>
      <c r="AP15" s="6">
        <v>21.3</v>
      </c>
      <c r="AQ15" s="6">
        <v>46.6</v>
      </c>
      <c r="AR15" s="6">
        <v>18.6</v>
      </c>
      <c r="AS15" s="3">
        <v>3.95</v>
      </c>
      <c r="AT15" s="7">
        <v>0.615</v>
      </c>
      <c r="AU15" s="3">
        <v>3.65</v>
      </c>
      <c r="AV15" s="7">
        <v>0.524</v>
      </c>
      <c r="AW15" s="3"/>
      <c r="AX15" s="7">
        <v>0.303</v>
      </c>
      <c r="AY15" s="3">
        <v>1.89</v>
      </c>
      <c r="AZ15" s="7">
        <v>0.247</v>
      </c>
      <c r="BA15" s="3">
        <v>4.78</v>
      </c>
      <c r="BB15" s="7">
        <v>1.22</v>
      </c>
      <c r="BC15" s="3">
        <v>12.8</v>
      </c>
      <c r="BD15" s="3">
        <v>4.54</v>
      </c>
      <c r="BE15" s="6">
        <v>73.4</v>
      </c>
      <c r="BF15" s="16">
        <v>14</v>
      </c>
      <c r="BG15" s="3">
        <v>1.76</v>
      </c>
      <c r="BH15" s="3">
        <v>0.51</v>
      </c>
      <c r="BI15" s="3">
        <v>1.56</v>
      </c>
      <c r="BJ15" s="3">
        <v>3.61</v>
      </c>
      <c r="BK15" s="3">
        <v>3.88</v>
      </c>
      <c r="BL15" s="3">
        <v>0.23</v>
      </c>
      <c r="BM15" s="14">
        <v>0.08</v>
      </c>
      <c r="BN15" s="14">
        <v>0.03</v>
      </c>
      <c r="BO15">
        <f t="shared" si="14"/>
        <v>99.06000000000002</v>
      </c>
      <c r="BP15" s="3">
        <v>0.64</v>
      </c>
      <c r="BQ15" s="14">
        <f t="shared" si="15"/>
        <v>1.584</v>
      </c>
      <c r="BR15" s="14">
        <f>BQ15+BM15+BL15+BN15+BK15+BJ15+BI15+BH15+BF15+BE15</f>
        <v>98.88400000000001</v>
      </c>
      <c r="BS15" s="5" t="s">
        <v>16</v>
      </c>
      <c r="BT15" s="5" t="s">
        <v>16</v>
      </c>
      <c r="BU15" s="3">
        <v>0.95</v>
      </c>
      <c r="BV15" s="3">
        <v>0.16</v>
      </c>
      <c r="BW15" s="3">
        <v>0.08</v>
      </c>
      <c r="BX15" s="3">
        <v>0.11</v>
      </c>
    </row>
    <row r="16" spans="1:76" ht="12.75">
      <c r="A16" s="12">
        <v>1049</v>
      </c>
      <c r="B16" s="4" t="s">
        <v>13</v>
      </c>
      <c r="C16" s="8" t="s">
        <v>90</v>
      </c>
      <c r="D16" s="8">
        <v>34.1</v>
      </c>
      <c r="E16" s="8">
        <v>41.25</v>
      </c>
      <c r="F16" s="16">
        <f>BE16/BR16*100</f>
        <v>74.114518558963</v>
      </c>
      <c r="G16" s="19">
        <f>BF16/BR16*100</f>
        <v>14.25668092334759</v>
      </c>
      <c r="H16" s="14">
        <f t="shared" si="13"/>
        <v>1.446901446901447</v>
      </c>
      <c r="I16" s="14">
        <f>BH16/BR16*100</f>
        <v>0.5257783035560815</v>
      </c>
      <c r="J16" s="14">
        <f>BI16/BR16*100</f>
        <v>1.5874460318904764</v>
      </c>
      <c r="K16" s="14">
        <f>BJ16/BR16*100</f>
        <v>3.7613370946704285</v>
      </c>
      <c r="L16" s="14">
        <f>BK16/BR16*100</f>
        <v>4.004004004004004</v>
      </c>
      <c r="M16" s="14">
        <f>BL16/BR16*100</f>
        <v>0.2022224244446467</v>
      </c>
      <c r="N16" s="14">
        <f>BM16/BR16*100</f>
        <v>0.07077784855562634</v>
      </c>
      <c r="O16" s="14">
        <f>BN16/BR16*100</f>
        <v>0.030333363666697</v>
      </c>
      <c r="P16">
        <v>121</v>
      </c>
      <c r="Q16">
        <v>172</v>
      </c>
      <c r="R16">
        <v>19</v>
      </c>
      <c r="S16">
        <v>140</v>
      </c>
      <c r="T16">
        <v>8</v>
      </c>
      <c r="U16">
        <v>723</v>
      </c>
      <c r="V16" s="8"/>
      <c r="W16" s="4" t="s">
        <v>16</v>
      </c>
      <c r="X16">
        <v>17</v>
      </c>
      <c r="Z16" s="3">
        <v>2.95</v>
      </c>
      <c r="AA16" s="14"/>
      <c r="AB16"/>
      <c r="AC16" s="3">
        <v>4.07</v>
      </c>
      <c r="AD16" s="16">
        <v>3.61</v>
      </c>
      <c r="AE16" s="3">
        <v>1.19</v>
      </c>
      <c r="AF16" s="6">
        <v>2.15</v>
      </c>
      <c r="AG16" s="13"/>
      <c r="AH16" s="2">
        <v>25.2</v>
      </c>
      <c r="AI16" s="12"/>
      <c r="AJ16" s="2">
        <v>129</v>
      </c>
      <c r="AL16" s="13">
        <v>142</v>
      </c>
      <c r="AM16" s="14">
        <v>0.219</v>
      </c>
      <c r="AN16" s="3">
        <v>10.4</v>
      </c>
      <c r="AO16">
        <v>746</v>
      </c>
      <c r="AP16" s="6">
        <v>20.6</v>
      </c>
      <c r="AQ16" s="6">
        <v>41.9</v>
      </c>
      <c r="AR16" s="6">
        <v>16.8</v>
      </c>
      <c r="AS16" s="3">
        <v>3.83</v>
      </c>
      <c r="AT16" s="7">
        <v>0.595</v>
      </c>
      <c r="AU16" s="3">
        <v>3.46</v>
      </c>
      <c r="AV16" s="7">
        <v>0.522</v>
      </c>
      <c r="AW16" s="3"/>
      <c r="AX16" s="7">
        <v>0.313</v>
      </c>
      <c r="AY16" s="3">
        <v>1.95</v>
      </c>
      <c r="AZ16" s="7">
        <v>0.3</v>
      </c>
      <c r="BA16" s="3">
        <v>4.43</v>
      </c>
      <c r="BB16" s="7">
        <v>1.15</v>
      </c>
      <c r="BC16" s="3">
        <v>13.4</v>
      </c>
      <c r="BD16" s="3">
        <v>4.69</v>
      </c>
      <c r="BE16" s="6">
        <v>73.3</v>
      </c>
      <c r="BF16" s="16">
        <v>14.1</v>
      </c>
      <c r="BG16" s="3">
        <v>1.59</v>
      </c>
      <c r="BH16" s="3">
        <v>0.52</v>
      </c>
      <c r="BI16" s="3">
        <v>1.57</v>
      </c>
      <c r="BJ16" s="3">
        <v>3.72</v>
      </c>
      <c r="BK16" s="3">
        <v>3.96</v>
      </c>
      <c r="BL16" s="3">
        <v>0.2</v>
      </c>
      <c r="BM16" s="14">
        <v>0.07</v>
      </c>
      <c r="BN16" s="14">
        <v>0.03</v>
      </c>
      <c r="BO16">
        <f t="shared" si="14"/>
        <v>99.05999999999997</v>
      </c>
      <c r="BP16" s="3">
        <v>0.55</v>
      </c>
      <c r="BQ16" s="14">
        <f t="shared" si="15"/>
        <v>1.431</v>
      </c>
      <c r="BR16" s="14">
        <f>BQ16+BM16+BL16+BN16+BK16+BJ16+BI16+BH16+BF16+BE16</f>
        <v>98.901</v>
      </c>
      <c r="BS16" s="5" t="s">
        <v>16</v>
      </c>
      <c r="BT16" s="5" t="s">
        <v>16</v>
      </c>
      <c r="BU16" s="3">
        <v>1.03</v>
      </c>
      <c r="BV16" s="3">
        <v>0.28</v>
      </c>
      <c r="BW16" s="3">
        <v>0.13</v>
      </c>
      <c r="BX16" s="3">
        <v>0.36</v>
      </c>
    </row>
    <row r="17" spans="1:72" ht="12.75">
      <c r="A17" s="12">
        <v>1735</v>
      </c>
      <c r="B17" s="4" t="s">
        <v>8</v>
      </c>
      <c r="C17" s="8" t="s">
        <v>90</v>
      </c>
      <c r="D17" s="8">
        <v>34.05</v>
      </c>
      <c r="E17" s="8">
        <v>39.97</v>
      </c>
      <c r="F17" s="16">
        <f>BE17*100/BR17</f>
        <v>73.24715625724158</v>
      </c>
      <c r="G17" s="16">
        <f>BF17*100/BR17</f>
        <v>14.609130202613521</v>
      </c>
      <c r="H17" s="14">
        <f t="shared" si="13"/>
        <v>1.6049892698457475</v>
      </c>
      <c r="I17" s="14">
        <f>BH17*100/BR17</f>
        <v>0.42316101276535717</v>
      </c>
      <c r="J17" s="14">
        <f>BI17*100/BR17</f>
        <v>1.7127945754788265</v>
      </c>
      <c r="K17" s="14">
        <f>BJ17*100/BR17</f>
        <v>3.989803834644796</v>
      </c>
      <c r="L17" s="14">
        <f>BK17*100/BR17</f>
        <v>4.009954359062194</v>
      </c>
      <c r="M17" s="14">
        <f>BL17*100/BR17</f>
        <v>0.2619568174261735</v>
      </c>
      <c r="N17" s="14">
        <f>BM17*100/BR17</f>
        <v>0.1007526220869898</v>
      </c>
      <c r="O17" s="14">
        <f>BN17*100/BR17</f>
        <v>0.04030104883479592</v>
      </c>
      <c r="P17">
        <v>151</v>
      </c>
      <c r="Q17">
        <v>189</v>
      </c>
      <c r="R17">
        <v>27</v>
      </c>
      <c r="S17">
        <v>171</v>
      </c>
      <c r="T17">
        <v>10</v>
      </c>
      <c r="U17">
        <v>771</v>
      </c>
      <c r="V17">
        <v>4</v>
      </c>
      <c r="X17">
        <v>23</v>
      </c>
      <c r="Y17">
        <v>4</v>
      </c>
      <c r="Z17">
        <v>2.95</v>
      </c>
      <c r="AA17" s="12">
        <v>3.29</v>
      </c>
      <c r="AB17">
        <v>0.99</v>
      </c>
      <c r="AC17" s="3">
        <v>4.01</v>
      </c>
      <c r="AD17" s="16">
        <v>3.7</v>
      </c>
      <c r="AE17" s="3">
        <v>1.204</v>
      </c>
      <c r="AF17" s="6">
        <v>2.16</v>
      </c>
      <c r="AG17" s="13" t="s">
        <v>82</v>
      </c>
      <c r="AH17" s="2">
        <v>26.6</v>
      </c>
      <c r="AI17" s="12" t="s">
        <v>11</v>
      </c>
      <c r="AJ17">
        <v>135.9</v>
      </c>
      <c r="AK17">
        <v>164</v>
      </c>
      <c r="AL17">
        <v>137</v>
      </c>
      <c r="AM17" s="3">
        <v>0.063</v>
      </c>
      <c r="AN17">
        <v>7.51</v>
      </c>
      <c r="AO17">
        <v>752</v>
      </c>
      <c r="AP17">
        <v>21.7</v>
      </c>
      <c r="AQ17" s="6">
        <v>41</v>
      </c>
      <c r="AR17">
        <v>17.2</v>
      </c>
      <c r="AS17">
        <v>3.88</v>
      </c>
      <c r="AT17" s="7">
        <v>0.61</v>
      </c>
      <c r="AV17" s="7">
        <v>0.523</v>
      </c>
      <c r="AY17" s="3">
        <v>1.99</v>
      </c>
      <c r="AZ17">
        <v>0.283</v>
      </c>
      <c r="BA17">
        <v>4.46</v>
      </c>
      <c r="BB17" s="7">
        <v>1.23</v>
      </c>
      <c r="BC17" s="3">
        <v>12.84</v>
      </c>
      <c r="BD17" s="3">
        <v>5.47</v>
      </c>
      <c r="BE17">
        <v>72.7</v>
      </c>
      <c r="BF17">
        <v>14.5</v>
      </c>
      <c r="BG17">
        <v>1.77</v>
      </c>
      <c r="BH17">
        <v>0.42</v>
      </c>
      <c r="BI17">
        <v>1.7</v>
      </c>
      <c r="BJ17">
        <v>3.96</v>
      </c>
      <c r="BK17">
        <v>3.98</v>
      </c>
      <c r="BL17">
        <v>0.26</v>
      </c>
      <c r="BM17">
        <v>0.1</v>
      </c>
      <c r="BN17">
        <v>0.04</v>
      </c>
      <c r="BO17">
        <f t="shared" si="14"/>
        <v>99.43</v>
      </c>
      <c r="BP17">
        <v>0.29</v>
      </c>
      <c r="BQ17" s="14">
        <f t="shared" si="15"/>
        <v>1.593</v>
      </c>
      <c r="BR17" s="14">
        <f>BQ17+BE17+BF17+BH17+BI17+BJ17+BK17+BL17+BM17+BN17</f>
        <v>99.25300000000001</v>
      </c>
      <c r="BS17"/>
      <c r="BT17" s="3"/>
    </row>
    <row r="18" spans="1:72" ht="12.75">
      <c r="A18" s="12">
        <v>1739</v>
      </c>
      <c r="B18" s="4" t="s">
        <v>8</v>
      </c>
      <c r="C18" s="8" t="s">
        <v>90</v>
      </c>
      <c r="D18" s="8">
        <v>37.29</v>
      </c>
      <c r="E18" s="8">
        <v>38.17</v>
      </c>
      <c r="F18" s="16">
        <f>BE18*100/BR18</f>
        <v>73.43928951757117</v>
      </c>
      <c r="G18" s="16">
        <f>BF18*100/BR18</f>
        <v>14.366372641604212</v>
      </c>
      <c r="H18" s="14">
        <f t="shared" si="13"/>
        <v>1.6456026844019371</v>
      </c>
      <c r="I18" s="14">
        <f>BH18*100/BR18</f>
        <v>0.4520886495609717</v>
      </c>
      <c r="J18" s="14">
        <f>BI18*100/BR18</f>
        <v>1.6476119672888747</v>
      </c>
      <c r="K18" s="14">
        <f>BJ18*100/BR18</f>
        <v>3.92814804396311</v>
      </c>
      <c r="L18" s="14">
        <f>BK18*100/BR18</f>
        <v>4.09893708935281</v>
      </c>
      <c r="M18" s="14">
        <f>BL18*100/BR18</f>
        <v>0.271253189736583</v>
      </c>
      <c r="N18" s="14">
        <f>BM18*100/BR18</f>
        <v>0.11051055878157086</v>
      </c>
      <c r="O18" s="14">
        <f>BN18*100/BR18</f>
        <v>0.04018565773875304</v>
      </c>
      <c r="P18">
        <v>152</v>
      </c>
      <c r="Q18">
        <v>184</v>
      </c>
      <c r="R18">
        <v>23</v>
      </c>
      <c r="S18">
        <v>173</v>
      </c>
      <c r="T18">
        <v>9</v>
      </c>
      <c r="U18">
        <v>909</v>
      </c>
      <c r="W18">
        <v>4</v>
      </c>
      <c r="X18">
        <v>17</v>
      </c>
      <c r="Y18">
        <v>6</v>
      </c>
      <c r="Z18" s="3">
        <v>3</v>
      </c>
      <c r="AA18" s="12">
        <v>3.51</v>
      </c>
      <c r="AB18">
        <v>1.29</v>
      </c>
      <c r="AC18" s="3">
        <v>4.16</v>
      </c>
      <c r="AD18" s="16">
        <v>3.41</v>
      </c>
      <c r="AE18" s="3">
        <v>1.278</v>
      </c>
      <c r="AF18" s="6">
        <v>2.29</v>
      </c>
      <c r="AG18" s="13" t="s">
        <v>86</v>
      </c>
      <c r="AH18" s="2">
        <v>27.6</v>
      </c>
      <c r="AI18" s="12" t="s">
        <v>11</v>
      </c>
      <c r="AJ18">
        <v>143.8</v>
      </c>
      <c r="AK18">
        <v>183</v>
      </c>
      <c r="AL18">
        <v>160</v>
      </c>
      <c r="AM18" s="3">
        <v>0.05</v>
      </c>
      <c r="AN18">
        <v>7.55</v>
      </c>
      <c r="AO18">
        <v>862</v>
      </c>
      <c r="AP18">
        <v>23.7</v>
      </c>
      <c r="AQ18" s="6">
        <v>43.8</v>
      </c>
      <c r="AR18">
        <v>17.5</v>
      </c>
      <c r="AS18">
        <v>4.06</v>
      </c>
      <c r="AT18">
        <v>0.625</v>
      </c>
      <c r="AV18" s="7">
        <v>0.536</v>
      </c>
      <c r="AY18" s="3">
        <v>1.92</v>
      </c>
      <c r="AZ18">
        <v>0.276</v>
      </c>
      <c r="BA18">
        <v>4.56</v>
      </c>
      <c r="BB18" s="7">
        <v>1.07</v>
      </c>
      <c r="BC18" s="3">
        <v>13.2</v>
      </c>
      <c r="BD18" s="3">
        <v>4.71</v>
      </c>
      <c r="BE18">
        <v>73.1</v>
      </c>
      <c r="BF18">
        <v>14.3</v>
      </c>
      <c r="BG18">
        <v>1.82</v>
      </c>
      <c r="BH18">
        <v>0.45</v>
      </c>
      <c r="BI18">
        <v>1.64</v>
      </c>
      <c r="BJ18">
        <v>3.91</v>
      </c>
      <c r="BK18">
        <v>4.08</v>
      </c>
      <c r="BL18">
        <v>0.27</v>
      </c>
      <c r="BM18">
        <v>0.11</v>
      </c>
      <c r="BN18">
        <v>0.04</v>
      </c>
      <c r="BO18">
        <f t="shared" si="14"/>
        <v>99.71999999999998</v>
      </c>
      <c r="BP18">
        <v>0.14</v>
      </c>
      <c r="BQ18" s="14">
        <f t="shared" si="15"/>
        <v>1.6380000000000001</v>
      </c>
      <c r="BR18" s="14">
        <f>BQ18+BE18+BF18+BH18+BI18+BJ18+BK18+BL18+BM18+BN18</f>
        <v>99.538</v>
      </c>
      <c r="BS18"/>
      <c r="BT18" s="3"/>
    </row>
    <row r="19" spans="1:72" ht="12.75">
      <c r="A19" s="12">
        <v>1740</v>
      </c>
      <c r="B19" s="4" t="s">
        <v>8</v>
      </c>
      <c r="C19" s="8" t="s">
        <v>90</v>
      </c>
      <c r="D19" s="8">
        <v>34.59</v>
      </c>
      <c r="E19" s="8">
        <v>40.89</v>
      </c>
      <c r="F19" s="16">
        <f>BE19*100/BR19</f>
        <v>73.43211821863983</v>
      </c>
      <c r="G19" s="16">
        <f>BF19*100/BR19</f>
        <v>14.444006747270283</v>
      </c>
      <c r="H19" s="14">
        <f t="shared" si="13"/>
        <v>1.6999484864095027</v>
      </c>
      <c r="I19" s="14">
        <f>BH19*100/BR19</f>
        <v>0.4343302728200155</v>
      </c>
      <c r="J19" s="14">
        <f>BI19*100/BR19</f>
        <v>1.666616163146571</v>
      </c>
      <c r="K19" s="14">
        <f>BJ19*100/BR19</f>
        <v>3.8786703433229293</v>
      </c>
      <c r="L19" s="14">
        <f>BK19*100/BR19</f>
        <v>4.009979495570841</v>
      </c>
      <c r="M19" s="14">
        <f>BL19*100/BR19</f>
        <v>0.27271900851489345</v>
      </c>
      <c r="N19" s="14">
        <f>BM19*100/BR19</f>
        <v>0.1111077442097714</v>
      </c>
      <c r="O19" s="14">
        <f>BN19*100/BR19</f>
        <v>0.05050352009535064</v>
      </c>
      <c r="P19">
        <v>137</v>
      </c>
      <c r="Q19">
        <v>189</v>
      </c>
      <c r="R19">
        <v>28</v>
      </c>
      <c r="S19">
        <v>179</v>
      </c>
      <c r="T19">
        <v>11</v>
      </c>
      <c r="U19">
        <v>825</v>
      </c>
      <c r="V19">
        <v>1</v>
      </c>
      <c r="W19">
        <v>3</v>
      </c>
      <c r="X19">
        <v>32</v>
      </c>
      <c r="Y19">
        <v>6</v>
      </c>
      <c r="Z19">
        <v>2.91</v>
      </c>
      <c r="AA19" s="12">
        <v>3.46</v>
      </c>
      <c r="AB19">
        <v>1.08</v>
      </c>
      <c r="AC19" s="3">
        <v>4.28</v>
      </c>
      <c r="AD19" s="16">
        <v>3.79</v>
      </c>
      <c r="AE19" s="3">
        <v>1.328</v>
      </c>
      <c r="AF19" s="6">
        <v>2.31</v>
      </c>
      <c r="AG19" s="13" t="s">
        <v>82</v>
      </c>
      <c r="AH19" s="2">
        <v>29.8</v>
      </c>
      <c r="AI19" s="12" t="s">
        <v>11</v>
      </c>
      <c r="AJ19">
        <v>141</v>
      </c>
      <c r="AK19">
        <v>169</v>
      </c>
      <c r="AL19">
        <v>149</v>
      </c>
      <c r="AM19" s="3">
        <v>0.089</v>
      </c>
      <c r="AN19">
        <v>10.49</v>
      </c>
      <c r="AO19">
        <v>790</v>
      </c>
      <c r="AP19">
        <v>23.1</v>
      </c>
      <c r="AQ19" s="6">
        <v>44.9</v>
      </c>
      <c r="AR19">
        <v>17.9</v>
      </c>
      <c r="AS19">
        <v>4.15</v>
      </c>
      <c r="AT19">
        <v>0.614</v>
      </c>
      <c r="AV19" s="7">
        <v>0.583</v>
      </c>
      <c r="AY19" s="3">
        <v>2.07</v>
      </c>
      <c r="AZ19">
        <v>0.299</v>
      </c>
      <c r="BA19" s="3">
        <v>4.8</v>
      </c>
      <c r="BB19" s="7">
        <v>1.155</v>
      </c>
      <c r="BC19" s="3">
        <v>14.3</v>
      </c>
      <c r="BD19" s="3">
        <v>4.52</v>
      </c>
      <c r="BE19">
        <v>72.7</v>
      </c>
      <c r="BF19">
        <v>14.3</v>
      </c>
      <c r="BG19">
        <v>1.87</v>
      </c>
      <c r="BH19">
        <v>0.43</v>
      </c>
      <c r="BI19">
        <v>1.65</v>
      </c>
      <c r="BJ19">
        <v>3.84</v>
      </c>
      <c r="BK19">
        <v>3.97</v>
      </c>
      <c r="BL19">
        <v>0.27</v>
      </c>
      <c r="BM19">
        <v>0.11</v>
      </c>
      <c r="BN19">
        <v>0.05</v>
      </c>
      <c r="BO19">
        <f t="shared" si="14"/>
        <v>99.19000000000001</v>
      </c>
      <c r="BP19">
        <v>0.25</v>
      </c>
      <c r="BQ19" s="14">
        <f t="shared" si="15"/>
        <v>1.683</v>
      </c>
      <c r="BR19" s="14">
        <f>BQ19+BE19+BF19+BH19+BI19+BJ19+BK19+BL19+BM19+BN19</f>
        <v>99.00300000000001</v>
      </c>
      <c r="BS19"/>
      <c r="BT19" s="3"/>
    </row>
    <row r="20" spans="1:72" ht="12.75">
      <c r="A20" s="12">
        <v>2029</v>
      </c>
      <c r="B20" s="4" t="s">
        <v>8</v>
      </c>
      <c r="C20" s="8" t="s">
        <v>90</v>
      </c>
      <c r="D20" s="8">
        <v>34.7</v>
      </c>
      <c r="E20" s="8">
        <v>40.5</v>
      </c>
      <c r="F20" s="16">
        <f>BE20*100/BR20</f>
        <v>73.74655430098066</v>
      </c>
      <c r="G20" s="16">
        <f>BF20*100/BR20</f>
        <v>14.32581599613313</v>
      </c>
      <c r="H20" s="14">
        <f t="shared" si="13"/>
        <v>1.561713152003106</v>
      </c>
      <c r="I20" s="14">
        <f>BH20*100/BR20</f>
        <v>0.4247083163955611</v>
      </c>
      <c r="J20" s="14">
        <f>BI20*100/BR20</f>
        <v>1.5956898173147511</v>
      </c>
      <c r="K20" s="14">
        <f>BJ20*100/BR20</f>
        <v>3.783948857029023</v>
      </c>
      <c r="L20" s="14">
        <f>BK20*100/BR20</f>
        <v>4.147984556796647</v>
      </c>
      <c r="M20" s="14">
        <f>BL20*100/BR20</f>
        <v>0.2538137795602044</v>
      </c>
      <c r="N20" s="14">
        <f>BM20*100/BR20</f>
        <v>0.12437886408727147</v>
      </c>
      <c r="O20" s="14">
        <f>BN20*100/BR20</f>
        <v>0.035392359699630095</v>
      </c>
      <c r="P20">
        <v>121</v>
      </c>
      <c r="Q20">
        <v>161</v>
      </c>
      <c r="R20">
        <v>18</v>
      </c>
      <c r="S20">
        <v>155</v>
      </c>
      <c r="T20">
        <v>5</v>
      </c>
      <c r="U20">
        <v>820</v>
      </c>
      <c r="W20">
        <v>14</v>
      </c>
      <c r="X20">
        <v>35</v>
      </c>
      <c r="Z20">
        <v>2.91</v>
      </c>
      <c r="AA20" s="12">
        <v>3.66</v>
      </c>
      <c r="AB20">
        <v>1.13</v>
      </c>
      <c r="AC20" s="3">
        <v>4.08</v>
      </c>
      <c r="AD20" s="16">
        <v>3.59</v>
      </c>
      <c r="AE20" s="3">
        <v>1.2</v>
      </c>
      <c r="AF20" s="6">
        <v>2.22</v>
      </c>
      <c r="AG20" s="13">
        <v>5.36</v>
      </c>
      <c r="AH20" s="2">
        <v>24.8</v>
      </c>
      <c r="AI20" s="14">
        <v>0.256</v>
      </c>
      <c r="AJ20">
        <v>123</v>
      </c>
      <c r="AK20">
        <v>169</v>
      </c>
      <c r="AL20">
        <v>149</v>
      </c>
      <c r="AM20" s="3">
        <v>0.056</v>
      </c>
      <c r="AN20">
        <v>6.76</v>
      </c>
      <c r="AO20">
        <v>803</v>
      </c>
      <c r="AP20">
        <v>23.1</v>
      </c>
      <c r="AQ20" s="6">
        <v>43.7</v>
      </c>
      <c r="AR20">
        <v>19.2</v>
      </c>
      <c r="AS20">
        <v>4.35</v>
      </c>
      <c r="AT20">
        <v>0.621</v>
      </c>
      <c r="AU20">
        <v>4.26</v>
      </c>
      <c r="AV20" s="7">
        <v>0.538</v>
      </c>
      <c r="AX20" s="7">
        <v>0.323</v>
      </c>
      <c r="AY20" s="3">
        <v>1.96</v>
      </c>
      <c r="AZ20">
        <v>0.283</v>
      </c>
      <c r="BA20">
        <v>4.42</v>
      </c>
      <c r="BB20" s="7">
        <v>1.07</v>
      </c>
      <c r="BC20" s="3">
        <v>12.9</v>
      </c>
      <c r="BD20" s="3">
        <v>5.55</v>
      </c>
      <c r="BE20" s="25">
        <v>72.929</v>
      </c>
      <c r="BF20" s="25">
        <v>14.167</v>
      </c>
      <c r="BG20" s="24">
        <v>1.716</v>
      </c>
      <c r="BH20" s="24">
        <v>0.42</v>
      </c>
      <c r="BI20" s="24">
        <v>1.578</v>
      </c>
      <c r="BJ20" s="24">
        <v>3.742</v>
      </c>
      <c r="BK20" s="24">
        <v>4.102</v>
      </c>
      <c r="BL20" s="24">
        <v>0.251</v>
      </c>
      <c r="BM20" s="24">
        <v>0.123</v>
      </c>
      <c r="BN20" s="24">
        <v>0.035</v>
      </c>
      <c r="BO20" s="14">
        <f t="shared" si="14"/>
        <v>99.06300000000002</v>
      </c>
      <c r="BP20" s="24">
        <v>0.21</v>
      </c>
      <c r="BQ20" s="14">
        <f t="shared" si="15"/>
        <v>1.5444</v>
      </c>
      <c r="BR20" s="14">
        <f>BQ20+BE20+BF20+BH20+BI20+BJ20+BK20+BL20+BM20+BN20</f>
        <v>98.89140000000002</v>
      </c>
      <c r="BS20"/>
      <c r="BT20" s="3"/>
    </row>
    <row r="21" spans="1:72" ht="12.75">
      <c r="A21" s="23" t="s">
        <v>55</v>
      </c>
      <c r="B21" s="4"/>
      <c r="C21" s="8"/>
      <c r="D21" s="8"/>
      <c r="E21" s="8"/>
      <c r="AA21" s="12"/>
      <c r="AB21"/>
      <c r="AC21" s="3"/>
      <c r="AD21" s="16"/>
      <c r="AE21" s="3"/>
      <c r="AG21" s="13"/>
      <c r="AH21" s="2"/>
      <c r="AI21" s="12"/>
      <c r="AN21"/>
      <c r="AP21"/>
      <c r="AR21"/>
      <c r="AT21"/>
      <c r="AZ21"/>
      <c r="BA21"/>
      <c r="BB21" s="7"/>
      <c r="BC21" s="3"/>
      <c r="BE21" s="21"/>
      <c r="BF21" s="21"/>
      <c r="BG21" s="22"/>
      <c r="BH21" s="22"/>
      <c r="BI21" s="22"/>
      <c r="BJ21" s="22"/>
      <c r="BK21" s="22"/>
      <c r="BL21" s="22"/>
      <c r="BM21" s="22"/>
      <c r="BN21" s="22"/>
      <c r="BP21" s="22"/>
      <c r="BQ21" s="14"/>
      <c r="BR21" s="14"/>
      <c r="BS21"/>
      <c r="BT21" s="3"/>
    </row>
    <row r="22" spans="1:76" ht="12.75">
      <c r="A22" s="12">
        <v>708</v>
      </c>
      <c r="B22" s="4" t="s">
        <v>8</v>
      </c>
      <c r="C22" s="8" t="s">
        <v>56</v>
      </c>
      <c r="D22" s="8">
        <v>31.5</v>
      </c>
      <c r="E22" s="8">
        <v>42.4</v>
      </c>
      <c r="F22" s="16">
        <f>BE22/BR22*100</f>
        <v>74.25393435025288</v>
      </c>
      <c r="G22" s="19">
        <f>BF22/BR22*100</f>
        <v>14.105224978338404</v>
      </c>
      <c r="H22" s="14">
        <f>BQ22/BR22*100</f>
        <v>1.5959054546920024</v>
      </c>
      <c r="I22" s="14">
        <f>BH22/BR22*100</f>
        <v>0.38285610655489954</v>
      </c>
      <c r="J22" s="14">
        <f>BI22/BR22*100</f>
        <v>1.4004473371350272</v>
      </c>
      <c r="K22" s="14">
        <f>BJ22/BR22*100</f>
        <v>3.9494629939347528</v>
      </c>
      <c r="L22" s="14">
        <f>BK22/BR22*100</f>
        <v>4.080440083019324</v>
      </c>
      <c r="M22" s="14">
        <f>BL22/BR22*100</f>
        <v>0.1712777318798235</v>
      </c>
      <c r="N22" s="14">
        <f>BM22/BR22*100</f>
        <v>0.06045096419287887</v>
      </c>
      <c r="O22" s="14">
        <f>BN22/BR22*100</f>
        <v>0</v>
      </c>
      <c r="P22">
        <v>63</v>
      </c>
      <c r="Q22">
        <v>170</v>
      </c>
      <c r="R22">
        <v>15</v>
      </c>
      <c r="S22">
        <v>150</v>
      </c>
      <c r="T22">
        <v>3</v>
      </c>
      <c r="U22">
        <v>1106</v>
      </c>
      <c r="V22" s="8"/>
      <c r="W22" s="4" t="s">
        <v>16</v>
      </c>
      <c r="X22">
        <v>14</v>
      </c>
      <c r="Z22" s="3">
        <v>3.06</v>
      </c>
      <c r="AA22" s="14" t="s">
        <v>16</v>
      </c>
      <c r="AB22"/>
      <c r="AC22" s="3">
        <v>2.97</v>
      </c>
      <c r="AD22" s="16">
        <v>3.1</v>
      </c>
      <c r="AE22" s="3">
        <v>1.29</v>
      </c>
      <c r="AF22" s="6">
        <v>2.45</v>
      </c>
      <c r="AG22" s="13"/>
      <c r="AH22" s="2">
        <v>21.7</v>
      </c>
      <c r="AI22" s="12"/>
      <c r="AJ22" s="2">
        <v>69</v>
      </c>
      <c r="AK22" s="4" t="s">
        <v>16</v>
      </c>
      <c r="AL22" s="13">
        <v>157</v>
      </c>
      <c r="AM22" s="14"/>
      <c r="AN22" s="3">
        <v>1.22</v>
      </c>
      <c r="AO22">
        <v>1140</v>
      </c>
      <c r="AP22" s="6">
        <v>25.2</v>
      </c>
      <c r="AQ22" s="6">
        <v>44.2</v>
      </c>
      <c r="AR22" s="6">
        <v>19.8</v>
      </c>
      <c r="AS22" s="3">
        <v>3.31</v>
      </c>
      <c r="AT22" s="7">
        <v>0.63</v>
      </c>
      <c r="AU22" s="9"/>
      <c r="AV22" s="7">
        <v>0.34</v>
      </c>
      <c r="AW22" s="3"/>
      <c r="AX22" s="7">
        <v>0.16</v>
      </c>
      <c r="AY22" s="3">
        <v>1.01</v>
      </c>
      <c r="AZ22" s="7">
        <v>0.162</v>
      </c>
      <c r="BA22" s="3">
        <v>4.61</v>
      </c>
      <c r="BB22" s="7">
        <v>0.27</v>
      </c>
      <c r="BC22" s="3">
        <v>10.9</v>
      </c>
      <c r="BD22" s="3">
        <v>1.46</v>
      </c>
      <c r="BE22" s="6">
        <v>73.7</v>
      </c>
      <c r="BF22" s="16">
        <v>14</v>
      </c>
      <c r="BG22" s="3">
        <v>1.76</v>
      </c>
      <c r="BH22" s="3">
        <v>0.38</v>
      </c>
      <c r="BI22" s="3">
        <v>1.39</v>
      </c>
      <c r="BJ22" s="3">
        <v>3.92</v>
      </c>
      <c r="BK22" s="3">
        <v>4.05</v>
      </c>
      <c r="BL22" s="3">
        <v>0.17</v>
      </c>
      <c r="BM22" s="14">
        <v>0.06</v>
      </c>
      <c r="BN22" s="14">
        <v>0</v>
      </c>
      <c r="BO22">
        <f>BE22+BF22+BG22+BH22+BI22+BJ22+BK22+BL22+BM22+BN22</f>
        <v>99.43</v>
      </c>
      <c r="BP22" s="3">
        <v>0.69</v>
      </c>
      <c r="BQ22" s="14">
        <f>BG22*0.9</f>
        <v>1.584</v>
      </c>
      <c r="BR22" s="14">
        <f>BQ22+BM22+BL22+BN22+BK22+BJ22+BI22+BH22+BF22+BE22</f>
        <v>99.254</v>
      </c>
      <c r="BS22" s="3">
        <v>4.08</v>
      </c>
      <c r="BT22" s="3">
        <v>4.11</v>
      </c>
      <c r="BU22" s="3">
        <v>0.43</v>
      </c>
      <c r="BV22" s="3">
        <v>0.38</v>
      </c>
      <c r="BW22" s="3">
        <v>0.1</v>
      </c>
      <c r="BX22" s="3">
        <v>0.16</v>
      </c>
    </row>
    <row r="23" spans="1:72" ht="12.75">
      <c r="A23" s="13">
        <v>1626</v>
      </c>
      <c r="B23" s="4" t="s">
        <v>8</v>
      </c>
      <c r="C23" s="8" t="s">
        <v>56</v>
      </c>
      <c r="D23" s="8">
        <v>32.98</v>
      </c>
      <c r="E23" s="8">
        <v>42.42</v>
      </c>
      <c r="F23" s="16">
        <f>BE23/BR23*100</f>
        <v>65.57410485737887</v>
      </c>
      <c r="G23" s="19">
        <f>BF23/BR23*100</f>
        <v>17.33685509448586</v>
      </c>
      <c r="H23" s="14">
        <f>BQ23/BR23*100</f>
        <v>3.790652375659055</v>
      </c>
      <c r="I23" s="14">
        <f>BH23/BR23*100</f>
        <v>0.19376485105601843</v>
      </c>
      <c r="J23" s="14">
        <f>BI23/BR23*100</f>
        <v>1.2849669070030696</v>
      </c>
      <c r="K23" s="14">
        <f>BJ23/BR23*100</f>
        <v>4.95630092701184</v>
      </c>
      <c r="L23" s="14">
        <f>BK23/BR23*100</f>
        <v>6.496221585404408</v>
      </c>
      <c r="M23" s="14">
        <f>BL23/BR23*100</f>
        <v>0.25495375138949794</v>
      </c>
      <c r="N23" s="14">
        <f>BM23/BR23*100</f>
        <v>0</v>
      </c>
      <c r="O23" s="14">
        <f>BN23/BR23*100</f>
        <v>0.11217965061137908</v>
      </c>
      <c r="P23">
        <v>48</v>
      </c>
      <c r="Q23">
        <v>31</v>
      </c>
      <c r="R23">
        <v>41</v>
      </c>
      <c r="S23">
        <v>587</v>
      </c>
      <c r="T23">
        <v>1</v>
      </c>
      <c r="U23">
        <v>216</v>
      </c>
      <c r="V23">
        <v>3</v>
      </c>
      <c r="W23">
        <v>106</v>
      </c>
      <c r="X23">
        <v>60</v>
      </c>
      <c r="AA23" s="14"/>
      <c r="AB23"/>
      <c r="AC23" s="3"/>
      <c r="AD23" s="16"/>
      <c r="AE23" s="3"/>
      <c r="AG23" s="13"/>
      <c r="AH23" s="2"/>
      <c r="AI23" s="12"/>
      <c r="AL23" s="12"/>
      <c r="AM23" s="14"/>
      <c r="AN23"/>
      <c r="AZ23"/>
      <c r="BA23"/>
      <c r="BB23" s="7"/>
      <c r="BC23" s="3"/>
      <c r="BE23" s="6">
        <v>64.3</v>
      </c>
      <c r="BF23" s="16">
        <v>17</v>
      </c>
      <c r="BG23" s="3">
        <v>4.13</v>
      </c>
      <c r="BH23" s="3">
        <v>0.19</v>
      </c>
      <c r="BI23" s="3">
        <v>1.26</v>
      </c>
      <c r="BJ23" s="3">
        <v>4.86</v>
      </c>
      <c r="BK23" s="3">
        <v>6.37</v>
      </c>
      <c r="BL23" s="3">
        <v>0.25</v>
      </c>
      <c r="BM23" s="14">
        <v>0</v>
      </c>
      <c r="BN23" s="14">
        <v>0.11</v>
      </c>
      <c r="BO23">
        <f>BE23+BF23+BG23+BH23+BI23+BJ23+BK23+BL23+BM23+BN23</f>
        <v>98.47</v>
      </c>
      <c r="BP23" s="3">
        <v>0.41</v>
      </c>
      <c r="BQ23" s="14">
        <f>BG23*0.9</f>
        <v>3.717</v>
      </c>
      <c r="BR23" s="14">
        <f>BQ23+BM23+BL23+BN23+BK23+BJ23+BI23+BH23+BF23+BE23</f>
        <v>98.057</v>
      </c>
      <c r="BS23"/>
      <c r="BT23" s="3"/>
    </row>
    <row r="24" spans="1:72" ht="12.75">
      <c r="A24" s="18" t="s">
        <v>57</v>
      </c>
      <c r="B24" s="4"/>
      <c r="C24" s="8"/>
      <c r="D24" s="8"/>
      <c r="E24" s="8"/>
      <c r="G24" s="12"/>
      <c r="H24" s="12"/>
      <c r="I24" s="12"/>
      <c r="J24" s="12"/>
      <c r="K24" s="12"/>
      <c r="L24" s="12"/>
      <c r="M24" s="12"/>
      <c r="N24" s="12"/>
      <c r="O24" s="12"/>
      <c r="AA24" s="14"/>
      <c r="AB24"/>
      <c r="AC24" s="3"/>
      <c r="AD24" s="16"/>
      <c r="AE24" s="3"/>
      <c r="AG24" s="13"/>
      <c r="AH24" s="2"/>
      <c r="AI24" s="12"/>
      <c r="AL24" s="12"/>
      <c r="AM24" s="14"/>
      <c r="AN24"/>
      <c r="AZ24"/>
      <c r="BA24"/>
      <c r="BB24" s="7"/>
      <c r="BC24" s="3"/>
      <c r="BE24" s="6"/>
      <c r="BF24" s="16"/>
      <c r="BM24" s="12"/>
      <c r="BN24" s="12"/>
      <c r="BP24"/>
      <c r="BS24"/>
      <c r="BT24" s="3"/>
    </row>
    <row r="25" spans="1:76" ht="12.75">
      <c r="A25" s="12">
        <v>716</v>
      </c>
      <c r="B25" s="4" t="s">
        <v>15</v>
      </c>
      <c r="C25" s="8" t="s">
        <v>91</v>
      </c>
      <c r="D25" s="8">
        <v>31.1</v>
      </c>
      <c r="E25" s="8">
        <v>31.72</v>
      </c>
      <c r="F25" s="16">
        <f>BE25/BR25*100</f>
        <v>78.17870297222707</v>
      </c>
      <c r="G25" s="19">
        <f>BF25/BR25*100</f>
        <v>12.516800213401183</v>
      </c>
      <c r="H25" s="14">
        <f>BQ25/BR25*100</f>
        <v>0.3785819080938555</v>
      </c>
      <c r="I25" s="14">
        <f>BH25/BR25*100</f>
        <v>0.112856395366732</v>
      </c>
      <c r="J25" s="14">
        <f>BI25/BR25*100</f>
        <v>0.9644091967702553</v>
      </c>
      <c r="K25" s="14">
        <f>BJ25/BR25*100</f>
        <v>3.2215371041048955</v>
      </c>
      <c r="L25" s="14">
        <f>BK25/BR25*100</f>
        <v>4.565554176199613</v>
      </c>
      <c r="M25" s="14">
        <f>BL25/BR25*100</f>
        <v>0.06155803383639927</v>
      </c>
      <c r="N25" s="14">
        <f>BM25/BR25*100</f>
        <v>0</v>
      </c>
      <c r="O25" s="14">
        <f>BN25/BR25*100</f>
        <v>0</v>
      </c>
      <c r="P25">
        <v>103</v>
      </c>
      <c r="Q25">
        <v>40</v>
      </c>
      <c r="R25">
        <v>15</v>
      </c>
      <c r="S25">
        <v>63</v>
      </c>
      <c r="T25">
        <v>9</v>
      </c>
      <c r="U25">
        <v>70</v>
      </c>
      <c r="V25" s="8"/>
      <c r="W25" s="4" t="s">
        <v>16</v>
      </c>
      <c r="X25" s="8"/>
      <c r="Z25" s="3">
        <v>2.42</v>
      </c>
      <c r="AA25" s="14">
        <v>3.78</v>
      </c>
      <c r="AB25"/>
      <c r="AC25" s="3">
        <v>1.68</v>
      </c>
      <c r="AD25" s="16"/>
      <c r="AE25" s="3">
        <v>0.326</v>
      </c>
      <c r="AF25" s="6">
        <v>0.565</v>
      </c>
      <c r="AG25" s="13"/>
      <c r="AH25" s="26" t="s">
        <v>16</v>
      </c>
      <c r="AI25" s="12"/>
      <c r="AJ25" s="2">
        <v>99.1</v>
      </c>
      <c r="AK25" s="8"/>
      <c r="AL25" s="13">
        <v>43.6</v>
      </c>
      <c r="AM25" s="14">
        <v>0.157</v>
      </c>
      <c r="AN25" s="3">
        <v>1.81</v>
      </c>
      <c r="AO25" s="2">
        <v>61.4</v>
      </c>
      <c r="AP25" s="6">
        <v>19.3</v>
      </c>
      <c r="AQ25" s="6">
        <v>30</v>
      </c>
      <c r="AR25" s="6">
        <v>9.99</v>
      </c>
      <c r="AS25" s="3">
        <v>2.32</v>
      </c>
      <c r="AT25" s="7">
        <v>0.114</v>
      </c>
      <c r="AU25" s="5" t="s">
        <v>16</v>
      </c>
      <c r="AV25" s="7">
        <v>0.301</v>
      </c>
      <c r="AW25" s="3">
        <v>2.1</v>
      </c>
      <c r="AX25" s="7">
        <v>0.226</v>
      </c>
      <c r="AY25" s="3">
        <v>1.5</v>
      </c>
      <c r="AZ25" s="7">
        <v>0.23</v>
      </c>
      <c r="BA25" s="3">
        <v>2.61</v>
      </c>
      <c r="BB25" s="7">
        <v>1.37</v>
      </c>
      <c r="BC25" s="3">
        <v>24.9</v>
      </c>
      <c r="BD25" s="3">
        <v>9.12</v>
      </c>
      <c r="BE25" s="6">
        <v>76.2</v>
      </c>
      <c r="BF25" s="16">
        <v>12.2</v>
      </c>
      <c r="BG25" s="3">
        <v>0.41</v>
      </c>
      <c r="BH25" s="3">
        <v>0.11</v>
      </c>
      <c r="BI25" s="3">
        <v>0.94</v>
      </c>
      <c r="BJ25" s="3">
        <v>3.14</v>
      </c>
      <c r="BK25" s="3">
        <v>4.45</v>
      </c>
      <c r="BL25" s="3">
        <v>0.06</v>
      </c>
      <c r="BM25" s="14">
        <v>0</v>
      </c>
      <c r="BN25" s="14">
        <v>0</v>
      </c>
      <c r="BO25">
        <f>BE25+BF25+BG25+BH25+BI25+BJ25+BK25+BL25+BM25+BN25</f>
        <v>97.51</v>
      </c>
      <c r="BP25" s="3">
        <v>1.44</v>
      </c>
      <c r="BQ25" s="14">
        <f>BG25*0.9</f>
        <v>0.369</v>
      </c>
      <c r="BR25" s="14">
        <f>BQ25+BM25+BL25+BN25+BK25+BJ25+BI25+BH25+BF25+BE25</f>
        <v>97.469</v>
      </c>
      <c r="BS25" s="5" t="s">
        <v>16</v>
      </c>
      <c r="BT25" s="5" t="s">
        <v>16</v>
      </c>
      <c r="BU25" s="5" t="s">
        <v>16</v>
      </c>
      <c r="BV25" s="5" t="s">
        <v>16</v>
      </c>
      <c r="BW25" s="5" t="s">
        <v>16</v>
      </c>
      <c r="BX25" s="5" t="s">
        <v>16</v>
      </c>
    </row>
    <row r="26" spans="1:76" ht="12.75">
      <c r="A26" s="12">
        <v>1157</v>
      </c>
      <c r="B26" s="4" t="s">
        <v>13</v>
      </c>
      <c r="C26" s="8" t="s">
        <v>91</v>
      </c>
      <c r="D26" s="8">
        <v>30.48</v>
      </c>
      <c r="E26" s="8">
        <v>31.9</v>
      </c>
      <c r="F26" s="16">
        <f>BE26/BR26*100</f>
        <v>76.4076162458119</v>
      </c>
      <c r="G26" s="19">
        <f>BF26/BR26*100</f>
        <v>12.972950886655227</v>
      </c>
      <c r="H26" s="14">
        <f>BQ26/BR26*100</f>
        <v>1.4157881833782793</v>
      </c>
      <c r="I26" s="14">
        <f>BH26/BR26*100</f>
        <v>0.4188118002778459</v>
      </c>
      <c r="J26" s="14">
        <f>BI26/BR26*100</f>
        <v>1.307510010623519</v>
      </c>
      <c r="K26" s="14">
        <f>BJ26/BR26*100</f>
        <v>3.626297295088666</v>
      </c>
      <c r="L26" s="14">
        <f>BK26/BR26*100</f>
        <v>3.636512217046662</v>
      </c>
      <c r="M26" s="14">
        <f>BL26/BR26*100</f>
        <v>0.2145133611179211</v>
      </c>
      <c r="N26" s="14">
        <f>BM26/BR26*100</f>
        <v>0</v>
      </c>
      <c r="O26" s="14">
        <f>BN26/BR26*100</f>
        <v>0</v>
      </c>
      <c r="P26">
        <v>91</v>
      </c>
      <c r="Q26">
        <v>147</v>
      </c>
      <c r="R26">
        <v>16</v>
      </c>
      <c r="S26">
        <v>136</v>
      </c>
      <c r="T26">
        <v>6</v>
      </c>
      <c r="U26">
        <v>1259</v>
      </c>
      <c r="V26" s="8"/>
      <c r="W26" s="8"/>
      <c r="X26" s="8"/>
      <c r="Z26" s="3">
        <v>2.67</v>
      </c>
      <c r="AA26" s="14"/>
      <c r="AB26"/>
      <c r="AC26" s="3">
        <v>3.31</v>
      </c>
      <c r="AD26" s="16">
        <v>3.4</v>
      </c>
      <c r="AE26" s="3">
        <v>1.139</v>
      </c>
      <c r="AF26" s="6">
        <v>2.76</v>
      </c>
      <c r="AG26" s="13"/>
      <c r="AH26" s="2">
        <v>18.6</v>
      </c>
      <c r="AI26" s="12"/>
      <c r="AJ26" s="2">
        <v>96.4</v>
      </c>
      <c r="AK26">
        <v>132</v>
      </c>
      <c r="AL26" s="13">
        <v>130</v>
      </c>
      <c r="AM26" s="14">
        <v>0.26</v>
      </c>
      <c r="AN26" s="3">
        <v>2.81</v>
      </c>
      <c r="AO26">
        <v>1360</v>
      </c>
      <c r="AP26" s="6">
        <v>15.5</v>
      </c>
      <c r="AQ26" s="6">
        <v>29.1</v>
      </c>
      <c r="AR26" s="6">
        <v>11.1</v>
      </c>
      <c r="AS26" s="3">
        <v>2.29</v>
      </c>
      <c r="AT26" s="7">
        <v>0.541</v>
      </c>
      <c r="AU26" s="9"/>
      <c r="AV26" s="7">
        <v>0.333</v>
      </c>
      <c r="AW26" s="3"/>
      <c r="AX26" s="7">
        <v>0.277</v>
      </c>
      <c r="AY26" s="3">
        <v>1.75</v>
      </c>
      <c r="AZ26" s="7">
        <v>0.281</v>
      </c>
      <c r="BA26" s="3">
        <v>4.12</v>
      </c>
      <c r="BB26" s="7">
        <v>0.69</v>
      </c>
      <c r="BC26" s="3">
        <v>11.71</v>
      </c>
      <c r="BD26" s="3">
        <v>4.24</v>
      </c>
      <c r="BE26" s="6">
        <v>74.8</v>
      </c>
      <c r="BF26" s="16">
        <v>12.7</v>
      </c>
      <c r="BG26" s="3">
        <v>1.54</v>
      </c>
      <c r="BH26" s="3">
        <v>0.41</v>
      </c>
      <c r="BI26" s="3">
        <v>1.28</v>
      </c>
      <c r="BJ26" s="3">
        <v>3.55</v>
      </c>
      <c r="BK26" s="3">
        <v>3.56</v>
      </c>
      <c r="BL26" s="3">
        <v>0.21</v>
      </c>
      <c r="BM26" s="14">
        <v>0</v>
      </c>
      <c r="BN26" s="14">
        <v>0</v>
      </c>
      <c r="BO26">
        <f>BE26+BF26+BG26+BH26+BI26+BJ26+BK26+BL26+BM26+BN26</f>
        <v>98.05</v>
      </c>
      <c r="BP26" s="3">
        <v>1.01</v>
      </c>
      <c r="BQ26" s="14">
        <f>BG26*0.9</f>
        <v>1.3860000000000001</v>
      </c>
      <c r="BR26" s="14">
        <f>BQ26+BM26+BL26+BN26+BK26+BJ26+BI26+BH26+BF26+BE26</f>
        <v>97.89599999999999</v>
      </c>
      <c r="BS26" s="3">
        <v>3.7</v>
      </c>
      <c r="BT26" s="3">
        <v>3.68</v>
      </c>
      <c r="BU26" s="3"/>
      <c r="BV26" s="3"/>
      <c r="BW26" s="3"/>
      <c r="BX26" s="3"/>
    </row>
    <row r="27" spans="1:72" ht="12.75">
      <c r="A27" s="18" t="s">
        <v>58</v>
      </c>
      <c r="B27" s="4"/>
      <c r="C27" s="8"/>
      <c r="D27" s="8"/>
      <c r="E27" s="8"/>
      <c r="AA27" s="12"/>
      <c r="AB27"/>
      <c r="AC27" s="3"/>
      <c r="AD27" s="16"/>
      <c r="AE27" s="3"/>
      <c r="AG27" s="13"/>
      <c r="AH27" s="2"/>
      <c r="AI27" s="12"/>
      <c r="AN27"/>
      <c r="AP27"/>
      <c r="AR27"/>
      <c r="AT27"/>
      <c r="AZ27"/>
      <c r="BA27"/>
      <c r="BB27" s="7"/>
      <c r="BC27" s="3"/>
      <c r="BF27" s="16"/>
      <c r="BM27"/>
      <c r="BP27"/>
      <c r="BQ27" s="14"/>
      <c r="BR27" s="14"/>
      <c r="BS27"/>
      <c r="BT27" s="3"/>
    </row>
    <row r="28" spans="1:76" ht="12.75">
      <c r="A28" s="12">
        <v>509</v>
      </c>
      <c r="B28" s="4" t="s">
        <v>15</v>
      </c>
      <c r="C28" s="8" t="s">
        <v>59</v>
      </c>
      <c r="D28" s="8">
        <v>36.3</v>
      </c>
      <c r="E28" s="8">
        <v>36.46</v>
      </c>
      <c r="F28" s="16">
        <f aca="true" t="shared" si="16" ref="F28:F34">BE28/BR28*100</f>
        <v>50.27793079272873</v>
      </c>
      <c r="G28" s="19">
        <f aca="true" t="shared" si="17" ref="G28:G34">BF28/BR28*100</f>
        <v>17.226701387150083</v>
      </c>
      <c r="H28" s="14">
        <f aca="true" t="shared" si="18" ref="H28:H34">BQ28/BR28*100</f>
        <v>7.887225199058541</v>
      </c>
      <c r="I28" s="14">
        <f aca="true" t="shared" si="19" ref="I28:I34">BH28/BR28*100</f>
        <v>11.11723170914918</v>
      </c>
      <c r="J28" s="14">
        <f aca="true" t="shared" si="20" ref="J28:J34">BI28/BR28*100</f>
        <v>11.217386949772145</v>
      </c>
      <c r="K28" s="14">
        <f aca="true" t="shared" si="21" ref="K28:K34">BJ28/BR28*100</f>
        <v>1.2118784115378838</v>
      </c>
      <c r="L28" s="14">
        <f aca="true" t="shared" si="22" ref="L28:L34">BK28/BR28*100</f>
        <v>0.4306675346787521</v>
      </c>
      <c r="M28" s="14">
        <f aca="true" t="shared" si="23" ref="M28:M34">BL28/BR28*100</f>
        <v>0.42065201061645546</v>
      </c>
      <c r="N28" s="14">
        <f aca="true" t="shared" si="24" ref="N28:N34">BM28/BR28*100</f>
        <v>0.060093144373779356</v>
      </c>
      <c r="O28" s="14">
        <f aca="true" t="shared" si="25" ref="O28:O34">BN28/BR28*100</f>
        <v>0.1502328609344484</v>
      </c>
      <c r="P28">
        <v>18</v>
      </c>
      <c r="Q28">
        <v>354</v>
      </c>
      <c r="R28">
        <v>14</v>
      </c>
      <c r="S28">
        <v>63</v>
      </c>
      <c r="T28">
        <v>5</v>
      </c>
      <c r="U28">
        <v>147</v>
      </c>
      <c r="Z28" s="3">
        <v>0.87</v>
      </c>
      <c r="AA28" s="14"/>
      <c r="AB28"/>
      <c r="AC28" s="3">
        <v>29.1</v>
      </c>
      <c r="AD28" s="16">
        <v>267</v>
      </c>
      <c r="AE28" s="3">
        <v>5.74</v>
      </c>
      <c r="AF28" s="6">
        <v>46.7</v>
      </c>
      <c r="AG28" s="13"/>
      <c r="AH28" s="26" t="s">
        <v>16</v>
      </c>
      <c r="AI28" s="12"/>
      <c r="AJ28" s="2">
        <v>15.9</v>
      </c>
      <c r="AK28">
        <v>264</v>
      </c>
      <c r="AL28" s="13"/>
      <c r="AM28" s="14">
        <v>0.087</v>
      </c>
      <c r="AN28" s="3">
        <v>0.717</v>
      </c>
      <c r="AO28">
        <v>103</v>
      </c>
      <c r="AP28" s="6">
        <v>3.97</v>
      </c>
      <c r="AQ28" s="6">
        <v>7.02</v>
      </c>
      <c r="AR28" s="6">
        <v>5.23</v>
      </c>
      <c r="AS28" s="3">
        <v>1.23</v>
      </c>
      <c r="AT28" s="7">
        <v>0.513</v>
      </c>
      <c r="AU28" s="5" t="s">
        <v>16</v>
      </c>
      <c r="AV28" s="7">
        <v>0.28</v>
      </c>
      <c r="AW28" s="5" t="s">
        <v>16</v>
      </c>
      <c r="AX28" s="7">
        <v>0.134</v>
      </c>
      <c r="AY28" s="3">
        <v>0.823</v>
      </c>
      <c r="AZ28" s="7">
        <v>0.145</v>
      </c>
      <c r="BA28" s="3">
        <v>0.773</v>
      </c>
      <c r="BB28" s="7">
        <v>0.12</v>
      </c>
      <c r="BC28" s="3">
        <v>1.1</v>
      </c>
      <c r="BD28" s="9"/>
      <c r="BE28" s="6">
        <v>50.2</v>
      </c>
      <c r="BF28" s="16">
        <v>17.2</v>
      </c>
      <c r="BG28" s="3">
        <v>8.75</v>
      </c>
      <c r="BH28" s="3">
        <v>11.1</v>
      </c>
      <c r="BI28" s="3">
        <v>11.2</v>
      </c>
      <c r="BJ28" s="3">
        <v>1.21</v>
      </c>
      <c r="BK28" s="3">
        <v>0.43</v>
      </c>
      <c r="BL28" s="3">
        <v>0.42</v>
      </c>
      <c r="BM28" s="14">
        <v>0.06</v>
      </c>
      <c r="BN28" s="14">
        <v>0.15</v>
      </c>
      <c r="BO28">
        <f aca="true" t="shared" si="26" ref="BO28:BO34">BE28+BF28+BG28+BH28+BI28+BJ28+BK28+BL28+BM28+BN28</f>
        <v>100.72000000000001</v>
      </c>
      <c r="BP28" s="3">
        <v>0.16</v>
      </c>
      <c r="BQ28" s="14">
        <f aca="true" t="shared" si="27" ref="BQ28:BQ34">BG28*0.9</f>
        <v>7.875</v>
      </c>
      <c r="BR28" s="14">
        <f>BQ28+BM28+BL28+BN28+BK28+BJ28+BI28+BH28+BF28+BE28</f>
        <v>99.845</v>
      </c>
      <c r="BS28" s="5" t="s">
        <v>16</v>
      </c>
      <c r="BT28" s="5" t="s">
        <v>16</v>
      </c>
      <c r="BU28" s="5" t="s">
        <v>16</v>
      </c>
      <c r="BV28" s="5" t="s">
        <v>16</v>
      </c>
      <c r="BW28" s="5" t="s">
        <v>85</v>
      </c>
      <c r="BX28" s="5" t="s">
        <v>16</v>
      </c>
    </row>
    <row r="29" spans="1:76" ht="12.75">
      <c r="A29" s="12">
        <v>680</v>
      </c>
      <c r="B29" s="4" t="s">
        <v>8</v>
      </c>
      <c r="C29" s="8" t="s">
        <v>60</v>
      </c>
      <c r="D29" s="8">
        <v>36.27</v>
      </c>
      <c r="E29" s="8">
        <v>36.47</v>
      </c>
      <c r="F29" s="16">
        <f t="shared" si="16"/>
        <v>74.21338890865653</v>
      </c>
      <c r="G29" s="19">
        <f t="shared" si="17"/>
        <v>14.1310425456209</v>
      </c>
      <c r="H29" s="14">
        <f t="shared" si="18"/>
        <v>1.5096833223199306</v>
      </c>
      <c r="I29" s="14">
        <f t="shared" si="19"/>
        <v>0.4066487063488029</v>
      </c>
      <c r="J29" s="14">
        <f t="shared" si="20"/>
        <v>1.4944339958318504</v>
      </c>
      <c r="K29" s="14">
        <f t="shared" si="21"/>
        <v>3.791999186702587</v>
      </c>
      <c r="L29" s="14">
        <f t="shared" si="22"/>
        <v>4.10715193412291</v>
      </c>
      <c r="M29" s="14">
        <f t="shared" si="23"/>
        <v>0.2236567884918416</v>
      </c>
      <c r="N29" s="14">
        <f t="shared" si="24"/>
        <v>0.09149595892848066</v>
      </c>
      <c r="O29" s="14">
        <f t="shared" si="25"/>
        <v>0.030498652976160213</v>
      </c>
      <c r="P29">
        <v>134</v>
      </c>
      <c r="Q29">
        <v>148</v>
      </c>
      <c r="R29">
        <v>24</v>
      </c>
      <c r="S29">
        <v>189</v>
      </c>
      <c r="T29">
        <v>9</v>
      </c>
      <c r="U29">
        <v>776</v>
      </c>
      <c r="V29" s="8"/>
      <c r="W29" s="4" t="s">
        <v>16</v>
      </c>
      <c r="X29">
        <v>19</v>
      </c>
      <c r="Z29" s="3">
        <v>2.98</v>
      </c>
      <c r="AA29" s="14" t="s">
        <v>16</v>
      </c>
      <c r="AB29"/>
      <c r="AC29" s="3">
        <v>4.04</v>
      </c>
      <c r="AD29" s="16">
        <v>2.8</v>
      </c>
      <c r="AE29" s="3">
        <v>1.28</v>
      </c>
      <c r="AF29" s="6">
        <v>2.2</v>
      </c>
      <c r="AG29" s="13"/>
      <c r="AH29" s="2">
        <v>34</v>
      </c>
      <c r="AI29" s="12"/>
      <c r="AJ29" s="2">
        <v>134</v>
      </c>
      <c r="AK29" s="4" t="s">
        <v>16</v>
      </c>
      <c r="AL29" s="13">
        <v>190</v>
      </c>
      <c r="AM29" s="14">
        <v>0.9</v>
      </c>
      <c r="AN29" s="3">
        <v>9.75</v>
      </c>
      <c r="AO29">
        <v>816</v>
      </c>
      <c r="AP29" s="6">
        <v>24.5</v>
      </c>
      <c r="AQ29" s="6">
        <v>44.5</v>
      </c>
      <c r="AR29" s="6">
        <v>20</v>
      </c>
      <c r="AS29" s="3">
        <v>4.15</v>
      </c>
      <c r="AT29" s="7">
        <v>0.645</v>
      </c>
      <c r="AU29" s="3">
        <v>4.95</v>
      </c>
      <c r="AV29" s="7">
        <v>0.605</v>
      </c>
      <c r="AW29" s="5" t="s">
        <v>16</v>
      </c>
      <c r="AX29" s="7">
        <v>0.315</v>
      </c>
      <c r="AY29" s="3">
        <v>1.9</v>
      </c>
      <c r="AZ29" s="7">
        <v>0.33</v>
      </c>
      <c r="BA29" s="3">
        <v>5.15</v>
      </c>
      <c r="BB29" s="7">
        <v>1.07</v>
      </c>
      <c r="BC29" s="3">
        <v>12.45</v>
      </c>
      <c r="BD29" s="3">
        <v>4.9</v>
      </c>
      <c r="BE29" s="6">
        <v>73</v>
      </c>
      <c r="BF29" s="16">
        <v>13.9</v>
      </c>
      <c r="BG29" s="3">
        <v>1.65</v>
      </c>
      <c r="BH29" s="3">
        <v>0.4</v>
      </c>
      <c r="BI29" s="3">
        <v>1.47</v>
      </c>
      <c r="BJ29" s="3">
        <v>3.73</v>
      </c>
      <c r="BK29" s="3">
        <v>4.04</v>
      </c>
      <c r="BL29" s="3">
        <v>0.22</v>
      </c>
      <c r="BM29" s="14">
        <v>0.09</v>
      </c>
      <c r="BN29" s="14">
        <v>0.03</v>
      </c>
      <c r="BO29">
        <f t="shared" si="26"/>
        <v>98.53000000000003</v>
      </c>
      <c r="BP29" s="3">
        <v>0.31</v>
      </c>
      <c r="BQ29" s="14">
        <f t="shared" si="27"/>
        <v>1.4849999999999999</v>
      </c>
      <c r="BR29" s="14">
        <f>BQ29+BM29+BL29+BN29+BK29+BJ29+BI29+BH29+BF29+BE29</f>
        <v>98.36500000000001</v>
      </c>
      <c r="BS29" s="5" t="s">
        <v>16</v>
      </c>
      <c r="BT29" s="5" t="s">
        <v>16</v>
      </c>
      <c r="BU29" s="5" t="s">
        <v>16</v>
      </c>
      <c r="BV29" s="5" t="s">
        <v>16</v>
      </c>
      <c r="BW29" s="5" t="s">
        <v>16</v>
      </c>
      <c r="BX29" s="5" t="s">
        <v>16</v>
      </c>
    </row>
    <row r="30" spans="1:76" ht="12.75">
      <c r="A30" s="12">
        <v>1167</v>
      </c>
      <c r="B30" s="4" t="s">
        <v>13</v>
      </c>
      <c r="C30" s="8" t="s">
        <v>59</v>
      </c>
      <c r="D30" s="8">
        <v>36.2</v>
      </c>
      <c r="E30" s="8">
        <v>36.45</v>
      </c>
      <c r="F30" s="16">
        <f t="shared" si="16"/>
        <v>51.10749643552824</v>
      </c>
      <c r="G30" s="19">
        <f t="shared" si="17"/>
        <v>20.583569291322775</v>
      </c>
      <c r="H30" s="14">
        <f t="shared" si="18"/>
        <v>7.645038857762517</v>
      </c>
      <c r="I30" s="14">
        <f t="shared" si="19"/>
        <v>6.375886097556077</v>
      </c>
      <c r="J30" s="14">
        <f t="shared" si="20"/>
        <v>10.14117316304195</v>
      </c>
      <c r="K30" s="14">
        <f t="shared" si="21"/>
        <v>2.439906018434846</v>
      </c>
      <c r="L30" s="14">
        <f t="shared" si="22"/>
        <v>0.4819567443821917</v>
      </c>
      <c r="M30" s="14">
        <f t="shared" si="23"/>
        <v>0.8635058336847601</v>
      </c>
      <c r="N30" s="14">
        <f t="shared" si="24"/>
        <v>0.2108560756672089</v>
      </c>
      <c r="O30" s="14">
        <f t="shared" si="25"/>
        <v>0.1506114826194349</v>
      </c>
      <c r="P30">
        <v>13</v>
      </c>
      <c r="Q30">
        <v>429</v>
      </c>
      <c r="R30">
        <v>24</v>
      </c>
      <c r="S30">
        <v>134</v>
      </c>
      <c r="T30">
        <v>5</v>
      </c>
      <c r="U30">
        <v>230</v>
      </c>
      <c r="V30">
        <v>50</v>
      </c>
      <c r="W30">
        <v>20</v>
      </c>
      <c r="X30">
        <v>60</v>
      </c>
      <c r="Z30" s="3">
        <v>1.89</v>
      </c>
      <c r="AA30" s="14"/>
      <c r="AB30"/>
      <c r="AC30" s="3">
        <v>19.5</v>
      </c>
      <c r="AD30" s="16">
        <v>85.7</v>
      </c>
      <c r="AE30" s="3">
        <v>6.14</v>
      </c>
      <c r="AF30" s="6">
        <v>31.8</v>
      </c>
      <c r="AG30" s="13"/>
      <c r="AH30" s="2">
        <v>73.2</v>
      </c>
      <c r="AI30" s="12"/>
      <c r="AJ30" s="2">
        <v>19</v>
      </c>
      <c r="AK30">
        <v>361</v>
      </c>
      <c r="AL30" s="13"/>
      <c r="AM30" s="14"/>
      <c r="AN30" s="9"/>
      <c r="AO30">
        <v>213</v>
      </c>
      <c r="AP30" s="6">
        <v>9.1</v>
      </c>
      <c r="AQ30" s="6">
        <v>20.2</v>
      </c>
      <c r="AR30" s="6">
        <v>13.4</v>
      </c>
      <c r="AS30" s="3">
        <v>3.61</v>
      </c>
      <c r="AT30" s="7">
        <v>1.12</v>
      </c>
      <c r="AU30" s="3"/>
      <c r="AV30" s="7">
        <v>0.642</v>
      </c>
      <c r="AW30" s="3"/>
      <c r="AX30" s="7"/>
      <c r="AY30" s="3">
        <v>2.91</v>
      </c>
      <c r="AZ30" s="7">
        <v>0.406</v>
      </c>
      <c r="BA30" s="3">
        <v>2.77</v>
      </c>
      <c r="BB30" s="7">
        <v>0.41</v>
      </c>
      <c r="BC30" s="3">
        <v>1</v>
      </c>
      <c r="BD30" s="3">
        <v>0.3</v>
      </c>
      <c r="BE30" s="6">
        <v>50.9</v>
      </c>
      <c r="BF30" s="16">
        <v>20.5</v>
      </c>
      <c r="BG30" s="3">
        <v>8.46</v>
      </c>
      <c r="BH30" s="3">
        <v>6.35</v>
      </c>
      <c r="BI30" s="3">
        <v>10.1</v>
      </c>
      <c r="BJ30" s="3">
        <v>2.43</v>
      </c>
      <c r="BK30" s="3">
        <v>0.48</v>
      </c>
      <c r="BL30" s="3">
        <v>0.86</v>
      </c>
      <c r="BM30" s="14">
        <v>0.21</v>
      </c>
      <c r="BN30" s="14">
        <v>0.15</v>
      </c>
      <c r="BO30">
        <f t="shared" si="26"/>
        <v>100.44000000000001</v>
      </c>
      <c r="BP30" s="3">
        <v>0.04</v>
      </c>
      <c r="BQ30" s="14">
        <f t="shared" si="27"/>
        <v>7.614000000000001</v>
      </c>
      <c r="BR30" s="14">
        <f>BQ30+BM30+BL30+BN30+BK30+BJ30+BI30+BH30+BF30+BE30</f>
        <v>99.594</v>
      </c>
      <c r="BS30" s="3">
        <v>2.45</v>
      </c>
      <c r="BT30" s="3">
        <v>0.481</v>
      </c>
      <c r="BU30" s="3"/>
      <c r="BV30" s="3"/>
      <c r="BW30" s="3"/>
      <c r="BX30" s="3"/>
    </row>
    <row r="31" spans="1:72" ht="12.75">
      <c r="A31" s="13">
        <v>1525</v>
      </c>
      <c r="B31" s="4" t="s">
        <v>8</v>
      </c>
      <c r="C31" s="8" t="s">
        <v>59</v>
      </c>
      <c r="D31" s="8">
        <v>36.2</v>
      </c>
      <c r="E31" s="8">
        <v>35.5</v>
      </c>
      <c r="F31" s="16">
        <f t="shared" si="16"/>
        <v>73.55701429542526</v>
      </c>
      <c r="G31" s="19">
        <f t="shared" si="17"/>
        <v>14.40702900682812</v>
      </c>
      <c r="H31" s="14">
        <f t="shared" si="18"/>
        <v>1.6162251554843095</v>
      </c>
      <c r="I31" s="14">
        <f t="shared" si="19"/>
        <v>0.4971439586863224</v>
      </c>
      <c r="J31" s="14">
        <f t="shared" si="20"/>
        <v>1.7044935726388197</v>
      </c>
      <c r="K31" s="14">
        <f t="shared" si="21"/>
        <v>3.79452735813642</v>
      </c>
      <c r="L31" s="14">
        <f t="shared" si="22"/>
        <v>4.068463825167659</v>
      </c>
      <c r="M31" s="14">
        <f t="shared" si="23"/>
        <v>0.2333532867303146</v>
      </c>
      <c r="N31" s="14">
        <f t="shared" si="24"/>
        <v>0.09131215567707962</v>
      </c>
      <c r="O31" s="14">
        <f t="shared" si="25"/>
        <v>0.03043738522569321</v>
      </c>
      <c r="P31" s="2">
        <v>130</v>
      </c>
      <c r="Q31" s="2">
        <v>176</v>
      </c>
      <c r="R31" s="2">
        <v>26</v>
      </c>
      <c r="S31" s="2">
        <v>164</v>
      </c>
      <c r="T31" s="2">
        <v>7</v>
      </c>
      <c r="U31" s="2">
        <v>807</v>
      </c>
      <c r="V31" s="2">
        <v>2</v>
      </c>
      <c r="W31" s="2"/>
      <c r="X31" s="2">
        <v>27</v>
      </c>
      <c r="Y31" s="2"/>
      <c r="Z31" s="3">
        <v>2.79</v>
      </c>
      <c r="AA31" s="14">
        <v>3.3</v>
      </c>
      <c r="AB31" s="3">
        <v>1.5</v>
      </c>
      <c r="AC31" s="3">
        <v>4.06</v>
      </c>
      <c r="AD31" s="16">
        <v>3.44</v>
      </c>
      <c r="AE31" s="3">
        <v>1.287</v>
      </c>
      <c r="AF31" s="6">
        <v>2.31</v>
      </c>
      <c r="AG31" s="13" t="s">
        <v>82</v>
      </c>
      <c r="AH31" s="2">
        <v>27.1</v>
      </c>
      <c r="AI31" s="14" t="s">
        <v>10</v>
      </c>
      <c r="AJ31" s="2">
        <v>140</v>
      </c>
      <c r="AK31" s="2">
        <v>190</v>
      </c>
      <c r="AL31" s="13">
        <v>177</v>
      </c>
      <c r="AM31" s="14">
        <v>0.072</v>
      </c>
      <c r="AN31" s="6">
        <v>9.16</v>
      </c>
      <c r="AO31" s="2">
        <v>823</v>
      </c>
      <c r="AP31" s="6">
        <v>21.4</v>
      </c>
      <c r="AQ31" s="6">
        <v>40.7</v>
      </c>
      <c r="AR31" s="6">
        <v>16.6</v>
      </c>
      <c r="AS31" s="3">
        <v>3.83</v>
      </c>
      <c r="AT31" s="7">
        <v>0.61</v>
      </c>
      <c r="AU31" s="12"/>
      <c r="AV31" s="7">
        <v>0.61</v>
      </c>
      <c r="AX31" s="12"/>
      <c r="AY31" s="3">
        <v>2.03</v>
      </c>
      <c r="AZ31" s="7">
        <v>0.288</v>
      </c>
      <c r="BA31" s="3">
        <v>4.38</v>
      </c>
      <c r="BB31" s="7">
        <v>1.13</v>
      </c>
      <c r="BC31" s="3">
        <v>13.17</v>
      </c>
      <c r="BD31" s="3">
        <v>4.81</v>
      </c>
      <c r="BE31" s="6">
        <v>72.5</v>
      </c>
      <c r="BF31" s="16">
        <v>14.2</v>
      </c>
      <c r="BG31" s="3">
        <v>1.77</v>
      </c>
      <c r="BH31" s="3">
        <v>0.49</v>
      </c>
      <c r="BI31" s="3">
        <v>1.68</v>
      </c>
      <c r="BJ31" s="3">
        <v>3.74</v>
      </c>
      <c r="BK31" s="3">
        <v>4.01</v>
      </c>
      <c r="BL31" s="3">
        <v>0.23</v>
      </c>
      <c r="BM31" s="14">
        <v>0.09</v>
      </c>
      <c r="BN31" s="20">
        <v>0.03</v>
      </c>
      <c r="BO31">
        <f t="shared" si="26"/>
        <v>98.74000000000001</v>
      </c>
      <c r="BP31" s="3">
        <v>0.27</v>
      </c>
      <c r="BQ31" s="14">
        <f t="shared" si="27"/>
        <v>1.593</v>
      </c>
      <c r="BR31" s="14">
        <f>BQ31+BM31+BL31+BN31+BK31+BJ31+BI31+BH31+BF31+BE31</f>
        <v>98.563</v>
      </c>
      <c r="BS31" s="3"/>
      <c r="BT31" s="3"/>
    </row>
    <row r="32" spans="1:72" ht="12.75">
      <c r="A32" s="13">
        <v>1547</v>
      </c>
      <c r="B32" s="4" t="s">
        <v>8</v>
      </c>
      <c r="C32" s="8" t="s">
        <v>61</v>
      </c>
      <c r="D32" s="8">
        <v>35.62</v>
      </c>
      <c r="E32" s="8">
        <v>35.45</v>
      </c>
      <c r="F32" s="16">
        <f t="shared" si="16"/>
        <v>52.58826599226272</v>
      </c>
      <c r="G32" s="19">
        <f t="shared" si="17"/>
        <v>18.46610866902477</v>
      </c>
      <c r="H32" s="14">
        <f t="shared" si="18"/>
        <v>8.472330944784447</v>
      </c>
      <c r="I32" s="14">
        <f t="shared" si="19"/>
        <v>5.359185885465161</v>
      </c>
      <c r="J32" s="14">
        <f t="shared" si="20"/>
        <v>9.524096264630284</v>
      </c>
      <c r="K32" s="14">
        <f t="shared" si="21"/>
        <v>3.5326468758149896</v>
      </c>
      <c r="L32" s="14">
        <f t="shared" si="22"/>
        <v>0.5720479315946779</v>
      </c>
      <c r="M32" s="14">
        <f t="shared" si="23"/>
        <v>1.124024005941797</v>
      </c>
      <c r="N32" s="14">
        <f t="shared" si="24"/>
        <v>0.21075450111397281</v>
      </c>
      <c r="O32" s="14">
        <f t="shared" si="25"/>
        <v>0.15053892936718866</v>
      </c>
      <c r="P32">
        <v>15</v>
      </c>
      <c r="Q32">
        <v>567</v>
      </c>
      <c r="R32">
        <v>23</v>
      </c>
      <c r="S32">
        <v>108</v>
      </c>
      <c r="T32">
        <v>6</v>
      </c>
      <c r="U32">
        <v>244</v>
      </c>
      <c r="V32">
        <v>36</v>
      </c>
      <c r="W32">
        <v>53</v>
      </c>
      <c r="X32">
        <v>64</v>
      </c>
      <c r="Y32">
        <v>116</v>
      </c>
      <c r="AA32" s="14"/>
      <c r="AB32"/>
      <c r="AC32" s="3"/>
      <c r="AD32" s="16"/>
      <c r="AE32" s="3"/>
      <c r="AG32" s="13"/>
      <c r="AH32" s="2"/>
      <c r="AI32" s="12"/>
      <c r="AL32" s="12"/>
      <c r="AM32" s="14"/>
      <c r="AN32"/>
      <c r="BA32"/>
      <c r="BB32" s="7"/>
      <c r="BC32" s="3"/>
      <c r="BE32" s="6">
        <v>52.40000000002328</v>
      </c>
      <c r="BF32" s="16">
        <v>18.39999999999418</v>
      </c>
      <c r="BG32" s="3">
        <v>9.380000000004657</v>
      </c>
      <c r="BH32" s="3">
        <v>5.3399999999965075</v>
      </c>
      <c r="BI32" s="3">
        <v>9.490000000005239</v>
      </c>
      <c r="BJ32" s="3">
        <v>3.5200000000004366</v>
      </c>
      <c r="BK32" s="3">
        <v>0.569999999999709</v>
      </c>
      <c r="BL32" s="3">
        <v>1.1200000000008004</v>
      </c>
      <c r="BM32" s="14">
        <v>0.21000000000003638</v>
      </c>
      <c r="BN32" s="14">
        <v>0.15000000000009095</v>
      </c>
      <c r="BO32">
        <f t="shared" si="26"/>
        <v>100.58000000002494</v>
      </c>
      <c r="BP32" s="3">
        <v>0.060000000000002274</v>
      </c>
      <c r="BQ32" s="14">
        <f t="shared" si="27"/>
        <v>8.44200000000419</v>
      </c>
      <c r="BR32" s="14">
        <f>BQ32+BM32+BL32+BN32+BK32+BJ32+BI32+BH32+BF32+BE32</f>
        <v>99.64200000002447</v>
      </c>
      <c r="BS32"/>
      <c r="BT32" s="3"/>
    </row>
    <row r="33" spans="1:72" ht="12.75">
      <c r="A33" s="12">
        <v>2027</v>
      </c>
      <c r="B33" s="4" t="s">
        <v>8</v>
      </c>
      <c r="C33" s="8" t="s">
        <v>59</v>
      </c>
      <c r="D33" s="8">
        <v>36.43</v>
      </c>
      <c r="E33" s="8">
        <v>36.23</v>
      </c>
      <c r="F33" s="16">
        <f t="shared" si="16"/>
        <v>52.56451968176151</v>
      </c>
      <c r="G33" s="19">
        <f t="shared" si="17"/>
        <v>18.02469036008964</v>
      </c>
      <c r="H33" s="14">
        <f t="shared" si="18"/>
        <v>6.967580009255349</v>
      </c>
      <c r="I33" s="14">
        <f t="shared" si="19"/>
        <v>7.645766688424145</v>
      </c>
      <c r="J33" s="14">
        <f t="shared" si="20"/>
        <v>11.138751417098952</v>
      </c>
      <c r="K33" s="14">
        <f t="shared" si="21"/>
        <v>1.8813819973365613</v>
      </c>
      <c r="L33" s="14">
        <f t="shared" si="22"/>
        <v>0.7295154683549931</v>
      </c>
      <c r="M33" s="14">
        <f t="shared" si="23"/>
        <v>0.725473831411198</v>
      </c>
      <c r="N33" s="14">
        <f t="shared" si="24"/>
        <v>0.18490489017862013</v>
      </c>
      <c r="O33" s="14">
        <f t="shared" si="25"/>
        <v>0.13741565608902917</v>
      </c>
      <c r="P33">
        <v>20</v>
      </c>
      <c r="Q33">
        <v>374</v>
      </c>
      <c r="R33">
        <v>13</v>
      </c>
      <c r="S33">
        <v>76</v>
      </c>
      <c r="T33">
        <v>5</v>
      </c>
      <c r="U33">
        <v>263</v>
      </c>
      <c r="V33">
        <v>49</v>
      </c>
      <c r="W33">
        <v>42</v>
      </c>
      <c r="X33">
        <v>54</v>
      </c>
      <c r="Z33">
        <v>1.49</v>
      </c>
      <c r="AA33" s="12">
        <v>0.67</v>
      </c>
      <c r="AB33">
        <v>8.76</v>
      </c>
      <c r="AC33" s="3">
        <v>37.1</v>
      </c>
      <c r="AD33" s="16">
        <v>408</v>
      </c>
      <c r="AE33" s="3">
        <v>5.76</v>
      </c>
      <c r="AF33" s="6">
        <v>36.9</v>
      </c>
      <c r="AG33" s="13">
        <v>70.8</v>
      </c>
      <c r="AH33" s="2">
        <v>50.2</v>
      </c>
      <c r="AI33" s="14">
        <v>0.227</v>
      </c>
      <c r="AJ33" s="2">
        <v>24.7</v>
      </c>
      <c r="AK33">
        <v>363</v>
      </c>
      <c r="AL33">
        <v>98.9</v>
      </c>
      <c r="AM33" s="3">
        <v>0.107</v>
      </c>
      <c r="AN33">
        <v>1.31</v>
      </c>
      <c r="AO33">
        <v>219</v>
      </c>
      <c r="AP33" s="6">
        <v>7.86</v>
      </c>
      <c r="AQ33" s="6">
        <v>18</v>
      </c>
      <c r="AR33" s="6">
        <v>12</v>
      </c>
      <c r="AS33">
        <v>2.88</v>
      </c>
      <c r="AT33">
        <v>0.962</v>
      </c>
      <c r="AU33">
        <v>3.06</v>
      </c>
      <c r="AV33" s="7">
        <v>0.475</v>
      </c>
      <c r="AY33" s="3">
        <v>1.7</v>
      </c>
      <c r="AZ33" s="7">
        <v>0.25</v>
      </c>
      <c r="BA33">
        <v>1.88</v>
      </c>
      <c r="BB33" s="7">
        <v>0.323</v>
      </c>
      <c r="BC33" s="3">
        <v>2.03</v>
      </c>
      <c r="BD33" s="3">
        <v>0.804</v>
      </c>
      <c r="BE33" s="25">
        <v>52.023</v>
      </c>
      <c r="BF33" s="25">
        <v>17.839</v>
      </c>
      <c r="BG33" s="24">
        <v>7.662</v>
      </c>
      <c r="BH33" s="24">
        <v>7.567</v>
      </c>
      <c r="BI33" s="24">
        <v>11.024</v>
      </c>
      <c r="BJ33" s="24">
        <v>1.862</v>
      </c>
      <c r="BK33" s="24">
        <v>0.722</v>
      </c>
      <c r="BL33" s="24">
        <v>0.718</v>
      </c>
      <c r="BM33" s="24">
        <v>0.183</v>
      </c>
      <c r="BN33" s="24">
        <v>0.136</v>
      </c>
      <c r="BO33">
        <f t="shared" si="26"/>
        <v>99.736</v>
      </c>
      <c r="BP33" s="24">
        <v>0.36</v>
      </c>
      <c r="BQ33" s="14">
        <f t="shared" si="27"/>
        <v>6.8958</v>
      </c>
      <c r="BR33" s="14">
        <f>BQ33+BE33+BF33+BH33+BI33+BJ33+BK33+BL33+BM33+BN33</f>
        <v>98.9698</v>
      </c>
      <c r="BS33"/>
      <c r="BT33" s="3"/>
    </row>
    <row r="34" spans="1:72" ht="12.75">
      <c r="A34" s="12">
        <v>2028</v>
      </c>
      <c r="B34" s="4" t="s">
        <v>8</v>
      </c>
      <c r="C34" s="8" t="s">
        <v>59</v>
      </c>
      <c r="D34" s="8">
        <v>36.43</v>
      </c>
      <c r="E34" s="8">
        <v>36.23</v>
      </c>
      <c r="F34" s="16">
        <f t="shared" si="16"/>
        <v>73.71347124872956</v>
      </c>
      <c r="G34" s="19">
        <f t="shared" si="17"/>
        <v>14.385758190498175</v>
      </c>
      <c r="H34" s="14">
        <f t="shared" si="18"/>
        <v>1.565214222373392</v>
      </c>
      <c r="I34" s="14">
        <f t="shared" si="19"/>
        <v>0.4302263901880039</v>
      </c>
      <c r="J34" s="14">
        <f t="shared" si="20"/>
        <v>1.5862700080578873</v>
      </c>
      <c r="K34" s="14">
        <f t="shared" si="21"/>
        <v>3.7070330373375775</v>
      </c>
      <c r="L34" s="14">
        <f t="shared" si="22"/>
        <v>4.199009568234918</v>
      </c>
      <c r="M34" s="14">
        <f t="shared" si="23"/>
        <v>0.25509894194676935</v>
      </c>
      <c r="N34" s="14">
        <f t="shared" si="24"/>
        <v>0.13564785008280594</v>
      </c>
      <c r="O34" s="14">
        <f t="shared" si="25"/>
        <v>0.022270542550908438</v>
      </c>
      <c r="P34">
        <v>143</v>
      </c>
      <c r="Q34">
        <v>168</v>
      </c>
      <c r="R34">
        <v>20</v>
      </c>
      <c r="S34">
        <v>166</v>
      </c>
      <c r="T34">
        <v>8</v>
      </c>
      <c r="U34">
        <v>822</v>
      </c>
      <c r="V34">
        <v>2</v>
      </c>
      <c r="W34">
        <v>34</v>
      </c>
      <c r="X34">
        <v>42</v>
      </c>
      <c r="Z34">
        <v>2.91</v>
      </c>
      <c r="AA34" s="12">
        <v>3.44</v>
      </c>
      <c r="AB34">
        <v>1.13</v>
      </c>
      <c r="AC34" s="3">
        <v>4.21</v>
      </c>
      <c r="AD34" s="16">
        <v>4.17</v>
      </c>
      <c r="AE34" s="3">
        <v>1.23</v>
      </c>
      <c r="AF34" s="6">
        <v>2.2</v>
      </c>
      <c r="AG34" s="13">
        <v>4.62</v>
      </c>
      <c r="AH34" s="2">
        <v>20.9</v>
      </c>
      <c r="AI34" s="14">
        <v>0.265</v>
      </c>
      <c r="AJ34">
        <v>141</v>
      </c>
      <c r="AK34">
        <v>163</v>
      </c>
      <c r="AL34">
        <v>165</v>
      </c>
      <c r="AM34" s="3">
        <v>0.084</v>
      </c>
      <c r="AN34">
        <v>10.5</v>
      </c>
      <c r="AO34">
        <v>824</v>
      </c>
      <c r="AP34">
        <v>23.6</v>
      </c>
      <c r="AQ34" s="6">
        <v>44.8</v>
      </c>
      <c r="AR34">
        <v>21.1</v>
      </c>
      <c r="AS34">
        <v>4.58</v>
      </c>
      <c r="AT34" s="7">
        <v>0.62</v>
      </c>
      <c r="AU34">
        <v>4.12</v>
      </c>
      <c r="AV34" s="7">
        <v>0.562</v>
      </c>
      <c r="AX34" s="7">
        <v>0.322</v>
      </c>
      <c r="AY34" s="3">
        <v>2.09</v>
      </c>
      <c r="AZ34" s="7">
        <v>0.3</v>
      </c>
      <c r="BA34">
        <v>4.92</v>
      </c>
      <c r="BB34" s="7">
        <v>1.31</v>
      </c>
      <c r="BC34" s="3">
        <v>13.9</v>
      </c>
      <c r="BD34" s="3">
        <v>6.46</v>
      </c>
      <c r="BE34" s="25">
        <v>72.818</v>
      </c>
      <c r="BF34" s="25">
        <v>14.211</v>
      </c>
      <c r="BG34" s="24">
        <v>1.718</v>
      </c>
      <c r="BH34" s="24">
        <v>0.425</v>
      </c>
      <c r="BI34" s="24">
        <v>1.567</v>
      </c>
      <c r="BJ34" s="24">
        <v>3.662</v>
      </c>
      <c r="BK34" s="24">
        <v>4.148</v>
      </c>
      <c r="BL34" s="24">
        <v>0.252</v>
      </c>
      <c r="BM34" s="24">
        <v>0.134</v>
      </c>
      <c r="BN34" s="24">
        <v>0.022</v>
      </c>
      <c r="BO34">
        <f t="shared" si="26"/>
        <v>98.957</v>
      </c>
      <c r="BP34" s="24">
        <v>0.41</v>
      </c>
      <c r="BQ34" s="14">
        <f t="shared" si="27"/>
        <v>1.5462</v>
      </c>
      <c r="BR34" s="14">
        <f>BQ34+BE34+BF34+BH34+BI34+BJ34+BK34+BL34+BM34+BN34</f>
        <v>98.78519999999999</v>
      </c>
      <c r="BS34"/>
      <c r="BT34" s="3"/>
    </row>
    <row r="36" spans="3:31" ht="12.75">
      <c r="C36" s="4" t="s">
        <v>54</v>
      </c>
      <c r="D36" s="4"/>
      <c r="F36"/>
      <c r="G36"/>
      <c r="H36"/>
      <c r="I36" s="16"/>
      <c r="J36" s="16"/>
      <c r="P36" s="14"/>
      <c r="Q36" s="14"/>
      <c r="R36" s="14"/>
      <c r="S36" s="3"/>
      <c r="AA36"/>
      <c r="AB36"/>
      <c r="AD36"/>
      <c r="AE36" s="14"/>
    </row>
    <row r="37" spans="3:31" ht="12.75">
      <c r="C37" s="4" t="s">
        <v>43</v>
      </c>
      <c r="D37" s="4"/>
      <c r="F37"/>
      <c r="G37"/>
      <c r="H37"/>
      <c r="I37" s="16"/>
      <c r="J37" s="16"/>
      <c r="P37" s="14"/>
      <c r="Q37" s="14"/>
      <c r="R37" s="14"/>
      <c r="S37" s="3"/>
      <c r="AA37"/>
      <c r="AB37"/>
      <c r="AD37"/>
      <c r="AE37" s="14"/>
    </row>
    <row r="38" spans="3:31" ht="12.75">
      <c r="C38" s="4" t="s">
        <v>44</v>
      </c>
      <c r="D38" s="4"/>
      <c r="F38"/>
      <c r="G38"/>
      <c r="H38"/>
      <c r="I38" s="16"/>
      <c r="J38" s="16"/>
      <c r="P38" s="14"/>
      <c r="Q38" s="14"/>
      <c r="R38" s="14"/>
      <c r="S38" s="3"/>
      <c r="AA38"/>
      <c r="AB38"/>
      <c r="AD38"/>
      <c r="AE38" s="14"/>
    </row>
    <row r="39" spans="3:31" ht="12.75">
      <c r="C39" s="4" t="s">
        <v>41</v>
      </c>
      <c r="D39" s="4"/>
      <c r="F39"/>
      <c r="G39"/>
      <c r="H39"/>
      <c r="I39" s="16"/>
      <c r="J39" s="16"/>
      <c r="P39" s="14"/>
      <c r="Q39" s="14"/>
      <c r="R39" s="14"/>
      <c r="S39" s="3"/>
      <c r="AA39"/>
      <c r="AB39"/>
      <c r="AD39"/>
      <c r="AE39" s="14"/>
    </row>
    <row r="40" spans="3:31" ht="12.75">
      <c r="C40" t="s">
        <v>42</v>
      </c>
      <c r="D40" s="4"/>
      <c r="F40"/>
      <c r="G40"/>
      <c r="H40"/>
      <c r="I40" s="16"/>
      <c r="J40" s="16"/>
      <c r="P40" s="14"/>
      <c r="Q40" s="14"/>
      <c r="R40" s="14"/>
      <c r="S40" s="3"/>
      <c r="AA40"/>
      <c r="AB40"/>
      <c r="AD40"/>
      <c r="AE40" s="14"/>
    </row>
  </sheetData>
  <sheetProtection/>
  <printOptions gridLines="1" headings="1"/>
  <pageMargins left="0.75" right="0.75" top="1" bottom="1" header="0.5" footer="0.5"/>
  <pageSetup orientation="landscape" scale="85"/>
  <headerFooter alignWithMargins="0">
    <oddHeader>&amp;L&amp;D&amp;C&amp;"Geneva,Bold"&amp;14Table 2. Chemical analyses of plutonic inclusions in late Holocene lavas&amp;R&amp;P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Volcano Hazards Team</dc:creator>
  <cp:keywords/>
  <dc:description/>
  <cp:lastModifiedBy>USGS</cp:lastModifiedBy>
  <cp:lastPrinted>2015-01-31T20:13:21Z</cp:lastPrinted>
  <dcterms:created xsi:type="dcterms:W3CDTF">2000-02-07T23:40:53Z</dcterms:created>
  <dcterms:modified xsi:type="dcterms:W3CDTF">2016-05-16T21:35:07Z</dcterms:modified>
  <cp:category/>
  <cp:version/>
  <cp:contentType/>
  <cp:contentStatus/>
</cp:coreProperties>
</file>